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3b2d82e9b00d4840"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https://lgadigital.sharepoint.com/sites/Pensions/LGPS/GAD/"/>
    </mc:Choice>
  </mc:AlternateContent>
  <xr:revisionPtr revIDLastSave="0" documentId="8_{0E067237-B75F-4D7A-9DF2-CBCB15C048DA}" xr6:coauthVersionLast="47" xr6:coauthVersionMax="47" xr10:uidLastSave="{00000000-0000-0000-0000-000000000000}"/>
  <workbookProtection workbookAlgorithmName="SHA-512" workbookHashValue="ZL6T2sH+LhWDdIn+F74teze4LBLce7vcAuy5SmEQNr6E2e1fzyBr9YXkh1CQUHaz8Z6LDjj7/rijT8VEBgT/mg==" workbookSaltValue="SqhIVeSQRJx889vwZuHL8A==" workbookSpinCount="100000" lockStructure="1"/>
  <bookViews>
    <workbookView xWindow="-120" yWindow="-120" windowWidth="38640" windowHeight="21240" xr2:uid="{91F7EBD6-2347-49AB-BD85-34829FE0DF36}"/>
  </bookViews>
  <sheets>
    <sheet name="Scope" sheetId="1" r:id="rId1"/>
    <sheet name="Inputs (Individual)" sheetId="12" r:id="rId2"/>
    <sheet name="Inputs (Bulk)" sheetId="5" r:id="rId3"/>
    <sheet name="Assumptions" sheetId="8" r:id="rId4"/>
    <sheet name="Calculations" sheetId="7" state="hidden" r:id="rId5"/>
    <sheet name="Outputs" sheetId="11" r:id="rId6"/>
  </sheets>
  <definedNames>
    <definedName name="Calc_type">Scope!$B$8</definedName>
    <definedName name="Earliest_payment_date_individual">'Inputs (Individual)'!$B$9</definedName>
    <definedName name="Effective_date_individual">'Inputs (Individual)'!$B$6</definedName>
    <definedName name="Error_count">'Inputs (Individual)'!$B$17</definedName>
    <definedName name="JudgmentsRate">Assumptions!$C$6</definedName>
    <definedName name="Lump_sum_flag_individual">'Inputs (Individual)'!#REF!</definedName>
    <definedName name="Lump_sum_payment_date_individual">'Inputs (Individual)'!$B$8</definedName>
    <definedName name="NoBlanksRange">output_table[Member ID]</definedName>
    <definedName name="Payment_amount_individual">'Inputs (Individual)'!$B$10</definedName>
    <definedName name="Payment_type_individual">'Inputs (Individual)'!$B$7</definedName>
    <definedName name="Start_date_default">Assumptions!#REF!</definedName>
    <definedName name="Valid_payment_types">Method_lookup_table[Payment type]</definedName>
    <definedName name="wb_title">Scope!$B$2</definedName>
  </definedNames>
  <calcPr calcId="191029"/>
  <pivotCaches>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5" l="1"/>
  <c r="I27" i="5"/>
  <c r="I28" i="5"/>
  <c r="I29" i="5"/>
  <c r="I30" i="5"/>
  <c r="I31" i="5"/>
  <c r="I32" i="5"/>
  <c r="I33" i="5"/>
  <c r="I34" i="5"/>
  <c r="I35" i="5"/>
  <c r="J26" i="5"/>
  <c r="K26" i="5"/>
  <c r="L26" i="5"/>
  <c r="M26" i="5"/>
  <c r="J27" i="5"/>
  <c r="K27" i="5"/>
  <c r="L27" i="5"/>
  <c r="M27" i="5"/>
  <c r="J28" i="5"/>
  <c r="K28" i="5"/>
  <c r="L28" i="5"/>
  <c r="M28" i="5"/>
  <c r="J29" i="5"/>
  <c r="K29" i="5"/>
  <c r="L29" i="5"/>
  <c r="M29" i="5"/>
  <c r="J30" i="5"/>
  <c r="K30" i="5"/>
  <c r="L30" i="5"/>
  <c r="M30" i="5"/>
  <c r="J31" i="5"/>
  <c r="K31" i="5"/>
  <c r="L31" i="5"/>
  <c r="M31" i="5"/>
  <c r="J32" i="5"/>
  <c r="K32" i="5"/>
  <c r="L32" i="5"/>
  <c r="M32" i="5"/>
  <c r="J33" i="5"/>
  <c r="K33" i="5"/>
  <c r="L33" i="5"/>
  <c r="M33" i="5"/>
  <c r="J34" i="5"/>
  <c r="K34" i="5"/>
  <c r="L34" i="5"/>
  <c r="M34" i="5"/>
  <c r="J35" i="5"/>
  <c r="K35" i="5"/>
  <c r="L35" i="5"/>
  <c r="M35" i="5"/>
  <c r="H26" i="5"/>
  <c r="H27" i="5"/>
  <c r="H28" i="5"/>
  <c r="H29" i="5"/>
  <c r="H30" i="5"/>
  <c r="H31" i="5"/>
  <c r="H32" i="5"/>
  <c r="H33" i="5"/>
  <c r="H34"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6" i="5"/>
  <c r="L385" i="5"/>
  <c r="L384" i="5"/>
  <c r="L383" i="5"/>
  <c r="L382"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25" i="5"/>
  <c r="L24" i="5"/>
  <c r="K23" i="5"/>
  <c r="K24" i="5"/>
  <c r="K2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I23" i="5"/>
  <c r="I24" i="5"/>
  <c r="I2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B23" i="7"/>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B502" i="7" s="1"/>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A23" i="7"/>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B12" i="12" l="1"/>
  <c r="B20" i="5"/>
  <c r="B14" i="12" l="1"/>
  <c r="J23" i="5"/>
  <c r="J24" i="5"/>
  <c r="J2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B13" i="12"/>
  <c r="H23" i="5"/>
  <c r="H24" i="5"/>
  <c r="M24" i="5" s="1"/>
  <c r="H25" i="5"/>
  <c r="M25" i="5" s="1"/>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A20" i="12" l="1"/>
  <c r="B15" i="12" l="1"/>
  <c r="B2" i="11" l="1"/>
  <c r="B3" i="11"/>
  <c r="B4" i="11"/>
  <c r="D18"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B16" i="12"/>
  <c r="H297" i="11" l="1"/>
  <c r="E508" i="11"/>
  <c r="G492" i="11"/>
  <c r="G444" i="11"/>
  <c r="G372" i="11"/>
  <c r="E356" i="11"/>
  <c r="E340" i="11"/>
  <c r="E324" i="11"/>
  <c r="H308" i="11"/>
  <c r="F506" i="11"/>
  <c r="E498" i="11"/>
  <c r="H450" i="11"/>
  <c r="E442" i="11"/>
  <c r="E434" i="11"/>
  <c r="E418" i="11"/>
  <c r="G394" i="11"/>
  <c r="G370" i="11"/>
  <c r="G362" i="11"/>
  <c r="E354" i="11"/>
  <c r="E346" i="11"/>
  <c r="E338" i="11"/>
  <c r="E330" i="11"/>
  <c r="H322" i="11"/>
  <c r="H314" i="11"/>
  <c r="H306" i="11"/>
  <c r="H298" i="11"/>
  <c r="H282" i="11"/>
  <c r="H274" i="11"/>
  <c r="F258" i="11"/>
  <c r="E250" i="11"/>
  <c r="F242" i="11"/>
  <c r="E234" i="11"/>
  <c r="F218" i="11"/>
  <c r="F194" i="11"/>
  <c r="E186" i="11"/>
  <c r="E178" i="11"/>
  <c r="G170" i="11"/>
  <c r="G162" i="11"/>
  <c r="H138" i="11"/>
  <c r="F130" i="11"/>
  <c r="F122" i="11"/>
  <c r="F114" i="11"/>
  <c r="I98" i="11"/>
  <c r="K98" i="11" s="1"/>
  <c r="F90" i="11"/>
  <c r="I82" i="11"/>
  <c r="J82" i="11" s="1"/>
  <c r="G74" i="11"/>
  <c r="F50" i="11"/>
  <c r="E425" i="11"/>
  <c r="G369" i="11"/>
  <c r="F177" i="11"/>
  <c r="E105" i="11"/>
  <c r="G496" i="11"/>
  <c r="G488" i="11"/>
  <c r="I464" i="11"/>
  <c r="K464" i="11" s="1"/>
  <c r="E456" i="11"/>
  <c r="E448" i="11"/>
  <c r="E408" i="11"/>
  <c r="I392" i="11"/>
  <c r="K392" i="11" s="1"/>
  <c r="G376" i="11"/>
  <c r="G368" i="11"/>
  <c r="E352" i="11"/>
  <c r="E344" i="11"/>
  <c r="E336" i="11"/>
  <c r="E328" i="11"/>
  <c r="H320" i="11"/>
  <c r="H312" i="11"/>
  <c r="H304" i="11"/>
  <c r="H296" i="11"/>
  <c r="H288" i="11"/>
  <c r="H280" i="11"/>
  <c r="I264" i="11"/>
  <c r="K264" i="11" s="1"/>
  <c r="E248" i="11"/>
  <c r="I232" i="11"/>
  <c r="K232" i="11" s="1"/>
  <c r="G224" i="11"/>
  <c r="F216" i="11"/>
  <c r="F200" i="11"/>
  <c r="F192" i="11"/>
  <c r="E184" i="11"/>
  <c r="E176" i="11"/>
  <c r="E168" i="11"/>
  <c r="E160" i="11"/>
  <c r="G152" i="11"/>
  <c r="G144" i="11"/>
  <c r="G120" i="11"/>
  <c r="G112" i="11"/>
  <c r="E96" i="11"/>
  <c r="F88" i="11"/>
  <c r="F80" i="11"/>
  <c r="F72" i="11"/>
  <c r="F32" i="11"/>
  <c r="E489" i="11"/>
  <c r="E433" i="11"/>
  <c r="H393" i="11"/>
  <c r="E353" i="11"/>
  <c r="E265" i="11"/>
  <c r="E233" i="11"/>
  <c r="E217" i="11"/>
  <c r="H185" i="11"/>
  <c r="E161" i="11"/>
  <c r="G145" i="11"/>
  <c r="G113" i="11"/>
  <c r="F73" i="11"/>
  <c r="E503" i="11"/>
  <c r="E487" i="11"/>
  <c r="I479" i="11"/>
  <c r="J479" i="11" s="1"/>
  <c r="I471" i="11"/>
  <c r="K471" i="11" s="1"/>
  <c r="I463" i="11"/>
  <c r="K463" i="11" s="1"/>
  <c r="E439" i="11"/>
  <c r="E431" i="11"/>
  <c r="E415" i="11"/>
  <c r="E407" i="11"/>
  <c r="E399" i="11"/>
  <c r="F391" i="11"/>
  <c r="G383" i="11"/>
  <c r="G375" i="11"/>
  <c r="G367" i="11"/>
  <c r="H359" i="11"/>
  <c r="E351" i="11"/>
  <c r="E343" i="11"/>
  <c r="E335" i="11"/>
  <c r="E327" i="11"/>
  <c r="H311" i="11"/>
  <c r="H303" i="11"/>
  <c r="H295" i="11"/>
  <c r="H287" i="11"/>
  <c r="H279" i="11"/>
  <c r="E271" i="11"/>
  <c r="G255" i="11"/>
  <c r="G231" i="11"/>
  <c r="G223" i="11"/>
  <c r="H199" i="11"/>
  <c r="H191" i="11"/>
  <c r="F175" i="11"/>
  <c r="H167" i="11"/>
  <c r="I159" i="11"/>
  <c r="K159" i="11" s="1"/>
  <c r="H151" i="11"/>
  <c r="F103" i="11"/>
  <c r="F87" i="11"/>
  <c r="F71" i="11"/>
  <c r="G47" i="11"/>
  <c r="F39" i="11"/>
  <c r="G31" i="11"/>
  <c r="E497" i="11"/>
  <c r="H449" i="11"/>
  <c r="E409" i="11"/>
  <c r="G361" i="11"/>
  <c r="H321" i="11"/>
  <c r="H289" i="11"/>
  <c r="E273" i="11"/>
  <c r="I241" i="11"/>
  <c r="K241" i="11" s="1"/>
  <c r="G225" i="11"/>
  <c r="E193" i="11"/>
  <c r="G169" i="11"/>
  <c r="E97" i="11"/>
  <c r="G494" i="11"/>
  <c r="F454" i="11"/>
  <c r="E438" i="11"/>
  <c r="E422" i="11"/>
  <c r="E398" i="11"/>
  <c r="E390" i="11"/>
  <c r="H358" i="11"/>
  <c r="E350" i="11"/>
  <c r="E342" i="11"/>
  <c r="E334" i="11"/>
  <c r="E326" i="11"/>
  <c r="H318" i="11"/>
  <c r="H302" i="11"/>
  <c r="H294" i="11"/>
  <c r="H286" i="11"/>
  <c r="H278" i="11"/>
  <c r="E270" i="11"/>
  <c r="F254" i="11"/>
  <c r="E246" i="11"/>
  <c r="F214" i="11"/>
  <c r="G198" i="11"/>
  <c r="H190" i="11"/>
  <c r="G182" i="11"/>
  <c r="H174" i="11"/>
  <c r="G158" i="11"/>
  <c r="H142" i="11"/>
  <c r="G134" i="11"/>
  <c r="E126" i="11"/>
  <c r="E110" i="11"/>
  <c r="F94" i="11"/>
  <c r="F62" i="11"/>
  <c r="F54" i="11"/>
  <c r="F46" i="11"/>
  <c r="F38" i="11"/>
  <c r="F30" i="11"/>
  <c r="E505" i="11"/>
  <c r="G473" i="11"/>
  <c r="E345" i="11"/>
  <c r="H313" i="11"/>
  <c r="G129" i="11"/>
  <c r="G501" i="11"/>
  <c r="E493" i="11"/>
  <c r="G469" i="11"/>
  <c r="E453" i="11"/>
  <c r="E445" i="11"/>
  <c r="E429" i="11"/>
  <c r="E421" i="11"/>
  <c r="E405" i="11"/>
  <c r="E397" i="11"/>
  <c r="F381" i="11"/>
  <c r="G373" i="11"/>
  <c r="G365" i="11"/>
  <c r="E357" i="11"/>
  <c r="E349" i="11"/>
  <c r="E341" i="11"/>
  <c r="E333" i="11"/>
  <c r="E325" i="11"/>
  <c r="H317" i="11"/>
  <c r="H309" i="11"/>
  <c r="H301" i="11"/>
  <c r="H293" i="11"/>
  <c r="E261" i="11"/>
  <c r="E229" i="11"/>
  <c r="G221" i="11"/>
  <c r="H213" i="11"/>
  <c r="E205" i="11"/>
  <c r="E189" i="11"/>
  <c r="F181" i="11"/>
  <c r="H165" i="11"/>
  <c r="G157" i="11"/>
  <c r="G149" i="11"/>
  <c r="G141" i="11"/>
  <c r="G125" i="11"/>
  <c r="G117" i="11"/>
  <c r="F101" i="11"/>
  <c r="H93" i="11"/>
  <c r="F85" i="11"/>
  <c r="F77" i="11"/>
  <c r="F69" i="11"/>
  <c r="F61" i="11"/>
  <c r="G37" i="11"/>
  <c r="G29" i="11"/>
  <c r="G481" i="11"/>
  <c r="E417" i="11"/>
  <c r="E337" i="11"/>
  <c r="G404" i="11"/>
  <c r="G364" i="11"/>
  <c r="E348" i="11"/>
  <c r="E332" i="11"/>
  <c r="H316" i="11"/>
  <c r="H276" i="11"/>
  <c r="E268" i="11"/>
  <c r="E236" i="11"/>
  <c r="F212" i="11"/>
  <c r="F204" i="11"/>
  <c r="F196" i="11"/>
  <c r="E188" i="11"/>
  <c r="E180" i="11"/>
  <c r="E164" i="11"/>
  <c r="G156" i="11"/>
  <c r="H140" i="11"/>
  <c r="E132" i="11"/>
  <c r="F124" i="11"/>
  <c r="E108" i="11"/>
  <c r="F100" i="11"/>
  <c r="F92" i="11"/>
  <c r="F84" i="11"/>
  <c r="F76" i="11"/>
  <c r="F68" i="11"/>
  <c r="F60" i="11"/>
  <c r="F44" i="11"/>
  <c r="E401" i="11"/>
  <c r="E329" i="11"/>
  <c r="E500" i="11"/>
  <c r="E436" i="11"/>
  <c r="I412" i="11"/>
  <c r="K412" i="11" s="1"/>
  <c r="F507" i="11"/>
  <c r="E499" i="11"/>
  <c r="E491" i="11"/>
  <c r="G483" i="11"/>
  <c r="E451" i="11"/>
  <c r="E443" i="11"/>
  <c r="E435" i="11"/>
  <c r="E427" i="11"/>
  <c r="E419" i="11"/>
  <c r="E411" i="11"/>
  <c r="E403" i="11"/>
  <c r="E395" i="11"/>
  <c r="H379" i="11"/>
  <c r="G363" i="11"/>
  <c r="E355" i="11"/>
  <c r="E347" i="11"/>
  <c r="E339" i="11"/>
  <c r="E331" i="11"/>
  <c r="H315" i="11"/>
  <c r="H307" i="11"/>
  <c r="H299" i="11"/>
  <c r="H291" i="11"/>
  <c r="H283" i="11"/>
  <c r="H275" i="11"/>
  <c r="G267" i="11"/>
  <c r="E251" i="11"/>
  <c r="G219" i="11"/>
  <c r="H211" i="11"/>
  <c r="F203" i="11"/>
  <c r="F195" i="11"/>
  <c r="H171" i="11"/>
  <c r="I155" i="11"/>
  <c r="K155" i="11" s="1"/>
  <c r="H139" i="11"/>
  <c r="F107" i="11"/>
  <c r="E99" i="11"/>
  <c r="F91" i="11"/>
  <c r="F75" i="11"/>
  <c r="F67" i="11"/>
  <c r="H103" i="11"/>
  <c r="F211" i="11"/>
  <c r="I489" i="11"/>
  <c r="J489" i="11" s="1"/>
  <c r="I500" i="11"/>
  <c r="K500" i="11" s="1"/>
  <c r="H381" i="11"/>
  <c r="G381" i="11"/>
  <c r="E321" i="11"/>
  <c r="E314" i="11"/>
  <c r="E219" i="11"/>
  <c r="F449" i="11"/>
  <c r="H284" i="11"/>
  <c r="E284" i="11"/>
  <c r="E118" i="11"/>
  <c r="G118" i="11"/>
  <c r="H277" i="11"/>
  <c r="E277" i="11"/>
  <c r="I237" i="11"/>
  <c r="K237" i="11" s="1"/>
  <c r="E237" i="11"/>
  <c r="H133" i="11"/>
  <c r="F133" i="11"/>
  <c r="E266" i="11"/>
  <c r="H266" i="11"/>
  <c r="F266" i="11"/>
  <c r="G266" i="11"/>
  <c r="E449" i="11"/>
  <c r="F231" i="11"/>
  <c r="H224" i="11"/>
  <c r="G391" i="11"/>
  <c r="E289" i="11"/>
  <c r="G161" i="11"/>
  <c r="E322" i="11"/>
  <c r="E309" i="11"/>
  <c r="E294" i="11"/>
  <c r="E274" i="11"/>
  <c r="F267" i="11"/>
  <c r="F198" i="11"/>
  <c r="G261" i="11"/>
  <c r="I246" i="11"/>
  <c r="K246" i="11" s="1"/>
  <c r="E238" i="11"/>
  <c r="G238" i="11"/>
  <c r="I260" i="11"/>
  <c r="K260" i="11" s="1"/>
  <c r="G260" i="11"/>
  <c r="H163" i="11"/>
  <c r="E163" i="11"/>
  <c r="H209" i="11"/>
  <c r="E209" i="11"/>
  <c r="I228" i="11"/>
  <c r="J228" i="11" s="1"/>
  <c r="E228" i="11"/>
  <c r="H136" i="11"/>
  <c r="F136" i="11"/>
  <c r="F237" i="11"/>
  <c r="H231" i="11"/>
  <c r="I211" i="11"/>
  <c r="J211" i="11" s="1"/>
  <c r="H198" i="11"/>
  <c r="G133" i="11"/>
  <c r="E112" i="11"/>
  <c r="G401" i="11"/>
  <c r="F261" i="11"/>
  <c r="F229" i="11"/>
  <c r="I97" i="11"/>
  <c r="K97" i="11" s="1"/>
  <c r="F74" i="11"/>
  <c r="I269" i="11"/>
  <c r="K269" i="11" s="1"/>
  <c r="F269" i="11"/>
  <c r="I252" i="11"/>
  <c r="K252" i="11" s="1"/>
  <c r="G252" i="11"/>
  <c r="H252" i="11"/>
  <c r="I244" i="11"/>
  <c r="K244" i="11" s="1"/>
  <c r="E244" i="11"/>
  <c r="F244" i="11"/>
  <c r="H360" i="11"/>
  <c r="E360" i="11"/>
  <c r="H281" i="11"/>
  <c r="E281" i="11"/>
  <c r="H257" i="11"/>
  <c r="E257" i="11"/>
  <c r="F257" i="11"/>
  <c r="G257" i="11"/>
  <c r="I240" i="11"/>
  <c r="K240" i="11" s="1"/>
  <c r="E240" i="11"/>
  <c r="F240" i="11"/>
  <c r="G240" i="11"/>
  <c r="H240" i="11"/>
  <c r="E104" i="11"/>
  <c r="H104" i="11"/>
  <c r="I104" i="11"/>
  <c r="J104" i="11" s="1"/>
  <c r="G202" i="11"/>
  <c r="F202" i="11"/>
  <c r="I506" i="11"/>
  <c r="J506" i="11" s="1"/>
  <c r="I493" i="11"/>
  <c r="J493" i="11" s="1"/>
  <c r="F450" i="11"/>
  <c r="E317" i="11"/>
  <c r="E297" i="11"/>
  <c r="H264" i="11"/>
  <c r="F260" i="11"/>
  <c r="H246" i="11"/>
  <c r="E231" i="11"/>
  <c r="H205" i="11"/>
  <c r="H184" i="11"/>
  <c r="I90" i="11"/>
  <c r="J90" i="11" s="1"/>
  <c r="G479" i="11"/>
  <c r="G250" i="11"/>
  <c r="G246" i="11"/>
  <c r="I238" i="11"/>
  <c r="K238" i="11" s="1"/>
  <c r="F225" i="11"/>
  <c r="H200" i="11"/>
  <c r="G189" i="11"/>
  <c r="I163" i="11"/>
  <c r="K163" i="11" s="1"/>
  <c r="G96" i="11"/>
  <c r="G90" i="11"/>
  <c r="F47" i="11"/>
  <c r="G498" i="11"/>
  <c r="G405" i="11"/>
  <c r="E316" i="11"/>
  <c r="E296" i="11"/>
  <c r="G254" i="11"/>
  <c r="F246" i="11"/>
  <c r="H238" i="11"/>
  <c r="F219" i="11"/>
  <c r="F213" i="11"/>
  <c r="F209" i="11"/>
  <c r="H204" i="11"/>
  <c r="G136" i="11"/>
  <c r="G126" i="11"/>
  <c r="F112" i="11"/>
  <c r="I74" i="11"/>
  <c r="J74" i="11" s="1"/>
  <c r="I483" i="11"/>
  <c r="J483" i="11" s="1"/>
  <c r="G434" i="11"/>
  <c r="G397" i="11"/>
  <c r="E282" i="11"/>
  <c r="G270" i="11"/>
  <c r="F248" i="11"/>
  <c r="F238" i="11"/>
  <c r="F224" i="11"/>
  <c r="H203" i="11"/>
  <c r="F199" i="11"/>
  <c r="E181" i="11"/>
  <c r="H161" i="11"/>
  <c r="F222" i="11"/>
  <c r="G222" i="11"/>
  <c r="H222" i="11"/>
  <c r="F64" i="11"/>
  <c r="I64" i="11"/>
  <c r="K64" i="11" s="1"/>
  <c r="F34" i="11"/>
  <c r="I34" i="11"/>
  <c r="K34" i="11" s="1"/>
  <c r="H457" i="11"/>
  <c r="F457" i="11"/>
  <c r="H305" i="11"/>
  <c r="E305" i="11"/>
  <c r="H285" i="11"/>
  <c r="E285" i="11"/>
  <c r="G243" i="11"/>
  <c r="E243" i="11"/>
  <c r="F243" i="11"/>
  <c r="E201" i="11"/>
  <c r="F201" i="11"/>
  <c r="H201" i="11"/>
  <c r="I154" i="11"/>
  <c r="K154" i="11" s="1"/>
  <c r="G154" i="11"/>
  <c r="F70" i="11"/>
  <c r="G70" i="11"/>
  <c r="I70" i="11"/>
  <c r="K70" i="11" s="1"/>
  <c r="F40" i="11"/>
  <c r="I40" i="11"/>
  <c r="K40" i="11" s="1"/>
  <c r="H310" i="11"/>
  <c r="E310" i="11"/>
  <c r="H290" i="11"/>
  <c r="E290" i="11"/>
  <c r="H272" i="11"/>
  <c r="E272" i="11"/>
  <c r="F272" i="11"/>
  <c r="G272" i="11"/>
  <c r="F504" i="11"/>
  <c r="E504" i="11"/>
  <c r="G504" i="11"/>
  <c r="H504" i="11"/>
  <c r="H143" i="11"/>
  <c r="I143" i="11"/>
  <c r="J143" i="11" s="1"/>
  <c r="F95" i="11"/>
  <c r="H95" i="11"/>
  <c r="E490" i="11"/>
  <c r="G490" i="11"/>
  <c r="H300" i="11"/>
  <c r="E300" i="11"/>
  <c r="I58" i="11"/>
  <c r="K58" i="11" s="1"/>
  <c r="F58" i="11"/>
  <c r="G58" i="11"/>
  <c r="F207" i="11"/>
  <c r="H207" i="11"/>
  <c r="I207" i="11"/>
  <c r="J207" i="11" s="1"/>
  <c r="I148" i="11"/>
  <c r="K148" i="11" s="1"/>
  <c r="G148" i="11"/>
  <c r="H148" i="11"/>
  <c r="F78" i="11"/>
  <c r="I78" i="11"/>
  <c r="J78" i="11" s="1"/>
  <c r="I261" i="11"/>
  <c r="K261" i="11" s="1"/>
  <c r="H255" i="11"/>
  <c r="H244" i="11"/>
  <c r="G232" i="11"/>
  <c r="I229" i="11"/>
  <c r="J229" i="11" s="1"/>
  <c r="I221" i="11"/>
  <c r="K221" i="11" s="1"/>
  <c r="E213" i="11"/>
  <c r="H178" i="11"/>
  <c r="E136" i="11"/>
  <c r="I50" i="11"/>
  <c r="K50" i="11" s="1"/>
  <c r="H506" i="11"/>
  <c r="I497" i="11"/>
  <c r="J497" i="11" s="1"/>
  <c r="G493" i="11"/>
  <c r="I469" i="11"/>
  <c r="K469" i="11" s="1"/>
  <c r="G418" i="11"/>
  <c r="G398" i="11"/>
  <c r="G392" i="11"/>
  <c r="E318" i="11"/>
  <c r="E298" i="11"/>
  <c r="E278" i="11"/>
  <c r="G273" i="11"/>
  <c r="I270" i="11"/>
  <c r="K270" i="11" s="1"/>
  <c r="H261" i="11"/>
  <c r="F255" i="11"/>
  <c r="G244" i="11"/>
  <c r="F241" i="11"/>
  <c r="F232" i="11"/>
  <c r="H229" i="11"/>
  <c r="H223" i="11"/>
  <c r="H221" i="11"/>
  <c r="H202" i="11"/>
  <c r="H192" i="11"/>
  <c r="I181" i="11"/>
  <c r="K181" i="11" s="1"/>
  <c r="I162" i="11"/>
  <c r="K162" i="11" s="1"/>
  <c r="F93" i="11"/>
  <c r="G82" i="11"/>
  <c r="G50" i="11"/>
  <c r="G497" i="11"/>
  <c r="I481" i="11"/>
  <c r="K481" i="11" s="1"/>
  <c r="E358" i="11"/>
  <c r="E313" i="11"/>
  <c r="E302" i="11"/>
  <c r="E293" i="11"/>
  <c r="F273" i="11"/>
  <c r="H270" i="11"/>
  <c r="E241" i="11"/>
  <c r="G229" i="11"/>
  <c r="F223" i="11"/>
  <c r="H196" i="11"/>
  <c r="G181" i="11"/>
  <c r="G177" i="11"/>
  <c r="I145" i="11"/>
  <c r="K145" i="11" s="1"/>
  <c r="H101" i="11"/>
  <c r="I96" i="11"/>
  <c r="J96" i="11" s="1"/>
  <c r="I75" i="11"/>
  <c r="J75" i="11" s="1"/>
  <c r="I37" i="11"/>
  <c r="K37" i="11" s="1"/>
  <c r="G500" i="11"/>
  <c r="I473" i="11"/>
  <c r="J473" i="11" s="1"/>
  <c r="G442" i="11"/>
  <c r="I436" i="11"/>
  <c r="J436" i="11" s="1"/>
  <c r="G422" i="11"/>
  <c r="E391" i="11"/>
  <c r="E306" i="11"/>
  <c r="E301" i="11"/>
  <c r="E286" i="11"/>
  <c r="F270" i="11"/>
  <c r="E267" i="11"/>
  <c r="G264" i="11"/>
  <c r="F250" i="11"/>
  <c r="H234" i="11"/>
  <c r="G214" i="11"/>
  <c r="G122" i="11"/>
  <c r="G110" i="11"/>
  <c r="G100" i="11"/>
  <c r="I91" i="11"/>
  <c r="J91" i="11" s="1"/>
  <c r="G269" i="11"/>
  <c r="F228" i="11"/>
  <c r="I203" i="11"/>
  <c r="J203" i="11" s="1"/>
  <c r="E406" i="11"/>
  <c r="G406" i="11"/>
  <c r="E245" i="11"/>
  <c r="F245" i="11"/>
  <c r="H319" i="11"/>
  <c r="E319" i="11"/>
  <c r="H135" i="11"/>
  <c r="F135" i="11"/>
  <c r="I135" i="11"/>
  <c r="J135" i="11" s="1"/>
  <c r="E135" i="11"/>
  <c r="G467" i="11"/>
  <c r="I467" i="11"/>
  <c r="J467" i="11" s="1"/>
  <c r="H292" i="11"/>
  <c r="E292" i="11"/>
  <c r="G485" i="11"/>
  <c r="I485" i="11"/>
  <c r="J485" i="11" s="1"/>
  <c r="E496" i="11"/>
  <c r="I496" i="11"/>
  <c r="K496" i="11" s="1"/>
  <c r="E426" i="11"/>
  <c r="G426" i="11"/>
  <c r="E387" i="11"/>
  <c r="H387" i="11"/>
  <c r="I376" i="11"/>
  <c r="K376" i="11" s="1"/>
  <c r="E320" i="11"/>
  <c r="E288" i="11"/>
  <c r="G263" i="11"/>
  <c r="H263" i="11"/>
  <c r="E263" i="11"/>
  <c r="F263" i="11"/>
  <c r="H132" i="11"/>
  <c r="F132" i="11"/>
  <c r="G132" i="11"/>
  <c r="I45" i="11"/>
  <c r="K45" i="11" s="1"/>
  <c r="F45" i="11"/>
  <c r="G45" i="11"/>
  <c r="G39" i="11"/>
  <c r="H460" i="11"/>
  <c r="F460" i="11"/>
  <c r="H454" i="11"/>
  <c r="I454" i="11"/>
  <c r="J454" i="11" s="1"/>
  <c r="E412" i="11"/>
  <c r="G412" i="11"/>
  <c r="G249" i="11"/>
  <c r="H249" i="11"/>
  <c r="I249" i="11"/>
  <c r="K249" i="11" s="1"/>
  <c r="E249" i="11"/>
  <c r="F249" i="11"/>
  <c r="F191" i="11"/>
  <c r="I191" i="11"/>
  <c r="J191" i="11" s="1"/>
  <c r="F102" i="11"/>
  <c r="H102" i="11"/>
  <c r="I89" i="11"/>
  <c r="J89" i="11" s="1"/>
  <c r="F89" i="11"/>
  <c r="H505" i="11"/>
  <c r="H323" i="11"/>
  <c r="E323" i="11"/>
  <c r="G194" i="11"/>
  <c r="H194" i="11"/>
  <c r="G176" i="11"/>
  <c r="I176" i="11"/>
  <c r="J176" i="11" s="1"/>
  <c r="H156" i="11"/>
  <c r="I156" i="11"/>
  <c r="K156" i="11" s="1"/>
  <c r="G505" i="11"/>
  <c r="G471" i="11"/>
  <c r="G465" i="11"/>
  <c r="I465" i="11"/>
  <c r="K465" i="11" s="1"/>
  <c r="H452" i="11"/>
  <c r="I452" i="11"/>
  <c r="J452" i="11" s="1"/>
  <c r="E430" i="11"/>
  <c r="G430" i="11"/>
  <c r="I393" i="11"/>
  <c r="K393" i="11" s="1"/>
  <c r="H390" i="11"/>
  <c r="H383" i="11"/>
  <c r="E304" i="11"/>
  <c r="G247" i="11"/>
  <c r="H247" i="11"/>
  <c r="I247" i="11"/>
  <c r="K247" i="11" s="1"/>
  <c r="E247" i="11"/>
  <c r="F247" i="11"/>
  <c r="G217" i="11"/>
  <c r="I217" i="11"/>
  <c r="J217" i="11" s="1"/>
  <c r="F217" i="11"/>
  <c r="H217" i="11"/>
  <c r="E116" i="11"/>
  <c r="F116" i="11"/>
  <c r="G116" i="11"/>
  <c r="F48" i="11"/>
  <c r="I48" i="11"/>
  <c r="K48" i="11" s="1"/>
  <c r="E501" i="11"/>
  <c r="I501" i="11"/>
  <c r="J501" i="11" s="1"/>
  <c r="G477" i="11"/>
  <c r="I477" i="11"/>
  <c r="J477" i="11" s="1"/>
  <c r="E441" i="11"/>
  <c r="G441" i="11"/>
  <c r="F379" i="11"/>
  <c r="E379" i="11"/>
  <c r="E308" i="11"/>
  <c r="E276" i="11"/>
  <c r="E258" i="11"/>
  <c r="I258" i="11"/>
  <c r="K258" i="11" s="1"/>
  <c r="G258" i="11"/>
  <c r="H258" i="11"/>
  <c r="E226" i="11"/>
  <c r="H226" i="11"/>
  <c r="I226" i="11"/>
  <c r="J226" i="11" s="1"/>
  <c r="F226" i="11"/>
  <c r="G226" i="11"/>
  <c r="E197" i="11"/>
  <c r="F197" i="11"/>
  <c r="F79" i="11"/>
  <c r="I79" i="11"/>
  <c r="J79" i="11" s="1"/>
  <c r="H446" i="11"/>
  <c r="F446" i="11"/>
  <c r="I408" i="11"/>
  <c r="J408" i="11" s="1"/>
  <c r="E404" i="11"/>
  <c r="I404" i="11"/>
  <c r="J404" i="11" s="1"/>
  <c r="F393" i="11"/>
  <c r="E393" i="11"/>
  <c r="F389" i="11"/>
  <c r="H389" i="11"/>
  <c r="E389" i="11"/>
  <c r="G389" i="11"/>
  <c r="F383" i="11"/>
  <c r="E383" i="11"/>
  <c r="I383" i="11"/>
  <c r="K383" i="11" s="1"/>
  <c r="E312" i="11"/>
  <c r="E280" i="11"/>
  <c r="G235" i="11"/>
  <c r="H235" i="11"/>
  <c r="I235" i="11"/>
  <c r="J235" i="11" s="1"/>
  <c r="E235" i="11"/>
  <c r="F235" i="11"/>
  <c r="I215" i="11"/>
  <c r="J215" i="11" s="1"/>
  <c r="F215" i="11"/>
  <c r="H215" i="11"/>
  <c r="F182" i="11"/>
  <c r="H182" i="11"/>
  <c r="H159" i="11"/>
  <c r="E492" i="11"/>
  <c r="I492" i="11"/>
  <c r="K492" i="11" s="1"/>
  <c r="H462" i="11"/>
  <c r="F462" i="11"/>
  <c r="I462" i="11"/>
  <c r="J462" i="11" s="1"/>
  <c r="E413" i="11"/>
  <c r="G413" i="11"/>
  <c r="F377" i="11"/>
  <c r="I377" i="11"/>
  <c r="J377" i="11" s="1"/>
  <c r="E377" i="11"/>
  <c r="H377" i="11"/>
  <c r="G173" i="11"/>
  <c r="I173" i="11"/>
  <c r="K173" i="11" s="1"/>
  <c r="H166" i="11"/>
  <c r="I166" i="11"/>
  <c r="K166" i="11" s="1"/>
  <c r="E166" i="11"/>
  <c r="G166" i="11"/>
  <c r="G153" i="11"/>
  <c r="I153" i="11"/>
  <c r="K153" i="11" s="1"/>
  <c r="I391" i="11"/>
  <c r="K391" i="11" s="1"/>
  <c r="I273" i="11"/>
  <c r="K273" i="11" s="1"/>
  <c r="I267" i="11"/>
  <c r="K267" i="11" s="1"/>
  <c r="I250" i="11"/>
  <c r="K250" i="11" s="1"/>
  <c r="I243" i="11"/>
  <c r="K243" i="11" s="1"/>
  <c r="H241" i="11"/>
  <c r="H237" i="11"/>
  <c r="I219" i="11"/>
  <c r="J219" i="11" s="1"/>
  <c r="E120" i="11"/>
  <c r="H105" i="11"/>
  <c r="F99" i="11"/>
  <c r="I32" i="11"/>
  <c r="K32" i="11" s="1"/>
  <c r="H391" i="11"/>
  <c r="H273" i="11"/>
  <c r="H269" i="11"/>
  <c r="H267" i="11"/>
  <c r="I255" i="11"/>
  <c r="K255" i="11" s="1"/>
  <c r="H250" i="11"/>
  <c r="H243" i="11"/>
  <c r="G241" i="11"/>
  <c r="G237" i="11"/>
  <c r="H232" i="11"/>
  <c r="G228" i="11"/>
  <c r="H219" i="11"/>
  <c r="E315" i="11"/>
  <c r="E311" i="11"/>
  <c r="E307" i="11"/>
  <c r="E303" i="11"/>
  <c r="E299" i="11"/>
  <c r="E295" i="11"/>
  <c r="E291" i="11"/>
  <c r="E287" i="11"/>
  <c r="E283" i="11"/>
  <c r="E279" i="11"/>
  <c r="E275" i="11"/>
  <c r="E269" i="11"/>
  <c r="F264" i="11"/>
  <c r="E260" i="11"/>
  <c r="E255" i="11"/>
  <c r="F252" i="11"/>
  <c r="G234" i="11"/>
  <c r="E232" i="11"/>
  <c r="E225" i="11"/>
  <c r="E223" i="11"/>
  <c r="F221" i="11"/>
  <c r="G216" i="11"/>
  <c r="F205" i="11"/>
  <c r="H175" i="11"/>
  <c r="I171" i="11"/>
  <c r="K171" i="11" s="1"/>
  <c r="I158" i="11"/>
  <c r="J158" i="11" s="1"/>
  <c r="H155" i="11"/>
  <c r="I151" i="11"/>
  <c r="J151" i="11" s="1"/>
  <c r="F126" i="11"/>
  <c r="E122" i="11"/>
  <c r="F118" i="11"/>
  <c r="G114" i="11"/>
  <c r="G107" i="11"/>
  <c r="G104" i="11"/>
  <c r="G101" i="11"/>
  <c r="H97" i="11"/>
  <c r="F82" i="11"/>
  <c r="G78" i="11"/>
  <c r="I71" i="11"/>
  <c r="J71" i="11" s="1"/>
  <c r="I61" i="11"/>
  <c r="K61" i="11" s="1"/>
  <c r="G34" i="11"/>
  <c r="E264" i="11"/>
  <c r="E252" i="11"/>
  <c r="F234" i="11"/>
  <c r="E221" i="11"/>
  <c r="E171" i="11"/>
  <c r="H158" i="11"/>
  <c r="G155" i="11"/>
  <c r="E114" i="11"/>
  <c r="I94" i="11"/>
  <c r="J94" i="11" s="1"/>
  <c r="I87" i="11"/>
  <c r="J87" i="11" s="1"/>
  <c r="G61" i="11"/>
  <c r="F120" i="11"/>
  <c r="F110" i="11"/>
  <c r="I105" i="11"/>
  <c r="J105" i="11" s="1"/>
  <c r="H96" i="11"/>
  <c r="F37" i="11"/>
  <c r="H459" i="11"/>
  <c r="E459" i="11"/>
  <c r="F459" i="11"/>
  <c r="G459" i="11"/>
  <c r="I459" i="11"/>
  <c r="J459" i="11" s="1"/>
  <c r="E440" i="11"/>
  <c r="G440" i="11"/>
  <c r="I440" i="11"/>
  <c r="J440" i="11" s="1"/>
  <c r="E416" i="11"/>
  <c r="G416" i="11"/>
  <c r="I416" i="11"/>
  <c r="J416" i="11" s="1"/>
  <c r="E402" i="11"/>
  <c r="G402" i="11"/>
  <c r="G382" i="11"/>
  <c r="I382" i="11"/>
  <c r="K382" i="11" s="1"/>
  <c r="F66" i="11"/>
  <c r="I66" i="11"/>
  <c r="J66" i="11" s="1"/>
  <c r="G66" i="11"/>
  <c r="F56" i="11"/>
  <c r="I56" i="11"/>
  <c r="K56" i="11" s="1"/>
  <c r="F42" i="11"/>
  <c r="G42" i="11"/>
  <c r="I42" i="11"/>
  <c r="K42" i="11" s="1"/>
  <c r="H458" i="11"/>
  <c r="F458" i="11"/>
  <c r="G458" i="11"/>
  <c r="E428" i="11"/>
  <c r="G428" i="11"/>
  <c r="I428" i="11"/>
  <c r="K428" i="11" s="1"/>
  <c r="G150" i="11"/>
  <c r="H150" i="11"/>
  <c r="I150" i="11"/>
  <c r="K150" i="11" s="1"/>
  <c r="E410" i="11"/>
  <c r="G410" i="11"/>
  <c r="G384" i="11"/>
  <c r="I384" i="11"/>
  <c r="J384" i="11" s="1"/>
  <c r="I210" i="11"/>
  <c r="J210" i="11" s="1"/>
  <c r="E210" i="11"/>
  <c r="G210" i="11"/>
  <c r="H210" i="11"/>
  <c r="F210" i="11"/>
  <c r="E420" i="11"/>
  <c r="G420" i="11"/>
  <c r="I420" i="11"/>
  <c r="K420" i="11" s="1"/>
  <c r="E432" i="11"/>
  <c r="G432" i="11"/>
  <c r="I432" i="11"/>
  <c r="J432" i="11" s="1"/>
  <c r="G239" i="11"/>
  <c r="F239" i="11"/>
  <c r="H239" i="11"/>
  <c r="I239" i="11"/>
  <c r="K239" i="11" s="1"/>
  <c r="E239" i="11"/>
  <c r="E502" i="11"/>
  <c r="G502" i="11"/>
  <c r="H461" i="11"/>
  <c r="E461" i="11"/>
  <c r="F461" i="11"/>
  <c r="G461" i="11"/>
  <c r="I461" i="11"/>
  <c r="J461" i="11" s="1"/>
  <c r="G475" i="11"/>
  <c r="I475" i="11"/>
  <c r="K475" i="11" s="1"/>
  <c r="E424" i="11"/>
  <c r="G424" i="11"/>
  <c r="I424" i="11"/>
  <c r="K424" i="11" s="1"/>
  <c r="I460" i="11"/>
  <c r="J460" i="11" s="1"/>
  <c r="H453" i="11"/>
  <c r="F453" i="11"/>
  <c r="G453" i="11"/>
  <c r="I453" i="11"/>
  <c r="J453" i="11" s="1"/>
  <c r="E437" i="11"/>
  <c r="G437" i="11"/>
  <c r="G433" i="11"/>
  <c r="G429" i="11"/>
  <c r="G425" i="11"/>
  <c r="G421" i="11"/>
  <c r="G417" i="11"/>
  <c r="G409" i="11"/>
  <c r="E396" i="11"/>
  <c r="G396" i="11"/>
  <c r="I396" i="11"/>
  <c r="K396" i="11" s="1"/>
  <c r="H392" i="11"/>
  <c r="I390" i="11"/>
  <c r="K390" i="11" s="1"/>
  <c r="I268" i="11"/>
  <c r="K268" i="11" s="1"/>
  <c r="F268" i="11"/>
  <c r="G268" i="11"/>
  <c r="H268" i="11"/>
  <c r="G259" i="11"/>
  <c r="E259" i="11"/>
  <c r="F259" i="11"/>
  <c r="H259" i="11"/>
  <c r="I259" i="11"/>
  <c r="K259" i="11" s="1"/>
  <c r="E230" i="11"/>
  <c r="F230" i="11"/>
  <c r="G230" i="11"/>
  <c r="H230" i="11"/>
  <c r="I230" i="11"/>
  <c r="J230" i="11" s="1"/>
  <c r="F183" i="11"/>
  <c r="H183" i="11"/>
  <c r="I183" i="11"/>
  <c r="K183" i="11" s="1"/>
  <c r="E170" i="11"/>
  <c r="H170" i="11"/>
  <c r="I170" i="11"/>
  <c r="K170" i="11" s="1"/>
  <c r="G86" i="11"/>
  <c r="F86" i="11"/>
  <c r="I86" i="11"/>
  <c r="J86" i="11" s="1"/>
  <c r="F55" i="11"/>
  <c r="G55" i="11"/>
  <c r="E488" i="11"/>
  <c r="I488" i="11"/>
  <c r="K488" i="11" s="1"/>
  <c r="F251" i="11"/>
  <c r="I248" i="11"/>
  <c r="K248" i="11" s="1"/>
  <c r="G248" i="11"/>
  <c r="H248" i="11"/>
  <c r="E212" i="11"/>
  <c r="G212" i="11"/>
  <c r="I212" i="11"/>
  <c r="K212" i="11" s="1"/>
  <c r="H212" i="11"/>
  <c r="I206" i="11"/>
  <c r="J206" i="11" s="1"/>
  <c r="E206" i="11"/>
  <c r="F206" i="11"/>
  <c r="G206" i="11"/>
  <c r="H206" i="11"/>
  <c r="E494" i="11"/>
  <c r="F452" i="11"/>
  <c r="G436" i="11"/>
  <c r="E400" i="11"/>
  <c r="G400" i="11"/>
  <c r="I400" i="11"/>
  <c r="K400" i="11" s="1"/>
  <c r="I256" i="11"/>
  <c r="J256" i="11" s="1"/>
  <c r="E256" i="11"/>
  <c r="F256" i="11"/>
  <c r="G256" i="11"/>
  <c r="H256" i="11"/>
  <c r="E254" i="11"/>
  <c r="H254" i="11"/>
  <c r="I254" i="11"/>
  <c r="K254" i="11" s="1"/>
  <c r="E242" i="11"/>
  <c r="G242" i="11"/>
  <c r="H242" i="11"/>
  <c r="I242" i="11"/>
  <c r="K242" i="11" s="1"/>
  <c r="E444" i="11"/>
  <c r="I444" i="11"/>
  <c r="K444" i="11" s="1"/>
  <c r="F265" i="11"/>
  <c r="G265" i="11"/>
  <c r="H265" i="11"/>
  <c r="I265" i="11"/>
  <c r="K265" i="11" s="1"/>
  <c r="E253" i="11"/>
  <c r="F253" i="11"/>
  <c r="G253" i="11"/>
  <c r="H253" i="11"/>
  <c r="I253" i="11"/>
  <c r="K253" i="11" s="1"/>
  <c r="G251" i="11"/>
  <c r="H251" i="11"/>
  <c r="I251" i="11"/>
  <c r="K251" i="11" s="1"/>
  <c r="I236" i="11"/>
  <c r="J236" i="11" s="1"/>
  <c r="F236" i="11"/>
  <c r="G236" i="11"/>
  <c r="H236" i="11"/>
  <c r="G227" i="11"/>
  <c r="E227" i="11"/>
  <c r="F227" i="11"/>
  <c r="H227" i="11"/>
  <c r="I227" i="11"/>
  <c r="J227" i="11" s="1"/>
  <c r="F186" i="11"/>
  <c r="H186" i="11"/>
  <c r="I186" i="11"/>
  <c r="J186" i="11" s="1"/>
  <c r="H137" i="11"/>
  <c r="I137" i="11"/>
  <c r="K137" i="11" s="1"/>
  <c r="F137" i="11"/>
  <c r="G137" i="11"/>
  <c r="F108" i="11"/>
  <c r="G108" i="11"/>
  <c r="F271" i="11"/>
  <c r="G271" i="11"/>
  <c r="H271" i="11"/>
  <c r="I271" i="11"/>
  <c r="K271" i="11" s="1"/>
  <c r="I218" i="11"/>
  <c r="J218" i="11" s="1"/>
  <c r="E218" i="11"/>
  <c r="G218" i="11"/>
  <c r="H218" i="11"/>
  <c r="E208" i="11"/>
  <c r="G208" i="11"/>
  <c r="I208" i="11"/>
  <c r="K208" i="11" s="1"/>
  <c r="F208" i="11"/>
  <c r="H208" i="11"/>
  <c r="G193" i="11"/>
  <c r="I193" i="11"/>
  <c r="J193" i="11" s="1"/>
  <c r="F193" i="11"/>
  <c r="H193" i="11"/>
  <c r="F190" i="11"/>
  <c r="G190" i="11"/>
  <c r="H451" i="11"/>
  <c r="F451" i="11"/>
  <c r="G451" i="11"/>
  <c r="I451" i="11"/>
  <c r="J451" i="11" s="1"/>
  <c r="F385" i="11"/>
  <c r="E385" i="11"/>
  <c r="H385" i="11"/>
  <c r="I385" i="11"/>
  <c r="K385" i="11" s="1"/>
  <c r="E262" i="11"/>
  <c r="F262" i="11"/>
  <c r="G262" i="11"/>
  <c r="H262" i="11"/>
  <c r="I262" i="11"/>
  <c r="K262" i="11" s="1"/>
  <c r="E220" i="11"/>
  <c r="I220" i="11"/>
  <c r="J220" i="11" s="1"/>
  <c r="F220" i="11"/>
  <c r="G220" i="11"/>
  <c r="H220" i="11"/>
  <c r="F508" i="11"/>
  <c r="G508" i="11"/>
  <c r="H508" i="11"/>
  <c r="I508" i="11"/>
  <c r="K508" i="11" s="1"/>
  <c r="F505" i="11"/>
  <c r="I505" i="11"/>
  <c r="K505" i="11" s="1"/>
  <c r="G450" i="11"/>
  <c r="I446" i="11"/>
  <c r="J446" i="11" s="1"/>
  <c r="E414" i="11"/>
  <c r="G414" i="11"/>
  <c r="G245" i="11"/>
  <c r="H245" i="11"/>
  <c r="I245" i="11"/>
  <c r="K245" i="11" s="1"/>
  <c r="F233" i="11"/>
  <c r="G233" i="11"/>
  <c r="H233" i="11"/>
  <c r="I233" i="11"/>
  <c r="J233" i="11" s="1"/>
  <c r="E195" i="11"/>
  <c r="G195" i="11"/>
  <c r="H195" i="11"/>
  <c r="I195" i="11"/>
  <c r="J195" i="11" s="1"/>
  <c r="I146" i="11"/>
  <c r="K146" i="11" s="1"/>
  <c r="G146" i="11"/>
  <c r="G142" i="11"/>
  <c r="I142" i="11"/>
  <c r="K142" i="11" s="1"/>
  <c r="E216" i="11"/>
  <c r="I216" i="11"/>
  <c r="J216" i="11" s="1"/>
  <c r="I214" i="11"/>
  <c r="J214" i="11" s="1"/>
  <c r="E214" i="11"/>
  <c r="E199" i="11"/>
  <c r="G199" i="11"/>
  <c r="G197" i="11"/>
  <c r="I197" i="11"/>
  <c r="J197" i="11" s="1"/>
  <c r="F173" i="11"/>
  <c r="E173" i="11"/>
  <c r="E95" i="11"/>
  <c r="G95" i="11"/>
  <c r="I95" i="11"/>
  <c r="K95" i="11" s="1"/>
  <c r="E203" i="11"/>
  <c r="G203" i="11"/>
  <c r="G201" i="11"/>
  <c r="I201" i="11"/>
  <c r="J201" i="11" s="1"/>
  <c r="F185" i="11"/>
  <c r="G185" i="11"/>
  <c r="F176" i="11"/>
  <c r="H176" i="11"/>
  <c r="E169" i="11"/>
  <c r="H169" i="11"/>
  <c r="E130" i="11"/>
  <c r="G130" i="11"/>
  <c r="F83" i="11"/>
  <c r="I83" i="11"/>
  <c r="J83" i="11" s="1"/>
  <c r="E207" i="11"/>
  <c r="G207" i="11"/>
  <c r="G205" i="11"/>
  <c r="I205" i="11"/>
  <c r="J205" i="11" s="1"/>
  <c r="E192" i="11"/>
  <c r="G192" i="11"/>
  <c r="I192" i="11"/>
  <c r="J192" i="11" s="1"/>
  <c r="F189" i="11"/>
  <c r="I189" i="11"/>
  <c r="K189" i="11" s="1"/>
  <c r="F63" i="11"/>
  <c r="G63" i="11"/>
  <c r="F53" i="11"/>
  <c r="G53" i="11"/>
  <c r="I53" i="11"/>
  <c r="K53" i="11" s="1"/>
  <c r="G506" i="11"/>
  <c r="G489" i="11"/>
  <c r="E457" i="11"/>
  <c r="G445" i="11"/>
  <c r="G438" i="11"/>
  <c r="G408" i="11"/>
  <c r="E381" i="11"/>
  <c r="E211" i="11"/>
  <c r="G211" i="11"/>
  <c r="G209" i="11"/>
  <c r="I209" i="11"/>
  <c r="J209" i="11" s="1"/>
  <c r="E196" i="11"/>
  <c r="G196" i="11"/>
  <c r="I196" i="11"/>
  <c r="K196" i="11" s="1"/>
  <c r="I194" i="11"/>
  <c r="J194" i="11" s="1"/>
  <c r="E194" i="11"/>
  <c r="F178" i="11"/>
  <c r="I178" i="11"/>
  <c r="J178" i="11" s="1"/>
  <c r="E165" i="11"/>
  <c r="G165" i="11"/>
  <c r="E162" i="11"/>
  <c r="H162" i="11"/>
  <c r="I272" i="11"/>
  <c r="K272" i="11" s="1"/>
  <c r="I257" i="11"/>
  <c r="K257" i="11" s="1"/>
  <c r="I225" i="11"/>
  <c r="J225" i="11" s="1"/>
  <c r="E224" i="11"/>
  <c r="I224" i="11"/>
  <c r="K224" i="11" s="1"/>
  <c r="E215" i="11"/>
  <c r="G215" i="11"/>
  <c r="G213" i="11"/>
  <c r="I213" i="11"/>
  <c r="J213" i="11" s="1"/>
  <c r="E200" i="11"/>
  <c r="G200" i="11"/>
  <c r="I200" i="11"/>
  <c r="J200" i="11" s="1"/>
  <c r="I198" i="11"/>
  <c r="J198" i="11" s="1"/>
  <c r="E198" i="11"/>
  <c r="F184" i="11"/>
  <c r="G184" i="11"/>
  <c r="I184" i="11"/>
  <c r="K184" i="11" s="1"/>
  <c r="E167" i="11"/>
  <c r="I167" i="11"/>
  <c r="K167" i="11" s="1"/>
  <c r="I147" i="11"/>
  <c r="K147" i="11" s="1"/>
  <c r="G147" i="11"/>
  <c r="H147" i="11"/>
  <c r="E128" i="11"/>
  <c r="F128" i="11"/>
  <c r="G128" i="11"/>
  <c r="E124" i="11"/>
  <c r="G124" i="11"/>
  <c r="E103" i="11"/>
  <c r="G103" i="11"/>
  <c r="I103" i="11"/>
  <c r="J103" i="11" s="1"/>
  <c r="I266" i="11"/>
  <c r="K266" i="11" s="1"/>
  <c r="I263" i="11"/>
  <c r="K263" i="11" s="1"/>
  <c r="H260" i="11"/>
  <c r="I234" i="11"/>
  <c r="J234" i="11" s="1"/>
  <c r="I231" i="11"/>
  <c r="K231" i="11" s="1"/>
  <c r="H228" i="11"/>
  <c r="H225" i="11"/>
  <c r="I223" i="11"/>
  <c r="J223" i="11" s="1"/>
  <c r="I222" i="11"/>
  <c r="J222" i="11" s="1"/>
  <c r="E222" i="11"/>
  <c r="H216" i="11"/>
  <c r="H214" i="11"/>
  <c r="E204" i="11"/>
  <c r="G204" i="11"/>
  <c r="I204" i="11"/>
  <c r="K204" i="11" s="1"/>
  <c r="I202" i="11"/>
  <c r="J202" i="11" s="1"/>
  <c r="E202" i="11"/>
  <c r="I199" i="11"/>
  <c r="J199" i="11" s="1"/>
  <c r="H197" i="11"/>
  <c r="F174" i="11"/>
  <c r="G174" i="11"/>
  <c r="F29" i="11"/>
  <c r="I29" i="11"/>
  <c r="K29" i="11" s="1"/>
  <c r="H177" i="11"/>
  <c r="I175" i="11"/>
  <c r="K175" i="11" s="1"/>
  <c r="I136" i="11"/>
  <c r="J136" i="11" s="1"/>
  <c r="F104" i="11"/>
  <c r="G102" i="11"/>
  <c r="F96" i="11"/>
  <c r="G94" i="11"/>
  <c r="I67" i="11"/>
  <c r="K67" i="11" s="1"/>
  <c r="F31" i="11"/>
  <c r="J98" i="11"/>
  <c r="G519" i="11"/>
  <c r="H519" i="11"/>
  <c r="I519" i="11"/>
  <c r="J519" i="11" s="1"/>
  <c r="E519" i="11"/>
  <c r="F519" i="11"/>
  <c r="G515" i="11"/>
  <c r="H515" i="11"/>
  <c r="I515" i="11"/>
  <c r="J515" i="11" s="1"/>
  <c r="E515" i="11"/>
  <c r="F515" i="11"/>
  <c r="G511" i="11"/>
  <c r="H511" i="11"/>
  <c r="I511" i="11"/>
  <c r="J511" i="11" s="1"/>
  <c r="E511" i="11"/>
  <c r="F511" i="11"/>
  <c r="H495" i="11"/>
  <c r="F495" i="11"/>
  <c r="G495" i="11"/>
  <c r="I495" i="11"/>
  <c r="K495" i="11" s="1"/>
  <c r="G522" i="11"/>
  <c r="H522" i="11"/>
  <c r="I522" i="11"/>
  <c r="K522" i="11" s="1"/>
  <c r="E522" i="11"/>
  <c r="F522" i="11"/>
  <c r="G518" i="11"/>
  <c r="H518" i="11"/>
  <c r="I518" i="11"/>
  <c r="K518" i="11" s="1"/>
  <c r="E518" i="11"/>
  <c r="F518" i="11"/>
  <c r="G514" i="11"/>
  <c r="H514" i="11"/>
  <c r="I514" i="11"/>
  <c r="K514" i="11" s="1"/>
  <c r="E514" i="11"/>
  <c r="F514" i="11"/>
  <c r="G510" i="11"/>
  <c r="H510" i="11"/>
  <c r="I510" i="11"/>
  <c r="K510" i="11" s="1"/>
  <c r="E510" i="11"/>
  <c r="F510" i="11"/>
  <c r="H487" i="11"/>
  <c r="F487" i="11"/>
  <c r="G487" i="11"/>
  <c r="I487" i="11"/>
  <c r="J487" i="11" s="1"/>
  <c r="H499" i="11"/>
  <c r="F499" i="11"/>
  <c r="G499" i="11"/>
  <c r="I499" i="11"/>
  <c r="J499" i="11" s="1"/>
  <c r="G521" i="11"/>
  <c r="H521" i="11"/>
  <c r="I521" i="11"/>
  <c r="K521" i="11" s="1"/>
  <c r="E521" i="11"/>
  <c r="F521" i="11"/>
  <c r="G517" i="11"/>
  <c r="H517" i="11"/>
  <c r="I517" i="11"/>
  <c r="K517" i="11" s="1"/>
  <c r="E517" i="11"/>
  <c r="F517" i="11"/>
  <c r="G513" i="11"/>
  <c r="H513" i="11"/>
  <c r="I513" i="11"/>
  <c r="K513" i="11" s="1"/>
  <c r="E513" i="11"/>
  <c r="F513" i="11"/>
  <c r="G509" i="11"/>
  <c r="H509" i="11"/>
  <c r="I509" i="11"/>
  <c r="K509" i="11" s="1"/>
  <c r="E509" i="11"/>
  <c r="F509" i="11"/>
  <c r="H491" i="11"/>
  <c r="F491" i="11"/>
  <c r="G491" i="11"/>
  <c r="I491" i="11"/>
  <c r="J491" i="11" s="1"/>
  <c r="G520" i="11"/>
  <c r="H520" i="11"/>
  <c r="I520" i="11"/>
  <c r="K520" i="11" s="1"/>
  <c r="E520" i="11"/>
  <c r="F520" i="11"/>
  <c r="G516" i="11"/>
  <c r="H516" i="11"/>
  <c r="I516" i="11"/>
  <c r="K516" i="11" s="1"/>
  <c r="E516" i="11"/>
  <c r="F516" i="11"/>
  <c r="G512" i="11"/>
  <c r="H512" i="11"/>
  <c r="I512" i="11"/>
  <c r="K512" i="11" s="1"/>
  <c r="E512" i="11"/>
  <c r="F512" i="11"/>
  <c r="H503" i="11"/>
  <c r="F503" i="11"/>
  <c r="G503" i="11"/>
  <c r="I503" i="11"/>
  <c r="J503" i="11" s="1"/>
  <c r="E495" i="11"/>
  <c r="H486" i="11"/>
  <c r="F486" i="11"/>
  <c r="H484" i="11"/>
  <c r="E484" i="11"/>
  <c r="F484" i="11"/>
  <c r="H482" i="11"/>
  <c r="E482" i="11"/>
  <c r="F482" i="11"/>
  <c r="H480" i="11"/>
  <c r="E480" i="11"/>
  <c r="F480" i="11"/>
  <c r="H478" i="11"/>
  <c r="E478" i="11"/>
  <c r="F478" i="11"/>
  <c r="H476" i="11"/>
  <c r="E476" i="11"/>
  <c r="F476" i="11"/>
  <c r="H474" i="11"/>
  <c r="E474" i="11"/>
  <c r="F474" i="11"/>
  <c r="H472" i="11"/>
  <c r="E472" i="11"/>
  <c r="F472" i="11"/>
  <c r="H470" i="11"/>
  <c r="E470" i="11"/>
  <c r="F470" i="11"/>
  <c r="H468" i="11"/>
  <c r="E468" i="11"/>
  <c r="F468" i="11"/>
  <c r="H466" i="11"/>
  <c r="E466" i="11"/>
  <c r="F466" i="11"/>
  <c r="F423" i="11"/>
  <c r="H423" i="11"/>
  <c r="G423" i="11"/>
  <c r="I423" i="11"/>
  <c r="J423" i="11" s="1"/>
  <c r="I371" i="11"/>
  <c r="K371" i="11" s="1"/>
  <c r="F371" i="11"/>
  <c r="E371" i="11"/>
  <c r="H371" i="11"/>
  <c r="I504" i="11"/>
  <c r="J504" i="11" s="1"/>
  <c r="H502" i="11"/>
  <c r="F502" i="11"/>
  <c r="H498" i="11"/>
  <c r="F498" i="11"/>
  <c r="H494" i="11"/>
  <c r="F494" i="11"/>
  <c r="H490" i="11"/>
  <c r="F490" i="11"/>
  <c r="F443" i="11"/>
  <c r="H443" i="11"/>
  <c r="G443" i="11"/>
  <c r="I443" i="11"/>
  <c r="J443" i="11" s="1"/>
  <c r="F411" i="11"/>
  <c r="H411" i="11"/>
  <c r="G411" i="11"/>
  <c r="I411" i="11"/>
  <c r="J411" i="11" s="1"/>
  <c r="I366" i="11"/>
  <c r="J366" i="11" s="1"/>
  <c r="F366" i="11"/>
  <c r="E366" i="11"/>
  <c r="H366" i="11"/>
  <c r="G366" i="11"/>
  <c r="G463" i="11"/>
  <c r="H463" i="11"/>
  <c r="E463" i="11"/>
  <c r="F463" i="11"/>
  <c r="F431" i="11"/>
  <c r="H431" i="11"/>
  <c r="G431" i="11"/>
  <c r="I431" i="11"/>
  <c r="J431" i="11" s="1"/>
  <c r="F399" i="11"/>
  <c r="H399" i="11"/>
  <c r="G399" i="11"/>
  <c r="I399" i="11"/>
  <c r="J399" i="11" s="1"/>
  <c r="F380" i="11"/>
  <c r="H380" i="11"/>
  <c r="I380" i="11"/>
  <c r="J380" i="11" s="1"/>
  <c r="E380" i="11"/>
  <c r="G380" i="11"/>
  <c r="I374" i="11"/>
  <c r="K374" i="11" s="1"/>
  <c r="F374" i="11"/>
  <c r="E374" i="11"/>
  <c r="H374" i="11"/>
  <c r="G374" i="11"/>
  <c r="H448" i="11"/>
  <c r="I448" i="11"/>
  <c r="J448" i="11" s="1"/>
  <c r="F448" i="11"/>
  <c r="G448" i="11"/>
  <c r="F419" i="11"/>
  <c r="H419" i="11"/>
  <c r="G419" i="11"/>
  <c r="I419" i="11"/>
  <c r="J419" i="11" s="1"/>
  <c r="I507" i="11"/>
  <c r="K507" i="11" s="1"/>
  <c r="H485" i="11"/>
  <c r="E485" i="11"/>
  <c r="F485" i="11"/>
  <c r="H483" i="11"/>
  <c r="E483" i="11"/>
  <c r="F483" i="11"/>
  <c r="H481" i="11"/>
  <c r="E481" i="11"/>
  <c r="F481" i="11"/>
  <c r="H479" i="11"/>
  <c r="E479" i="11"/>
  <c r="F479" i="11"/>
  <c r="H477" i="11"/>
  <c r="E477" i="11"/>
  <c r="F477" i="11"/>
  <c r="H475" i="11"/>
  <c r="E475" i="11"/>
  <c r="F475" i="11"/>
  <c r="H473" i="11"/>
  <c r="E473" i="11"/>
  <c r="F473" i="11"/>
  <c r="H471" i="11"/>
  <c r="E471" i="11"/>
  <c r="F471" i="11"/>
  <c r="H469" i="11"/>
  <c r="E469" i="11"/>
  <c r="F469" i="11"/>
  <c r="H467" i="11"/>
  <c r="E467" i="11"/>
  <c r="F467" i="11"/>
  <c r="H465" i="11"/>
  <c r="E465" i="11"/>
  <c r="F465" i="11"/>
  <c r="H447" i="11"/>
  <c r="G447" i="11"/>
  <c r="I447" i="11"/>
  <c r="J447" i="11" s="1"/>
  <c r="E447" i="11"/>
  <c r="F447" i="11"/>
  <c r="F439" i="11"/>
  <c r="H439" i="11"/>
  <c r="G439" i="11"/>
  <c r="I439" i="11"/>
  <c r="J439" i="11" s="1"/>
  <c r="F407" i="11"/>
  <c r="H407" i="11"/>
  <c r="G407" i="11"/>
  <c r="I407" i="11"/>
  <c r="K407" i="11" s="1"/>
  <c r="F386" i="11"/>
  <c r="E386" i="11"/>
  <c r="H386" i="11"/>
  <c r="G386" i="11"/>
  <c r="I386" i="11"/>
  <c r="J386" i="11" s="1"/>
  <c r="H507" i="11"/>
  <c r="H500" i="11"/>
  <c r="F500" i="11"/>
  <c r="H496" i="11"/>
  <c r="F496" i="11"/>
  <c r="H492" i="11"/>
  <c r="F492" i="11"/>
  <c r="H488" i="11"/>
  <c r="F488" i="11"/>
  <c r="I486" i="11"/>
  <c r="K486" i="11" s="1"/>
  <c r="F427" i="11"/>
  <c r="H427" i="11"/>
  <c r="G427" i="11"/>
  <c r="I427" i="11"/>
  <c r="J427" i="11" s="1"/>
  <c r="F395" i="11"/>
  <c r="H395" i="11"/>
  <c r="G395" i="11"/>
  <c r="I395" i="11"/>
  <c r="J395" i="11" s="1"/>
  <c r="G507" i="11"/>
  <c r="E506" i="11"/>
  <c r="I502" i="11"/>
  <c r="K502" i="11" s="1"/>
  <c r="I498" i="11"/>
  <c r="K498" i="11" s="1"/>
  <c r="I494" i="11"/>
  <c r="K494" i="11" s="1"/>
  <c r="I490" i="11"/>
  <c r="K490" i="11" s="1"/>
  <c r="G486" i="11"/>
  <c r="I484" i="11"/>
  <c r="J484" i="11" s="1"/>
  <c r="I482" i="11"/>
  <c r="J482" i="11" s="1"/>
  <c r="I480" i="11"/>
  <c r="J480" i="11" s="1"/>
  <c r="I478" i="11"/>
  <c r="J478" i="11" s="1"/>
  <c r="I476" i="11"/>
  <c r="K476" i="11" s="1"/>
  <c r="I474" i="11"/>
  <c r="J474" i="11" s="1"/>
  <c r="I472" i="11"/>
  <c r="J472" i="11" s="1"/>
  <c r="I470" i="11"/>
  <c r="J470" i="11" s="1"/>
  <c r="I468" i="11"/>
  <c r="J468" i="11" s="1"/>
  <c r="I466" i="11"/>
  <c r="J466" i="11" s="1"/>
  <c r="H456" i="11"/>
  <c r="I456" i="11"/>
  <c r="K456" i="11" s="1"/>
  <c r="F456" i="11"/>
  <c r="G456" i="11"/>
  <c r="F415" i="11"/>
  <c r="H415" i="11"/>
  <c r="G415" i="11"/>
  <c r="I415" i="11"/>
  <c r="J415" i="11" s="1"/>
  <c r="E507" i="11"/>
  <c r="H501" i="11"/>
  <c r="F501" i="11"/>
  <c r="H497" i="11"/>
  <c r="F497" i="11"/>
  <c r="H493" i="11"/>
  <c r="F493" i="11"/>
  <c r="H489" i="11"/>
  <c r="F489" i="11"/>
  <c r="E486" i="11"/>
  <c r="G484" i="11"/>
  <c r="G482" i="11"/>
  <c r="G480" i="11"/>
  <c r="G478" i="11"/>
  <c r="G476" i="11"/>
  <c r="G474" i="11"/>
  <c r="G472" i="11"/>
  <c r="G470" i="11"/>
  <c r="G468" i="11"/>
  <c r="G466" i="11"/>
  <c r="G464" i="11"/>
  <c r="H464" i="11"/>
  <c r="E464" i="11"/>
  <c r="F464" i="11"/>
  <c r="H455" i="11"/>
  <c r="G455" i="11"/>
  <c r="I455" i="11"/>
  <c r="J455" i="11" s="1"/>
  <c r="E455" i="11"/>
  <c r="F455" i="11"/>
  <c r="F435" i="11"/>
  <c r="H435" i="11"/>
  <c r="G435" i="11"/>
  <c r="I435" i="11"/>
  <c r="J435" i="11" s="1"/>
  <c r="E423" i="11"/>
  <c r="F403" i="11"/>
  <c r="H403" i="11"/>
  <c r="G403" i="11"/>
  <c r="I403" i="11"/>
  <c r="J403" i="11" s="1"/>
  <c r="F388" i="11"/>
  <c r="H388" i="11"/>
  <c r="I388" i="11"/>
  <c r="J388" i="11" s="1"/>
  <c r="E388" i="11"/>
  <c r="G388" i="11"/>
  <c r="F378" i="11"/>
  <c r="E378" i="11"/>
  <c r="H378" i="11"/>
  <c r="G378" i="11"/>
  <c r="I378" i="11"/>
  <c r="K378" i="11" s="1"/>
  <c r="G371" i="11"/>
  <c r="I363" i="11"/>
  <c r="K363" i="11" s="1"/>
  <c r="F363" i="11"/>
  <c r="E363" i="11"/>
  <c r="H363" i="11"/>
  <c r="E462" i="11"/>
  <c r="I457" i="11"/>
  <c r="J457" i="11" s="1"/>
  <c r="E454" i="11"/>
  <c r="I449" i="11"/>
  <c r="J449" i="11" s="1"/>
  <c r="E446" i="11"/>
  <c r="F394" i="11"/>
  <c r="E394" i="11"/>
  <c r="H394" i="11"/>
  <c r="F390" i="11"/>
  <c r="F382" i="11"/>
  <c r="E382" i="11"/>
  <c r="I372" i="11"/>
  <c r="K372" i="11" s="1"/>
  <c r="F372" i="11"/>
  <c r="H372" i="11"/>
  <c r="E372" i="11"/>
  <c r="I364" i="11"/>
  <c r="K364" i="11" s="1"/>
  <c r="F364" i="11"/>
  <c r="H364" i="11"/>
  <c r="E364" i="11"/>
  <c r="I359" i="11"/>
  <c r="J359" i="11" s="1"/>
  <c r="F359" i="11"/>
  <c r="G359" i="11"/>
  <c r="E359" i="11"/>
  <c r="I458" i="11"/>
  <c r="K458" i="11" s="1"/>
  <c r="G457" i="11"/>
  <c r="I450" i="11"/>
  <c r="J450" i="11" s="1"/>
  <c r="G449" i="11"/>
  <c r="F442" i="11"/>
  <c r="H442" i="11"/>
  <c r="F438" i="11"/>
  <c r="H438" i="11"/>
  <c r="F434" i="11"/>
  <c r="H434" i="11"/>
  <c r="F430" i="11"/>
  <c r="H430" i="11"/>
  <c r="F426" i="11"/>
  <c r="H426" i="11"/>
  <c r="F422" i="11"/>
  <c r="H422" i="11"/>
  <c r="F418" i="11"/>
  <c r="H418" i="11"/>
  <c r="F414" i="11"/>
  <c r="H414" i="11"/>
  <c r="F410" i="11"/>
  <c r="H410" i="11"/>
  <c r="F406" i="11"/>
  <c r="H406" i="11"/>
  <c r="F402" i="11"/>
  <c r="H402" i="11"/>
  <c r="F398" i="11"/>
  <c r="H398" i="11"/>
  <c r="I369" i="11"/>
  <c r="J369" i="11" s="1"/>
  <c r="F369" i="11"/>
  <c r="E369" i="11"/>
  <c r="H369" i="11"/>
  <c r="I361" i="11"/>
  <c r="J361" i="11" s="1"/>
  <c r="F361" i="11"/>
  <c r="E361" i="11"/>
  <c r="H361" i="11"/>
  <c r="G460" i="11"/>
  <c r="E458" i="11"/>
  <c r="G452" i="11"/>
  <c r="E450" i="11"/>
  <c r="I445" i="11"/>
  <c r="K445" i="11" s="1"/>
  <c r="I441" i="11"/>
  <c r="K441" i="11" s="1"/>
  <c r="I437" i="11"/>
  <c r="K437" i="11" s="1"/>
  <c r="I433" i="11"/>
  <c r="K433" i="11" s="1"/>
  <c r="I429" i="11"/>
  <c r="K429" i="11" s="1"/>
  <c r="I425" i="11"/>
  <c r="K425" i="11" s="1"/>
  <c r="I421" i="11"/>
  <c r="K421" i="11" s="1"/>
  <c r="I417" i="11"/>
  <c r="K417" i="11" s="1"/>
  <c r="I413" i="11"/>
  <c r="K413" i="11" s="1"/>
  <c r="I409" i="11"/>
  <c r="K409" i="11" s="1"/>
  <c r="I405" i="11"/>
  <c r="K405" i="11" s="1"/>
  <c r="I401" i="11"/>
  <c r="K401" i="11" s="1"/>
  <c r="I397" i="11"/>
  <c r="K397" i="11" s="1"/>
  <c r="F392" i="11"/>
  <c r="E392" i="11"/>
  <c r="F376" i="11"/>
  <c r="H376" i="11"/>
  <c r="E376" i="11"/>
  <c r="I368" i="11"/>
  <c r="J368" i="11" s="1"/>
  <c r="F368" i="11"/>
  <c r="H368" i="11"/>
  <c r="E368" i="11"/>
  <c r="F444" i="11"/>
  <c r="H444" i="11"/>
  <c r="F440" i="11"/>
  <c r="H440" i="11"/>
  <c r="F436" i="11"/>
  <c r="H436" i="11"/>
  <c r="F432" i="11"/>
  <c r="H432" i="11"/>
  <c r="F428" i="11"/>
  <c r="H428" i="11"/>
  <c r="F424" i="11"/>
  <c r="H424" i="11"/>
  <c r="F420" i="11"/>
  <c r="H420" i="11"/>
  <c r="F416" i="11"/>
  <c r="H416" i="11"/>
  <c r="F412" i="11"/>
  <c r="H412" i="11"/>
  <c r="F408" i="11"/>
  <c r="H408" i="11"/>
  <c r="F404" i="11"/>
  <c r="H404" i="11"/>
  <c r="F400" i="11"/>
  <c r="H400" i="11"/>
  <c r="F396" i="11"/>
  <c r="H396" i="11"/>
  <c r="F384" i="11"/>
  <c r="H384" i="11"/>
  <c r="E384" i="11"/>
  <c r="I373" i="11"/>
  <c r="J373" i="11" s="1"/>
  <c r="F373" i="11"/>
  <c r="E373" i="11"/>
  <c r="H373" i="11"/>
  <c r="I365" i="11"/>
  <c r="J365" i="11" s="1"/>
  <c r="F365" i="11"/>
  <c r="E365" i="11"/>
  <c r="H365" i="11"/>
  <c r="G462" i="11"/>
  <c r="E460" i="11"/>
  <c r="G454" i="11"/>
  <c r="E452" i="11"/>
  <c r="G446" i="11"/>
  <c r="I442" i="11"/>
  <c r="K442" i="11" s="1"/>
  <c r="I438" i="11"/>
  <c r="K438" i="11" s="1"/>
  <c r="I434" i="11"/>
  <c r="K434" i="11" s="1"/>
  <c r="I430" i="11"/>
  <c r="K430" i="11" s="1"/>
  <c r="I426" i="11"/>
  <c r="K426" i="11" s="1"/>
  <c r="I422" i="11"/>
  <c r="K422" i="11" s="1"/>
  <c r="I418" i="11"/>
  <c r="K418" i="11" s="1"/>
  <c r="I414" i="11"/>
  <c r="K414" i="11" s="1"/>
  <c r="I410" i="11"/>
  <c r="K410" i="11" s="1"/>
  <c r="I406" i="11"/>
  <c r="K406" i="11" s="1"/>
  <c r="I402" i="11"/>
  <c r="K402" i="11" s="1"/>
  <c r="I398" i="11"/>
  <c r="K398" i="11" s="1"/>
  <c r="I394" i="11"/>
  <c r="K394" i="11" s="1"/>
  <c r="G390" i="11"/>
  <c r="F387" i="11"/>
  <c r="G387" i="11"/>
  <c r="I387" i="11"/>
  <c r="J387" i="11" s="1"/>
  <c r="H382" i="11"/>
  <c r="I370" i="11"/>
  <c r="J370" i="11" s="1"/>
  <c r="F370" i="11"/>
  <c r="E370" i="11"/>
  <c r="H370" i="11"/>
  <c r="I362" i="11"/>
  <c r="J362" i="11" s="1"/>
  <c r="F362" i="11"/>
  <c r="E362" i="11"/>
  <c r="H362" i="11"/>
  <c r="F445" i="11"/>
  <c r="H445" i="11"/>
  <c r="F441" i="11"/>
  <c r="H441" i="11"/>
  <c r="F437" i="11"/>
  <c r="H437" i="11"/>
  <c r="F433" i="11"/>
  <c r="H433" i="11"/>
  <c r="F429" i="11"/>
  <c r="H429" i="11"/>
  <c r="F425" i="11"/>
  <c r="H425" i="11"/>
  <c r="F421" i="11"/>
  <c r="H421" i="11"/>
  <c r="F417" i="11"/>
  <c r="H417" i="11"/>
  <c r="F413" i="11"/>
  <c r="H413" i="11"/>
  <c r="F409" i="11"/>
  <c r="H409" i="11"/>
  <c r="F405" i="11"/>
  <c r="H405" i="11"/>
  <c r="F401" i="11"/>
  <c r="H401" i="11"/>
  <c r="F397" i="11"/>
  <c r="H397" i="11"/>
  <c r="I375" i="11"/>
  <c r="J375" i="11" s="1"/>
  <c r="F375" i="11"/>
  <c r="E375" i="11"/>
  <c r="H375" i="11"/>
  <c r="I367" i="11"/>
  <c r="J367" i="11" s="1"/>
  <c r="F367" i="11"/>
  <c r="E367" i="11"/>
  <c r="H367" i="11"/>
  <c r="G393" i="11"/>
  <c r="G385" i="11"/>
  <c r="I379" i="11"/>
  <c r="J379" i="11" s="1"/>
  <c r="G377" i="11"/>
  <c r="I360" i="11"/>
  <c r="K360" i="11" s="1"/>
  <c r="F360" i="11"/>
  <c r="G360" i="11"/>
  <c r="I389" i="11"/>
  <c r="J389" i="11" s="1"/>
  <c r="I381" i="11"/>
  <c r="J381" i="11" s="1"/>
  <c r="G379" i="11"/>
  <c r="I358" i="11"/>
  <c r="K358" i="11" s="1"/>
  <c r="F358" i="11"/>
  <c r="G358" i="11"/>
  <c r="H356" i="11"/>
  <c r="I356" i="11"/>
  <c r="K356" i="11" s="1"/>
  <c r="F356" i="11"/>
  <c r="G356" i="11"/>
  <c r="H354" i="11"/>
  <c r="I354" i="11"/>
  <c r="K354" i="11" s="1"/>
  <c r="F354" i="11"/>
  <c r="G354" i="11"/>
  <c r="H352" i="11"/>
  <c r="I352" i="11"/>
  <c r="K352" i="11" s="1"/>
  <c r="F352" i="11"/>
  <c r="G352" i="11"/>
  <c r="H350" i="11"/>
  <c r="I350" i="11"/>
  <c r="K350" i="11" s="1"/>
  <c r="F350" i="11"/>
  <c r="G350" i="11"/>
  <c r="H348" i="11"/>
  <c r="I348" i="11"/>
  <c r="K348" i="11" s="1"/>
  <c r="F348" i="11"/>
  <c r="G348" i="11"/>
  <c r="H346" i="11"/>
  <c r="I346" i="11"/>
  <c r="K346" i="11" s="1"/>
  <c r="F346" i="11"/>
  <c r="G346" i="11"/>
  <c r="H344" i="11"/>
  <c r="I344" i="11"/>
  <c r="K344" i="11" s="1"/>
  <c r="F344" i="11"/>
  <c r="G344" i="11"/>
  <c r="H342" i="11"/>
  <c r="I342" i="11"/>
  <c r="K342" i="11" s="1"/>
  <c r="F342" i="11"/>
  <c r="G342" i="11"/>
  <c r="H340" i="11"/>
  <c r="I340" i="11"/>
  <c r="K340" i="11" s="1"/>
  <c r="F340" i="11"/>
  <c r="G340" i="11"/>
  <c r="H338" i="11"/>
  <c r="I338" i="11"/>
  <c r="K338" i="11" s="1"/>
  <c r="F338" i="11"/>
  <c r="G338" i="11"/>
  <c r="H336" i="11"/>
  <c r="I336" i="11"/>
  <c r="K336" i="11" s="1"/>
  <c r="F336" i="11"/>
  <c r="G336" i="11"/>
  <c r="H334" i="11"/>
  <c r="I334" i="11"/>
  <c r="K334" i="11" s="1"/>
  <c r="F334" i="11"/>
  <c r="G334" i="11"/>
  <c r="H332" i="11"/>
  <c r="I332" i="11"/>
  <c r="K332" i="11" s="1"/>
  <c r="F332" i="11"/>
  <c r="G332" i="11"/>
  <c r="H330" i="11"/>
  <c r="I330" i="11"/>
  <c r="K330" i="11" s="1"/>
  <c r="F330" i="11"/>
  <c r="G330" i="11"/>
  <c r="H328" i="11"/>
  <c r="I328" i="11"/>
  <c r="K328" i="11" s="1"/>
  <c r="F328" i="11"/>
  <c r="G328" i="11"/>
  <c r="H326" i="11"/>
  <c r="I326" i="11"/>
  <c r="K326" i="11" s="1"/>
  <c r="F326" i="11"/>
  <c r="G326" i="11"/>
  <c r="H324" i="11"/>
  <c r="I324" i="11"/>
  <c r="K324" i="11" s="1"/>
  <c r="F324" i="11"/>
  <c r="G324" i="11"/>
  <c r="H357" i="11"/>
  <c r="I357" i="11"/>
  <c r="K357" i="11" s="1"/>
  <c r="F357" i="11"/>
  <c r="G357" i="11"/>
  <c r="H355" i="11"/>
  <c r="I355" i="11"/>
  <c r="K355" i="11" s="1"/>
  <c r="F355" i="11"/>
  <c r="G355" i="11"/>
  <c r="H353" i="11"/>
  <c r="I353" i="11"/>
  <c r="K353" i="11" s="1"/>
  <c r="F353" i="11"/>
  <c r="G353" i="11"/>
  <c r="H351" i="11"/>
  <c r="I351" i="11"/>
  <c r="K351" i="11" s="1"/>
  <c r="F351" i="11"/>
  <c r="G351" i="11"/>
  <c r="H349" i="11"/>
  <c r="I349" i="11"/>
  <c r="K349" i="11" s="1"/>
  <c r="F349" i="11"/>
  <c r="G349" i="11"/>
  <c r="H347" i="11"/>
  <c r="I347" i="11"/>
  <c r="K347" i="11" s="1"/>
  <c r="F347" i="11"/>
  <c r="G347" i="11"/>
  <c r="H345" i="11"/>
  <c r="I345" i="11"/>
  <c r="K345" i="11" s="1"/>
  <c r="F345" i="11"/>
  <c r="G345" i="11"/>
  <c r="H343" i="11"/>
  <c r="I343" i="11"/>
  <c r="K343" i="11" s="1"/>
  <c r="F343" i="11"/>
  <c r="G343" i="11"/>
  <c r="H341" i="11"/>
  <c r="I341" i="11"/>
  <c r="K341" i="11" s="1"/>
  <c r="F341" i="11"/>
  <c r="G341" i="11"/>
  <c r="H339" i="11"/>
  <c r="I339" i="11"/>
  <c r="K339" i="11" s="1"/>
  <c r="F339" i="11"/>
  <c r="G339" i="11"/>
  <c r="H337" i="11"/>
  <c r="I337" i="11"/>
  <c r="K337" i="11" s="1"/>
  <c r="F337" i="11"/>
  <c r="G337" i="11"/>
  <c r="H335" i="11"/>
  <c r="I335" i="11"/>
  <c r="K335" i="11" s="1"/>
  <c r="F335" i="11"/>
  <c r="G335" i="11"/>
  <c r="H333" i="11"/>
  <c r="I333" i="11"/>
  <c r="K333" i="11" s="1"/>
  <c r="F333" i="11"/>
  <c r="G333" i="11"/>
  <c r="H331" i="11"/>
  <c r="I331" i="11"/>
  <c r="K331" i="11" s="1"/>
  <c r="F331" i="11"/>
  <c r="G331" i="11"/>
  <c r="H329" i="11"/>
  <c r="I329" i="11"/>
  <c r="K329" i="11" s="1"/>
  <c r="F329" i="11"/>
  <c r="G329" i="11"/>
  <c r="H327" i="11"/>
  <c r="I327" i="11"/>
  <c r="K327" i="11" s="1"/>
  <c r="F327" i="11"/>
  <c r="G327" i="11"/>
  <c r="H325" i="11"/>
  <c r="I325" i="11"/>
  <c r="K325" i="11" s="1"/>
  <c r="F325" i="11"/>
  <c r="G325"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F188" i="11"/>
  <c r="I188" i="11"/>
  <c r="J188" i="11" s="1"/>
  <c r="G188" i="11"/>
  <c r="H188"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187" i="11"/>
  <c r="H187" i="11"/>
  <c r="I187" i="11"/>
  <c r="J187" i="11" s="1"/>
  <c r="E187" i="11"/>
  <c r="G187" i="11"/>
  <c r="F172" i="11"/>
  <c r="I172" i="11"/>
  <c r="J172" i="11" s="1"/>
  <c r="E172" i="11"/>
  <c r="G172" i="11"/>
  <c r="H172" i="11"/>
  <c r="I323" i="11"/>
  <c r="K323" i="11" s="1"/>
  <c r="I322" i="11"/>
  <c r="K322" i="11" s="1"/>
  <c r="I321" i="11"/>
  <c r="K321" i="11" s="1"/>
  <c r="I320" i="11"/>
  <c r="K320" i="11" s="1"/>
  <c r="I319" i="11"/>
  <c r="K319" i="11" s="1"/>
  <c r="I318" i="11"/>
  <c r="K318" i="11" s="1"/>
  <c r="I317" i="11"/>
  <c r="K317" i="11" s="1"/>
  <c r="I316" i="11"/>
  <c r="K316" i="11" s="1"/>
  <c r="I315" i="11"/>
  <c r="K315" i="11" s="1"/>
  <c r="I314" i="11"/>
  <c r="K314" i="11" s="1"/>
  <c r="I313" i="11"/>
  <c r="K313" i="11" s="1"/>
  <c r="I312" i="11"/>
  <c r="K312" i="11" s="1"/>
  <c r="I311" i="11"/>
  <c r="K311" i="11" s="1"/>
  <c r="I310" i="11"/>
  <c r="K310" i="11" s="1"/>
  <c r="I309" i="11"/>
  <c r="K309" i="11" s="1"/>
  <c r="I308" i="11"/>
  <c r="K308" i="11" s="1"/>
  <c r="I307" i="11"/>
  <c r="K307" i="11" s="1"/>
  <c r="I306" i="11"/>
  <c r="K306" i="11" s="1"/>
  <c r="I305" i="11"/>
  <c r="K305" i="11" s="1"/>
  <c r="I304" i="11"/>
  <c r="K304" i="11" s="1"/>
  <c r="I303" i="11"/>
  <c r="K303" i="11" s="1"/>
  <c r="I302" i="11"/>
  <c r="K302" i="11" s="1"/>
  <c r="I301" i="11"/>
  <c r="K301" i="11" s="1"/>
  <c r="I300" i="11"/>
  <c r="K300" i="11" s="1"/>
  <c r="I299" i="11"/>
  <c r="K299" i="11" s="1"/>
  <c r="I298" i="11"/>
  <c r="K298" i="11" s="1"/>
  <c r="I297" i="11"/>
  <c r="K297" i="11" s="1"/>
  <c r="I296" i="11"/>
  <c r="K296" i="11" s="1"/>
  <c r="I295" i="11"/>
  <c r="K295" i="11" s="1"/>
  <c r="I294" i="11"/>
  <c r="K294" i="11" s="1"/>
  <c r="I293" i="11"/>
  <c r="K293" i="11" s="1"/>
  <c r="I292" i="11"/>
  <c r="K292" i="11" s="1"/>
  <c r="I291" i="11"/>
  <c r="K291" i="11" s="1"/>
  <c r="I290" i="11"/>
  <c r="K290" i="11" s="1"/>
  <c r="I289" i="11"/>
  <c r="K289" i="11" s="1"/>
  <c r="I288" i="11"/>
  <c r="K288" i="11" s="1"/>
  <c r="I287" i="11"/>
  <c r="K287" i="11" s="1"/>
  <c r="I286" i="11"/>
  <c r="K286" i="11" s="1"/>
  <c r="I285" i="11"/>
  <c r="K285" i="11" s="1"/>
  <c r="I284" i="11"/>
  <c r="K284" i="11" s="1"/>
  <c r="I283" i="11"/>
  <c r="K283" i="11" s="1"/>
  <c r="I282" i="11"/>
  <c r="K282" i="11" s="1"/>
  <c r="I281" i="11"/>
  <c r="K281" i="11" s="1"/>
  <c r="I280" i="11"/>
  <c r="K280" i="11" s="1"/>
  <c r="I279" i="11"/>
  <c r="K279" i="11" s="1"/>
  <c r="I278" i="11"/>
  <c r="K278" i="11" s="1"/>
  <c r="I277" i="11"/>
  <c r="K277" i="11" s="1"/>
  <c r="I276" i="11"/>
  <c r="K276" i="11" s="1"/>
  <c r="I275" i="11"/>
  <c r="K275" i="11" s="1"/>
  <c r="I274" i="11"/>
  <c r="K274" i="11" s="1"/>
  <c r="F180" i="11"/>
  <c r="I180" i="11"/>
  <c r="J180" i="11" s="1"/>
  <c r="G180" i="11"/>
  <c r="H180" i="11"/>
  <c r="F179" i="11"/>
  <c r="H179" i="11"/>
  <c r="I179" i="11"/>
  <c r="J179" i="11" s="1"/>
  <c r="E179" i="11"/>
  <c r="G179" i="11"/>
  <c r="H168" i="11"/>
  <c r="H164" i="11"/>
  <c r="H160" i="11"/>
  <c r="E159" i="11"/>
  <c r="F159" i="11"/>
  <c r="H157" i="11"/>
  <c r="I152" i="11"/>
  <c r="J152" i="11" s="1"/>
  <c r="E151" i="11"/>
  <c r="F151" i="11"/>
  <c r="H149" i="11"/>
  <c r="I144" i="11"/>
  <c r="J144" i="11" s="1"/>
  <c r="E143" i="11"/>
  <c r="F143" i="11"/>
  <c r="H141" i="11"/>
  <c r="I139" i="11"/>
  <c r="J139" i="11" s="1"/>
  <c r="I134" i="11"/>
  <c r="J134" i="11" s="1"/>
  <c r="H123" i="11"/>
  <c r="I123" i="11"/>
  <c r="K123" i="11" s="1"/>
  <c r="G123" i="11"/>
  <c r="E123" i="11"/>
  <c r="F123" i="11"/>
  <c r="H121" i="11"/>
  <c r="I121" i="11"/>
  <c r="J121" i="11" s="1"/>
  <c r="E121" i="11"/>
  <c r="F121" i="11"/>
  <c r="H109" i="11"/>
  <c r="I109" i="11"/>
  <c r="K109" i="11" s="1"/>
  <c r="E109" i="11"/>
  <c r="F109" i="11"/>
  <c r="G109" i="11"/>
  <c r="H52" i="11"/>
  <c r="E52" i="11"/>
  <c r="G52" i="11"/>
  <c r="I52" i="11"/>
  <c r="J52" i="11" s="1"/>
  <c r="F52" i="11"/>
  <c r="I190" i="11"/>
  <c r="J190" i="11" s="1"/>
  <c r="H189" i="11"/>
  <c r="I182" i="11"/>
  <c r="J182" i="11" s="1"/>
  <c r="H181" i="11"/>
  <c r="I174" i="11"/>
  <c r="K174" i="11" s="1"/>
  <c r="H173" i="11"/>
  <c r="F171" i="11"/>
  <c r="I169" i="11"/>
  <c r="K169" i="11" s="1"/>
  <c r="G168" i="11"/>
  <c r="F167" i="11"/>
  <c r="I165" i="11"/>
  <c r="K165" i="11" s="1"/>
  <c r="G164" i="11"/>
  <c r="F163" i="11"/>
  <c r="I161" i="11"/>
  <c r="K161" i="11" s="1"/>
  <c r="G160" i="11"/>
  <c r="E154" i="11"/>
  <c r="F154" i="11"/>
  <c r="H152" i="11"/>
  <c r="E146" i="11"/>
  <c r="F146" i="11"/>
  <c r="H144" i="11"/>
  <c r="E106" i="11"/>
  <c r="G106" i="11"/>
  <c r="H106" i="11"/>
  <c r="F106" i="11"/>
  <c r="I106" i="11"/>
  <c r="K106" i="11" s="1"/>
  <c r="E157" i="11"/>
  <c r="F157" i="11"/>
  <c r="E149" i="11"/>
  <c r="F149" i="11"/>
  <c r="E141" i="11"/>
  <c r="F141" i="11"/>
  <c r="G139" i="11"/>
  <c r="E139" i="11"/>
  <c r="F139" i="11"/>
  <c r="H134" i="11"/>
  <c r="E134" i="11"/>
  <c r="F134" i="11"/>
  <c r="H127" i="11"/>
  <c r="I127" i="11"/>
  <c r="J127" i="11" s="1"/>
  <c r="G127" i="11"/>
  <c r="E127" i="11"/>
  <c r="F127" i="11"/>
  <c r="H125" i="11"/>
  <c r="I125" i="11"/>
  <c r="K125" i="11" s="1"/>
  <c r="E125" i="11"/>
  <c r="F125" i="11"/>
  <c r="H111" i="11"/>
  <c r="I111" i="11"/>
  <c r="J111" i="11" s="1"/>
  <c r="G111" i="11"/>
  <c r="E111" i="11"/>
  <c r="F111" i="11"/>
  <c r="F168" i="11"/>
  <c r="F164" i="11"/>
  <c r="F160" i="11"/>
  <c r="E152" i="11"/>
  <c r="F152" i="11"/>
  <c r="E144" i="11"/>
  <c r="F144" i="11"/>
  <c r="G191" i="11"/>
  <c r="E190" i="11"/>
  <c r="I185" i="11"/>
  <c r="K185" i="11" s="1"/>
  <c r="G183" i="11"/>
  <c r="E182" i="11"/>
  <c r="I177" i="11"/>
  <c r="K177" i="11" s="1"/>
  <c r="G175" i="11"/>
  <c r="E174" i="11"/>
  <c r="E155" i="11"/>
  <c r="F155" i="11"/>
  <c r="H153" i="11"/>
  <c r="E147" i="11"/>
  <c r="F147" i="11"/>
  <c r="H145" i="11"/>
  <c r="I140" i="11"/>
  <c r="K140" i="11" s="1"/>
  <c r="I138" i="11"/>
  <c r="K138" i="11" s="1"/>
  <c r="H131" i="11"/>
  <c r="I131" i="11"/>
  <c r="J131" i="11" s="1"/>
  <c r="G131" i="11"/>
  <c r="E131" i="11"/>
  <c r="F131" i="11"/>
  <c r="H129" i="11"/>
  <c r="I129" i="11"/>
  <c r="J129" i="11" s="1"/>
  <c r="E129" i="11"/>
  <c r="F129" i="11"/>
  <c r="H115" i="11"/>
  <c r="I115" i="11"/>
  <c r="J115" i="11" s="1"/>
  <c r="G115" i="11"/>
  <c r="E115" i="11"/>
  <c r="F115" i="11"/>
  <c r="H113" i="11"/>
  <c r="I113" i="11"/>
  <c r="J113" i="11" s="1"/>
  <c r="E113" i="11"/>
  <c r="F113" i="11"/>
  <c r="E191" i="11"/>
  <c r="E183" i="11"/>
  <c r="E175" i="11"/>
  <c r="F169" i="11"/>
  <c r="F165" i="11"/>
  <c r="F161" i="11"/>
  <c r="E158" i="11"/>
  <c r="F158" i="11"/>
  <c r="E150" i="11"/>
  <c r="F150" i="11"/>
  <c r="E142" i="11"/>
  <c r="F142" i="11"/>
  <c r="H81" i="11"/>
  <c r="E81" i="11"/>
  <c r="G81" i="11"/>
  <c r="I81" i="11"/>
  <c r="J81" i="11" s="1"/>
  <c r="F81" i="11"/>
  <c r="H36" i="11"/>
  <c r="E36" i="11"/>
  <c r="G36" i="11"/>
  <c r="I36" i="11"/>
  <c r="J36" i="11" s="1"/>
  <c r="F36" i="11"/>
  <c r="E153" i="11"/>
  <c r="F153" i="11"/>
  <c r="E145" i="11"/>
  <c r="F145" i="11"/>
  <c r="G140" i="11"/>
  <c r="E140" i="11"/>
  <c r="F140" i="11"/>
  <c r="G138" i="11"/>
  <c r="E138" i="11"/>
  <c r="F138" i="11"/>
  <c r="H119" i="11"/>
  <c r="I119" i="11"/>
  <c r="J119" i="11" s="1"/>
  <c r="G119" i="11"/>
  <c r="E119" i="11"/>
  <c r="F119" i="11"/>
  <c r="H117" i="11"/>
  <c r="I117" i="11"/>
  <c r="J117" i="11" s="1"/>
  <c r="E117" i="11"/>
  <c r="F117" i="11"/>
  <c r="G186" i="11"/>
  <c r="E185" i="11"/>
  <c r="G178" i="11"/>
  <c r="E177" i="11"/>
  <c r="G171" i="11"/>
  <c r="F170" i="11"/>
  <c r="I168" i="11"/>
  <c r="K168" i="11" s="1"/>
  <c r="G167" i="11"/>
  <c r="F166" i="11"/>
  <c r="I164" i="11"/>
  <c r="K164" i="11" s="1"/>
  <c r="G163" i="11"/>
  <c r="F162" i="11"/>
  <c r="I160" i="11"/>
  <c r="J160" i="11" s="1"/>
  <c r="G159" i="11"/>
  <c r="I157" i="11"/>
  <c r="J157" i="11" s="1"/>
  <c r="E156" i="11"/>
  <c r="F156" i="11"/>
  <c r="H154" i="11"/>
  <c r="G151" i="11"/>
  <c r="I149" i="11"/>
  <c r="J149" i="11" s="1"/>
  <c r="E148" i="11"/>
  <c r="F148" i="11"/>
  <c r="H146" i="11"/>
  <c r="G143" i="11"/>
  <c r="I141" i="11"/>
  <c r="K141" i="11" s="1"/>
  <c r="G121" i="11"/>
  <c r="E137" i="11"/>
  <c r="I132" i="11"/>
  <c r="K132" i="11" s="1"/>
  <c r="H130" i="11"/>
  <c r="I130" i="11"/>
  <c r="K130" i="11" s="1"/>
  <c r="H126" i="11"/>
  <c r="I126" i="11"/>
  <c r="K126" i="11" s="1"/>
  <c r="H122" i="11"/>
  <c r="I122" i="11"/>
  <c r="K122" i="11" s="1"/>
  <c r="H118" i="11"/>
  <c r="I118" i="11"/>
  <c r="K118" i="11" s="1"/>
  <c r="H114" i="11"/>
  <c r="I114" i="11"/>
  <c r="K114" i="11" s="1"/>
  <c r="H110" i="11"/>
  <c r="I110" i="11"/>
  <c r="K110" i="11" s="1"/>
  <c r="H73" i="11"/>
  <c r="E73" i="11"/>
  <c r="G73" i="11"/>
  <c r="I73" i="11"/>
  <c r="J73" i="11" s="1"/>
  <c r="H60" i="11"/>
  <c r="E60" i="11"/>
  <c r="G60" i="11"/>
  <c r="I60" i="11"/>
  <c r="K60" i="11" s="1"/>
  <c r="I133" i="11"/>
  <c r="J133" i="11" s="1"/>
  <c r="E107" i="11"/>
  <c r="H107" i="11"/>
  <c r="I107" i="11"/>
  <c r="K107" i="11" s="1"/>
  <c r="I102" i="11"/>
  <c r="K102" i="11" s="1"/>
  <c r="E101" i="11"/>
  <c r="I101" i="11"/>
  <c r="K101" i="11" s="1"/>
  <c r="E94" i="11"/>
  <c r="H94" i="11"/>
  <c r="H85" i="11"/>
  <c r="E85" i="11"/>
  <c r="G85" i="11"/>
  <c r="I85" i="11"/>
  <c r="J85" i="11" s="1"/>
  <c r="H65" i="11"/>
  <c r="E65" i="11"/>
  <c r="I65" i="11"/>
  <c r="K65" i="11" s="1"/>
  <c r="F65" i="11"/>
  <c r="G65" i="11"/>
  <c r="H39" i="11"/>
  <c r="E39" i="11"/>
  <c r="I39" i="11"/>
  <c r="J39" i="11" s="1"/>
  <c r="H33" i="11"/>
  <c r="E33" i="11"/>
  <c r="I33" i="11"/>
  <c r="K33" i="11" s="1"/>
  <c r="F33" i="11"/>
  <c r="G33" i="11"/>
  <c r="H89" i="11"/>
  <c r="E89" i="11"/>
  <c r="G89" i="11"/>
  <c r="H77" i="11"/>
  <c r="E77" i="11"/>
  <c r="G77" i="11"/>
  <c r="I77" i="11"/>
  <c r="J77" i="11" s="1"/>
  <c r="H47" i="11"/>
  <c r="E47" i="11"/>
  <c r="I47" i="11"/>
  <c r="J47" i="11" s="1"/>
  <c r="H41" i="11"/>
  <c r="E41" i="11"/>
  <c r="I41" i="11"/>
  <c r="J41" i="11" s="1"/>
  <c r="F41" i="11"/>
  <c r="G41" i="11"/>
  <c r="E23" i="11"/>
  <c r="G135" i="11"/>
  <c r="E133" i="11"/>
  <c r="H128" i="11"/>
  <c r="I128" i="11"/>
  <c r="K128" i="11" s="1"/>
  <c r="H124" i="11"/>
  <c r="I124" i="11"/>
  <c r="K124" i="11" s="1"/>
  <c r="H120" i="11"/>
  <c r="I120" i="11"/>
  <c r="K120" i="11" s="1"/>
  <c r="H116" i="11"/>
  <c r="I116" i="11"/>
  <c r="K116" i="11" s="1"/>
  <c r="H112" i="11"/>
  <c r="I112" i="11"/>
  <c r="K112" i="11" s="1"/>
  <c r="H108" i="11"/>
  <c r="I108" i="11"/>
  <c r="K108" i="11" s="1"/>
  <c r="E93" i="11"/>
  <c r="I93" i="11"/>
  <c r="J93" i="11" s="1"/>
  <c r="G93" i="11"/>
  <c r="H44" i="11"/>
  <c r="E44" i="11"/>
  <c r="G44" i="11"/>
  <c r="I44" i="11"/>
  <c r="J44" i="11" s="1"/>
  <c r="E102" i="11"/>
  <c r="E100" i="11"/>
  <c r="H100" i="11"/>
  <c r="I100" i="11"/>
  <c r="K100" i="11" s="1"/>
  <c r="E98" i="11"/>
  <c r="F98" i="11"/>
  <c r="G98" i="11"/>
  <c r="H98" i="11"/>
  <c r="H69" i="11"/>
  <c r="E69" i="11"/>
  <c r="G69" i="11"/>
  <c r="I69" i="11"/>
  <c r="J69" i="11" s="1"/>
  <c r="H55" i="11"/>
  <c r="E55" i="11"/>
  <c r="I55" i="11"/>
  <c r="J55" i="11" s="1"/>
  <c r="H49" i="11"/>
  <c r="E49" i="11"/>
  <c r="I49" i="11"/>
  <c r="J49" i="11" s="1"/>
  <c r="F49" i="11"/>
  <c r="G49" i="11"/>
  <c r="E25" i="11"/>
  <c r="H63" i="11"/>
  <c r="E63" i="11"/>
  <c r="I63" i="11"/>
  <c r="K63" i="11" s="1"/>
  <c r="H57" i="11"/>
  <c r="E57" i="11"/>
  <c r="I57" i="11"/>
  <c r="J57" i="11" s="1"/>
  <c r="F57" i="11"/>
  <c r="G57" i="11"/>
  <c r="H31" i="11"/>
  <c r="E31" i="11"/>
  <c r="I31" i="11"/>
  <c r="J31" i="11" s="1"/>
  <c r="E28" i="11"/>
  <c r="H59" i="11"/>
  <c r="E59" i="11"/>
  <c r="H51" i="11"/>
  <c r="E51" i="11"/>
  <c r="H43" i="11"/>
  <c r="E43" i="11"/>
  <c r="H35" i="11"/>
  <c r="E35" i="11"/>
  <c r="E27" i="11"/>
  <c r="H92" i="11"/>
  <c r="E92" i="11"/>
  <c r="H88" i="11"/>
  <c r="E88" i="11"/>
  <c r="H84" i="11"/>
  <c r="E84" i="11"/>
  <c r="H80" i="11"/>
  <c r="E80" i="11"/>
  <c r="H76" i="11"/>
  <c r="E76" i="11"/>
  <c r="H72" i="11"/>
  <c r="E72" i="11"/>
  <c r="H68" i="11"/>
  <c r="E68" i="11"/>
  <c r="H62" i="11"/>
  <c r="E62" i="11"/>
  <c r="H54" i="11"/>
  <c r="E54" i="11"/>
  <c r="H46" i="11"/>
  <c r="E46" i="11"/>
  <c r="H38" i="11"/>
  <c r="E38" i="11"/>
  <c r="H30" i="11"/>
  <c r="E30" i="11"/>
  <c r="G105" i="11"/>
  <c r="I99" i="11"/>
  <c r="K99" i="11" s="1"/>
  <c r="G97" i="11"/>
  <c r="G91" i="11"/>
  <c r="H90" i="11"/>
  <c r="E90" i="11"/>
  <c r="G87" i="11"/>
  <c r="H86" i="11"/>
  <c r="E86" i="11"/>
  <c r="G83" i="11"/>
  <c r="H82" i="11"/>
  <c r="E82" i="11"/>
  <c r="G79" i="11"/>
  <c r="H78" i="11"/>
  <c r="E78" i="11"/>
  <c r="G75" i="11"/>
  <c r="H74" i="11"/>
  <c r="E74" i="11"/>
  <c r="G71" i="11"/>
  <c r="H70" i="11"/>
  <c r="E70" i="11"/>
  <c r="G67" i="11"/>
  <c r="H66" i="11"/>
  <c r="E66" i="11"/>
  <c r="G64" i="11"/>
  <c r="I59" i="11"/>
  <c r="K59" i="11" s="1"/>
  <c r="H58" i="11"/>
  <c r="E58" i="11"/>
  <c r="G56" i="11"/>
  <c r="I51" i="11"/>
  <c r="K51" i="11" s="1"/>
  <c r="H50" i="11"/>
  <c r="E50" i="11"/>
  <c r="G48" i="11"/>
  <c r="I43" i="11"/>
  <c r="K43" i="11" s="1"/>
  <c r="H42" i="11"/>
  <c r="E42" i="11"/>
  <c r="G40" i="11"/>
  <c r="I35" i="11"/>
  <c r="K35" i="11" s="1"/>
  <c r="H34" i="11"/>
  <c r="E34" i="11"/>
  <c r="G32" i="11"/>
  <c r="E26" i="11"/>
  <c r="F105" i="11"/>
  <c r="H99" i="11"/>
  <c r="F97" i="11"/>
  <c r="I92" i="11"/>
  <c r="K92" i="11" s="1"/>
  <c r="I88" i="11"/>
  <c r="K88" i="11" s="1"/>
  <c r="I84" i="11"/>
  <c r="K84" i="11" s="1"/>
  <c r="I80" i="11"/>
  <c r="K80" i="11" s="1"/>
  <c r="I76" i="11"/>
  <c r="K76" i="11" s="1"/>
  <c r="I72" i="11"/>
  <c r="K72" i="11" s="1"/>
  <c r="I68" i="11"/>
  <c r="K68" i="11" s="1"/>
  <c r="I62" i="11"/>
  <c r="K62" i="11" s="1"/>
  <c r="H61" i="11"/>
  <c r="E61" i="11"/>
  <c r="G59" i="11"/>
  <c r="I54" i="11"/>
  <c r="J54" i="11" s="1"/>
  <c r="H53" i="11"/>
  <c r="E53" i="11"/>
  <c r="G51" i="11"/>
  <c r="I46" i="11"/>
  <c r="J46" i="11" s="1"/>
  <c r="H45" i="11"/>
  <c r="E45" i="11"/>
  <c r="G43" i="11"/>
  <c r="I38" i="11"/>
  <c r="J38" i="11" s="1"/>
  <c r="H37" i="11"/>
  <c r="E37" i="11"/>
  <c r="G35" i="11"/>
  <c r="I30" i="11"/>
  <c r="J30" i="11" s="1"/>
  <c r="H29" i="11"/>
  <c r="E29" i="11"/>
  <c r="G99" i="11"/>
  <c r="G92" i="11"/>
  <c r="H91" i="11"/>
  <c r="E91" i="11"/>
  <c r="G88" i="11"/>
  <c r="H87" i="11"/>
  <c r="E87" i="11"/>
  <c r="G84" i="11"/>
  <c r="H83" i="11"/>
  <c r="E83" i="11"/>
  <c r="G80" i="11"/>
  <c r="H79" i="11"/>
  <c r="E79" i="11"/>
  <c r="G76" i="11"/>
  <c r="H75" i="11"/>
  <c r="E75" i="11"/>
  <c r="G72" i="11"/>
  <c r="H71" i="11"/>
  <c r="E71" i="11"/>
  <c r="G68" i="11"/>
  <c r="H67" i="11"/>
  <c r="E67" i="11"/>
  <c r="H64" i="11"/>
  <c r="E64" i="11"/>
  <c r="G62" i="11"/>
  <c r="F59" i="11"/>
  <c r="H56" i="11"/>
  <c r="E56" i="11"/>
  <c r="G54" i="11"/>
  <c r="F51" i="11"/>
  <c r="H48" i="11"/>
  <c r="E48" i="11"/>
  <c r="G46" i="11"/>
  <c r="F43" i="11"/>
  <c r="H40" i="11"/>
  <c r="E40" i="11"/>
  <c r="G38" i="11"/>
  <c r="F35" i="11"/>
  <c r="H32" i="11"/>
  <c r="E32" i="11"/>
  <c r="G30" i="11"/>
  <c r="E24" i="11"/>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B17" i="12"/>
  <c r="J464" i="11" l="1"/>
  <c r="J392" i="11"/>
  <c r="J471" i="11"/>
  <c r="J162" i="11"/>
  <c r="J500" i="11"/>
  <c r="J412" i="11"/>
  <c r="K82" i="11"/>
  <c r="J241" i="11"/>
  <c r="K427" i="11"/>
  <c r="K30" i="11"/>
  <c r="K91" i="11"/>
  <c r="K211" i="11"/>
  <c r="K228" i="11"/>
  <c r="K229" i="11"/>
  <c r="K452" i="11"/>
  <c r="K459" i="11"/>
  <c r="K74" i="11"/>
  <c r="J155" i="11"/>
  <c r="J264" i="11"/>
  <c r="K225" i="11"/>
  <c r="K55" i="11"/>
  <c r="K504" i="11"/>
  <c r="K380" i="11"/>
  <c r="K191" i="11"/>
  <c r="K416" i="11"/>
  <c r="J463" i="11"/>
  <c r="K462" i="11"/>
  <c r="K395" i="11"/>
  <c r="K435" i="11"/>
  <c r="K222" i="11"/>
  <c r="K497" i="11"/>
  <c r="K103" i="11"/>
  <c r="J232" i="11"/>
  <c r="J159" i="11"/>
  <c r="K373" i="11"/>
  <c r="K41" i="11"/>
  <c r="K131" i="11"/>
  <c r="K493" i="11"/>
  <c r="K115" i="11"/>
  <c r="K403" i="11"/>
  <c r="K77" i="11"/>
  <c r="K75" i="11"/>
  <c r="K203" i="11"/>
  <c r="K387" i="11"/>
  <c r="K499" i="11"/>
  <c r="K484" i="11"/>
  <c r="K485" i="11"/>
  <c r="K49" i="11"/>
  <c r="K182" i="11"/>
  <c r="K366" i="11"/>
  <c r="K151" i="11"/>
  <c r="K439" i="11"/>
  <c r="K479" i="11"/>
  <c r="K519" i="11"/>
  <c r="K233" i="11"/>
  <c r="K160" i="11"/>
  <c r="K192" i="11"/>
  <c r="K66" i="11"/>
  <c r="K178" i="11"/>
  <c r="K218" i="11"/>
  <c r="K149" i="11"/>
  <c r="K375" i="11"/>
  <c r="K362" i="11"/>
  <c r="K83" i="11"/>
  <c r="K467" i="11"/>
  <c r="K172" i="11"/>
  <c r="K117" i="11"/>
  <c r="K453" i="11"/>
  <c r="K89" i="11"/>
  <c r="K190" i="11"/>
  <c r="K230" i="11"/>
  <c r="K470" i="11"/>
  <c r="K447" i="11"/>
  <c r="K487" i="11"/>
  <c r="K200" i="11"/>
  <c r="K209" i="11"/>
  <c r="K186" i="11"/>
  <c r="K226" i="11"/>
  <c r="K450" i="11"/>
  <c r="K180" i="11"/>
  <c r="K388" i="11"/>
  <c r="K85" i="11"/>
  <c r="K157" i="11"/>
  <c r="K381" i="11"/>
  <c r="K501" i="11"/>
  <c r="K129" i="11"/>
  <c r="K38" i="11"/>
  <c r="K158" i="11"/>
  <c r="K478" i="11"/>
  <c r="K361" i="11"/>
  <c r="K31" i="11"/>
  <c r="K71" i="11"/>
  <c r="K111" i="11"/>
  <c r="K199" i="11"/>
  <c r="K415" i="11"/>
  <c r="K455" i="11"/>
  <c r="K73" i="11"/>
  <c r="K489" i="11"/>
  <c r="K96" i="11"/>
  <c r="K136" i="11"/>
  <c r="K384" i="11"/>
  <c r="K432" i="11"/>
  <c r="K472" i="11"/>
  <c r="K234" i="11"/>
  <c r="K370" i="11"/>
  <c r="K506" i="11"/>
  <c r="K139" i="11"/>
  <c r="K179" i="11"/>
  <c r="K219" i="11"/>
  <c r="K483" i="11"/>
  <c r="K515" i="11"/>
  <c r="K36" i="11"/>
  <c r="K404" i="11"/>
  <c r="K197" i="11"/>
  <c r="K461" i="11"/>
  <c r="K78" i="11"/>
  <c r="K198" i="11"/>
  <c r="K121" i="11"/>
  <c r="K119" i="11"/>
  <c r="K144" i="11"/>
  <c r="K176" i="11"/>
  <c r="K440" i="11"/>
  <c r="K480" i="11"/>
  <c r="K57" i="11"/>
  <c r="K194" i="11"/>
  <c r="K187" i="11"/>
  <c r="K411" i="11"/>
  <c r="K443" i="11"/>
  <c r="K44" i="11"/>
  <c r="K188" i="11"/>
  <c r="K220" i="11"/>
  <c r="K93" i="11"/>
  <c r="K205" i="11"/>
  <c r="K389" i="11"/>
  <c r="K473" i="11"/>
  <c r="K46" i="11"/>
  <c r="K86" i="11"/>
  <c r="K39" i="11"/>
  <c r="K79" i="11"/>
  <c r="K127" i="11"/>
  <c r="K207" i="11"/>
  <c r="K359" i="11"/>
  <c r="K423" i="11"/>
  <c r="K503" i="11"/>
  <c r="K81" i="11"/>
  <c r="K104" i="11"/>
  <c r="K216" i="11"/>
  <c r="K448" i="11"/>
  <c r="K105" i="11"/>
  <c r="K369" i="11"/>
  <c r="K90" i="11"/>
  <c r="K466" i="11"/>
  <c r="K377" i="11"/>
  <c r="K195" i="11"/>
  <c r="K227" i="11"/>
  <c r="K379" i="11"/>
  <c r="K491" i="11"/>
  <c r="K133" i="11"/>
  <c r="K201" i="11"/>
  <c r="K94" i="11"/>
  <c r="K134" i="11"/>
  <c r="K206" i="11"/>
  <c r="K446" i="11"/>
  <c r="K87" i="11"/>
  <c r="K135" i="11"/>
  <c r="K215" i="11"/>
  <c r="K431" i="11"/>
  <c r="K113" i="11"/>
  <c r="K217" i="11"/>
  <c r="K152" i="11"/>
  <c r="K256" i="11"/>
  <c r="K202" i="11"/>
  <c r="K386" i="11"/>
  <c r="K474" i="11"/>
  <c r="K468" i="11"/>
  <c r="K457" i="11"/>
  <c r="K235" i="11"/>
  <c r="K419" i="11"/>
  <c r="K451" i="11"/>
  <c r="K436" i="11"/>
  <c r="K52" i="11"/>
  <c r="K236" i="11"/>
  <c r="K460" i="11"/>
  <c r="K69" i="11"/>
  <c r="K213" i="11"/>
  <c r="K365" i="11"/>
  <c r="K477" i="11"/>
  <c r="K54" i="11"/>
  <c r="K214" i="11"/>
  <c r="K454" i="11"/>
  <c r="K193" i="11"/>
  <c r="K449" i="11"/>
  <c r="K47" i="11"/>
  <c r="K143" i="11"/>
  <c r="K223" i="11"/>
  <c r="K367" i="11"/>
  <c r="K399" i="11"/>
  <c r="K511" i="11"/>
  <c r="K368" i="11"/>
  <c r="K408" i="11"/>
  <c r="K210" i="11"/>
  <c r="K482" i="11"/>
  <c r="J247" i="11"/>
  <c r="J252" i="11"/>
  <c r="J58" i="11"/>
  <c r="J145" i="11"/>
  <c r="J244" i="11"/>
  <c r="J70" i="11"/>
  <c r="J37" i="11"/>
  <c r="J243" i="11"/>
  <c r="J163" i="11"/>
  <c r="J212" i="11"/>
  <c r="J269" i="11"/>
  <c r="J170" i="11"/>
  <c r="J150" i="11"/>
  <c r="J175" i="11"/>
  <c r="J40" i="11"/>
  <c r="J154" i="11"/>
  <c r="J221" i="11"/>
  <c r="J64" i="11"/>
  <c r="J237" i="11"/>
  <c r="J97" i="11"/>
  <c r="J240" i="11"/>
  <c r="J261" i="11"/>
  <c r="J204" i="11"/>
  <c r="J270" i="11"/>
  <c r="J148" i="11"/>
  <c r="J469" i="11"/>
  <c r="J50" i="11"/>
  <c r="J32" i="11"/>
  <c r="J260" i="11"/>
  <c r="J424" i="11"/>
  <c r="J166" i="11"/>
  <c r="J181" i="11"/>
  <c r="J383" i="11"/>
  <c r="J400" i="11"/>
  <c r="J238" i="11"/>
  <c r="J496" i="11"/>
  <c r="J250" i="11"/>
  <c r="J246" i="11"/>
  <c r="J137" i="11"/>
  <c r="J254" i="11"/>
  <c r="J481" i="11"/>
  <c r="J34" i="11"/>
  <c r="J271" i="11"/>
  <c r="J56" i="11"/>
  <c r="J393" i="11"/>
  <c r="J396" i="11"/>
  <c r="J420" i="11"/>
  <c r="J492" i="11"/>
  <c r="J156" i="11"/>
  <c r="J53" i="11"/>
  <c r="J272" i="11"/>
  <c r="J184" i="11"/>
  <c r="J208" i="11"/>
  <c r="J505" i="11"/>
  <c r="J267" i="11"/>
  <c r="J224" i="11"/>
  <c r="J45" i="11"/>
  <c r="J196" i="11"/>
  <c r="J147" i="11"/>
  <c r="J273" i="11"/>
  <c r="J173" i="11"/>
  <c r="J465" i="11"/>
  <c r="J258" i="11"/>
  <c r="J171" i="11"/>
  <c r="J376" i="11"/>
  <c r="J249" i="11"/>
  <c r="J255" i="11"/>
  <c r="J391" i="11"/>
  <c r="J488" i="11"/>
  <c r="J61" i="11"/>
  <c r="J142" i="11"/>
  <c r="J265" i="11"/>
  <c r="J48" i="11"/>
  <c r="J251" i="11"/>
  <c r="J153" i="11"/>
  <c r="J263" i="11"/>
  <c r="J266" i="11"/>
  <c r="J242" i="11"/>
  <c r="J248" i="11"/>
  <c r="J257" i="11"/>
  <c r="J262" i="11"/>
  <c r="J231" i="11"/>
  <c r="J390" i="11"/>
  <c r="J29" i="11"/>
  <c r="J475" i="11"/>
  <c r="J253" i="11"/>
  <c r="J385" i="11"/>
  <c r="J95" i="11"/>
  <c r="J167" i="11"/>
  <c r="J67" i="11"/>
  <c r="J508" i="11"/>
  <c r="J146" i="11"/>
  <c r="J239" i="11"/>
  <c r="J183" i="11"/>
  <c r="J444" i="11"/>
  <c r="J259" i="11"/>
  <c r="J268" i="11"/>
  <c r="J42" i="11"/>
  <c r="J382" i="11"/>
  <c r="J189" i="11"/>
  <c r="J428" i="11"/>
  <c r="J245" i="11"/>
  <c r="J165" i="11"/>
  <c r="J102" i="11"/>
  <c r="J174" i="11"/>
  <c r="J509" i="11"/>
  <c r="J59" i="11"/>
  <c r="J109" i="11"/>
  <c r="J330" i="11"/>
  <c r="J60" i="11"/>
  <c r="J120" i="11"/>
  <c r="J456" i="11"/>
  <c r="J65" i="11"/>
  <c r="J344" i="11"/>
  <c r="J517" i="11"/>
  <c r="J510" i="11"/>
  <c r="J364" i="11"/>
  <c r="J80" i="11"/>
  <c r="J101" i="11"/>
  <c r="J378" i="11"/>
  <c r="J407" i="11"/>
  <c r="J513" i="11"/>
  <c r="J514" i="11"/>
  <c r="J33" i="11"/>
  <c r="J512" i="11"/>
  <c r="J522" i="11"/>
  <c r="J63" i="11"/>
  <c r="J128" i="11"/>
  <c r="J346" i="11"/>
  <c r="J495" i="11"/>
  <c r="J68" i="11"/>
  <c r="J123" i="11"/>
  <c r="J161" i="11"/>
  <c r="J372" i="11"/>
  <c r="J51" i="11"/>
  <c r="J140" i="11"/>
  <c r="J348" i="11"/>
  <c r="J458" i="11"/>
  <c r="J371" i="11"/>
  <c r="J125" i="11"/>
  <c r="J328" i="11"/>
  <c r="J486" i="11"/>
  <c r="J35" i="11"/>
  <c r="J169" i="11"/>
  <c r="J106" i="11"/>
  <c r="J336" i="11"/>
  <c r="J521" i="11"/>
  <c r="J518" i="11"/>
  <c r="J274" i="11"/>
  <c r="J282" i="11"/>
  <c r="J290" i="11"/>
  <c r="J298" i="11"/>
  <c r="J306" i="11"/>
  <c r="J314" i="11"/>
  <c r="J322" i="11"/>
  <c r="J402" i="11"/>
  <c r="J434" i="11"/>
  <c r="J397" i="11"/>
  <c r="J429" i="11"/>
  <c r="J490" i="11"/>
  <c r="J100" i="11"/>
  <c r="J110" i="11"/>
  <c r="J126" i="11"/>
  <c r="J164" i="11"/>
  <c r="J141" i="11"/>
  <c r="J275" i="11"/>
  <c r="J283" i="11"/>
  <c r="J291" i="11"/>
  <c r="J299" i="11"/>
  <c r="J307" i="11"/>
  <c r="J315" i="11"/>
  <c r="J323" i="11"/>
  <c r="J360" i="11"/>
  <c r="J338" i="11"/>
  <c r="J406" i="11"/>
  <c r="J438" i="11"/>
  <c r="J401" i="11"/>
  <c r="J433" i="11"/>
  <c r="J326" i="11"/>
  <c r="J356" i="11"/>
  <c r="J494" i="11"/>
  <c r="J516" i="11"/>
  <c r="J76" i="11"/>
  <c r="J84" i="11"/>
  <c r="J92" i="11"/>
  <c r="J43" i="11"/>
  <c r="J108" i="11"/>
  <c r="J177" i="11"/>
  <c r="J116" i="11"/>
  <c r="J276" i="11"/>
  <c r="J284" i="11"/>
  <c r="J292" i="11"/>
  <c r="J300" i="11"/>
  <c r="J308" i="11"/>
  <c r="J316" i="11"/>
  <c r="J325" i="11"/>
  <c r="J329" i="11"/>
  <c r="J333" i="11"/>
  <c r="J337" i="11"/>
  <c r="J341" i="11"/>
  <c r="J345" i="11"/>
  <c r="J349" i="11"/>
  <c r="J353" i="11"/>
  <c r="J357" i="11"/>
  <c r="J410" i="11"/>
  <c r="J442" i="11"/>
  <c r="J405" i="11"/>
  <c r="J437" i="11"/>
  <c r="J334" i="11"/>
  <c r="J498" i="11"/>
  <c r="J374" i="11"/>
  <c r="J62" i="11"/>
  <c r="J114" i="11"/>
  <c r="J130" i="11"/>
  <c r="J124" i="11"/>
  <c r="J168" i="11"/>
  <c r="J112" i="11"/>
  <c r="J277" i="11"/>
  <c r="J285" i="11"/>
  <c r="J293" i="11"/>
  <c r="J301" i="11"/>
  <c r="J309" i="11"/>
  <c r="J317" i="11"/>
  <c r="J358" i="11"/>
  <c r="J354" i="11"/>
  <c r="J414" i="11"/>
  <c r="J409" i="11"/>
  <c r="J441" i="11"/>
  <c r="J342" i="11"/>
  <c r="J502" i="11"/>
  <c r="J99" i="11"/>
  <c r="J278" i="11"/>
  <c r="J286" i="11"/>
  <c r="J294" i="11"/>
  <c r="J302" i="11"/>
  <c r="J310" i="11"/>
  <c r="J318" i="11"/>
  <c r="J418" i="11"/>
  <c r="J413" i="11"/>
  <c r="J445" i="11"/>
  <c r="J350" i="11"/>
  <c r="J118" i="11"/>
  <c r="J132" i="11"/>
  <c r="J185" i="11"/>
  <c r="J279" i="11"/>
  <c r="J287" i="11"/>
  <c r="J295" i="11"/>
  <c r="J303" i="11"/>
  <c r="J311" i="11"/>
  <c r="J319" i="11"/>
  <c r="J422" i="11"/>
  <c r="J352" i="11"/>
  <c r="J417" i="11"/>
  <c r="J324" i="11"/>
  <c r="J507" i="11"/>
  <c r="J476" i="11"/>
  <c r="J72" i="11"/>
  <c r="J88" i="11"/>
  <c r="J107" i="11"/>
  <c r="J138" i="11"/>
  <c r="J280" i="11"/>
  <c r="J288" i="11"/>
  <c r="J296" i="11"/>
  <c r="J304" i="11"/>
  <c r="J312" i="11"/>
  <c r="J320" i="11"/>
  <c r="J327" i="11"/>
  <c r="J331" i="11"/>
  <c r="J335" i="11"/>
  <c r="J339" i="11"/>
  <c r="J343" i="11"/>
  <c r="J347" i="11"/>
  <c r="J351" i="11"/>
  <c r="J355" i="11"/>
  <c r="J394" i="11"/>
  <c r="J426" i="11"/>
  <c r="J421" i="11"/>
  <c r="J332" i="11"/>
  <c r="J363" i="11"/>
  <c r="J122" i="11"/>
  <c r="J281" i="11"/>
  <c r="J289" i="11"/>
  <c r="J297" i="11"/>
  <c r="J305" i="11"/>
  <c r="J313" i="11"/>
  <c r="J321" i="11"/>
  <c r="J398" i="11"/>
  <c r="J430" i="11"/>
  <c r="J425" i="11"/>
  <c r="J340" i="11"/>
  <c r="J520" i="11"/>
  <c r="L23" i="5"/>
  <c r="M23" i="5" l="1"/>
  <c r="I23" i="11" l="1"/>
  <c r="B3" i="1" l="1"/>
  <c r="B4" i="1"/>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D35" i="7" l="1"/>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H161" i="7" s="1"/>
  <c r="I161" i="7" s="1"/>
  <c r="G162" i="7"/>
  <c r="G163" i="7"/>
  <c r="G164" i="7"/>
  <c r="G165" i="7"/>
  <c r="G166" i="7"/>
  <c r="G167" i="7"/>
  <c r="G168" i="7"/>
  <c r="G169" i="7"/>
  <c r="H169" i="7" s="1"/>
  <c r="I169" i="7" s="1"/>
  <c r="G170" i="7"/>
  <c r="G171" i="7"/>
  <c r="G172" i="7"/>
  <c r="G173" i="7"/>
  <c r="G174" i="7"/>
  <c r="G175" i="7"/>
  <c r="G176" i="7"/>
  <c r="G177" i="7"/>
  <c r="H177" i="7" s="1"/>
  <c r="I177" i="7" s="1"/>
  <c r="G178" i="7"/>
  <c r="G179" i="7"/>
  <c r="G180" i="7"/>
  <c r="G181" i="7"/>
  <c r="G182" i="7"/>
  <c r="G183" i="7"/>
  <c r="G184" i="7"/>
  <c r="G185" i="7"/>
  <c r="H185" i="7" s="1"/>
  <c r="I185" i="7" s="1"/>
  <c r="G186" i="7"/>
  <c r="G187" i="7"/>
  <c r="G188" i="7"/>
  <c r="G189" i="7"/>
  <c r="G190" i="7"/>
  <c r="G191" i="7"/>
  <c r="G192" i="7"/>
  <c r="G193" i="7"/>
  <c r="H193" i="7" s="1"/>
  <c r="I193" i="7" s="1"/>
  <c r="G194" i="7"/>
  <c r="G195" i="7"/>
  <c r="G196" i="7"/>
  <c r="G197" i="7"/>
  <c r="G198" i="7"/>
  <c r="G199" i="7"/>
  <c r="G200" i="7"/>
  <c r="G201" i="7"/>
  <c r="H201" i="7" s="1"/>
  <c r="I201" i="7" s="1"/>
  <c r="G202" i="7"/>
  <c r="G203" i="7"/>
  <c r="G204" i="7"/>
  <c r="G205" i="7"/>
  <c r="G206" i="7"/>
  <c r="G207" i="7"/>
  <c r="G208" i="7"/>
  <c r="G209" i="7"/>
  <c r="H209" i="7" s="1"/>
  <c r="I209" i="7" s="1"/>
  <c r="G210" i="7"/>
  <c r="G211" i="7"/>
  <c r="G212" i="7"/>
  <c r="G213" i="7"/>
  <c r="G214" i="7"/>
  <c r="G215" i="7"/>
  <c r="G216" i="7"/>
  <c r="G217" i="7"/>
  <c r="H217" i="7" s="1"/>
  <c r="I217" i="7" s="1"/>
  <c r="G218" i="7"/>
  <c r="G219" i="7"/>
  <c r="G220" i="7"/>
  <c r="G221" i="7"/>
  <c r="G222" i="7"/>
  <c r="G223" i="7"/>
  <c r="G224" i="7"/>
  <c r="G225" i="7"/>
  <c r="H225" i="7" s="1"/>
  <c r="I225" i="7" s="1"/>
  <c r="G226" i="7"/>
  <c r="G227" i="7"/>
  <c r="G228" i="7"/>
  <c r="G229" i="7"/>
  <c r="G230" i="7"/>
  <c r="G231" i="7"/>
  <c r="G232" i="7"/>
  <c r="G233" i="7"/>
  <c r="H233" i="7" s="1"/>
  <c r="I233" i="7" s="1"/>
  <c r="G234" i="7"/>
  <c r="G235" i="7"/>
  <c r="G236" i="7"/>
  <c r="G237" i="7"/>
  <c r="G238" i="7"/>
  <c r="G239" i="7"/>
  <c r="G240" i="7"/>
  <c r="G241" i="7"/>
  <c r="H241" i="7" s="1"/>
  <c r="I241" i="7" s="1"/>
  <c r="G242" i="7"/>
  <c r="G243" i="7"/>
  <c r="G244" i="7"/>
  <c r="G245" i="7"/>
  <c r="G246" i="7"/>
  <c r="G247" i="7"/>
  <c r="G248" i="7"/>
  <c r="G249" i="7"/>
  <c r="H249" i="7" s="1"/>
  <c r="G250" i="7"/>
  <c r="G251" i="7"/>
  <c r="G252" i="7"/>
  <c r="G253" i="7"/>
  <c r="G254" i="7"/>
  <c r="G255" i="7"/>
  <c r="G256" i="7"/>
  <c r="G257" i="7"/>
  <c r="H257" i="7" s="1"/>
  <c r="I257" i="7" s="1"/>
  <c r="G258" i="7"/>
  <c r="G259" i="7"/>
  <c r="G260" i="7"/>
  <c r="G261" i="7"/>
  <c r="G262" i="7"/>
  <c r="G263" i="7"/>
  <c r="G264" i="7"/>
  <c r="G265" i="7"/>
  <c r="H265" i="7" s="1"/>
  <c r="I265" i="7" s="1"/>
  <c r="G266" i="7"/>
  <c r="G267" i="7"/>
  <c r="G268" i="7"/>
  <c r="G269" i="7"/>
  <c r="G270" i="7"/>
  <c r="G271" i="7"/>
  <c r="G272" i="7"/>
  <c r="G273" i="7"/>
  <c r="H273" i="7" s="1"/>
  <c r="I273" i="7" s="1"/>
  <c r="G274" i="7"/>
  <c r="G275" i="7"/>
  <c r="G276" i="7"/>
  <c r="G277" i="7"/>
  <c r="G278" i="7"/>
  <c r="G279" i="7"/>
  <c r="G280" i="7"/>
  <c r="G281" i="7"/>
  <c r="H281" i="7" s="1"/>
  <c r="I281" i="7" s="1"/>
  <c r="G282" i="7"/>
  <c r="G283" i="7"/>
  <c r="G284" i="7"/>
  <c r="G285" i="7"/>
  <c r="G286" i="7"/>
  <c r="G287" i="7"/>
  <c r="G288" i="7"/>
  <c r="G289" i="7"/>
  <c r="H289" i="7" s="1"/>
  <c r="I289" i="7" s="1"/>
  <c r="G290" i="7"/>
  <c r="G291" i="7"/>
  <c r="G292" i="7"/>
  <c r="G293" i="7"/>
  <c r="G294" i="7"/>
  <c r="G295" i="7"/>
  <c r="G296" i="7"/>
  <c r="G297" i="7"/>
  <c r="H297" i="7" s="1"/>
  <c r="I297" i="7" s="1"/>
  <c r="G298" i="7"/>
  <c r="G299" i="7"/>
  <c r="G300" i="7"/>
  <c r="G301" i="7"/>
  <c r="G302" i="7"/>
  <c r="G303" i="7"/>
  <c r="G304" i="7"/>
  <c r="G305" i="7"/>
  <c r="H305" i="7" s="1"/>
  <c r="I305" i="7" s="1"/>
  <c r="G306" i="7"/>
  <c r="G307" i="7"/>
  <c r="G308" i="7"/>
  <c r="G309" i="7"/>
  <c r="G310" i="7"/>
  <c r="G311" i="7"/>
  <c r="G312" i="7"/>
  <c r="G313" i="7"/>
  <c r="H313" i="7" s="1"/>
  <c r="I313" i="7" s="1"/>
  <c r="G314" i="7"/>
  <c r="G315" i="7"/>
  <c r="G316" i="7"/>
  <c r="G317" i="7"/>
  <c r="G318" i="7"/>
  <c r="G319" i="7"/>
  <c r="G320" i="7"/>
  <c r="G321" i="7"/>
  <c r="H321" i="7" s="1"/>
  <c r="I321" i="7" s="1"/>
  <c r="G322" i="7"/>
  <c r="G323" i="7"/>
  <c r="G324" i="7"/>
  <c r="G325" i="7"/>
  <c r="G326" i="7"/>
  <c r="G327" i="7"/>
  <c r="G328" i="7"/>
  <c r="G329" i="7"/>
  <c r="H329" i="7" s="1"/>
  <c r="I329" i="7" s="1"/>
  <c r="G330" i="7"/>
  <c r="G331" i="7"/>
  <c r="G332" i="7"/>
  <c r="G333" i="7"/>
  <c r="G334" i="7"/>
  <c r="G335" i="7"/>
  <c r="G336" i="7"/>
  <c r="G337" i="7"/>
  <c r="H337" i="7" s="1"/>
  <c r="I337" i="7" s="1"/>
  <c r="G338" i="7"/>
  <c r="G339" i="7"/>
  <c r="G340" i="7"/>
  <c r="G341" i="7"/>
  <c r="G342" i="7"/>
  <c r="G343" i="7"/>
  <c r="G344" i="7"/>
  <c r="G345" i="7"/>
  <c r="H345" i="7" s="1"/>
  <c r="I345" i="7" s="1"/>
  <c r="G346" i="7"/>
  <c r="G347" i="7"/>
  <c r="G348" i="7"/>
  <c r="G349" i="7"/>
  <c r="G350" i="7"/>
  <c r="G351" i="7"/>
  <c r="G352" i="7"/>
  <c r="G353" i="7"/>
  <c r="H353" i="7" s="1"/>
  <c r="I353" i="7" s="1"/>
  <c r="G354" i="7"/>
  <c r="G355" i="7"/>
  <c r="G356" i="7"/>
  <c r="G357" i="7"/>
  <c r="G358" i="7"/>
  <c r="G359" i="7"/>
  <c r="G360" i="7"/>
  <c r="G361" i="7"/>
  <c r="H361" i="7" s="1"/>
  <c r="I361" i="7" s="1"/>
  <c r="G362" i="7"/>
  <c r="G363" i="7"/>
  <c r="G364" i="7"/>
  <c r="G365" i="7"/>
  <c r="G366" i="7"/>
  <c r="G367" i="7"/>
  <c r="G368" i="7"/>
  <c r="G369" i="7"/>
  <c r="H369" i="7" s="1"/>
  <c r="I369" i="7" s="1"/>
  <c r="G370" i="7"/>
  <c r="G371" i="7"/>
  <c r="G372" i="7"/>
  <c r="G373" i="7"/>
  <c r="G374" i="7"/>
  <c r="G375" i="7"/>
  <c r="G376" i="7"/>
  <c r="G377" i="7"/>
  <c r="H377" i="7" s="1"/>
  <c r="I377" i="7" s="1"/>
  <c r="G378" i="7"/>
  <c r="G379" i="7"/>
  <c r="G380" i="7"/>
  <c r="G381" i="7"/>
  <c r="G382" i="7"/>
  <c r="G383" i="7"/>
  <c r="G384" i="7"/>
  <c r="G385" i="7"/>
  <c r="H385" i="7" s="1"/>
  <c r="I385" i="7" s="1"/>
  <c r="G386" i="7"/>
  <c r="G387" i="7"/>
  <c r="G388" i="7"/>
  <c r="G389" i="7"/>
  <c r="G390" i="7"/>
  <c r="G391" i="7"/>
  <c r="G392" i="7"/>
  <c r="G393" i="7"/>
  <c r="H393" i="7" s="1"/>
  <c r="I393" i="7" s="1"/>
  <c r="G394" i="7"/>
  <c r="G395" i="7"/>
  <c r="G396" i="7"/>
  <c r="G397" i="7"/>
  <c r="G398" i="7"/>
  <c r="G399" i="7"/>
  <c r="G400" i="7"/>
  <c r="G401" i="7"/>
  <c r="H401" i="7" s="1"/>
  <c r="I401" i="7" s="1"/>
  <c r="G402" i="7"/>
  <c r="G403" i="7"/>
  <c r="G404" i="7"/>
  <c r="G405" i="7"/>
  <c r="G406" i="7"/>
  <c r="G407" i="7"/>
  <c r="G408" i="7"/>
  <c r="G409" i="7"/>
  <c r="H409" i="7" s="1"/>
  <c r="I409" i="7" s="1"/>
  <c r="G410" i="7"/>
  <c r="G411" i="7"/>
  <c r="G412" i="7"/>
  <c r="G413" i="7"/>
  <c r="G414" i="7"/>
  <c r="G415" i="7"/>
  <c r="G416" i="7"/>
  <c r="G417" i="7"/>
  <c r="H417" i="7" s="1"/>
  <c r="I417" i="7" s="1"/>
  <c r="G418" i="7"/>
  <c r="G419" i="7"/>
  <c r="G420" i="7"/>
  <c r="G421" i="7"/>
  <c r="G422" i="7"/>
  <c r="G423" i="7"/>
  <c r="G424" i="7"/>
  <c r="G425" i="7"/>
  <c r="H425" i="7" s="1"/>
  <c r="I425" i="7" s="1"/>
  <c r="G426" i="7"/>
  <c r="G427" i="7"/>
  <c r="G428" i="7"/>
  <c r="G429" i="7"/>
  <c r="G430" i="7"/>
  <c r="G431" i="7"/>
  <c r="G432" i="7"/>
  <c r="G433" i="7"/>
  <c r="H433" i="7" s="1"/>
  <c r="I433" i="7" s="1"/>
  <c r="G434" i="7"/>
  <c r="G435" i="7"/>
  <c r="G436" i="7"/>
  <c r="G437" i="7"/>
  <c r="G438" i="7"/>
  <c r="G439" i="7"/>
  <c r="G440" i="7"/>
  <c r="G441" i="7"/>
  <c r="H441" i="7" s="1"/>
  <c r="I441" i="7" s="1"/>
  <c r="G442" i="7"/>
  <c r="G443" i="7"/>
  <c r="G444" i="7"/>
  <c r="G445" i="7"/>
  <c r="G446" i="7"/>
  <c r="G447" i="7"/>
  <c r="G448" i="7"/>
  <c r="G449" i="7"/>
  <c r="H449" i="7" s="1"/>
  <c r="I449" i="7" s="1"/>
  <c r="G450" i="7"/>
  <c r="G451" i="7"/>
  <c r="G452" i="7"/>
  <c r="G453" i="7"/>
  <c r="G454" i="7"/>
  <c r="G455" i="7"/>
  <c r="G456" i="7"/>
  <c r="G457" i="7"/>
  <c r="H457" i="7" s="1"/>
  <c r="I457" i="7" s="1"/>
  <c r="G458" i="7"/>
  <c r="G459" i="7"/>
  <c r="G460" i="7"/>
  <c r="G461" i="7"/>
  <c r="G462" i="7"/>
  <c r="G463" i="7"/>
  <c r="G464" i="7"/>
  <c r="G465" i="7"/>
  <c r="H465" i="7" s="1"/>
  <c r="I465" i="7" s="1"/>
  <c r="G466" i="7"/>
  <c r="G467" i="7"/>
  <c r="G468" i="7"/>
  <c r="G469" i="7"/>
  <c r="G470" i="7"/>
  <c r="G471" i="7"/>
  <c r="G472" i="7"/>
  <c r="G473" i="7"/>
  <c r="H473" i="7" s="1"/>
  <c r="I473" i="7" s="1"/>
  <c r="G474" i="7"/>
  <c r="G475" i="7"/>
  <c r="G476" i="7"/>
  <c r="G477" i="7"/>
  <c r="G478" i="7"/>
  <c r="G479" i="7"/>
  <c r="G480" i="7"/>
  <c r="G481" i="7"/>
  <c r="H481" i="7" s="1"/>
  <c r="I481" i="7" s="1"/>
  <c r="G482" i="7"/>
  <c r="G483" i="7"/>
  <c r="G484" i="7"/>
  <c r="G485" i="7"/>
  <c r="G486" i="7"/>
  <c r="G487" i="7"/>
  <c r="G488" i="7"/>
  <c r="G489" i="7"/>
  <c r="H489" i="7" s="1"/>
  <c r="I489" i="7" s="1"/>
  <c r="G490" i="7"/>
  <c r="G491" i="7"/>
  <c r="G492" i="7"/>
  <c r="G493" i="7"/>
  <c r="G494" i="7"/>
  <c r="G495" i="7"/>
  <c r="G496" i="7"/>
  <c r="G497" i="7"/>
  <c r="H497" i="7" s="1"/>
  <c r="I497" i="7" s="1"/>
  <c r="G498" i="7"/>
  <c r="G499" i="7"/>
  <c r="G500" i="7"/>
  <c r="G501" i="7"/>
  <c r="G502" i="7"/>
  <c r="G503" i="7"/>
  <c r="G504" i="7"/>
  <c r="G505" i="7"/>
  <c r="H505" i="7" s="1"/>
  <c r="I505" i="7" s="1"/>
  <c r="G506" i="7"/>
  <c r="G507" i="7"/>
  <c r="G508" i="7"/>
  <c r="G509" i="7"/>
  <c r="G510" i="7"/>
  <c r="G511" i="7"/>
  <c r="G512" i="7"/>
  <c r="G513" i="7"/>
  <c r="H513" i="7" s="1"/>
  <c r="I513" i="7" s="1"/>
  <c r="G514" i="7"/>
  <c r="G515" i="7"/>
  <c r="G516" i="7"/>
  <c r="G517" i="7"/>
  <c r="G518" i="7"/>
  <c r="G519" i="7"/>
  <c r="G520" i="7"/>
  <c r="G521" i="7"/>
  <c r="H521" i="7" s="1"/>
  <c r="I521" i="7" s="1"/>
  <c r="G522" i="7"/>
  <c r="I249" i="7" l="1"/>
  <c r="H518" i="7"/>
  <c r="I518" i="7" s="1"/>
  <c r="H510" i="7"/>
  <c r="I510" i="7" s="1"/>
  <c r="H502" i="7"/>
  <c r="I502" i="7" s="1"/>
  <c r="H494" i="7"/>
  <c r="I494" i="7" s="1"/>
  <c r="H486" i="7"/>
  <c r="I486" i="7" s="1"/>
  <c r="H478" i="7"/>
  <c r="I478" i="7" s="1"/>
  <c r="H470" i="7"/>
  <c r="I470" i="7" s="1"/>
  <c r="H462" i="7"/>
  <c r="I462" i="7" s="1"/>
  <c r="H454" i="7"/>
  <c r="I454" i="7" s="1"/>
  <c r="H446" i="7"/>
  <c r="I446" i="7" s="1"/>
  <c r="H438" i="7"/>
  <c r="I438" i="7" s="1"/>
  <c r="H430" i="7"/>
  <c r="I430" i="7" s="1"/>
  <c r="H422" i="7"/>
  <c r="I422" i="7" s="1"/>
  <c r="H414" i="7"/>
  <c r="I414" i="7" s="1"/>
  <c r="H406" i="7"/>
  <c r="I406" i="7" s="1"/>
  <c r="H398" i="7"/>
  <c r="I398" i="7" s="1"/>
  <c r="H390" i="7"/>
  <c r="I390" i="7" s="1"/>
  <c r="H382" i="7"/>
  <c r="I382" i="7" s="1"/>
  <c r="H374" i="7"/>
  <c r="I374" i="7" s="1"/>
  <c r="H366" i="7"/>
  <c r="I366" i="7" s="1"/>
  <c r="H358" i="7"/>
  <c r="I358" i="7" s="1"/>
  <c r="H350" i="7"/>
  <c r="I350" i="7" s="1"/>
  <c r="H342" i="7"/>
  <c r="I342" i="7" s="1"/>
  <c r="H334" i="7"/>
  <c r="I334" i="7" s="1"/>
  <c r="H326" i="7"/>
  <c r="I326" i="7" s="1"/>
  <c r="H318" i="7"/>
  <c r="I318" i="7" s="1"/>
  <c r="H310" i="7"/>
  <c r="I310" i="7" s="1"/>
  <c r="H302" i="7"/>
  <c r="I302" i="7" s="1"/>
  <c r="H294" i="7"/>
  <c r="I294" i="7" s="1"/>
  <c r="H286" i="7"/>
  <c r="I286" i="7" s="1"/>
  <c r="H278" i="7"/>
  <c r="I278" i="7" s="1"/>
  <c r="H270" i="7"/>
  <c r="I270" i="7" s="1"/>
  <c r="H262" i="7"/>
  <c r="I262" i="7" s="1"/>
  <c r="H254" i="7"/>
  <c r="I254" i="7" s="1"/>
  <c r="H246" i="7"/>
  <c r="I246" i="7" s="1"/>
  <c r="H238" i="7"/>
  <c r="I238" i="7" s="1"/>
  <c r="H230" i="7"/>
  <c r="I230" i="7" s="1"/>
  <c r="H222" i="7"/>
  <c r="I222" i="7" s="1"/>
  <c r="H214" i="7"/>
  <c r="I214" i="7" s="1"/>
  <c r="H206" i="7"/>
  <c r="I206" i="7" s="1"/>
  <c r="H198" i="7"/>
  <c r="I198" i="7" s="1"/>
  <c r="H190" i="7"/>
  <c r="I190" i="7" s="1"/>
  <c r="H182" i="7"/>
  <c r="I182" i="7" s="1"/>
  <c r="H174" i="7"/>
  <c r="I174" i="7" s="1"/>
  <c r="H166" i="7"/>
  <c r="I166" i="7" s="1"/>
  <c r="H158" i="7"/>
  <c r="I158" i="7" s="1"/>
  <c r="H150" i="7"/>
  <c r="I150" i="7" s="1"/>
  <c r="H142" i="7"/>
  <c r="I142" i="7" s="1"/>
  <c r="H134" i="7"/>
  <c r="I134" i="7" s="1"/>
  <c r="H126" i="7"/>
  <c r="I126" i="7" s="1"/>
  <c r="H118" i="7"/>
  <c r="I118" i="7" s="1"/>
  <c r="H110" i="7"/>
  <c r="I110" i="7" s="1"/>
  <c r="H102" i="7"/>
  <c r="I102" i="7" s="1"/>
  <c r="H94" i="7"/>
  <c r="I94" i="7" s="1"/>
  <c r="H86" i="7"/>
  <c r="I86" i="7" s="1"/>
  <c r="H78" i="7"/>
  <c r="I78" i="7" s="1"/>
  <c r="H70" i="7"/>
  <c r="I70" i="7" s="1"/>
  <c r="H62" i="7"/>
  <c r="I62" i="7" s="1"/>
  <c r="H54" i="7"/>
  <c r="I54" i="7" s="1"/>
  <c r="H46" i="7"/>
  <c r="I46" i="7" s="1"/>
  <c r="H38" i="7"/>
  <c r="I38" i="7" s="1"/>
  <c r="H517" i="7"/>
  <c r="I517" i="7" s="1"/>
  <c r="H509" i="7"/>
  <c r="I509" i="7" s="1"/>
  <c r="H501" i="7"/>
  <c r="I501" i="7" s="1"/>
  <c r="H493" i="7"/>
  <c r="I493" i="7" s="1"/>
  <c r="H485" i="7"/>
  <c r="I485" i="7" s="1"/>
  <c r="H477" i="7"/>
  <c r="I477" i="7" s="1"/>
  <c r="H469" i="7"/>
  <c r="I469" i="7" s="1"/>
  <c r="H461" i="7"/>
  <c r="I461" i="7" s="1"/>
  <c r="H453" i="7"/>
  <c r="I453" i="7" s="1"/>
  <c r="H445" i="7"/>
  <c r="I445" i="7" s="1"/>
  <c r="H437" i="7"/>
  <c r="I437" i="7" s="1"/>
  <c r="H429" i="7"/>
  <c r="I429" i="7" s="1"/>
  <c r="H421" i="7"/>
  <c r="I421" i="7" s="1"/>
  <c r="H413" i="7"/>
  <c r="I413" i="7" s="1"/>
  <c r="H405" i="7"/>
  <c r="I405" i="7" s="1"/>
  <c r="H397" i="7"/>
  <c r="I397" i="7" s="1"/>
  <c r="H389" i="7"/>
  <c r="I389" i="7" s="1"/>
  <c r="H381" i="7"/>
  <c r="I381" i="7" s="1"/>
  <c r="H373" i="7"/>
  <c r="I373" i="7" s="1"/>
  <c r="H365" i="7"/>
  <c r="I365" i="7" s="1"/>
  <c r="H357" i="7"/>
  <c r="I357" i="7" s="1"/>
  <c r="H349" i="7"/>
  <c r="I349" i="7" s="1"/>
  <c r="H341" i="7"/>
  <c r="I341" i="7" s="1"/>
  <c r="H333" i="7"/>
  <c r="I333" i="7" s="1"/>
  <c r="H325" i="7"/>
  <c r="I325" i="7" s="1"/>
  <c r="H317" i="7"/>
  <c r="I317" i="7" s="1"/>
  <c r="H309" i="7"/>
  <c r="I309" i="7" s="1"/>
  <c r="H301" i="7"/>
  <c r="I301" i="7" s="1"/>
  <c r="H293" i="7"/>
  <c r="I293" i="7" s="1"/>
  <c r="H285" i="7"/>
  <c r="I285" i="7" s="1"/>
  <c r="H277" i="7"/>
  <c r="I277" i="7" s="1"/>
  <c r="H269" i="7"/>
  <c r="I269" i="7" s="1"/>
  <c r="H261" i="7"/>
  <c r="I261" i="7" s="1"/>
  <c r="H253" i="7"/>
  <c r="I253" i="7" s="1"/>
  <c r="H245" i="7"/>
  <c r="I245" i="7" s="1"/>
  <c r="H237" i="7"/>
  <c r="I237" i="7" s="1"/>
  <c r="H229" i="7"/>
  <c r="I229" i="7" s="1"/>
  <c r="H221" i="7"/>
  <c r="I221" i="7" s="1"/>
  <c r="H213" i="7"/>
  <c r="I213" i="7" s="1"/>
  <c r="H205" i="7"/>
  <c r="I205" i="7" s="1"/>
  <c r="H197" i="7"/>
  <c r="I197" i="7" s="1"/>
  <c r="H189" i="7"/>
  <c r="I189" i="7" s="1"/>
  <c r="H181" i="7"/>
  <c r="I181" i="7" s="1"/>
  <c r="H173" i="7"/>
  <c r="I173" i="7" s="1"/>
  <c r="H165" i="7"/>
  <c r="I165" i="7" s="1"/>
  <c r="H157" i="7"/>
  <c r="I157" i="7" s="1"/>
  <c r="H149" i="7"/>
  <c r="I149" i="7" s="1"/>
  <c r="H141" i="7"/>
  <c r="I141" i="7" s="1"/>
  <c r="H133" i="7"/>
  <c r="I133" i="7" s="1"/>
  <c r="H125" i="7"/>
  <c r="I125" i="7" s="1"/>
  <c r="H117" i="7"/>
  <c r="I117" i="7" s="1"/>
  <c r="H109" i="7"/>
  <c r="I109" i="7" s="1"/>
  <c r="H101" i="7"/>
  <c r="I101" i="7" s="1"/>
  <c r="H93" i="7"/>
  <c r="I93" i="7" s="1"/>
  <c r="H85" i="7"/>
  <c r="I85" i="7" s="1"/>
  <c r="H77" i="7"/>
  <c r="I77" i="7" s="1"/>
  <c r="H69" i="7"/>
  <c r="I69" i="7" s="1"/>
  <c r="H61" i="7"/>
  <c r="I61" i="7" s="1"/>
  <c r="H53" i="7"/>
  <c r="I53" i="7" s="1"/>
  <c r="H45" i="7"/>
  <c r="I45" i="7" s="1"/>
  <c r="H37" i="7"/>
  <c r="I37" i="7" s="1"/>
  <c r="H516" i="7"/>
  <c r="I516" i="7" s="1"/>
  <c r="H508" i="7"/>
  <c r="I508" i="7" s="1"/>
  <c r="H500" i="7"/>
  <c r="I500" i="7" s="1"/>
  <c r="H492" i="7"/>
  <c r="I492" i="7" s="1"/>
  <c r="H484" i="7"/>
  <c r="I484" i="7" s="1"/>
  <c r="H476" i="7"/>
  <c r="I476" i="7" s="1"/>
  <c r="H468" i="7"/>
  <c r="I468" i="7" s="1"/>
  <c r="H460" i="7"/>
  <c r="I460" i="7" s="1"/>
  <c r="H452" i="7"/>
  <c r="I452" i="7" s="1"/>
  <c r="H444" i="7"/>
  <c r="I444" i="7" s="1"/>
  <c r="H436" i="7"/>
  <c r="I436" i="7" s="1"/>
  <c r="H428" i="7"/>
  <c r="I428" i="7" s="1"/>
  <c r="H420" i="7"/>
  <c r="I420" i="7" s="1"/>
  <c r="H412" i="7"/>
  <c r="I412" i="7" s="1"/>
  <c r="H404" i="7"/>
  <c r="I404" i="7" s="1"/>
  <c r="H396" i="7"/>
  <c r="I396" i="7" s="1"/>
  <c r="H388" i="7"/>
  <c r="I388" i="7" s="1"/>
  <c r="H380" i="7"/>
  <c r="I380" i="7" s="1"/>
  <c r="H372" i="7"/>
  <c r="I372" i="7" s="1"/>
  <c r="H364" i="7"/>
  <c r="I364" i="7" s="1"/>
  <c r="H356" i="7"/>
  <c r="I356" i="7" s="1"/>
  <c r="H348" i="7"/>
  <c r="I348" i="7" s="1"/>
  <c r="H340" i="7"/>
  <c r="I340" i="7" s="1"/>
  <c r="H332" i="7"/>
  <c r="I332" i="7" s="1"/>
  <c r="H324" i="7"/>
  <c r="I324" i="7" s="1"/>
  <c r="H316" i="7"/>
  <c r="I316" i="7" s="1"/>
  <c r="H308" i="7"/>
  <c r="I308" i="7" s="1"/>
  <c r="H300" i="7"/>
  <c r="I300" i="7" s="1"/>
  <c r="H292" i="7"/>
  <c r="I292" i="7" s="1"/>
  <c r="H284" i="7"/>
  <c r="I284" i="7" s="1"/>
  <c r="H276" i="7"/>
  <c r="I276" i="7" s="1"/>
  <c r="H268" i="7"/>
  <c r="I268" i="7" s="1"/>
  <c r="H260" i="7"/>
  <c r="I260" i="7" s="1"/>
  <c r="H252" i="7"/>
  <c r="I252" i="7" s="1"/>
  <c r="H244" i="7"/>
  <c r="I244" i="7" s="1"/>
  <c r="H236" i="7"/>
  <c r="I236" i="7" s="1"/>
  <c r="H228" i="7"/>
  <c r="I228" i="7" s="1"/>
  <c r="H220" i="7"/>
  <c r="I220" i="7" s="1"/>
  <c r="H212" i="7"/>
  <c r="I212" i="7" s="1"/>
  <c r="H204" i="7"/>
  <c r="I204" i="7" s="1"/>
  <c r="H196" i="7"/>
  <c r="I196" i="7" s="1"/>
  <c r="H188" i="7"/>
  <c r="I188" i="7" s="1"/>
  <c r="H180" i="7"/>
  <c r="I180" i="7" s="1"/>
  <c r="H172" i="7"/>
  <c r="I172" i="7" s="1"/>
  <c r="H164" i="7"/>
  <c r="I164" i="7" s="1"/>
  <c r="H156" i="7"/>
  <c r="I156" i="7" s="1"/>
  <c r="H148" i="7"/>
  <c r="I148" i="7" s="1"/>
  <c r="H140" i="7"/>
  <c r="I140" i="7" s="1"/>
  <c r="H132" i="7"/>
  <c r="I132" i="7" s="1"/>
  <c r="H124" i="7"/>
  <c r="I124" i="7" s="1"/>
  <c r="H116" i="7"/>
  <c r="I116" i="7" s="1"/>
  <c r="H108" i="7"/>
  <c r="I108" i="7" s="1"/>
  <c r="H100" i="7"/>
  <c r="I100" i="7" s="1"/>
  <c r="H92" i="7"/>
  <c r="I92" i="7" s="1"/>
  <c r="H84" i="7"/>
  <c r="I84" i="7" s="1"/>
  <c r="H76" i="7"/>
  <c r="I76" i="7" s="1"/>
  <c r="H68" i="7"/>
  <c r="I68" i="7" s="1"/>
  <c r="H60" i="7"/>
  <c r="I60" i="7" s="1"/>
  <c r="H52" i="7"/>
  <c r="I52" i="7" s="1"/>
  <c r="H44" i="7"/>
  <c r="I44" i="7" s="1"/>
  <c r="H36" i="7"/>
  <c r="I36" i="7" s="1"/>
  <c r="H515" i="7"/>
  <c r="I515" i="7" s="1"/>
  <c r="H507" i="7"/>
  <c r="I507" i="7" s="1"/>
  <c r="H499" i="7"/>
  <c r="I499" i="7" s="1"/>
  <c r="H491" i="7"/>
  <c r="I491" i="7" s="1"/>
  <c r="H483" i="7"/>
  <c r="I483" i="7" s="1"/>
  <c r="H475" i="7"/>
  <c r="I475" i="7" s="1"/>
  <c r="H467" i="7"/>
  <c r="I467" i="7" s="1"/>
  <c r="H459" i="7"/>
  <c r="I459" i="7" s="1"/>
  <c r="H451" i="7"/>
  <c r="I451" i="7" s="1"/>
  <c r="H443" i="7"/>
  <c r="I443" i="7" s="1"/>
  <c r="H435" i="7"/>
  <c r="I435" i="7" s="1"/>
  <c r="H427" i="7"/>
  <c r="I427" i="7" s="1"/>
  <c r="H419" i="7"/>
  <c r="I419" i="7" s="1"/>
  <c r="H411" i="7"/>
  <c r="I411" i="7" s="1"/>
  <c r="H403" i="7"/>
  <c r="I403" i="7" s="1"/>
  <c r="H395" i="7"/>
  <c r="I395" i="7" s="1"/>
  <c r="H387" i="7"/>
  <c r="I387" i="7" s="1"/>
  <c r="H379" i="7"/>
  <c r="I379" i="7" s="1"/>
  <c r="H371" i="7"/>
  <c r="I371" i="7" s="1"/>
  <c r="H363" i="7"/>
  <c r="I363" i="7" s="1"/>
  <c r="H355" i="7"/>
  <c r="I355" i="7" s="1"/>
  <c r="H347" i="7"/>
  <c r="I347" i="7" s="1"/>
  <c r="H339" i="7"/>
  <c r="I339" i="7" s="1"/>
  <c r="H331" i="7"/>
  <c r="I331" i="7" s="1"/>
  <c r="H323" i="7"/>
  <c r="I323" i="7" s="1"/>
  <c r="H315" i="7"/>
  <c r="I315" i="7" s="1"/>
  <c r="H307" i="7"/>
  <c r="I307" i="7" s="1"/>
  <c r="H299" i="7"/>
  <c r="I299" i="7" s="1"/>
  <c r="H291" i="7"/>
  <c r="I291" i="7" s="1"/>
  <c r="H283" i="7"/>
  <c r="I283" i="7" s="1"/>
  <c r="H275" i="7"/>
  <c r="I275" i="7" s="1"/>
  <c r="H267" i="7"/>
  <c r="I267" i="7" s="1"/>
  <c r="H259" i="7"/>
  <c r="I259" i="7" s="1"/>
  <c r="H251" i="7"/>
  <c r="I251" i="7" s="1"/>
  <c r="H243" i="7"/>
  <c r="I243" i="7" s="1"/>
  <c r="H235" i="7"/>
  <c r="I235" i="7" s="1"/>
  <c r="H227" i="7"/>
  <c r="I227" i="7" s="1"/>
  <c r="H219" i="7"/>
  <c r="I219" i="7" s="1"/>
  <c r="H211" i="7"/>
  <c r="I211" i="7" s="1"/>
  <c r="H203" i="7"/>
  <c r="I203" i="7" s="1"/>
  <c r="H195" i="7"/>
  <c r="I195" i="7" s="1"/>
  <c r="H187" i="7"/>
  <c r="I187" i="7" s="1"/>
  <c r="H179" i="7"/>
  <c r="I179" i="7" s="1"/>
  <c r="H171" i="7"/>
  <c r="I171" i="7" s="1"/>
  <c r="H163" i="7"/>
  <c r="I163" i="7" s="1"/>
  <c r="H155" i="7"/>
  <c r="I155" i="7" s="1"/>
  <c r="H147" i="7"/>
  <c r="I147" i="7" s="1"/>
  <c r="H139" i="7"/>
  <c r="I139" i="7" s="1"/>
  <c r="H131" i="7"/>
  <c r="I131" i="7" s="1"/>
  <c r="H123" i="7"/>
  <c r="I123" i="7" s="1"/>
  <c r="H115" i="7"/>
  <c r="I115" i="7" s="1"/>
  <c r="H107" i="7"/>
  <c r="I107" i="7" s="1"/>
  <c r="H99" i="7"/>
  <c r="I99" i="7" s="1"/>
  <c r="H91" i="7"/>
  <c r="I91" i="7" s="1"/>
  <c r="H83" i="7"/>
  <c r="I83" i="7" s="1"/>
  <c r="H75" i="7"/>
  <c r="I75" i="7" s="1"/>
  <c r="H67" i="7"/>
  <c r="I67" i="7" s="1"/>
  <c r="H59" i="7"/>
  <c r="I59" i="7" s="1"/>
  <c r="H51" i="7"/>
  <c r="I51" i="7" s="1"/>
  <c r="H43" i="7"/>
  <c r="I43" i="7" s="1"/>
  <c r="H35" i="7"/>
  <c r="I35" i="7" s="1"/>
  <c r="H522" i="7"/>
  <c r="I522" i="7" s="1"/>
  <c r="H514" i="7"/>
  <c r="I514" i="7" s="1"/>
  <c r="H506" i="7"/>
  <c r="I506" i="7" s="1"/>
  <c r="H498" i="7"/>
  <c r="I498" i="7" s="1"/>
  <c r="H490" i="7"/>
  <c r="I490" i="7" s="1"/>
  <c r="H482" i="7"/>
  <c r="I482" i="7" s="1"/>
  <c r="H474" i="7"/>
  <c r="I474" i="7" s="1"/>
  <c r="H466" i="7"/>
  <c r="I466" i="7" s="1"/>
  <c r="H458" i="7"/>
  <c r="I458" i="7" s="1"/>
  <c r="H450" i="7"/>
  <c r="I450" i="7" s="1"/>
  <c r="H442" i="7"/>
  <c r="I442" i="7" s="1"/>
  <c r="H434" i="7"/>
  <c r="I434" i="7" s="1"/>
  <c r="H426" i="7"/>
  <c r="I426" i="7" s="1"/>
  <c r="H418" i="7"/>
  <c r="I418" i="7" s="1"/>
  <c r="H410" i="7"/>
  <c r="I410" i="7" s="1"/>
  <c r="H402" i="7"/>
  <c r="I402" i="7" s="1"/>
  <c r="H394" i="7"/>
  <c r="I394" i="7" s="1"/>
  <c r="H386" i="7"/>
  <c r="I386" i="7" s="1"/>
  <c r="H378" i="7"/>
  <c r="I378" i="7" s="1"/>
  <c r="H370" i="7"/>
  <c r="I370" i="7" s="1"/>
  <c r="H362" i="7"/>
  <c r="I362" i="7" s="1"/>
  <c r="H354" i="7"/>
  <c r="I354" i="7" s="1"/>
  <c r="H346" i="7"/>
  <c r="I346" i="7" s="1"/>
  <c r="H338" i="7"/>
  <c r="I338" i="7" s="1"/>
  <c r="H330" i="7"/>
  <c r="I330" i="7" s="1"/>
  <c r="H322" i="7"/>
  <c r="I322" i="7" s="1"/>
  <c r="H314" i="7"/>
  <c r="I314" i="7" s="1"/>
  <c r="H306" i="7"/>
  <c r="I306" i="7" s="1"/>
  <c r="H298" i="7"/>
  <c r="I298" i="7" s="1"/>
  <c r="H290" i="7"/>
  <c r="I290" i="7" s="1"/>
  <c r="H282" i="7"/>
  <c r="I282" i="7" s="1"/>
  <c r="H274" i="7"/>
  <c r="I274" i="7" s="1"/>
  <c r="H266" i="7"/>
  <c r="I266" i="7" s="1"/>
  <c r="H258" i="7"/>
  <c r="I258" i="7" s="1"/>
  <c r="H250" i="7"/>
  <c r="I250" i="7" s="1"/>
  <c r="H242" i="7"/>
  <c r="I242" i="7" s="1"/>
  <c r="H234" i="7"/>
  <c r="I234" i="7" s="1"/>
  <c r="H226" i="7"/>
  <c r="I226" i="7" s="1"/>
  <c r="H218" i="7"/>
  <c r="I218" i="7" s="1"/>
  <c r="H210" i="7"/>
  <c r="I210" i="7" s="1"/>
  <c r="H202" i="7"/>
  <c r="I202" i="7" s="1"/>
  <c r="H194" i="7"/>
  <c r="I194" i="7" s="1"/>
  <c r="H186" i="7"/>
  <c r="I186" i="7" s="1"/>
  <c r="H178" i="7"/>
  <c r="I178" i="7" s="1"/>
  <c r="H170" i="7"/>
  <c r="I170" i="7" s="1"/>
  <c r="H162" i="7"/>
  <c r="I162" i="7" s="1"/>
  <c r="H154" i="7"/>
  <c r="I154" i="7" s="1"/>
  <c r="H146" i="7"/>
  <c r="I146" i="7" s="1"/>
  <c r="H138" i="7"/>
  <c r="I138" i="7" s="1"/>
  <c r="H130" i="7"/>
  <c r="I130" i="7" s="1"/>
  <c r="H122" i="7"/>
  <c r="I122" i="7" s="1"/>
  <c r="H114" i="7"/>
  <c r="I114" i="7" s="1"/>
  <c r="H106" i="7"/>
  <c r="I106" i="7" s="1"/>
  <c r="H98" i="7"/>
  <c r="I98" i="7" s="1"/>
  <c r="H90" i="7"/>
  <c r="I90" i="7" s="1"/>
  <c r="H82" i="7"/>
  <c r="I82" i="7" s="1"/>
  <c r="H74" i="7"/>
  <c r="I74" i="7" s="1"/>
  <c r="H66" i="7"/>
  <c r="I66" i="7" s="1"/>
  <c r="H58" i="7"/>
  <c r="I58" i="7" s="1"/>
  <c r="H50" i="7"/>
  <c r="I50" i="7" s="1"/>
  <c r="H42" i="7"/>
  <c r="I42" i="7" s="1"/>
  <c r="H153" i="7"/>
  <c r="I153" i="7" s="1"/>
  <c r="H145" i="7"/>
  <c r="I145" i="7" s="1"/>
  <c r="H137" i="7"/>
  <c r="I137" i="7" s="1"/>
  <c r="H129" i="7"/>
  <c r="I129" i="7" s="1"/>
  <c r="H121" i="7"/>
  <c r="I121" i="7" s="1"/>
  <c r="H113" i="7"/>
  <c r="I113" i="7" s="1"/>
  <c r="H105" i="7"/>
  <c r="I105" i="7" s="1"/>
  <c r="H97" i="7"/>
  <c r="I97" i="7" s="1"/>
  <c r="H89" i="7"/>
  <c r="I89" i="7" s="1"/>
  <c r="H81" i="7"/>
  <c r="I81" i="7" s="1"/>
  <c r="H73" i="7"/>
  <c r="I73" i="7" s="1"/>
  <c r="H65" i="7"/>
  <c r="I65" i="7" s="1"/>
  <c r="H57" i="7"/>
  <c r="I57" i="7" s="1"/>
  <c r="H49" i="7"/>
  <c r="I49" i="7" s="1"/>
  <c r="H41" i="7"/>
  <c r="I41" i="7" s="1"/>
  <c r="H520" i="7"/>
  <c r="I520" i="7" s="1"/>
  <c r="H512" i="7"/>
  <c r="I512" i="7" s="1"/>
  <c r="H504" i="7"/>
  <c r="I504" i="7" s="1"/>
  <c r="H496" i="7"/>
  <c r="I496" i="7" s="1"/>
  <c r="H488" i="7"/>
  <c r="I488" i="7" s="1"/>
  <c r="H480" i="7"/>
  <c r="I480" i="7" s="1"/>
  <c r="H472" i="7"/>
  <c r="I472" i="7" s="1"/>
  <c r="H464" i="7"/>
  <c r="I464" i="7" s="1"/>
  <c r="H456" i="7"/>
  <c r="I456" i="7" s="1"/>
  <c r="H448" i="7"/>
  <c r="I448" i="7" s="1"/>
  <c r="H440" i="7"/>
  <c r="I440" i="7" s="1"/>
  <c r="H432" i="7"/>
  <c r="I432" i="7" s="1"/>
  <c r="H424" i="7"/>
  <c r="I424" i="7" s="1"/>
  <c r="H416" i="7"/>
  <c r="I416" i="7" s="1"/>
  <c r="H408" i="7"/>
  <c r="I408" i="7" s="1"/>
  <c r="H400" i="7"/>
  <c r="I400" i="7" s="1"/>
  <c r="H392" i="7"/>
  <c r="I392" i="7" s="1"/>
  <c r="H384" i="7"/>
  <c r="I384" i="7" s="1"/>
  <c r="H376" i="7"/>
  <c r="I376" i="7" s="1"/>
  <c r="H368" i="7"/>
  <c r="I368" i="7" s="1"/>
  <c r="H360" i="7"/>
  <c r="I360" i="7" s="1"/>
  <c r="H352" i="7"/>
  <c r="I352" i="7" s="1"/>
  <c r="H344" i="7"/>
  <c r="I344" i="7" s="1"/>
  <c r="H336" i="7"/>
  <c r="I336" i="7" s="1"/>
  <c r="H328" i="7"/>
  <c r="I328" i="7" s="1"/>
  <c r="H320" i="7"/>
  <c r="I320" i="7" s="1"/>
  <c r="H312" i="7"/>
  <c r="I312" i="7" s="1"/>
  <c r="H304" i="7"/>
  <c r="I304" i="7" s="1"/>
  <c r="H296" i="7"/>
  <c r="I296" i="7" s="1"/>
  <c r="H288" i="7"/>
  <c r="I288" i="7" s="1"/>
  <c r="H280" i="7"/>
  <c r="I280" i="7" s="1"/>
  <c r="H272" i="7"/>
  <c r="I272" i="7" s="1"/>
  <c r="H264" i="7"/>
  <c r="I264" i="7" s="1"/>
  <c r="H256" i="7"/>
  <c r="I256" i="7" s="1"/>
  <c r="H248" i="7"/>
  <c r="I248" i="7" s="1"/>
  <c r="H240" i="7"/>
  <c r="I240" i="7" s="1"/>
  <c r="H232" i="7"/>
  <c r="I232" i="7" s="1"/>
  <c r="H224" i="7"/>
  <c r="I224" i="7" s="1"/>
  <c r="H216" i="7"/>
  <c r="I216" i="7" s="1"/>
  <c r="H208" i="7"/>
  <c r="I208" i="7" s="1"/>
  <c r="H200" i="7"/>
  <c r="I200" i="7" s="1"/>
  <c r="H192" i="7"/>
  <c r="I192" i="7" s="1"/>
  <c r="H184" i="7"/>
  <c r="I184" i="7" s="1"/>
  <c r="H176" i="7"/>
  <c r="I176" i="7" s="1"/>
  <c r="H168" i="7"/>
  <c r="I168" i="7" s="1"/>
  <c r="H160" i="7"/>
  <c r="I160" i="7" s="1"/>
  <c r="H152" i="7"/>
  <c r="I152" i="7" s="1"/>
  <c r="H144" i="7"/>
  <c r="I144" i="7" s="1"/>
  <c r="H136" i="7"/>
  <c r="I136" i="7" s="1"/>
  <c r="H128" i="7"/>
  <c r="I128" i="7" s="1"/>
  <c r="H120" i="7"/>
  <c r="I120" i="7" s="1"/>
  <c r="H112" i="7"/>
  <c r="I112" i="7" s="1"/>
  <c r="H104" i="7"/>
  <c r="I104" i="7" s="1"/>
  <c r="H96" i="7"/>
  <c r="I96" i="7" s="1"/>
  <c r="H88" i="7"/>
  <c r="I88" i="7" s="1"/>
  <c r="H80" i="7"/>
  <c r="I80" i="7" s="1"/>
  <c r="H72" i="7"/>
  <c r="I72" i="7" s="1"/>
  <c r="H64" i="7"/>
  <c r="I64" i="7" s="1"/>
  <c r="H56" i="7"/>
  <c r="I56" i="7" s="1"/>
  <c r="H48" i="7"/>
  <c r="I48" i="7" s="1"/>
  <c r="H40" i="7"/>
  <c r="I40" i="7" s="1"/>
  <c r="H519" i="7"/>
  <c r="I519" i="7" s="1"/>
  <c r="H511" i="7"/>
  <c r="I511" i="7" s="1"/>
  <c r="H503" i="7"/>
  <c r="I503" i="7" s="1"/>
  <c r="H495" i="7"/>
  <c r="I495" i="7" s="1"/>
  <c r="H487" i="7"/>
  <c r="I487" i="7" s="1"/>
  <c r="H479" i="7"/>
  <c r="I479" i="7" s="1"/>
  <c r="H471" i="7"/>
  <c r="I471" i="7" s="1"/>
  <c r="H463" i="7"/>
  <c r="I463" i="7" s="1"/>
  <c r="H455" i="7"/>
  <c r="I455" i="7" s="1"/>
  <c r="H447" i="7"/>
  <c r="I447" i="7" s="1"/>
  <c r="H439" i="7"/>
  <c r="I439" i="7" s="1"/>
  <c r="H431" i="7"/>
  <c r="I431" i="7" s="1"/>
  <c r="H423" i="7"/>
  <c r="I423" i="7" s="1"/>
  <c r="H415" i="7"/>
  <c r="I415" i="7" s="1"/>
  <c r="H407" i="7"/>
  <c r="I407" i="7" s="1"/>
  <c r="H399" i="7"/>
  <c r="I399" i="7" s="1"/>
  <c r="H391" i="7"/>
  <c r="I391" i="7" s="1"/>
  <c r="H383" i="7"/>
  <c r="I383" i="7" s="1"/>
  <c r="H375" i="7"/>
  <c r="I375" i="7" s="1"/>
  <c r="H367" i="7"/>
  <c r="I367" i="7" s="1"/>
  <c r="H359" i="7"/>
  <c r="I359" i="7" s="1"/>
  <c r="H351" i="7"/>
  <c r="I351" i="7" s="1"/>
  <c r="H343" i="7"/>
  <c r="I343" i="7" s="1"/>
  <c r="H335" i="7"/>
  <c r="I335" i="7" s="1"/>
  <c r="H327" i="7"/>
  <c r="I327" i="7" s="1"/>
  <c r="H319" i="7"/>
  <c r="I319" i="7" s="1"/>
  <c r="H311" i="7"/>
  <c r="I311" i="7" s="1"/>
  <c r="H303" i="7"/>
  <c r="I303" i="7" s="1"/>
  <c r="H295" i="7"/>
  <c r="I295" i="7" s="1"/>
  <c r="H287" i="7"/>
  <c r="I287" i="7" s="1"/>
  <c r="H279" i="7"/>
  <c r="I279" i="7" s="1"/>
  <c r="H271" i="7"/>
  <c r="I271" i="7" s="1"/>
  <c r="H263" i="7"/>
  <c r="I263" i="7" s="1"/>
  <c r="H255" i="7"/>
  <c r="I255" i="7" s="1"/>
  <c r="H247" i="7"/>
  <c r="I247" i="7" s="1"/>
  <c r="H239" i="7"/>
  <c r="I239" i="7" s="1"/>
  <c r="H231" i="7"/>
  <c r="I231" i="7" s="1"/>
  <c r="H223" i="7"/>
  <c r="I223" i="7" s="1"/>
  <c r="H215" i="7"/>
  <c r="I215" i="7" s="1"/>
  <c r="H207" i="7"/>
  <c r="I207" i="7" s="1"/>
  <c r="H199" i="7"/>
  <c r="I199" i="7" s="1"/>
  <c r="H191" i="7"/>
  <c r="I191" i="7" s="1"/>
  <c r="H183" i="7"/>
  <c r="I183" i="7" s="1"/>
  <c r="H175" i="7"/>
  <c r="I175" i="7" s="1"/>
  <c r="H167" i="7"/>
  <c r="I167" i="7" s="1"/>
  <c r="H159" i="7"/>
  <c r="I159" i="7" s="1"/>
  <c r="H151" i="7"/>
  <c r="I151" i="7" s="1"/>
  <c r="H143" i="7"/>
  <c r="I143" i="7" s="1"/>
  <c r="H135" i="7"/>
  <c r="I135" i="7" s="1"/>
  <c r="H127" i="7"/>
  <c r="I127" i="7" s="1"/>
  <c r="H119" i="7"/>
  <c r="I119" i="7" s="1"/>
  <c r="H111" i="7"/>
  <c r="I111" i="7" s="1"/>
  <c r="H103" i="7"/>
  <c r="I103" i="7" s="1"/>
  <c r="H95" i="7"/>
  <c r="I95" i="7" s="1"/>
  <c r="H87" i="7"/>
  <c r="I87" i="7" s="1"/>
  <c r="H79" i="7"/>
  <c r="I79" i="7" s="1"/>
  <c r="H71" i="7"/>
  <c r="I71" i="7" s="1"/>
  <c r="H63" i="7"/>
  <c r="I63" i="7" s="1"/>
  <c r="H55" i="7"/>
  <c r="I55" i="7" s="1"/>
  <c r="H47" i="7"/>
  <c r="I47" i="7" s="1"/>
  <c r="H39" i="7"/>
  <c r="I39" i="7" s="1"/>
  <c r="M217" i="7"/>
  <c r="M209" i="7"/>
  <c r="M201" i="7"/>
  <c r="M193" i="7"/>
  <c r="M185" i="7"/>
  <c r="M177" i="7"/>
  <c r="M169" i="7"/>
  <c r="M161" i="7"/>
  <c r="M521" i="7"/>
  <c r="M513" i="7"/>
  <c r="M505" i="7"/>
  <c r="M497" i="7"/>
  <c r="M489" i="7"/>
  <c r="M481" i="7"/>
  <c r="M473" i="7"/>
  <c r="M465" i="7"/>
  <c r="M457" i="7"/>
  <c r="M449" i="7"/>
  <c r="M441" i="7"/>
  <c r="M433" i="7"/>
  <c r="M425" i="7"/>
  <c r="M417" i="7"/>
  <c r="M409" i="7"/>
  <c r="M401" i="7"/>
  <c r="M393" i="7"/>
  <c r="M385" i="7"/>
  <c r="M377" i="7"/>
  <c r="M369" i="7"/>
  <c r="M361" i="7"/>
  <c r="M353" i="7"/>
  <c r="M345" i="7"/>
  <c r="M337" i="7"/>
  <c r="M329" i="7"/>
  <c r="M321" i="7"/>
  <c r="M313" i="7"/>
  <c r="M305" i="7"/>
  <c r="M297" i="7"/>
  <c r="M289" i="7"/>
  <c r="M281" i="7"/>
  <c r="M273" i="7"/>
  <c r="M265" i="7"/>
  <c r="M257" i="7"/>
  <c r="M249" i="7"/>
  <c r="M241" i="7"/>
  <c r="M233" i="7"/>
  <c r="M225" i="7"/>
  <c r="M303" i="7" l="1"/>
  <c r="M367" i="7"/>
  <c r="M431" i="7"/>
  <c r="M495" i="7"/>
  <c r="M80" i="7"/>
  <c r="M144" i="7"/>
  <c r="M208" i="7"/>
  <c r="M272" i="7"/>
  <c r="M336" i="7"/>
  <c r="M400" i="7"/>
  <c r="M464" i="7"/>
  <c r="M65" i="7"/>
  <c r="M129" i="7"/>
  <c r="M74" i="7"/>
  <c r="M138" i="7"/>
  <c r="M202" i="7"/>
  <c r="M266" i="7"/>
  <c r="M330" i="7"/>
  <c r="M394" i="7"/>
  <c r="M458" i="7"/>
  <c r="M522" i="7"/>
  <c r="M43" i="7"/>
  <c r="M107" i="7"/>
  <c r="M171" i="7"/>
  <c r="M235" i="7"/>
  <c r="M299" i="7"/>
  <c r="M363" i="7"/>
  <c r="M427" i="7"/>
  <c r="M491" i="7"/>
  <c r="M60" i="7"/>
  <c r="M124" i="7"/>
  <c r="M188" i="7"/>
  <c r="M252" i="7"/>
  <c r="M316" i="7"/>
  <c r="M380" i="7"/>
  <c r="M444" i="7"/>
  <c r="M508" i="7"/>
  <c r="M45" i="7"/>
  <c r="M109" i="7"/>
  <c r="M173" i="7"/>
  <c r="M237" i="7"/>
  <c r="M301" i="7"/>
  <c r="M365" i="7"/>
  <c r="M429" i="7"/>
  <c r="M493" i="7"/>
  <c r="M70" i="7"/>
  <c r="M134" i="7"/>
  <c r="M198" i="7"/>
  <c r="M262" i="7"/>
  <c r="M326" i="7"/>
  <c r="M390" i="7"/>
  <c r="M454" i="7"/>
  <c r="M518" i="7"/>
  <c r="M415" i="7"/>
  <c r="M55" i="7"/>
  <c r="M119" i="7"/>
  <c r="M183" i="7"/>
  <c r="M247" i="7"/>
  <c r="M311" i="7"/>
  <c r="M375" i="7"/>
  <c r="M439" i="7"/>
  <c r="M503" i="7"/>
  <c r="M88" i="7"/>
  <c r="M152" i="7"/>
  <c r="M216" i="7"/>
  <c r="M280" i="7"/>
  <c r="M344" i="7"/>
  <c r="M408" i="7"/>
  <c r="M472" i="7"/>
  <c r="M73" i="7"/>
  <c r="M137" i="7"/>
  <c r="M82" i="7"/>
  <c r="M146" i="7"/>
  <c r="M210" i="7"/>
  <c r="M274" i="7"/>
  <c r="M338" i="7"/>
  <c r="M402" i="7"/>
  <c r="M466" i="7"/>
  <c r="M51" i="7"/>
  <c r="M115" i="7"/>
  <c r="M179" i="7"/>
  <c r="M243" i="7"/>
  <c r="M307" i="7"/>
  <c r="M371" i="7"/>
  <c r="M435" i="7"/>
  <c r="M499" i="7"/>
  <c r="M68" i="7"/>
  <c r="M132" i="7"/>
  <c r="M196" i="7"/>
  <c r="M260" i="7"/>
  <c r="M324" i="7"/>
  <c r="M388" i="7"/>
  <c r="M452" i="7"/>
  <c r="M516" i="7"/>
  <c r="M53" i="7"/>
  <c r="M117" i="7"/>
  <c r="M181" i="7"/>
  <c r="M245" i="7"/>
  <c r="M309" i="7"/>
  <c r="M373" i="7"/>
  <c r="M437" i="7"/>
  <c r="M501" i="7"/>
  <c r="M78" i="7"/>
  <c r="M142" i="7"/>
  <c r="M206" i="7"/>
  <c r="M270" i="7"/>
  <c r="M334" i="7"/>
  <c r="M398" i="7"/>
  <c r="M462" i="7"/>
  <c r="M287" i="7"/>
  <c r="M63" i="7"/>
  <c r="M127" i="7"/>
  <c r="M191" i="7"/>
  <c r="M255" i="7"/>
  <c r="M319" i="7"/>
  <c r="M383" i="7"/>
  <c r="M447" i="7"/>
  <c r="M511" i="7"/>
  <c r="M96" i="7"/>
  <c r="M160" i="7"/>
  <c r="M224" i="7"/>
  <c r="M288" i="7"/>
  <c r="M352" i="7"/>
  <c r="M416" i="7"/>
  <c r="M480" i="7"/>
  <c r="M81" i="7"/>
  <c r="M145" i="7"/>
  <c r="M90" i="7"/>
  <c r="M154" i="7"/>
  <c r="M218" i="7"/>
  <c r="M282" i="7"/>
  <c r="M346" i="7"/>
  <c r="M410" i="7"/>
  <c r="M474" i="7"/>
  <c r="M59" i="7"/>
  <c r="M123" i="7"/>
  <c r="M187" i="7"/>
  <c r="M251" i="7"/>
  <c r="M315" i="7"/>
  <c r="M379" i="7"/>
  <c r="M443" i="7"/>
  <c r="M507" i="7"/>
  <c r="M76" i="7"/>
  <c r="M140" i="7"/>
  <c r="M204" i="7"/>
  <c r="M268" i="7"/>
  <c r="M332" i="7"/>
  <c r="M396" i="7"/>
  <c r="M460" i="7"/>
  <c r="M61" i="7"/>
  <c r="M125" i="7"/>
  <c r="M189" i="7"/>
  <c r="M253" i="7"/>
  <c r="M317" i="7"/>
  <c r="M381" i="7"/>
  <c r="M445" i="7"/>
  <c r="M509" i="7"/>
  <c r="M86" i="7"/>
  <c r="M150" i="7"/>
  <c r="M214" i="7"/>
  <c r="M278" i="7"/>
  <c r="M342" i="7"/>
  <c r="M406" i="7"/>
  <c r="M470" i="7"/>
  <c r="M159" i="7"/>
  <c r="M239" i="7"/>
  <c r="M71" i="7"/>
  <c r="M135" i="7"/>
  <c r="M199" i="7"/>
  <c r="M263" i="7"/>
  <c r="M327" i="7"/>
  <c r="M391" i="7"/>
  <c r="M455" i="7"/>
  <c r="M519" i="7"/>
  <c r="M40" i="7"/>
  <c r="M104" i="7"/>
  <c r="M168" i="7"/>
  <c r="M232" i="7"/>
  <c r="M296" i="7"/>
  <c r="M360" i="7"/>
  <c r="M424" i="7"/>
  <c r="M488" i="7"/>
  <c r="M89" i="7"/>
  <c r="M153" i="7"/>
  <c r="M98" i="7"/>
  <c r="M162" i="7"/>
  <c r="M226" i="7"/>
  <c r="M290" i="7"/>
  <c r="M354" i="7"/>
  <c r="M418" i="7"/>
  <c r="M482" i="7"/>
  <c r="M67" i="7"/>
  <c r="M131" i="7"/>
  <c r="M195" i="7"/>
  <c r="M259" i="7"/>
  <c r="M323" i="7"/>
  <c r="M387" i="7"/>
  <c r="M451" i="7"/>
  <c r="M515" i="7"/>
  <c r="M84" i="7"/>
  <c r="M148" i="7"/>
  <c r="M212" i="7"/>
  <c r="M276" i="7"/>
  <c r="M340" i="7"/>
  <c r="M404" i="7"/>
  <c r="M468" i="7"/>
  <c r="M69" i="7"/>
  <c r="M133" i="7"/>
  <c r="M197" i="7"/>
  <c r="M261" i="7"/>
  <c r="M325" i="7"/>
  <c r="M389" i="7"/>
  <c r="M453" i="7"/>
  <c r="M517" i="7"/>
  <c r="M94" i="7"/>
  <c r="M158" i="7"/>
  <c r="M222" i="7"/>
  <c r="M286" i="7"/>
  <c r="M350" i="7"/>
  <c r="M414" i="7"/>
  <c r="M478" i="7"/>
  <c r="M47" i="7"/>
  <c r="M175" i="7"/>
  <c r="M79" i="7"/>
  <c r="M143" i="7"/>
  <c r="M207" i="7"/>
  <c r="M271" i="7"/>
  <c r="M335" i="7"/>
  <c r="M399" i="7"/>
  <c r="M463" i="7"/>
  <c r="M48" i="7"/>
  <c r="M112" i="7"/>
  <c r="M176" i="7"/>
  <c r="M240" i="7"/>
  <c r="M304" i="7"/>
  <c r="M368" i="7"/>
  <c r="M432" i="7"/>
  <c r="M496" i="7"/>
  <c r="M97" i="7"/>
  <c r="M42" i="7"/>
  <c r="M106" i="7"/>
  <c r="M170" i="7"/>
  <c r="M234" i="7"/>
  <c r="M298" i="7"/>
  <c r="M362" i="7"/>
  <c r="M426" i="7"/>
  <c r="M490" i="7"/>
  <c r="M75" i="7"/>
  <c r="M139" i="7"/>
  <c r="M203" i="7"/>
  <c r="M267" i="7"/>
  <c r="M331" i="7"/>
  <c r="M395" i="7"/>
  <c r="M459" i="7"/>
  <c r="M92" i="7"/>
  <c r="M156" i="7"/>
  <c r="M220" i="7"/>
  <c r="M284" i="7"/>
  <c r="M348" i="7"/>
  <c r="M412" i="7"/>
  <c r="M476" i="7"/>
  <c r="M77" i="7"/>
  <c r="M141" i="7"/>
  <c r="M205" i="7"/>
  <c r="M269" i="7"/>
  <c r="M333" i="7"/>
  <c r="M397" i="7"/>
  <c r="M461" i="7"/>
  <c r="M38" i="7"/>
  <c r="M102" i="7"/>
  <c r="M166" i="7"/>
  <c r="M230" i="7"/>
  <c r="M294" i="7"/>
  <c r="M358" i="7"/>
  <c r="M422" i="7"/>
  <c r="M486" i="7"/>
  <c r="M95" i="7"/>
  <c r="M479" i="7"/>
  <c r="M111" i="7"/>
  <c r="M87" i="7"/>
  <c r="M151" i="7"/>
  <c r="M215" i="7"/>
  <c r="M279" i="7"/>
  <c r="M343" i="7"/>
  <c r="M407" i="7"/>
  <c r="M471" i="7"/>
  <c r="M56" i="7"/>
  <c r="M120" i="7"/>
  <c r="M184" i="7"/>
  <c r="M248" i="7"/>
  <c r="M312" i="7"/>
  <c r="M376" i="7"/>
  <c r="M440" i="7"/>
  <c r="M504" i="7"/>
  <c r="M41" i="7"/>
  <c r="M105" i="7"/>
  <c r="M50" i="7"/>
  <c r="M114" i="7"/>
  <c r="M178" i="7"/>
  <c r="M242" i="7"/>
  <c r="M306" i="7"/>
  <c r="M370" i="7"/>
  <c r="M434" i="7"/>
  <c r="M498" i="7"/>
  <c r="M83" i="7"/>
  <c r="M147" i="7"/>
  <c r="M211" i="7"/>
  <c r="M275" i="7"/>
  <c r="M339" i="7"/>
  <c r="M403" i="7"/>
  <c r="M467" i="7"/>
  <c r="M36" i="7"/>
  <c r="M100" i="7"/>
  <c r="M164" i="7"/>
  <c r="M228" i="7"/>
  <c r="M292" i="7"/>
  <c r="M356" i="7"/>
  <c r="M420" i="7"/>
  <c r="M484" i="7"/>
  <c r="M85" i="7"/>
  <c r="M149" i="7"/>
  <c r="M213" i="7"/>
  <c r="M277" i="7"/>
  <c r="M341" i="7"/>
  <c r="M405" i="7"/>
  <c r="M469" i="7"/>
  <c r="M46" i="7"/>
  <c r="M110" i="7"/>
  <c r="M174" i="7"/>
  <c r="M238" i="7"/>
  <c r="M302" i="7"/>
  <c r="M366" i="7"/>
  <c r="M430" i="7"/>
  <c r="M494" i="7"/>
  <c r="M223" i="7"/>
  <c r="M64" i="7"/>
  <c r="M128" i="7"/>
  <c r="M192" i="7"/>
  <c r="M256" i="7"/>
  <c r="M320" i="7"/>
  <c r="M384" i="7"/>
  <c r="M448" i="7"/>
  <c r="M512" i="7"/>
  <c r="M49" i="7"/>
  <c r="M113" i="7"/>
  <c r="M58" i="7"/>
  <c r="M122" i="7"/>
  <c r="M186" i="7"/>
  <c r="M250" i="7"/>
  <c r="M314" i="7"/>
  <c r="M378" i="7"/>
  <c r="M442" i="7"/>
  <c r="M506" i="7"/>
  <c r="M91" i="7"/>
  <c r="M155" i="7"/>
  <c r="M219" i="7"/>
  <c r="M283" i="7"/>
  <c r="M347" i="7"/>
  <c r="M411" i="7"/>
  <c r="M475" i="7"/>
  <c r="M44" i="7"/>
  <c r="M108" i="7"/>
  <c r="M172" i="7"/>
  <c r="M236" i="7"/>
  <c r="M300" i="7"/>
  <c r="M364" i="7"/>
  <c r="M428" i="7"/>
  <c r="M492" i="7"/>
  <c r="M93" i="7"/>
  <c r="M157" i="7"/>
  <c r="M221" i="7"/>
  <c r="M285" i="7"/>
  <c r="M349" i="7"/>
  <c r="M413" i="7"/>
  <c r="M477" i="7"/>
  <c r="M54" i="7"/>
  <c r="M118" i="7"/>
  <c r="M182" i="7"/>
  <c r="M246" i="7"/>
  <c r="M310" i="7"/>
  <c r="M374" i="7"/>
  <c r="M438" i="7"/>
  <c r="M502" i="7"/>
  <c r="M351" i="7"/>
  <c r="M39" i="7"/>
  <c r="M103" i="7"/>
  <c r="M167" i="7"/>
  <c r="M231" i="7"/>
  <c r="M295" i="7"/>
  <c r="M359" i="7"/>
  <c r="M423" i="7"/>
  <c r="M487" i="7"/>
  <c r="M72" i="7"/>
  <c r="M136" i="7"/>
  <c r="M200" i="7"/>
  <c r="M264" i="7"/>
  <c r="M328" i="7"/>
  <c r="M392" i="7"/>
  <c r="M456" i="7"/>
  <c r="M520" i="7"/>
  <c r="M57" i="7"/>
  <c r="M121" i="7"/>
  <c r="M66" i="7"/>
  <c r="M130" i="7"/>
  <c r="M194" i="7"/>
  <c r="M258" i="7"/>
  <c r="M322" i="7"/>
  <c r="M386" i="7"/>
  <c r="M450" i="7"/>
  <c r="M514" i="7"/>
  <c r="M35" i="7"/>
  <c r="M99" i="7"/>
  <c r="M163" i="7"/>
  <c r="M227" i="7"/>
  <c r="M291" i="7"/>
  <c r="M355" i="7"/>
  <c r="M419" i="7"/>
  <c r="M483" i="7"/>
  <c r="M52" i="7"/>
  <c r="M116" i="7"/>
  <c r="M180" i="7"/>
  <c r="M244" i="7"/>
  <c r="M308" i="7"/>
  <c r="M372" i="7"/>
  <c r="M436" i="7"/>
  <c r="M500" i="7"/>
  <c r="M37" i="7"/>
  <c r="M101" i="7"/>
  <c r="M165" i="7"/>
  <c r="M229" i="7"/>
  <c r="M293" i="7"/>
  <c r="M357" i="7"/>
  <c r="M421" i="7"/>
  <c r="M485" i="7"/>
  <c r="M62" i="7"/>
  <c r="M126" i="7"/>
  <c r="M190" i="7"/>
  <c r="M254" i="7"/>
  <c r="M318" i="7"/>
  <c r="M382" i="7"/>
  <c r="M446" i="7"/>
  <c r="M510" i="7"/>
  <c r="D23" i="7" l="1"/>
  <c r="D24" i="7"/>
  <c r="D25" i="7"/>
  <c r="D26" i="7"/>
  <c r="D27" i="7"/>
  <c r="D28" i="7"/>
  <c r="D29" i="7"/>
  <c r="D30" i="7"/>
  <c r="D31" i="7"/>
  <c r="D32" i="7"/>
  <c r="D33" i="7"/>
  <c r="D34" i="7"/>
  <c r="E23" i="7"/>
  <c r="E24" i="7"/>
  <c r="E25" i="7"/>
  <c r="E26" i="7"/>
  <c r="E27" i="7"/>
  <c r="E28" i="7"/>
  <c r="E29" i="7"/>
  <c r="E30" i="7"/>
  <c r="E31" i="7"/>
  <c r="E32" i="7"/>
  <c r="E33" i="7"/>
  <c r="E34" i="7"/>
  <c r="G23" i="7"/>
  <c r="H23" i="7" s="1"/>
  <c r="G24" i="7"/>
  <c r="H24" i="7" s="1"/>
  <c r="G25" i="7"/>
  <c r="H25" i="7" s="1"/>
  <c r="G26" i="7"/>
  <c r="H26" i="7" s="1"/>
  <c r="G27" i="7"/>
  <c r="H27" i="7" s="1"/>
  <c r="G28" i="7"/>
  <c r="H28" i="7" s="1"/>
  <c r="G29" i="7"/>
  <c r="G30" i="7"/>
  <c r="G31" i="7"/>
  <c r="G32" i="7"/>
  <c r="G33" i="7"/>
  <c r="G34" i="7"/>
  <c r="I27" i="7" l="1"/>
  <c r="M27" i="7" s="1"/>
  <c r="I26" i="7"/>
  <c r="M26" i="7" s="1"/>
  <c r="I25" i="7"/>
  <c r="I28" i="7"/>
  <c r="M28" i="7" s="1"/>
  <c r="I23" i="7"/>
  <c r="M23" i="7" s="1"/>
  <c r="I24" i="7"/>
  <c r="H34" i="7"/>
  <c r="I34" i="7" s="1"/>
  <c r="H33" i="7"/>
  <c r="I33" i="7" s="1"/>
  <c r="H32" i="7"/>
  <c r="I32" i="7" s="1"/>
  <c r="H30" i="7"/>
  <c r="I30" i="7" s="1"/>
  <c r="H31" i="7"/>
  <c r="I31" i="7" s="1"/>
  <c r="H29" i="7"/>
  <c r="I29" i="7" s="1"/>
  <c r="M29" i="7" l="1"/>
  <c r="M31" i="7"/>
  <c r="M30" i="7"/>
  <c r="M32" i="7"/>
  <c r="M33" i="7"/>
  <c r="M34" i="7"/>
  <c r="M24" i="7"/>
  <c r="M25" i="7"/>
  <c r="B4" i="12" l="1"/>
  <c r="B3" i="12"/>
  <c r="B2" i="12"/>
  <c r="B4" i="8" l="1"/>
  <c r="B3" i="8"/>
  <c r="B2" i="8"/>
  <c r="B4" i="5"/>
  <c r="B3" i="5"/>
  <c r="B2" i="5"/>
  <c r="I28" i="11" l="1"/>
  <c r="K28" i="11" s="1"/>
  <c r="I25" i="11"/>
  <c r="K25" i="11" s="1"/>
  <c r="I27" i="11"/>
  <c r="K27" i="11" s="1"/>
  <c r="I26" i="11"/>
  <c r="K26" i="11" s="1"/>
  <c r="I24" i="11"/>
  <c r="K24" i="11" s="1"/>
  <c r="F27" i="11" l="1"/>
  <c r="F28" i="11"/>
  <c r="G27" i="11"/>
  <c r="G28" i="11"/>
  <c r="F26" i="11"/>
  <c r="G26" i="11"/>
  <c r="F25" i="11"/>
  <c r="G25" i="11"/>
  <c r="K23" i="11"/>
  <c r="F23" i="11"/>
  <c r="G24" i="11"/>
  <c r="F24" i="11"/>
  <c r="G23" i="11"/>
  <c r="H28" i="11"/>
  <c r="H27" i="11"/>
  <c r="H25" i="11"/>
  <c r="H26" i="11"/>
  <c r="H23" i="11"/>
  <c r="H24" i="11"/>
  <c r="M21" i="5"/>
  <c r="B21" i="5" s="1"/>
  <c r="N51" i="7"/>
  <c r="P51" i="7" s="1"/>
  <c r="K51" i="7" s="1"/>
  <c r="N50" i="7"/>
  <c r="P50" i="7" s="1"/>
  <c r="K50" i="7" s="1"/>
  <c r="N52" i="7"/>
  <c r="P52" i="7" s="1"/>
  <c r="K52" i="7" s="1"/>
  <c r="N49" i="7"/>
  <c r="P49" i="7" s="1"/>
  <c r="K49" i="7" s="1"/>
  <c r="N40" i="7"/>
  <c r="P40" i="7" s="1"/>
  <c r="K40" i="7" s="1"/>
  <c r="N41" i="7"/>
  <c r="P41" i="7" s="1"/>
  <c r="K41" i="7" s="1"/>
  <c r="N53" i="7"/>
  <c r="P53" i="7" s="1"/>
  <c r="K53" i="7" s="1"/>
  <c r="N30" i="7"/>
  <c r="P30" i="7" s="1"/>
  <c r="K30" i="7" s="1"/>
  <c r="N46" i="7"/>
  <c r="P46" i="7" s="1"/>
  <c r="K46" i="7" s="1"/>
  <c r="N39" i="7"/>
  <c r="P39" i="7" s="1"/>
  <c r="K39" i="7" s="1"/>
  <c r="N31" i="7"/>
  <c r="P31" i="7" s="1"/>
  <c r="K31" i="7" s="1"/>
  <c r="N47" i="7"/>
  <c r="P47" i="7" s="1"/>
  <c r="K47" i="7" s="1"/>
  <c r="N42" i="7"/>
  <c r="P42" i="7" s="1"/>
  <c r="K42" i="7" s="1"/>
  <c r="N45" i="7"/>
  <c r="P45" i="7" s="1"/>
  <c r="K45" i="7" s="1"/>
  <c r="N44" i="7"/>
  <c r="P44" i="7" s="1"/>
  <c r="K44" i="7" s="1"/>
  <c r="N35" i="7"/>
  <c r="P35" i="7" s="1"/>
  <c r="K35" i="7" s="1"/>
  <c r="N36" i="7"/>
  <c r="P36" i="7" s="1"/>
  <c r="K36" i="7" s="1"/>
  <c r="N32" i="7"/>
  <c r="P32" i="7" s="1"/>
  <c r="K32" i="7" s="1"/>
  <c r="N34" i="7"/>
  <c r="P34" i="7" s="1"/>
  <c r="K34" i="7" s="1"/>
  <c r="N33" i="7"/>
  <c r="P33" i="7" s="1"/>
  <c r="K33" i="7" s="1"/>
  <c r="N54" i="7"/>
  <c r="P54" i="7" s="1"/>
  <c r="K54" i="7" s="1"/>
  <c r="N56" i="7"/>
  <c r="P56" i="7" s="1"/>
  <c r="K56" i="7" s="1"/>
  <c r="N57" i="7"/>
  <c r="P57" i="7" s="1"/>
  <c r="K57" i="7" s="1"/>
  <c r="N58" i="7"/>
  <c r="P58" i="7" s="1"/>
  <c r="K58" i="7" s="1"/>
  <c r="N59" i="7"/>
  <c r="P59" i="7" s="1"/>
  <c r="K59" i="7" s="1"/>
  <c r="N61" i="7"/>
  <c r="P61" i="7" s="1"/>
  <c r="K61" i="7" s="1"/>
  <c r="N60" i="7"/>
  <c r="P60" i="7" s="1"/>
  <c r="K60" i="7" s="1"/>
  <c r="N63" i="7"/>
  <c r="P63" i="7" s="1"/>
  <c r="K63" i="7" s="1"/>
  <c r="N65" i="7"/>
  <c r="P65" i="7" s="1"/>
  <c r="K65" i="7" s="1"/>
  <c r="N66" i="7"/>
  <c r="P66" i="7" s="1"/>
  <c r="K66" i="7" s="1"/>
  <c r="N67" i="7"/>
  <c r="P67" i="7" s="1"/>
  <c r="K67" i="7" s="1"/>
  <c r="N68" i="7"/>
  <c r="P68" i="7" s="1"/>
  <c r="K68" i="7" s="1"/>
  <c r="N69" i="7"/>
  <c r="P69" i="7" s="1"/>
  <c r="K69" i="7" s="1"/>
  <c r="N71" i="7"/>
  <c r="P71" i="7" s="1"/>
  <c r="K71" i="7" s="1"/>
  <c r="N72" i="7"/>
  <c r="P72" i="7" s="1"/>
  <c r="K72" i="7" s="1"/>
  <c r="N74" i="7"/>
  <c r="P74" i="7" s="1"/>
  <c r="K74" i="7" s="1"/>
  <c r="N73" i="7"/>
  <c r="P73" i="7" s="1"/>
  <c r="K73" i="7" s="1"/>
  <c r="N75" i="7"/>
  <c r="P75" i="7" s="1"/>
  <c r="K75" i="7" s="1"/>
  <c r="N76" i="7"/>
  <c r="P76" i="7" s="1"/>
  <c r="K76" i="7" s="1"/>
  <c r="N77" i="7"/>
  <c r="P77" i="7" s="1"/>
  <c r="K77" i="7" s="1"/>
  <c r="N80" i="7"/>
  <c r="P80" i="7" s="1"/>
  <c r="K80" i="7" s="1"/>
  <c r="N79" i="7"/>
  <c r="P79" i="7" s="1"/>
  <c r="K79" i="7" s="1"/>
  <c r="N78" i="7"/>
  <c r="P78" i="7" s="1"/>
  <c r="K78" i="7" s="1"/>
  <c r="N81" i="7"/>
  <c r="P81" i="7" s="1"/>
  <c r="K81" i="7" s="1"/>
  <c r="N82" i="7"/>
  <c r="P82" i="7" s="1"/>
  <c r="K82" i="7" s="1"/>
  <c r="N83" i="7"/>
  <c r="P83" i="7" s="1"/>
  <c r="K83" i="7" s="1"/>
  <c r="N84" i="7"/>
  <c r="P84" i="7" s="1"/>
  <c r="K84" i="7" s="1"/>
  <c r="N85" i="7"/>
  <c r="P85" i="7" s="1"/>
  <c r="K85" i="7" s="1"/>
  <c r="N87" i="7"/>
  <c r="P87" i="7" s="1"/>
  <c r="K87" i="7" s="1"/>
  <c r="N86" i="7"/>
  <c r="P86" i="7" s="1"/>
  <c r="K86" i="7" s="1"/>
  <c r="N88" i="7"/>
  <c r="P88" i="7" s="1"/>
  <c r="K88" i="7" s="1"/>
  <c r="N89" i="7"/>
  <c r="P89" i="7" s="1"/>
  <c r="K89" i="7" s="1"/>
  <c r="N90" i="7"/>
  <c r="P90" i="7" s="1"/>
  <c r="K90" i="7" s="1"/>
  <c r="N93" i="7"/>
  <c r="P93" i="7" s="1"/>
  <c r="K93" i="7" s="1"/>
  <c r="N92" i="7"/>
  <c r="P92" i="7" s="1"/>
  <c r="K92" i="7" s="1"/>
  <c r="N91" i="7"/>
  <c r="P91" i="7" s="1"/>
  <c r="K91" i="7" s="1"/>
  <c r="N95" i="7"/>
  <c r="P95" i="7" s="1"/>
  <c r="K95" i="7" s="1"/>
  <c r="N94" i="7"/>
  <c r="P94" i="7" s="1"/>
  <c r="K94" i="7" s="1"/>
  <c r="N96" i="7"/>
  <c r="P96" i="7" s="1"/>
  <c r="K96" i="7" s="1"/>
  <c r="N97" i="7"/>
  <c r="P97" i="7" s="1"/>
  <c r="K97" i="7" s="1"/>
  <c r="N98" i="7"/>
  <c r="P98" i="7" s="1"/>
  <c r="K98" i="7" s="1"/>
  <c r="N100" i="7"/>
  <c r="P100" i="7" s="1"/>
  <c r="K100" i="7" s="1"/>
  <c r="N99" i="7"/>
  <c r="P99" i="7" s="1"/>
  <c r="K99" i="7" s="1"/>
  <c r="N101" i="7"/>
  <c r="P101" i="7" s="1"/>
  <c r="K101" i="7" s="1"/>
  <c r="N103" i="7"/>
  <c r="P103" i="7" s="1"/>
  <c r="K103" i="7" s="1"/>
  <c r="N102" i="7"/>
  <c r="P102" i="7" s="1"/>
  <c r="K102" i="7" s="1"/>
  <c r="N106" i="7"/>
  <c r="P106" i="7" s="1"/>
  <c r="K106" i="7" s="1"/>
  <c r="N104" i="7"/>
  <c r="P104" i="7" s="1"/>
  <c r="K104" i="7" s="1"/>
  <c r="N105" i="7"/>
  <c r="P105" i="7" s="1"/>
  <c r="K105" i="7" s="1"/>
  <c r="N107" i="7"/>
  <c r="P107" i="7" s="1"/>
  <c r="K107" i="7" s="1"/>
  <c r="N108" i="7"/>
  <c r="P108" i="7" s="1"/>
  <c r="K108" i="7" s="1"/>
  <c r="N109" i="7"/>
  <c r="P109" i="7" s="1"/>
  <c r="K109" i="7" s="1"/>
  <c r="N110" i="7"/>
  <c r="P110" i="7" s="1"/>
  <c r="K110" i="7" s="1"/>
  <c r="N111" i="7"/>
  <c r="P111" i="7" s="1"/>
  <c r="K111" i="7" s="1"/>
  <c r="N112" i="7"/>
  <c r="P112" i="7" s="1"/>
  <c r="K112" i="7" s="1"/>
  <c r="N113" i="7"/>
  <c r="P113" i="7" s="1"/>
  <c r="K113" i="7" s="1"/>
  <c r="N114" i="7"/>
  <c r="P114" i="7" s="1"/>
  <c r="K114" i="7" s="1"/>
  <c r="N119" i="7"/>
  <c r="P119" i="7" s="1"/>
  <c r="K119" i="7" s="1"/>
  <c r="N116" i="7"/>
  <c r="P116" i="7" s="1"/>
  <c r="K116" i="7" s="1"/>
  <c r="N115" i="7"/>
  <c r="P115" i="7" s="1"/>
  <c r="K115" i="7" s="1"/>
  <c r="N117" i="7"/>
  <c r="P117" i="7" s="1"/>
  <c r="K117" i="7" s="1"/>
  <c r="N118" i="7"/>
  <c r="P118" i="7" s="1"/>
  <c r="K118" i="7" s="1"/>
  <c r="N121" i="7"/>
  <c r="P121" i="7" s="1"/>
  <c r="K121" i="7" s="1"/>
  <c r="N120" i="7"/>
  <c r="P120" i="7" s="1"/>
  <c r="K120" i="7" s="1"/>
  <c r="N122" i="7"/>
  <c r="P122" i="7" s="1"/>
  <c r="K122" i="7" s="1"/>
  <c r="N123" i="7"/>
  <c r="P123" i="7" s="1"/>
  <c r="K123" i="7" s="1"/>
  <c r="N124" i="7"/>
  <c r="P124" i="7" s="1"/>
  <c r="K124" i="7" s="1"/>
  <c r="N127" i="7"/>
  <c r="P127" i="7" s="1"/>
  <c r="K127" i="7" s="1"/>
  <c r="N126" i="7"/>
  <c r="P126" i="7" s="1"/>
  <c r="K126" i="7" s="1"/>
  <c r="N125" i="7"/>
  <c r="P125" i="7" s="1"/>
  <c r="K125" i="7" s="1"/>
  <c r="N128" i="7"/>
  <c r="P128" i="7" s="1"/>
  <c r="K128" i="7" s="1"/>
  <c r="N129" i="7"/>
  <c r="P129" i="7" s="1"/>
  <c r="K129" i="7" s="1"/>
  <c r="N130" i="7"/>
  <c r="P130" i="7" s="1"/>
  <c r="K130" i="7" s="1"/>
  <c r="N131" i="7"/>
  <c r="P131" i="7" s="1"/>
  <c r="K131" i="7" s="1"/>
  <c r="N132" i="7"/>
  <c r="P132" i="7" s="1"/>
  <c r="K132" i="7" s="1"/>
  <c r="N134" i="7"/>
  <c r="P134" i="7" s="1"/>
  <c r="K134" i="7" s="1"/>
  <c r="N133" i="7"/>
  <c r="P133" i="7" s="1"/>
  <c r="K133" i="7" s="1"/>
  <c r="N135" i="7"/>
  <c r="P135" i="7" s="1"/>
  <c r="K135" i="7" s="1"/>
  <c r="N136" i="7"/>
  <c r="P136" i="7" s="1"/>
  <c r="K136" i="7" s="1"/>
  <c r="N137" i="7"/>
  <c r="P137" i="7" s="1"/>
  <c r="K137" i="7" s="1"/>
  <c r="N138" i="7"/>
  <c r="P138" i="7" s="1"/>
  <c r="K138" i="7" s="1"/>
  <c r="N140" i="7"/>
  <c r="P140" i="7" s="1"/>
  <c r="K140" i="7" s="1"/>
  <c r="N139" i="7"/>
  <c r="P139" i="7" s="1"/>
  <c r="K139" i="7" s="1"/>
  <c r="N141" i="7"/>
  <c r="P141" i="7" s="1"/>
  <c r="K141" i="7" s="1"/>
  <c r="N142" i="7"/>
  <c r="P142" i="7" s="1"/>
  <c r="K142" i="7" s="1"/>
  <c r="N143" i="7"/>
  <c r="P143" i="7" s="1"/>
  <c r="K143" i="7" s="1"/>
  <c r="N144" i="7"/>
  <c r="P144" i="7" s="1"/>
  <c r="K144" i="7" s="1"/>
  <c r="N145" i="7"/>
  <c r="P145" i="7" s="1"/>
  <c r="K145" i="7" s="1"/>
  <c r="N146" i="7"/>
  <c r="P146" i="7" s="1"/>
  <c r="K146" i="7" s="1"/>
  <c r="N148" i="7"/>
  <c r="P148" i="7" s="1"/>
  <c r="K148" i="7" s="1"/>
  <c r="N147" i="7"/>
  <c r="P147" i="7" s="1"/>
  <c r="K147" i="7" s="1"/>
  <c r="N149" i="7"/>
  <c r="P149" i="7" s="1"/>
  <c r="K149" i="7" s="1"/>
  <c r="N151" i="7"/>
  <c r="P151" i="7" s="1"/>
  <c r="K151" i="7" s="1"/>
  <c r="N150" i="7"/>
  <c r="P150" i="7" s="1"/>
  <c r="K150" i="7" s="1"/>
  <c r="N154" i="7"/>
  <c r="P154" i="7" s="1"/>
  <c r="K154" i="7" s="1"/>
  <c r="N152" i="7"/>
  <c r="P152" i="7" s="1"/>
  <c r="K152" i="7" s="1"/>
  <c r="N153" i="7"/>
  <c r="P153" i="7" s="1"/>
  <c r="K153" i="7" s="1"/>
  <c r="N156" i="7"/>
  <c r="P156" i="7" s="1"/>
  <c r="K156" i="7" s="1"/>
  <c r="N155" i="7"/>
  <c r="P155" i="7" s="1"/>
  <c r="K155" i="7" s="1"/>
  <c r="N157" i="7"/>
  <c r="P157" i="7" s="1"/>
  <c r="K157" i="7" s="1"/>
  <c r="N158" i="7"/>
  <c r="P158" i="7" s="1"/>
  <c r="K158" i="7" s="1"/>
  <c r="N159" i="7"/>
  <c r="P159" i="7" s="1"/>
  <c r="K159" i="7" s="1"/>
  <c r="N161" i="7"/>
  <c r="P161" i="7" s="1"/>
  <c r="K161" i="7" s="1"/>
  <c r="N160" i="7"/>
  <c r="P160" i="7" s="1"/>
  <c r="K160" i="7" s="1"/>
  <c r="N162" i="7"/>
  <c r="P162" i="7" s="1"/>
  <c r="K162" i="7" s="1"/>
  <c r="N164" i="7"/>
  <c r="P164" i="7" s="1"/>
  <c r="K164" i="7" s="1"/>
  <c r="N163" i="7"/>
  <c r="P163" i="7" s="1"/>
  <c r="K163" i="7" s="1"/>
  <c r="N165" i="7"/>
  <c r="P165" i="7" s="1"/>
  <c r="K165" i="7" s="1"/>
  <c r="N166" i="7"/>
  <c r="P166" i="7" s="1"/>
  <c r="K166" i="7" s="1"/>
  <c r="N167" i="7"/>
  <c r="P167" i="7" s="1"/>
  <c r="K167" i="7" s="1"/>
  <c r="N168" i="7"/>
  <c r="P168" i="7" s="1"/>
  <c r="K168" i="7" s="1"/>
  <c r="N169" i="7"/>
  <c r="P169" i="7" s="1"/>
  <c r="K169" i="7" s="1"/>
  <c r="N170" i="7"/>
  <c r="P170" i="7" s="1"/>
  <c r="K170" i="7" s="1"/>
  <c r="N172" i="7"/>
  <c r="P172" i="7" s="1"/>
  <c r="K172" i="7" s="1"/>
  <c r="N171" i="7"/>
  <c r="P171" i="7" s="1"/>
  <c r="K171" i="7" s="1"/>
  <c r="N173" i="7"/>
  <c r="P173" i="7" s="1"/>
  <c r="K173" i="7" s="1"/>
  <c r="N178" i="7"/>
  <c r="P178" i="7" s="1"/>
  <c r="K178" i="7" s="1"/>
  <c r="N175" i="7"/>
  <c r="P175" i="7" s="1"/>
  <c r="K175" i="7" s="1"/>
  <c r="N174" i="7"/>
  <c r="P174" i="7" s="1"/>
  <c r="K174" i="7" s="1"/>
  <c r="N176" i="7"/>
  <c r="P176" i="7" s="1"/>
  <c r="K176" i="7" s="1"/>
  <c r="N177" i="7"/>
  <c r="P177" i="7" s="1"/>
  <c r="K177" i="7" s="1"/>
  <c r="N179" i="7"/>
  <c r="P179" i="7" s="1"/>
  <c r="K179" i="7" s="1"/>
  <c r="N180" i="7"/>
  <c r="P180" i="7" s="1"/>
  <c r="K180" i="7" s="1"/>
  <c r="N181" i="7"/>
  <c r="P181" i="7" s="1"/>
  <c r="K181" i="7" s="1"/>
  <c r="N185" i="7"/>
  <c r="P185" i="7" s="1"/>
  <c r="K185" i="7" s="1"/>
  <c r="N182" i="7"/>
  <c r="P182" i="7" s="1"/>
  <c r="K182" i="7" s="1"/>
  <c r="N183" i="7"/>
  <c r="P183" i="7" s="1"/>
  <c r="K183" i="7" s="1"/>
  <c r="N184" i="7"/>
  <c r="P184" i="7" s="1"/>
  <c r="K184" i="7" s="1"/>
  <c r="N186" i="7"/>
  <c r="P186" i="7" s="1"/>
  <c r="K186" i="7" s="1"/>
  <c r="N187" i="7"/>
  <c r="P187" i="7" s="1"/>
  <c r="K187" i="7" s="1"/>
  <c r="N188" i="7"/>
  <c r="P188" i="7" s="1"/>
  <c r="K188" i="7" s="1"/>
  <c r="N189" i="7"/>
  <c r="P189" i="7" s="1"/>
  <c r="K189" i="7" s="1"/>
  <c r="N191" i="7"/>
  <c r="P191" i="7" s="1"/>
  <c r="K191" i="7" s="1"/>
  <c r="N190" i="7"/>
  <c r="P190" i="7" s="1"/>
  <c r="K190" i="7" s="1"/>
  <c r="N192" i="7"/>
  <c r="P192" i="7" s="1"/>
  <c r="K192" i="7" s="1"/>
  <c r="N193" i="7"/>
  <c r="P193" i="7" s="1"/>
  <c r="K193" i="7" s="1"/>
  <c r="N194" i="7"/>
  <c r="P194" i="7" s="1"/>
  <c r="K194" i="7" s="1"/>
  <c r="N195" i="7"/>
  <c r="P195" i="7" s="1"/>
  <c r="K195" i="7" s="1"/>
  <c r="N196" i="7"/>
  <c r="P196" i="7" s="1"/>
  <c r="K196" i="7" s="1"/>
  <c r="N198" i="7"/>
  <c r="P198" i="7" s="1"/>
  <c r="K198" i="7" s="1"/>
  <c r="N197" i="7"/>
  <c r="P197" i="7" s="1"/>
  <c r="K197" i="7" s="1"/>
  <c r="N199" i="7"/>
  <c r="P199" i="7" s="1"/>
  <c r="K199" i="7" s="1"/>
  <c r="N201" i="7"/>
  <c r="P201" i="7" s="1"/>
  <c r="K201" i="7" s="1"/>
  <c r="N200" i="7"/>
  <c r="P200" i="7" s="1"/>
  <c r="K200" i="7" s="1"/>
  <c r="N204" i="7"/>
  <c r="P204" i="7" s="1"/>
  <c r="K204" i="7" s="1"/>
  <c r="N202" i="7"/>
  <c r="P202" i="7" s="1"/>
  <c r="K202" i="7" s="1"/>
  <c r="N203" i="7"/>
  <c r="P203" i="7" s="1"/>
  <c r="K203" i="7" s="1"/>
  <c r="N205" i="7"/>
  <c r="P205" i="7" s="1"/>
  <c r="K205" i="7" s="1"/>
  <c r="N206" i="7"/>
  <c r="P206" i="7" s="1"/>
  <c r="K206" i="7" s="1"/>
  <c r="N207" i="7"/>
  <c r="P207" i="7" s="1"/>
  <c r="K207" i="7" s="1"/>
  <c r="N208" i="7"/>
  <c r="P208" i="7" s="1"/>
  <c r="K208" i="7" s="1"/>
  <c r="N209" i="7"/>
  <c r="P209" i="7" s="1"/>
  <c r="K209" i="7" s="1"/>
  <c r="N210" i="7"/>
  <c r="P210" i="7" s="1"/>
  <c r="K210" i="7" s="1"/>
  <c r="N212" i="7"/>
  <c r="P212" i="7" s="1"/>
  <c r="K212" i="7" s="1"/>
  <c r="N211" i="7"/>
  <c r="P211" i="7" s="1"/>
  <c r="K211" i="7" s="1"/>
  <c r="N213" i="7"/>
  <c r="P213" i="7" s="1"/>
  <c r="K213" i="7" s="1"/>
  <c r="N215" i="7"/>
  <c r="P215" i="7" s="1"/>
  <c r="K215" i="7" s="1"/>
  <c r="N214" i="7"/>
  <c r="P214" i="7" s="1"/>
  <c r="K214" i="7" s="1"/>
  <c r="N218" i="7"/>
  <c r="P218" i="7" s="1"/>
  <c r="K218" i="7" s="1"/>
  <c r="N216" i="7"/>
  <c r="P216" i="7" s="1"/>
  <c r="K216" i="7" s="1"/>
  <c r="N217" i="7"/>
  <c r="P217" i="7" s="1"/>
  <c r="K217" i="7" s="1"/>
  <c r="N221" i="7"/>
  <c r="P221" i="7" s="1"/>
  <c r="K221" i="7" s="1"/>
  <c r="N219" i="7"/>
  <c r="P219" i="7" s="1"/>
  <c r="K219" i="7" s="1"/>
  <c r="N220" i="7"/>
  <c r="P220" i="7" s="1"/>
  <c r="K220" i="7" s="1"/>
  <c r="N222" i="7"/>
  <c r="P222" i="7" s="1"/>
  <c r="K222" i="7" s="1"/>
  <c r="N223" i="7"/>
  <c r="P223" i="7" s="1"/>
  <c r="K223" i="7" s="1"/>
  <c r="N224" i="7"/>
  <c r="P224" i="7" s="1"/>
  <c r="K224" i="7" s="1"/>
  <c r="N225" i="7"/>
  <c r="P225" i="7" s="1"/>
  <c r="K225" i="7" s="1"/>
  <c r="N229" i="7"/>
  <c r="P229" i="7" s="1"/>
  <c r="K229" i="7" s="1"/>
  <c r="N226" i="7"/>
  <c r="P226" i="7" s="1"/>
  <c r="K226" i="7" s="1"/>
  <c r="N227" i="7"/>
  <c r="P227" i="7" s="1"/>
  <c r="K227" i="7" s="1"/>
  <c r="N230" i="7"/>
  <c r="P230" i="7" s="1"/>
  <c r="K230" i="7" s="1"/>
  <c r="N228" i="7"/>
  <c r="P228" i="7" s="1"/>
  <c r="K228" i="7" s="1"/>
  <c r="N233" i="7"/>
  <c r="P233" i="7" s="1"/>
  <c r="K233" i="7" s="1"/>
  <c r="N232" i="7"/>
  <c r="P232" i="7" s="1"/>
  <c r="K232" i="7" s="1"/>
  <c r="N231" i="7"/>
  <c r="P231" i="7" s="1"/>
  <c r="K231" i="7" s="1"/>
  <c r="N234" i="7"/>
  <c r="P234" i="7" s="1"/>
  <c r="K234" i="7" s="1"/>
  <c r="N235" i="7"/>
  <c r="P235" i="7" s="1"/>
  <c r="K235" i="7" s="1"/>
  <c r="N236" i="7"/>
  <c r="P236" i="7" s="1"/>
  <c r="K236" i="7" s="1"/>
  <c r="N237" i="7"/>
  <c r="P237" i="7" s="1"/>
  <c r="K237" i="7" s="1"/>
  <c r="N238" i="7"/>
  <c r="P238" i="7" s="1"/>
  <c r="K238" i="7" s="1"/>
  <c r="N240" i="7"/>
  <c r="P240" i="7" s="1"/>
  <c r="K240" i="7" s="1"/>
  <c r="N239" i="7"/>
  <c r="P239" i="7" s="1"/>
  <c r="K239" i="7" s="1"/>
  <c r="N241" i="7"/>
  <c r="P241" i="7" s="1"/>
  <c r="K241" i="7" s="1"/>
  <c r="N243" i="7"/>
  <c r="P243" i="7" s="1"/>
  <c r="K243" i="7" s="1"/>
  <c r="N242" i="7"/>
  <c r="P242" i="7" s="1"/>
  <c r="K242" i="7" s="1"/>
  <c r="N244" i="7"/>
  <c r="P244" i="7" s="1"/>
  <c r="K244" i="7" s="1"/>
  <c r="N245" i="7"/>
  <c r="P245" i="7" s="1"/>
  <c r="K245" i="7" s="1"/>
  <c r="N246" i="7"/>
  <c r="P246" i="7" s="1"/>
  <c r="K246" i="7" s="1"/>
  <c r="N247" i="7"/>
  <c r="P247" i="7" s="1"/>
  <c r="K247" i="7" s="1"/>
  <c r="N248" i="7"/>
  <c r="P248" i="7" s="1"/>
  <c r="K248" i="7" s="1"/>
  <c r="N249" i="7"/>
  <c r="P249" i="7" s="1"/>
  <c r="K249" i="7" s="1"/>
  <c r="N251" i="7"/>
  <c r="P251" i="7" s="1"/>
  <c r="K251" i="7" s="1"/>
  <c r="N250" i="7"/>
  <c r="P250" i="7" s="1"/>
  <c r="K250" i="7" s="1"/>
  <c r="N252" i="7"/>
  <c r="P252" i="7" s="1"/>
  <c r="K252" i="7" s="1"/>
  <c r="N254" i="7"/>
  <c r="P254" i="7" s="1"/>
  <c r="K254" i="7" s="1"/>
  <c r="N253" i="7"/>
  <c r="P253" i="7" s="1"/>
  <c r="K253" i="7" s="1"/>
  <c r="N255" i="7"/>
  <c r="P255" i="7" s="1"/>
  <c r="K255" i="7" s="1"/>
  <c r="N257" i="7"/>
  <c r="P257" i="7" s="1"/>
  <c r="K257" i="7" s="1"/>
  <c r="N256" i="7"/>
  <c r="P256" i="7" s="1"/>
  <c r="K256" i="7" s="1"/>
  <c r="N258" i="7"/>
  <c r="P258" i="7" s="1"/>
  <c r="K258" i="7" s="1"/>
  <c r="N259" i="7"/>
  <c r="P259" i="7" s="1"/>
  <c r="K259" i="7" s="1"/>
  <c r="N261" i="7"/>
  <c r="P261" i="7" s="1"/>
  <c r="K261" i="7" s="1"/>
  <c r="N260" i="7"/>
  <c r="P260" i="7" s="1"/>
  <c r="K260" i="7" s="1"/>
  <c r="N262" i="7"/>
  <c r="P262" i="7" s="1"/>
  <c r="K262" i="7" s="1"/>
  <c r="N263" i="7"/>
  <c r="P263" i="7" s="1"/>
  <c r="K263" i="7" s="1"/>
  <c r="N264" i="7"/>
  <c r="P264" i="7" s="1"/>
  <c r="K264" i="7" s="1"/>
  <c r="N265" i="7"/>
  <c r="P265" i="7" s="1"/>
  <c r="K265" i="7" s="1"/>
  <c r="N266" i="7"/>
  <c r="P266" i="7" s="1"/>
  <c r="K266" i="7" s="1"/>
  <c r="N267" i="7"/>
  <c r="P267" i="7" s="1"/>
  <c r="K267" i="7" s="1"/>
  <c r="N268" i="7"/>
  <c r="P268" i="7" s="1"/>
  <c r="K268" i="7" s="1"/>
  <c r="N269" i="7"/>
  <c r="P269" i="7" s="1"/>
  <c r="K269" i="7" s="1"/>
  <c r="N271" i="7"/>
  <c r="P271" i="7" s="1"/>
  <c r="K271" i="7" s="1"/>
  <c r="N270" i="7"/>
  <c r="P270" i="7" s="1"/>
  <c r="K270" i="7" s="1"/>
  <c r="N272" i="7"/>
  <c r="P272" i="7" s="1"/>
  <c r="K272" i="7" s="1"/>
  <c r="N273" i="7"/>
  <c r="P273" i="7" s="1"/>
  <c r="K273" i="7" s="1"/>
  <c r="N274" i="7"/>
  <c r="P274" i="7" s="1"/>
  <c r="K274" i="7" s="1"/>
  <c r="N277" i="7"/>
  <c r="P277" i="7" s="1"/>
  <c r="K277" i="7" s="1"/>
  <c r="N276" i="7"/>
  <c r="P276" i="7" s="1"/>
  <c r="K276" i="7" s="1"/>
  <c r="N275" i="7"/>
  <c r="P275" i="7" s="1"/>
  <c r="K275" i="7" s="1"/>
  <c r="N278" i="7"/>
  <c r="P278" i="7" s="1"/>
  <c r="K278" i="7" s="1"/>
  <c r="N279" i="7"/>
  <c r="P279" i="7" s="1"/>
  <c r="K279" i="7" s="1"/>
  <c r="N280" i="7"/>
  <c r="P280" i="7" s="1"/>
  <c r="K280" i="7" s="1"/>
  <c r="N281" i="7"/>
  <c r="P281" i="7" s="1"/>
  <c r="K281" i="7" s="1"/>
  <c r="N282" i="7"/>
  <c r="P282" i="7" s="1"/>
  <c r="K282" i="7" s="1"/>
  <c r="N283" i="7"/>
  <c r="P283" i="7" s="1"/>
  <c r="K283" i="7" s="1"/>
  <c r="N284" i="7"/>
  <c r="P284" i="7" s="1"/>
  <c r="K284" i="7" s="1"/>
  <c r="N285" i="7"/>
  <c r="P285" i="7" s="1"/>
  <c r="K285" i="7" s="1"/>
  <c r="N286" i="7"/>
  <c r="P286" i="7" s="1"/>
  <c r="K286" i="7" s="1"/>
  <c r="N288" i="7"/>
  <c r="P288" i="7" s="1"/>
  <c r="K288" i="7" s="1"/>
  <c r="N287" i="7"/>
  <c r="P287" i="7" s="1"/>
  <c r="K287" i="7" s="1"/>
  <c r="N289" i="7"/>
  <c r="P289" i="7" s="1"/>
  <c r="K289" i="7" s="1"/>
  <c r="N293" i="7"/>
  <c r="P293" i="7" s="1"/>
  <c r="K293" i="7" s="1"/>
  <c r="N290" i="7"/>
  <c r="P290" i="7" s="1"/>
  <c r="K290" i="7" s="1"/>
  <c r="N291" i="7"/>
  <c r="P291" i="7" s="1"/>
  <c r="K291" i="7" s="1"/>
  <c r="N294" i="7"/>
  <c r="P294" i="7" s="1"/>
  <c r="K294" i="7" s="1"/>
  <c r="N292" i="7"/>
  <c r="P292" i="7" s="1"/>
  <c r="K292" i="7" s="1"/>
  <c r="N296" i="7"/>
  <c r="P296" i="7" s="1"/>
  <c r="K296" i="7" s="1"/>
  <c r="N295" i="7"/>
  <c r="P295" i="7" s="1"/>
  <c r="K295" i="7" s="1"/>
  <c r="N297" i="7"/>
  <c r="P297" i="7" s="1"/>
  <c r="K297" i="7" s="1"/>
  <c r="N298" i="7"/>
  <c r="P298" i="7" s="1"/>
  <c r="K298" i="7" s="1"/>
  <c r="N299" i="7"/>
  <c r="P299" i="7" s="1"/>
  <c r="K299" i="7" s="1"/>
  <c r="N300" i="7"/>
  <c r="P300" i="7" s="1"/>
  <c r="K300" i="7" s="1"/>
  <c r="N301" i="7"/>
  <c r="P301" i="7" s="1"/>
  <c r="K301" i="7" s="1"/>
  <c r="N302" i="7"/>
  <c r="P302" i="7" s="1"/>
  <c r="K302" i="7" s="1"/>
  <c r="N304" i="7"/>
  <c r="P304" i="7" s="1"/>
  <c r="K304" i="7" s="1"/>
  <c r="N303" i="7"/>
  <c r="P303" i="7" s="1"/>
  <c r="K303" i="7" s="1"/>
  <c r="N305" i="7"/>
  <c r="P305" i="7" s="1"/>
  <c r="K305" i="7" s="1"/>
  <c r="N309" i="7"/>
  <c r="P309" i="7" s="1"/>
  <c r="K309" i="7" s="1"/>
  <c r="N306" i="7"/>
  <c r="P306" i="7" s="1"/>
  <c r="K306" i="7" s="1"/>
  <c r="N307" i="7"/>
  <c r="P307" i="7" s="1"/>
  <c r="K307" i="7" s="1"/>
  <c r="N308" i="7"/>
  <c r="P308" i="7" s="1"/>
  <c r="K308" i="7" s="1"/>
  <c r="N310" i="7"/>
  <c r="P310" i="7" s="1"/>
  <c r="K310" i="7" s="1"/>
  <c r="N311" i="7"/>
  <c r="P311" i="7" s="1"/>
  <c r="K311" i="7" s="1"/>
  <c r="N312" i="7"/>
  <c r="P312" i="7" s="1"/>
  <c r="K312" i="7" s="1"/>
  <c r="N313" i="7"/>
  <c r="P313" i="7" s="1"/>
  <c r="K313" i="7" s="1"/>
  <c r="N316" i="7"/>
  <c r="P316" i="7" s="1"/>
  <c r="K316" i="7" s="1"/>
  <c r="N315" i="7"/>
  <c r="P315" i="7" s="1"/>
  <c r="K315" i="7" s="1"/>
  <c r="N314" i="7"/>
  <c r="P314" i="7" s="1"/>
  <c r="K314" i="7" s="1"/>
  <c r="N317" i="7"/>
  <c r="P317" i="7" s="1"/>
  <c r="K317" i="7" s="1"/>
  <c r="N318" i="7"/>
  <c r="P318" i="7" s="1"/>
  <c r="K318" i="7" s="1"/>
  <c r="N319" i="7"/>
  <c r="P319" i="7" s="1"/>
  <c r="K319" i="7" s="1"/>
  <c r="N320" i="7"/>
  <c r="P320" i="7" s="1"/>
  <c r="K320" i="7" s="1"/>
  <c r="N323" i="7"/>
  <c r="P323" i="7" s="1"/>
  <c r="K323" i="7" s="1"/>
  <c r="N321" i="7"/>
  <c r="P321" i="7" s="1"/>
  <c r="K321" i="7" s="1"/>
  <c r="N322" i="7"/>
  <c r="P322" i="7" s="1"/>
  <c r="K322" i="7" s="1"/>
  <c r="N324" i="7"/>
  <c r="P324" i="7" s="1"/>
  <c r="K324" i="7" s="1"/>
  <c r="N325" i="7"/>
  <c r="P325" i="7" s="1"/>
  <c r="K325" i="7" s="1"/>
  <c r="N326" i="7"/>
  <c r="P326" i="7" s="1"/>
  <c r="K326" i="7" s="1"/>
  <c r="N327" i="7"/>
  <c r="P327" i="7" s="1"/>
  <c r="K327" i="7" s="1"/>
  <c r="N329" i="7"/>
  <c r="P329" i="7" s="1"/>
  <c r="K329" i="7" s="1"/>
  <c r="N328" i="7"/>
  <c r="P328" i="7" s="1"/>
  <c r="K328" i="7" s="1"/>
  <c r="N330" i="7"/>
  <c r="P330" i="7" s="1"/>
  <c r="K330" i="7" s="1"/>
  <c r="N332" i="7"/>
  <c r="P332" i="7" s="1"/>
  <c r="K332" i="7" s="1"/>
  <c r="N331" i="7"/>
  <c r="P331" i="7" s="1"/>
  <c r="K331" i="7" s="1"/>
  <c r="N333" i="7"/>
  <c r="P333" i="7" s="1"/>
  <c r="K333" i="7" s="1"/>
  <c r="N334" i="7"/>
  <c r="P334" i="7" s="1"/>
  <c r="K334" i="7" s="1"/>
  <c r="N337" i="7"/>
  <c r="P337" i="7" s="1"/>
  <c r="K337" i="7" s="1"/>
  <c r="N335" i="7"/>
  <c r="P335" i="7" s="1"/>
  <c r="K335" i="7" s="1"/>
  <c r="N336" i="7"/>
  <c r="P336" i="7" s="1"/>
  <c r="K336" i="7" s="1"/>
  <c r="N338" i="7"/>
  <c r="P338" i="7" s="1"/>
  <c r="K338" i="7" s="1"/>
  <c r="N339" i="7"/>
  <c r="P339" i="7" s="1"/>
  <c r="K339" i="7" s="1"/>
  <c r="N340" i="7"/>
  <c r="P340" i="7" s="1"/>
  <c r="K340" i="7" s="1"/>
  <c r="N341" i="7"/>
  <c r="P341" i="7" s="1"/>
  <c r="K341" i="7" s="1"/>
  <c r="N342" i="7"/>
  <c r="P342" i="7" s="1"/>
  <c r="K342" i="7" s="1"/>
  <c r="N343" i="7"/>
  <c r="P343" i="7" s="1"/>
  <c r="K343" i="7" s="1"/>
  <c r="N344" i="7"/>
  <c r="P344" i="7" s="1"/>
  <c r="K344" i="7" s="1"/>
  <c r="N345" i="7"/>
  <c r="P345" i="7" s="1"/>
  <c r="K345" i="7" s="1"/>
  <c r="N346" i="7"/>
  <c r="P346" i="7" s="1"/>
  <c r="K346" i="7" s="1"/>
  <c r="N347" i="7"/>
  <c r="P347" i="7" s="1"/>
  <c r="K347" i="7" s="1"/>
  <c r="N349" i="7"/>
  <c r="P349" i="7" s="1"/>
  <c r="K349" i="7" s="1"/>
  <c r="N348" i="7"/>
  <c r="P348" i="7" s="1"/>
  <c r="K348" i="7" s="1"/>
  <c r="N350" i="7"/>
  <c r="P350" i="7" s="1"/>
  <c r="K350" i="7" s="1"/>
  <c r="N351" i="7"/>
  <c r="P351" i="7" s="1"/>
  <c r="K351" i="7" s="1"/>
  <c r="N352" i="7"/>
  <c r="P352" i="7" s="1"/>
  <c r="K352" i="7" s="1"/>
  <c r="N353" i="7"/>
  <c r="P353" i="7" s="1"/>
  <c r="K353" i="7" s="1"/>
  <c r="N355" i="7"/>
  <c r="P355" i="7" s="1"/>
  <c r="K355" i="7" s="1"/>
  <c r="N354" i="7"/>
  <c r="P354" i="7" s="1"/>
  <c r="K354" i="7" s="1"/>
  <c r="N357" i="7"/>
  <c r="P357" i="7" s="1"/>
  <c r="K357" i="7" s="1"/>
  <c r="N356" i="7"/>
  <c r="P356" i="7" s="1"/>
  <c r="K356" i="7" s="1"/>
  <c r="N358" i="7"/>
  <c r="P358" i="7" s="1"/>
  <c r="K358" i="7" s="1"/>
  <c r="N359" i="7"/>
  <c r="P359" i="7" s="1"/>
  <c r="K359" i="7" s="1"/>
  <c r="N360" i="7"/>
  <c r="P360" i="7" s="1"/>
  <c r="K360" i="7" s="1"/>
  <c r="N361" i="7"/>
  <c r="P361" i="7" s="1"/>
  <c r="K361" i="7" s="1"/>
  <c r="N362" i="7"/>
  <c r="P362" i="7" s="1"/>
  <c r="K362" i="7" s="1"/>
  <c r="N365" i="7"/>
  <c r="P365" i="7" s="1"/>
  <c r="K365" i="7" s="1"/>
  <c r="N363" i="7"/>
  <c r="P363" i="7" s="1"/>
  <c r="K363" i="7" s="1"/>
  <c r="N364" i="7"/>
  <c r="P364" i="7" s="1"/>
  <c r="K364" i="7" s="1"/>
  <c r="N366" i="7"/>
  <c r="P366" i="7" s="1"/>
  <c r="K366" i="7" s="1"/>
  <c r="N367" i="7"/>
  <c r="P367" i="7" s="1"/>
  <c r="K367" i="7" s="1"/>
  <c r="N368" i="7"/>
  <c r="P368" i="7" s="1"/>
  <c r="K368" i="7" s="1"/>
  <c r="N370" i="7"/>
  <c r="P370" i="7" s="1"/>
  <c r="K370" i="7" s="1"/>
  <c r="N369" i="7"/>
  <c r="P369" i="7" s="1"/>
  <c r="K369" i="7" s="1"/>
  <c r="N372" i="7"/>
  <c r="P372" i="7" s="1"/>
  <c r="K372" i="7" s="1"/>
  <c r="N373" i="7"/>
  <c r="P373" i="7" s="1"/>
  <c r="K373" i="7" s="1"/>
  <c r="N371" i="7"/>
  <c r="P371" i="7" s="1"/>
  <c r="K371" i="7" s="1"/>
  <c r="N375" i="7"/>
  <c r="P375" i="7" s="1"/>
  <c r="K375" i="7" s="1"/>
  <c r="N376" i="7"/>
  <c r="P376" i="7" s="1"/>
  <c r="K376" i="7" s="1"/>
  <c r="N374" i="7"/>
  <c r="P374" i="7" s="1"/>
  <c r="K374" i="7" s="1"/>
  <c r="N377" i="7"/>
  <c r="P377" i="7" s="1"/>
  <c r="K377" i="7" s="1"/>
  <c r="N378" i="7"/>
  <c r="P378" i="7" s="1"/>
  <c r="K378" i="7" s="1"/>
  <c r="N379" i="7"/>
  <c r="P379" i="7" s="1"/>
  <c r="K379" i="7" s="1"/>
  <c r="N380" i="7"/>
  <c r="P380" i="7" s="1"/>
  <c r="K380" i="7" s="1"/>
  <c r="N381" i="7"/>
  <c r="P381" i="7" s="1"/>
  <c r="K381" i="7" s="1"/>
  <c r="N382" i="7"/>
  <c r="P382" i="7" s="1"/>
  <c r="K382" i="7" s="1"/>
  <c r="N383" i="7"/>
  <c r="P383" i="7" s="1"/>
  <c r="K383" i="7" s="1"/>
  <c r="N384" i="7"/>
  <c r="P384" i="7" s="1"/>
  <c r="K384" i="7" s="1"/>
  <c r="N385" i="7"/>
  <c r="P385" i="7" s="1"/>
  <c r="K385" i="7" s="1"/>
  <c r="N386" i="7"/>
  <c r="P386" i="7" s="1"/>
  <c r="K386" i="7" s="1"/>
  <c r="N387" i="7"/>
  <c r="P387" i="7" s="1"/>
  <c r="K387" i="7" s="1"/>
  <c r="N388" i="7"/>
  <c r="P388" i="7" s="1"/>
  <c r="K388" i="7" s="1"/>
  <c r="N389" i="7"/>
  <c r="P389" i="7" s="1"/>
  <c r="K389" i="7" s="1"/>
  <c r="N390" i="7"/>
  <c r="P390" i="7" s="1"/>
  <c r="K390" i="7" s="1"/>
  <c r="N394" i="7"/>
  <c r="P394" i="7" s="1"/>
  <c r="K394" i="7" s="1"/>
  <c r="N391" i="7"/>
  <c r="P391" i="7" s="1"/>
  <c r="K391" i="7" s="1"/>
  <c r="N392" i="7"/>
  <c r="P392" i="7" s="1"/>
  <c r="K392" i="7" s="1"/>
  <c r="N393" i="7"/>
  <c r="P393" i="7" s="1"/>
  <c r="K393" i="7" s="1"/>
  <c r="N395" i="7"/>
  <c r="P395" i="7" s="1"/>
  <c r="K395" i="7" s="1"/>
  <c r="N397" i="7"/>
  <c r="P397" i="7" s="1"/>
  <c r="K397" i="7" s="1"/>
  <c r="N396" i="7"/>
  <c r="P396" i="7" s="1"/>
  <c r="K396" i="7" s="1"/>
  <c r="N398" i="7"/>
  <c r="P398" i="7" s="1"/>
  <c r="K398" i="7" s="1"/>
  <c r="N399" i="7"/>
  <c r="P399" i="7" s="1"/>
  <c r="K399" i="7" s="1"/>
  <c r="N400" i="7"/>
  <c r="P400" i="7" s="1"/>
  <c r="K400" i="7" s="1"/>
  <c r="N401" i="7"/>
  <c r="P401" i="7" s="1"/>
  <c r="K401" i="7" s="1"/>
  <c r="N402" i="7"/>
  <c r="P402" i="7" s="1"/>
  <c r="K402" i="7" s="1"/>
  <c r="N403" i="7"/>
  <c r="P403" i="7" s="1"/>
  <c r="K403" i="7" s="1"/>
  <c r="N405" i="7"/>
  <c r="P405" i="7" s="1"/>
  <c r="K405" i="7" s="1"/>
  <c r="N404" i="7"/>
  <c r="P404" i="7" s="1"/>
  <c r="K404" i="7" s="1"/>
  <c r="N406" i="7"/>
  <c r="P406" i="7" s="1"/>
  <c r="K406" i="7" s="1"/>
  <c r="N407" i="7"/>
  <c r="P407" i="7" s="1"/>
  <c r="K407" i="7" s="1"/>
  <c r="N408" i="7"/>
  <c r="P408" i="7" s="1"/>
  <c r="K408" i="7" s="1"/>
  <c r="N409" i="7"/>
  <c r="P409" i="7" s="1"/>
  <c r="K409" i="7" s="1"/>
  <c r="N411" i="7"/>
  <c r="P411" i="7" s="1"/>
  <c r="K411" i="7" s="1"/>
  <c r="N410" i="7"/>
  <c r="P410" i="7" s="1"/>
  <c r="K410" i="7" s="1"/>
  <c r="N412" i="7"/>
  <c r="P412" i="7" s="1"/>
  <c r="K412" i="7" s="1"/>
  <c r="N414" i="7"/>
  <c r="P414" i="7" s="1"/>
  <c r="K414" i="7" s="1"/>
  <c r="N413" i="7"/>
  <c r="P413" i="7" s="1"/>
  <c r="K413" i="7" s="1"/>
  <c r="N415" i="7"/>
  <c r="P415" i="7" s="1"/>
  <c r="K415" i="7" s="1"/>
  <c r="N418" i="7"/>
  <c r="P418" i="7" s="1"/>
  <c r="K418" i="7" s="1"/>
  <c r="N416" i="7"/>
  <c r="P416" i="7" s="1"/>
  <c r="K416" i="7" s="1"/>
  <c r="N417" i="7"/>
  <c r="P417" i="7" s="1"/>
  <c r="K417" i="7" s="1"/>
  <c r="N419" i="7"/>
  <c r="P419" i="7" s="1"/>
  <c r="K419" i="7" s="1"/>
  <c r="N420" i="7"/>
  <c r="P420" i="7" s="1"/>
  <c r="K420" i="7" s="1"/>
  <c r="N421" i="7"/>
  <c r="P421" i="7" s="1"/>
  <c r="K421" i="7" s="1"/>
  <c r="N422" i="7"/>
  <c r="P422" i="7" s="1"/>
  <c r="K422" i="7" s="1"/>
  <c r="N423" i="7"/>
  <c r="P423" i="7" s="1"/>
  <c r="K423" i="7" s="1"/>
  <c r="N425" i="7"/>
  <c r="P425" i="7" s="1"/>
  <c r="K425" i="7" s="1"/>
  <c r="N424" i="7"/>
  <c r="P424" i="7" s="1"/>
  <c r="K424" i="7" s="1"/>
  <c r="N426" i="7"/>
  <c r="P426" i="7" s="1"/>
  <c r="K426" i="7" s="1"/>
  <c r="N428" i="7"/>
  <c r="P428" i="7" s="1"/>
  <c r="K428" i="7" s="1"/>
  <c r="N427" i="7"/>
  <c r="P427" i="7" s="1"/>
  <c r="K427" i="7" s="1"/>
  <c r="N429" i="7"/>
  <c r="P429" i="7" s="1"/>
  <c r="K429" i="7" s="1"/>
  <c r="N430" i="7"/>
  <c r="P430" i="7" s="1"/>
  <c r="K430" i="7" s="1"/>
  <c r="N431" i="7"/>
  <c r="P431" i="7" s="1"/>
  <c r="K431" i="7" s="1"/>
  <c r="N433" i="7"/>
  <c r="P433" i="7" s="1"/>
  <c r="K433" i="7" s="1"/>
  <c r="N432" i="7"/>
  <c r="P432" i="7" s="1"/>
  <c r="K432" i="7" s="1"/>
  <c r="N434" i="7"/>
  <c r="P434" i="7" s="1"/>
  <c r="K434" i="7" s="1"/>
  <c r="N435" i="7"/>
  <c r="P435" i="7" s="1"/>
  <c r="K435" i="7" s="1"/>
  <c r="N436" i="7"/>
  <c r="P436" i="7" s="1"/>
  <c r="K436" i="7" s="1"/>
  <c r="N439" i="7"/>
  <c r="P439" i="7" s="1"/>
  <c r="K439" i="7" s="1"/>
  <c r="N437" i="7"/>
  <c r="P437" i="7" s="1"/>
  <c r="K437" i="7" s="1"/>
  <c r="N438" i="7"/>
  <c r="P438" i="7" s="1"/>
  <c r="K438" i="7" s="1"/>
  <c r="N441" i="7"/>
  <c r="P441" i="7" s="1"/>
  <c r="K441" i="7" s="1"/>
  <c r="N440" i="7"/>
  <c r="P440" i="7" s="1"/>
  <c r="K440" i="7" s="1"/>
  <c r="N443" i="7"/>
  <c r="P443" i="7" s="1"/>
  <c r="K443" i="7" s="1"/>
  <c r="N442" i="7"/>
  <c r="P442" i="7" s="1"/>
  <c r="K442" i="7" s="1"/>
  <c r="N444" i="7"/>
  <c r="P444" i="7" s="1"/>
  <c r="K444" i="7" s="1"/>
  <c r="N445" i="7"/>
  <c r="P445" i="7" s="1"/>
  <c r="K445" i="7" s="1"/>
  <c r="N447" i="7"/>
  <c r="P447" i="7" s="1"/>
  <c r="K447" i="7" s="1"/>
  <c r="N446" i="7"/>
  <c r="P446" i="7" s="1"/>
  <c r="K446" i="7" s="1"/>
  <c r="N449" i="7"/>
  <c r="P449" i="7" s="1"/>
  <c r="K449" i="7" s="1"/>
  <c r="N448" i="7"/>
  <c r="P448" i="7" s="1"/>
  <c r="K448" i="7" s="1"/>
  <c r="N450" i="7"/>
  <c r="P450" i="7" s="1"/>
  <c r="K450" i="7" s="1"/>
  <c r="N451" i="7"/>
  <c r="P451" i="7" s="1"/>
  <c r="K451" i="7" s="1"/>
  <c r="N452" i="7"/>
  <c r="P452" i="7" s="1"/>
  <c r="K452" i="7" s="1"/>
  <c r="N453" i="7"/>
  <c r="P453" i="7" s="1"/>
  <c r="K453" i="7" s="1"/>
  <c r="N455" i="7"/>
  <c r="P455" i="7" s="1"/>
  <c r="K455" i="7" s="1"/>
  <c r="N454" i="7"/>
  <c r="P454" i="7" s="1"/>
  <c r="K454" i="7" s="1"/>
  <c r="N457" i="7"/>
  <c r="P457" i="7" s="1"/>
  <c r="K457" i="7" s="1"/>
  <c r="N456" i="7"/>
  <c r="P456" i="7" s="1"/>
  <c r="K456" i="7" s="1"/>
  <c r="N458" i="7"/>
  <c r="P458" i="7" s="1"/>
  <c r="K458" i="7" s="1"/>
  <c r="N459" i="7"/>
  <c r="P459" i="7" s="1"/>
  <c r="K459" i="7" s="1"/>
  <c r="N460" i="7"/>
  <c r="P460" i="7" s="1"/>
  <c r="K460" i="7" s="1"/>
  <c r="N461" i="7"/>
  <c r="P461" i="7" s="1"/>
  <c r="K461" i="7" s="1"/>
  <c r="N462" i="7"/>
  <c r="P462" i="7" s="1"/>
  <c r="K462" i="7" s="1"/>
  <c r="N463" i="7"/>
  <c r="P463" i="7" s="1"/>
  <c r="K463" i="7" s="1"/>
  <c r="N465" i="7"/>
  <c r="P465" i="7" s="1"/>
  <c r="K465" i="7" s="1"/>
  <c r="N464" i="7"/>
  <c r="P464" i="7" s="1"/>
  <c r="K464" i="7" s="1"/>
  <c r="N466" i="7"/>
  <c r="P466" i="7" s="1"/>
  <c r="K466" i="7" s="1"/>
  <c r="N468" i="7"/>
  <c r="P468" i="7" s="1"/>
  <c r="K468" i="7" s="1"/>
  <c r="N467" i="7"/>
  <c r="P467" i="7" s="1"/>
  <c r="K467" i="7" s="1"/>
  <c r="N469" i="7"/>
  <c r="P469" i="7" s="1"/>
  <c r="K469" i="7" s="1"/>
  <c r="N470" i="7"/>
  <c r="P470" i="7" s="1"/>
  <c r="K470" i="7" s="1"/>
  <c r="N471" i="7"/>
  <c r="P471" i="7" s="1"/>
  <c r="K471" i="7" s="1"/>
  <c r="N473" i="7"/>
  <c r="P473" i="7" s="1"/>
  <c r="K473" i="7" s="1"/>
  <c r="N472" i="7"/>
  <c r="P472" i="7" s="1"/>
  <c r="K472" i="7" s="1"/>
  <c r="N475" i="7"/>
  <c r="P475" i="7" s="1"/>
  <c r="K475" i="7" s="1"/>
  <c r="N474" i="7"/>
  <c r="P474" i="7" s="1"/>
  <c r="K474" i="7" s="1"/>
  <c r="N476" i="7"/>
  <c r="P476" i="7" s="1"/>
  <c r="K476" i="7" s="1"/>
  <c r="N478" i="7"/>
  <c r="P478" i="7" s="1"/>
  <c r="K478" i="7" s="1"/>
  <c r="N477" i="7"/>
  <c r="P477" i="7" s="1"/>
  <c r="K477" i="7" s="1"/>
  <c r="N479" i="7"/>
  <c r="P479" i="7" s="1"/>
  <c r="K479" i="7" s="1"/>
  <c r="N480" i="7"/>
  <c r="P480" i="7" s="1"/>
  <c r="K480" i="7" s="1"/>
  <c r="N481" i="7"/>
  <c r="P481" i="7" s="1"/>
  <c r="K481" i="7" s="1"/>
  <c r="N482" i="7"/>
  <c r="P482" i="7" s="1"/>
  <c r="K482" i="7" s="1"/>
  <c r="N483" i="7"/>
  <c r="P483" i="7" s="1"/>
  <c r="K483" i="7" s="1"/>
  <c r="N485" i="7"/>
  <c r="P485" i="7" s="1"/>
  <c r="K485" i="7" s="1"/>
  <c r="N484" i="7"/>
  <c r="P484" i="7" s="1"/>
  <c r="K484" i="7" s="1"/>
  <c r="N487" i="7"/>
  <c r="P487" i="7" s="1"/>
  <c r="K487" i="7" s="1"/>
  <c r="N486" i="7"/>
  <c r="P486" i="7" s="1"/>
  <c r="K486" i="7" s="1"/>
  <c r="N488" i="7"/>
  <c r="P488" i="7" s="1"/>
  <c r="K488" i="7" s="1"/>
  <c r="N490" i="7"/>
  <c r="P490" i="7" s="1"/>
  <c r="K490" i="7" s="1"/>
  <c r="N489" i="7"/>
  <c r="P489" i="7" s="1"/>
  <c r="K489" i="7" s="1"/>
  <c r="N491" i="7"/>
  <c r="P491" i="7" s="1"/>
  <c r="K491" i="7" s="1"/>
  <c r="N493" i="7"/>
  <c r="P493" i="7" s="1"/>
  <c r="K493" i="7" s="1"/>
  <c r="N492" i="7"/>
  <c r="P492" i="7" s="1"/>
  <c r="K492" i="7" s="1"/>
  <c r="N494" i="7"/>
  <c r="P494" i="7" s="1"/>
  <c r="K494" i="7" s="1"/>
  <c r="N495" i="7"/>
  <c r="P495" i="7" s="1"/>
  <c r="K495" i="7" s="1"/>
  <c r="N496" i="7"/>
  <c r="P496" i="7" s="1"/>
  <c r="K496" i="7" s="1"/>
  <c r="N497" i="7"/>
  <c r="P497" i="7" s="1"/>
  <c r="K497" i="7" s="1"/>
  <c r="N498" i="7"/>
  <c r="P498" i="7" s="1"/>
  <c r="K498" i="7" s="1"/>
  <c r="N499" i="7"/>
  <c r="P499" i="7" s="1"/>
  <c r="K499" i="7" s="1"/>
  <c r="N501" i="7"/>
  <c r="P501" i="7" s="1"/>
  <c r="K501" i="7" s="1"/>
  <c r="N500" i="7"/>
  <c r="P500" i="7" s="1"/>
  <c r="K500" i="7" s="1"/>
  <c r="N502" i="7"/>
  <c r="P502" i="7" s="1"/>
  <c r="K502" i="7" s="1"/>
  <c r="N503" i="7"/>
  <c r="P503" i="7" s="1"/>
  <c r="K503" i="7" s="1"/>
  <c r="N504" i="7"/>
  <c r="P504" i="7" s="1"/>
  <c r="K504" i="7" s="1"/>
  <c r="N506" i="7"/>
  <c r="P506" i="7" s="1"/>
  <c r="K506" i="7" s="1"/>
  <c r="N505" i="7"/>
  <c r="P505" i="7" s="1"/>
  <c r="K505" i="7" s="1"/>
  <c r="N507" i="7"/>
  <c r="P507" i="7" s="1"/>
  <c r="K507" i="7" s="1"/>
  <c r="N508" i="7"/>
  <c r="P508" i="7" s="1"/>
  <c r="K508" i="7" s="1"/>
  <c r="N509" i="7"/>
  <c r="P509" i="7" s="1"/>
  <c r="K509" i="7" s="1"/>
  <c r="N510" i="7"/>
  <c r="P510" i="7" s="1"/>
  <c r="K510" i="7" s="1"/>
  <c r="N513" i="7"/>
  <c r="P513" i="7" s="1"/>
  <c r="K513" i="7" s="1"/>
  <c r="N511" i="7"/>
  <c r="P511" i="7" s="1"/>
  <c r="K511" i="7" s="1"/>
  <c r="N512" i="7"/>
  <c r="P512" i="7" s="1"/>
  <c r="K512" i="7" s="1"/>
  <c r="N514" i="7"/>
  <c r="P514" i="7" s="1"/>
  <c r="K514" i="7" s="1"/>
  <c r="N515" i="7"/>
  <c r="P515" i="7" s="1"/>
  <c r="K515" i="7" s="1"/>
  <c r="N516" i="7"/>
  <c r="P516" i="7" s="1"/>
  <c r="K516" i="7" s="1"/>
  <c r="N517" i="7"/>
  <c r="P517" i="7" s="1"/>
  <c r="K517" i="7" s="1"/>
  <c r="N519" i="7"/>
  <c r="P519" i="7" s="1"/>
  <c r="K519" i="7" s="1"/>
  <c r="N518" i="7"/>
  <c r="P518" i="7" s="1"/>
  <c r="K518" i="7" s="1"/>
  <c r="N520" i="7"/>
  <c r="P520" i="7" s="1"/>
  <c r="K520" i="7" s="1"/>
  <c r="N522" i="7"/>
  <c r="P522" i="7" s="1"/>
  <c r="K522" i="7" s="1"/>
  <c r="N521" i="7"/>
  <c r="P521" i="7" s="1"/>
  <c r="K521" i="7" s="1"/>
  <c r="J43" i="7"/>
  <c r="J115" i="7"/>
  <c r="J441" i="7"/>
  <c r="J136" i="7"/>
  <c r="J114" i="7"/>
  <c r="J51" i="7"/>
  <c r="J142" i="7"/>
  <c r="J93" i="7"/>
  <c r="J190" i="7"/>
  <c r="J148" i="7"/>
  <c r="J76" i="7"/>
  <c r="J484" i="7"/>
  <c r="J37" i="7"/>
  <c r="J130" i="7"/>
  <c r="J94" i="7"/>
  <c r="J488" i="7"/>
  <c r="J429" i="7"/>
  <c r="J185" i="7"/>
  <c r="J98" i="7"/>
  <c r="J471" i="7"/>
  <c r="J448" i="7"/>
  <c r="J47" i="7"/>
  <c r="J178" i="7"/>
  <c r="J505" i="7"/>
  <c r="J199" i="7"/>
  <c r="J411" i="7"/>
  <c r="J64" i="7"/>
  <c r="J154" i="7"/>
  <c r="J382" i="7"/>
  <c r="J105" i="7"/>
  <c r="J89" i="7"/>
  <c r="J27" i="7"/>
  <c r="J100" i="7"/>
  <c r="J508" i="7"/>
  <c r="J129" i="7"/>
  <c r="J153" i="7"/>
  <c r="J145" i="7"/>
  <c r="J211" i="7"/>
  <c r="J506" i="7"/>
  <c r="J106" i="7"/>
  <c r="J25" i="7"/>
  <c r="J46" i="7"/>
  <c r="J445" i="7"/>
  <c r="J67" i="7"/>
  <c r="J109" i="7"/>
  <c r="J151" i="7"/>
  <c r="J82" i="7"/>
  <c r="J462" i="7"/>
  <c r="J175" i="7"/>
  <c r="J132" i="7"/>
  <c r="J167" i="7"/>
  <c r="J171" i="7"/>
  <c r="J35" i="7"/>
  <c r="J231" i="7"/>
  <c r="J496" i="7"/>
  <c r="J152" i="7"/>
  <c r="J502" i="7"/>
  <c r="J101" i="7"/>
  <c r="J416" i="7"/>
  <c r="J281" i="7"/>
  <c r="J514" i="7"/>
  <c r="J139" i="7"/>
  <c r="J493" i="7"/>
  <c r="J490" i="7"/>
  <c r="J494" i="7"/>
  <c r="J518" i="7"/>
  <c r="J157" i="7"/>
  <c r="J461" i="7"/>
  <c r="J149" i="7"/>
  <c r="J61" i="7"/>
  <c r="J110" i="7"/>
  <c r="J450" i="7"/>
  <c r="J120" i="7"/>
  <c r="J123" i="7"/>
  <c r="J399" i="7"/>
  <c r="J452" i="7"/>
  <c r="J36" i="7"/>
  <c r="J509" i="7"/>
  <c r="J476" i="7"/>
  <c r="J65" i="7"/>
  <c r="J56" i="7"/>
  <c r="J134" i="7"/>
  <c r="J122" i="7"/>
  <c r="J24" i="7"/>
  <c r="J480" i="7"/>
  <c r="J158" i="7"/>
  <c r="J119" i="7"/>
  <c r="J50" i="7"/>
  <c r="J435" i="7"/>
  <c r="J102" i="7"/>
  <c r="J57" i="7"/>
  <c r="J131" i="7"/>
  <c r="J285" i="7"/>
  <c r="J38" i="7"/>
  <c r="J124" i="7"/>
  <c r="J59" i="7"/>
  <c r="J55" i="7"/>
  <c r="J96" i="7"/>
  <c r="J111" i="7"/>
  <c r="J473" i="7"/>
  <c r="J121" i="7"/>
  <c r="J117" i="7"/>
  <c r="J467" i="7"/>
  <c r="J108" i="7"/>
  <c r="J49" i="7"/>
  <c r="J519" i="7"/>
  <c r="J214" i="7"/>
  <c r="J107" i="7"/>
  <c r="J208" i="7"/>
  <c r="J85" i="7"/>
  <c r="J367" i="7"/>
  <c r="J54" i="7"/>
  <c r="J63" i="7"/>
  <c r="J472" i="7"/>
  <c r="J456" i="7"/>
  <c r="J32" i="7"/>
  <c r="J45" i="7"/>
  <c r="J58" i="7"/>
  <c r="J432" i="7"/>
  <c r="J33" i="7"/>
  <c r="J126" i="7"/>
  <c r="J485" i="7"/>
  <c r="J84" i="7"/>
  <c r="J83" i="7"/>
  <c r="J425" i="7"/>
  <c r="J339" i="7"/>
  <c r="J522" i="7"/>
  <c r="J489" i="7"/>
  <c r="J495" i="7"/>
  <c r="J521" i="7"/>
  <c r="J39" i="7"/>
  <c r="J86" i="7"/>
  <c r="J112" i="7"/>
  <c r="J40" i="7"/>
  <c r="J30" i="7"/>
  <c r="J516" i="7"/>
  <c r="J482" i="7"/>
  <c r="J127" i="7"/>
  <c r="J517" i="7"/>
  <c r="J344" i="7"/>
  <c r="J99" i="7"/>
  <c r="J48" i="7"/>
  <c r="J144" i="7"/>
  <c r="J31" i="7"/>
  <c r="J312" i="7"/>
  <c r="J92" i="7"/>
  <c r="J459" i="7"/>
  <c r="J442" i="7"/>
  <c r="J66" i="7"/>
  <c r="J223" i="7"/>
  <c r="J143" i="7"/>
  <c r="J498" i="7"/>
  <c r="J138" i="7"/>
  <c r="J466" i="7"/>
  <c r="J62" i="7"/>
  <c r="J349" i="7"/>
  <c r="J91" i="7"/>
  <c r="J118" i="7"/>
  <c r="J474" i="7"/>
  <c r="J53" i="7"/>
  <c r="J116" i="7"/>
  <c r="J29" i="7"/>
  <c r="J436" i="7"/>
  <c r="J497" i="7"/>
  <c r="J168" i="7"/>
  <c r="J128" i="7"/>
  <c r="J97" i="7"/>
  <c r="J125" i="7"/>
  <c r="J147" i="7"/>
  <c r="J75" i="7"/>
  <c r="J160" i="7"/>
  <c r="J177" i="7"/>
  <c r="J71" i="7"/>
  <c r="J42" i="7"/>
  <c r="J60" i="7"/>
  <c r="J23" i="7"/>
  <c r="J87" i="7"/>
  <c r="J423" i="7"/>
  <c r="J104" i="7"/>
  <c r="J135" i="7"/>
  <c r="J133" i="7"/>
  <c r="J454" i="7"/>
  <c r="J26" i="7"/>
  <c r="J426" i="7"/>
  <c r="J487" i="7"/>
  <c r="J475" i="7"/>
  <c r="J80" i="7"/>
  <c r="J444" i="7"/>
  <c r="J81" i="7"/>
  <c r="J162" i="7"/>
  <c r="J164" i="7"/>
  <c r="J95" i="7"/>
  <c r="J510" i="7"/>
  <c r="J156" i="7"/>
  <c r="J70" i="7"/>
  <c r="J88" i="7"/>
  <c r="J69" i="7"/>
  <c r="J163" i="7"/>
  <c r="J468" i="7"/>
  <c r="J141" i="7"/>
  <c r="J41" i="7"/>
  <c r="J28" i="7"/>
  <c r="J74" i="7"/>
  <c r="J68" i="7"/>
  <c r="J52" i="7"/>
  <c r="J412" i="7"/>
  <c r="J500" i="7"/>
  <c r="J78" i="7"/>
  <c r="J103" i="7"/>
  <c r="J34" i="7"/>
  <c r="J73" i="7"/>
  <c r="J44" i="7"/>
  <c r="J113" i="7"/>
  <c r="J463" i="7"/>
  <c r="J440" i="7"/>
  <c r="J363" i="7"/>
  <c r="J470" i="7"/>
  <c r="J512" i="7"/>
  <c r="J197" i="7"/>
  <c r="J358" i="7"/>
  <c r="J460" i="7"/>
  <c r="J408" i="7"/>
  <c r="J431" i="7"/>
  <c r="J174" i="7"/>
  <c r="J306" i="7"/>
  <c r="J205" i="7"/>
  <c r="J486" i="7"/>
  <c r="J262" i="7"/>
  <c r="J230" i="7"/>
  <c r="J418" i="7"/>
  <c r="J166" i="7"/>
  <c r="J253" i="7"/>
  <c r="J280" i="7"/>
  <c r="J274" i="7"/>
  <c r="J305" i="7"/>
  <c r="J235" i="7"/>
  <c r="J353" i="7"/>
  <c r="J140" i="7"/>
  <c r="J350" i="7"/>
  <c r="J294" i="7"/>
  <c r="J182" i="7"/>
  <c r="J204" i="7"/>
  <c r="J394" i="7"/>
  <c r="J366" i="7"/>
  <c r="J187" i="7"/>
  <c r="J77" i="7"/>
  <c r="J209" i="7"/>
  <c r="J309" i="7"/>
  <c r="J170" i="7"/>
  <c r="J336" i="7"/>
  <c r="J79" i="7"/>
  <c r="J390" i="7"/>
  <c r="J507" i="7"/>
  <c r="J191" i="7"/>
  <c r="J400" i="7"/>
  <c r="J290" i="7"/>
  <c r="J327" i="7"/>
  <c r="J146" i="7"/>
  <c r="J165" i="7"/>
  <c r="J465" i="7"/>
  <c r="J304" i="7"/>
  <c r="J288" i="7"/>
  <c r="J325" i="7"/>
  <c r="J196" i="7"/>
  <c r="J183" i="7"/>
  <c r="J298" i="7"/>
  <c r="J369" i="7"/>
  <c r="J356" i="7"/>
  <c r="J504" i="7"/>
  <c r="J376" i="7"/>
  <c r="J453" i="7"/>
  <c r="J479" i="7"/>
  <c r="J219" i="7"/>
  <c r="J491" i="7"/>
  <c r="J375" i="7"/>
  <c r="J331" i="7"/>
  <c r="J330" i="7"/>
  <c r="J354" i="7"/>
  <c r="J340" i="7"/>
  <c r="J264" i="7"/>
  <c r="J217" i="7"/>
  <c r="J193" i="7"/>
  <c r="J379" i="7"/>
  <c r="J243" i="7"/>
  <c r="J137" i="7"/>
  <c r="J346" i="7"/>
  <c r="J228" i="7"/>
  <c r="J150" i="7"/>
  <c r="J395" i="7"/>
  <c r="J268" i="7"/>
  <c r="J172" i="7"/>
  <c r="J464" i="7"/>
  <c r="J318" i="7"/>
  <c r="J246" i="7"/>
  <c r="J424" i="7"/>
  <c r="J271" i="7"/>
  <c r="J220" i="7"/>
  <c r="J365" i="7"/>
  <c r="J90" i="7"/>
  <c r="J447" i="7"/>
  <c r="J433" i="7"/>
  <c r="J195" i="7"/>
  <c r="J359" i="7"/>
  <c r="J389" i="7"/>
  <c r="J181" i="7"/>
  <c r="J222" i="7"/>
  <c r="J234" i="7"/>
  <c r="J184" i="7"/>
  <c r="J260" i="7"/>
  <c r="J256" i="7"/>
  <c r="J301" i="7"/>
  <c r="J254" i="7"/>
  <c r="J348" i="7"/>
  <c r="J203" i="7"/>
  <c r="J237" i="7"/>
  <c r="J374" i="7"/>
  <c r="J477" i="7"/>
  <c r="J251" i="7"/>
  <c r="J326" i="7"/>
  <c r="J415" i="7"/>
  <c r="J241" i="7"/>
  <c r="J434" i="7"/>
  <c r="J360" i="7"/>
  <c r="J398" i="7"/>
  <c r="J293" i="7"/>
  <c r="J192" i="7"/>
  <c r="J266" i="7"/>
  <c r="J391" i="7"/>
  <c r="J232" i="7"/>
  <c r="J317" i="7"/>
  <c r="J319" i="7"/>
  <c r="J322" i="7"/>
  <c r="J455" i="7"/>
  <c r="J296" i="7"/>
  <c r="J300" i="7"/>
  <c r="J270" i="7"/>
  <c r="J446" i="7"/>
  <c r="J272" i="7"/>
  <c r="J180" i="7"/>
  <c r="J406" i="7"/>
  <c r="J362" i="7"/>
  <c r="J347" i="7"/>
  <c r="J273" i="7"/>
  <c r="J501" i="7"/>
  <c r="J259" i="7"/>
  <c r="J333" i="7"/>
  <c r="J299" i="7"/>
  <c r="J345" i="7"/>
  <c r="J437" i="7"/>
  <c r="J213" i="7"/>
  <c r="J159" i="7"/>
  <c r="J279" i="7"/>
  <c r="J511" i="7"/>
  <c r="J289" i="7"/>
  <c r="J428" i="7"/>
  <c r="J238" i="7"/>
  <c r="J334" i="7"/>
  <c r="J438" i="7"/>
  <c r="J335" i="7"/>
  <c r="J239" i="7"/>
  <c r="J316" i="7"/>
  <c r="J297" i="7"/>
  <c r="J364" i="7"/>
  <c r="J409" i="7"/>
  <c r="J324" i="7"/>
  <c r="J236" i="7"/>
  <c r="J403" i="7"/>
  <c r="J328" i="7"/>
  <c r="J255" i="7"/>
  <c r="J311" i="7"/>
  <c r="J229" i="7"/>
  <c r="J261" i="7"/>
  <c r="J275" i="7"/>
  <c r="J451" i="7"/>
  <c r="J307" i="7"/>
  <c r="J303" i="7"/>
  <c r="J396" i="7"/>
  <c r="J458" i="7"/>
  <c r="J371" i="7"/>
  <c r="J244" i="7"/>
  <c r="J227" i="7"/>
  <c r="J221" i="7"/>
  <c r="J218" i="7"/>
  <c r="J401" i="7"/>
  <c r="J520" i="7"/>
  <c r="J257" i="7"/>
  <c r="J242" i="7"/>
  <c r="J443" i="7"/>
  <c r="J216" i="7"/>
  <c r="J499" i="7"/>
  <c r="J249" i="7"/>
  <c r="J378" i="7"/>
  <c r="J481" i="7"/>
  <c r="J206" i="7"/>
  <c r="J207" i="7"/>
  <c r="J370" i="7"/>
  <c r="J381" i="7"/>
  <c r="J245" i="7"/>
  <c r="J278" i="7"/>
  <c r="J179" i="7"/>
  <c r="J248" i="7"/>
  <c r="J380" i="7"/>
  <c r="J258" i="7"/>
  <c r="J263" i="7"/>
  <c r="J405" i="7"/>
  <c r="J224" i="7"/>
  <c r="J368" i="7"/>
  <c r="J292" i="7"/>
  <c r="J384" i="7"/>
  <c r="J414" i="7"/>
  <c r="J449" i="7"/>
  <c r="J355" i="7"/>
  <c r="J469" i="7"/>
  <c r="J513" i="7"/>
  <c r="J233" i="7"/>
  <c r="J247" i="7"/>
  <c r="J343" i="7"/>
  <c r="J282" i="7"/>
  <c r="J503" i="7"/>
  <c r="J169" i="7"/>
  <c r="J457" i="7"/>
  <c r="J515" i="7"/>
  <c r="J194" i="7"/>
  <c r="J210" i="7"/>
  <c r="J383" i="7"/>
  <c r="J492" i="7"/>
  <c r="J392" i="7"/>
  <c r="J407" i="7"/>
  <c r="J483" i="7"/>
  <c r="J338" i="7"/>
  <c r="J176" i="7"/>
  <c r="J321" i="7"/>
  <c r="J404" i="7"/>
  <c r="J291" i="7"/>
  <c r="J267" i="7"/>
  <c r="J352" i="7"/>
  <c r="J265" i="7"/>
  <c r="J302" i="7"/>
  <c r="J198" i="7"/>
  <c r="J202" i="7"/>
  <c r="J310" i="7"/>
  <c r="J313" i="7"/>
  <c r="J276" i="7"/>
  <c r="J286" i="7"/>
  <c r="J419" i="7"/>
  <c r="J377" i="7"/>
  <c r="J320" i="7"/>
  <c r="J388" i="7"/>
  <c r="J72" i="7"/>
  <c r="J402" i="7"/>
  <c r="J439" i="7"/>
  <c r="J240" i="7"/>
  <c r="J413" i="7"/>
  <c r="J308" i="7"/>
  <c r="J155" i="7"/>
  <c r="J226" i="7"/>
  <c r="J417" i="7"/>
  <c r="J277" i="7"/>
  <c r="J385" i="7"/>
  <c r="J337" i="7"/>
  <c r="J200" i="7"/>
  <c r="J201" i="7"/>
  <c r="J283" i="7"/>
  <c r="J397" i="7"/>
  <c r="J225" i="7"/>
  <c r="J188" i="7"/>
  <c r="J284" i="7"/>
  <c r="J342" i="7"/>
  <c r="J478" i="7"/>
  <c r="J421" i="7"/>
  <c r="J215" i="7"/>
  <c r="J427" i="7"/>
  <c r="J329" i="7"/>
  <c r="J332" i="7"/>
  <c r="J372" i="7"/>
  <c r="J422" i="7"/>
  <c r="J361" i="7"/>
  <c r="J314" i="7"/>
  <c r="J250" i="7"/>
  <c r="J161" i="7"/>
  <c r="J373" i="7"/>
  <c r="J212" i="7"/>
  <c r="J323" i="7"/>
  <c r="J386" i="7"/>
  <c r="J387" i="7"/>
  <c r="J269" i="7"/>
  <c r="J430" i="7"/>
  <c r="J189" i="7"/>
  <c r="J341" i="7"/>
  <c r="J173" i="7"/>
  <c r="J410" i="7"/>
  <c r="J315" i="7"/>
  <c r="J295" i="7"/>
  <c r="J357" i="7"/>
  <c r="J393" i="7"/>
  <c r="J186" i="7"/>
  <c r="J287" i="7"/>
  <c r="J351" i="7"/>
  <c r="J420" i="7"/>
  <c r="J252" i="7"/>
  <c r="N26" i="7" l="1"/>
  <c r="P26" i="7" s="1"/>
  <c r="K26" i="7" s="1"/>
  <c r="N28" i="7"/>
  <c r="P28" i="7" s="1"/>
  <c r="K28" i="7" s="1"/>
  <c r="N27" i="7"/>
  <c r="P27" i="7" s="1"/>
  <c r="K27" i="7" s="1"/>
  <c r="N70" i="7"/>
  <c r="P70" i="7" s="1"/>
  <c r="K70" i="7" s="1"/>
  <c r="N23" i="7"/>
  <c r="P23" i="7" s="1"/>
  <c r="K23" i="7" s="1"/>
  <c r="L23" i="7" s="1"/>
  <c r="N24" i="7"/>
  <c r="P24" i="7" s="1"/>
  <c r="K24" i="7" s="1"/>
  <c r="N64" i="7"/>
  <c r="P64" i="7" s="1"/>
  <c r="K64" i="7" s="1"/>
  <c r="N62" i="7"/>
  <c r="P62" i="7" s="1"/>
  <c r="K62" i="7" s="1"/>
  <c r="N55" i="7"/>
  <c r="P55" i="7" s="1"/>
  <c r="K55" i="7" s="1"/>
  <c r="N29" i="7"/>
  <c r="P29" i="7" s="1"/>
  <c r="K29" i="7" s="1"/>
  <c r="N37" i="7"/>
  <c r="P37" i="7" s="1"/>
  <c r="K37" i="7" s="1"/>
  <c r="N43" i="7"/>
  <c r="P43" i="7" s="1"/>
  <c r="K43" i="7" s="1"/>
  <c r="N38" i="7"/>
  <c r="P38" i="7" s="1"/>
  <c r="K38" i="7" s="1"/>
  <c r="N48" i="7"/>
  <c r="P48" i="7" s="1"/>
  <c r="K48" i="7" s="1"/>
  <c r="N25" i="7"/>
  <c r="P25" i="7" s="1"/>
  <c r="K25" i="7" s="1"/>
  <c r="L250" i="7"/>
  <c r="L422" i="7"/>
  <c r="L225" i="7"/>
  <c r="L201" i="7"/>
  <c r="L308" i="7"/>
  <c r="L291" i="7"/>
  <c r="L355" i="7"/>
  <c r="L224" i="7"/>
  <c r="L206" i="7"/>
  <c r="L221" i="7"/>
  <c r="L307" i="7"/>
  <c r="L335" i="7"/>
  <c r="L391" i="7"/>
  <c r="L326" i="7"/>
  <c r="L146" i="7"/>
  <c r="L187" i="7"/>
  <c r="L440" i="7"/>
  <c r="L444" i="7"/>
  <c r="L104" i="7"/>
  <c r="L125" i="7"/>
  <c r="L112" i="7"/>
  <c r="L86" i="7"/>
  <c r="L186" i="7"/>
  <c r="L315" i="7"/>
  <c r="L430" i="7"/>
  <c r="L314" i="7"/>
  <c r="L215" i="7"/>
  <c r="L277" i="7"/>
  <c r="L413" i="7"/>
  <c r="L320" i="7"/>
  <c r="L302" i="7"/>
  <c r="L404" i="7"/>
  <c r="L503" i="7"/>
  <c r="L233" i="7"/>
  <c r="L449" i="7"/>
  <c r="L380" i="7"/>
  <c r="L443" i="7"/>
  <c r="L451" i="7"/>
  <c r="L328" i="7"/>
  <c r="L266" i="7"/>
  <c r="L346" i="7"/>
  <c r="L504" i="7"/>
  <c r="L512" i="7"/>
  <c r="L138" i="7"/>
  <c r="L516" i="7"/>
  <c r="L473" i="7"/>
  <c r="L134" i="7"/>
  <c r="L410" i="7"/>
  <c r="L421" i="7"/>
  <c r="L417" i="7"/>
  <c r="L265" i="7"/>
  <c r="L282" i="7"/>
  <c r="L405" i="7"/>
  <c r="L207" i="7"/>
  <c r="L481" i="7"/>
  <c r="L244" i="7"/>
  <c r="L438" i="7"/>
  <c r="L159" i="7"/>
  <c r="L501" i="7"/>
  <c r="L296" i="7"/>
  <c r="L434" i="7"/>
  <c r="L184" i="7"/>
  <c r="L447" i="7"/>
  <c r="L137" i="7"/>
  <c r="L79" i="7"/>
  <c r="L274" i="7"/>
  <c r="L486" i="7"/>
  <c r="L73" i="7"/>
  <c r="L412" i="7"/>
  <c r="L97" i="7"/>
  <c r="L96" i="7"/>
  <c r="L450" i="7"/>
  <c r="L420" i="7"/>
  <c r="L373" i="7"/>
  <c r="L361" i="7"/>
  <c r="L478" i="7"/>
  <c r="L284" i="7"/>
  <c r="L240" i="7"/>
  <c r="L483" i="7"/>
  <c r="L515" i="7"/>
  <c r="L513" i="7"/>
  <c r="L248" i="7"/>
  <c r="L378" i="7"/>
  <c r="L257" i="7"/>
  <c r="L275" i="7"/>
  <c r="L455" i="7"/>
  <c r="L241" i="7"/>
  <c r="L90" i="7"/>
  <c r="L336" i="7"/>
  <c r="L460" i="7"/>
  <c r="L463" i="7"/>
  <c r="L103" i="7"/>
  <c r="L74" i="7"/>
  <c r="L95" i="7"/>
  <c r="L75" i="7"/>
  <c r="L128" i="7"/>
  <c r="L474" i="7"/>
  <c r="L85" i="7"/>
  <c r="L157" i="7"/>
  <c r="L82" i="7"/>
  <c r="L351" i="7"/>
  <c r="L173" i="7"/>
  <c r="L332" i="7"/>
  <c r="L337" i="7"/>
  <c r="L226" i="7"/>
  <c r="L439" i="7"/>
  <c r="L419" i="7"/>
  <c r="L321" i="7"/>
  <c r="L407" i="7"/>
  <c r="L210" i="7"/>
  <c r="L343" i="7"/>
  <c r="L179" i="7"/>
  <c r="L249" i="7"/>
  <c r="L261" i="7"/>
  <c r="L437" i="7"/>
  <c r="L347" i="7"/>
  <c r="L293" i="7"/>
  <c r="L464" i="7"/>
  <c r="L395" i="7"/>
  <c r="L243" i="7"/>
  <c r="L491" i="7"/>
  <c r="L183" i="7"/>
  <c r="L280" i="7"/>
  <c r="L113" i="7"/>
  <c r="L156" i="7"/>
  <c r="L80" i="7"/>
  <c r="L118" i="7"/>
  <c r="L466" i="7"/>
  <c r="L108" i="7"/>
  <c r="L132" i="7"/>
  <c r="L471" i="7"/>
  <c r="L393" i="7"/>
  <c r="L341" i="7"/>
  <c r="L387" i="7"/>
  <c r="L161" i="7"/>
  <c r="L188" i="7"/>
  <c r="L155" i="7"/>
  <c r="L310" i="7"/>
  <c r="L176" i="7"/>
  <c r="L457" i="7"/>
  <c r="L469" i="7"/>
  <c r="L499" i="7"/>
  <c r="L520" i="7"/>
  <c r="L396" i="7"/>
  <c r="L229" i="7"/>
  <c r="L238" i="7"/>
  <c r="L180" i="7"/>
  <c r="L195" i="7"/>
  <c r="L219" i="7"/>
  <c r="L196" i="7"/>
  <c r="L363" i="7"/>
  <c r="L500" i="7"/>
  <c r="L475" i="7"/>
  <c r="L116" i="7"/>
  <c r="L92" i="7"/>
  <c r="L144" i="7"/>
  <c r="L120" i="7"/>
  <c r="L506" i="7"/>
  <c r="L100" i="7"/>
  <c r="L386" i="7"/>
  <c r="L72" i="7"/>
  <c r="L276" i="7"/>
  <c r="L267" i="7"/>
  <c r="L492" i="7"/>
  <c r="L247" i="7"/>
  <c r="L311" i="7"/>
  <c r="L324" i="7"/>
  <c r="L511" i="7"/>
  <c r="L272" i="7"/>
  <c r="L446" i="7"/>
  <c r="L374" i="7"/>
  <c r="L172" i="7"/>
  <c r="L150" i="7"/>
  <c r="L170" i="7"/>
  <c r="L78" i="7"/>
  <c r="L164" i="7"/>
  <c r="L81" i="7"/>
  <c r="L467" i="7"/>
  <c r="L295" i="7"/>
  <c r="L189" i="7"/>
  <c r="L323" i="7"/>
  <c r="L329" i="7"/>
  <c r="L388" i="7"/>
  <c r="L368" i="7"/>
  <c r="L245" i="7"/>
  <c r="L428" i="7"/>
  <c r="L270" i="7"/>
  <c r="L181" i="7"/>
  <c r="L433" i="7"/>
  <c r="L165" i="7"/>
  <c r="L507" i="7"/>
  <c r="L77" i="7"/>
  <c r="L141" i="7"/>
  <c r="L88" i="7"/>
  <c r="L487" i="7"/>
  <c r="L87" i="7"/>
  <c r="L124" i="7"/>
  <c r="L480" i="7"/>
  <c r="L476" i="7"/>
  <c r="L149" i="7"/>
  <c r="L230" i="7"/>
  <c r="L135" i="7"/>
  <c r="L252" i="7"/>
  <c r="L254" i="7"/>
  <c r="L365" i="7"/>
  <c r="L147" i="7"/>
  <c r="L401" i="7"/>
  <c r="L83" i="7"/>
  <c r="L297" i="7"/>
  <c r="L294" i="7"/>
  <c r="L495" i="7"/>
  <c r="L140" i="7"/>
  <c r="L287" i="7"/>
  <c r="L222" i="7"/>
  <c r="L220" i="7"/>
  <c r="L283" i="7"/>
  <c r="L377" i="7"/>
  <c r="L216" i="7"/>
  <c r="L213" i="7"/>
  <c r="L273" i="7"/>
  <c r="L290" i="7"/>
  <c r="L235" i="7"/>
  <c r="L203" i="7"/>
  <c r="L519" i="7"/>
  <c r="L256" i="7"/>
  <c r="L356" i="7"/>
  <c r="L91" i="7"/>
  <c r="L163" i="7"/>
  <c r="L357" i="7"/>
  <c r="L263" i="7"/>
  <c r="L218" i="7"/>
  <c r="L333" i="7"/>
  <c r="L191" i="7"/>
  <c r="L292" i="7"/>
  <c r="L316" i="7"/>
  <c r="L303" i="7"/>
  <c r="L389" i="7"/>
  <c r="L479" i="7"/>
  <c r="L325" i="7"/>
  <c r="L400" i="7"/>
  <c r="L418" i="7"/>
  <c r="L205" i="7"/>
  <c r="L423" i="7"/>
  <c r="L497" i="7"/>
  <c r="L131" i="7"/>
  <c r="L102" i="7"/>
  <c r="L518" i="7"/>
  <c r="L493" i="7"/>
  <c r="L416" i="7"/>
  <c r="L171" i="7"/>
  <c r="L175" i="7"/>
  <c r="L105" i="7"/>
  <c r="L148" i="7"/>
  <c r="L136" i="7"/>
  <c r="L342" i="7"/>
  <c r="L169" i="7"/>
  <c r="L278" i="7"/>
  <c r="L242" i="7"/>
  <c r="L227" i="7"/>
  <c r="L255" i="7"/>
  <c r="L409" i="7"/>
  <c r="L239" i="7"/>
  <c r="L398" i="7"/>
  <c r="L251" i="7"/>
  <c r="L348" i="7"/>
  <c r="L260" i="7"/>
  <c r="L359" i="7"/>
  <c r="L424" i="7"/>
  <c r="L228" i="7"/>
  <c r="L330" i="7"/>
  <c r="L453" i="7"/>
  <c r="L369" i="7"/>
  <c r="L204" i="7"/>
  <c r="L223" i="7"/>
  <c r="L459" i="7"/>
  <c r="L312" i="7"/>
  <c r="L127" i="7"/>
  <c r="L456" i="7"/>
  <c r="L208" i="7"/>
  <c r="L158" i="7"/>
  <c r="L231" i="7"/>
  <c r="L129" i="7"/>
  <c r="L488" i="7"/>
  <c r="L93" i="7"/>
  <c r="L269" i="7"/>
  <c r="L212" i="7"/>
  <c r="L402" i="7"/>
  <c r="L286" i="7"/>
  <c r="L313" i="7"/>
  <c r="L258" i="7"/>
  <c r="L364" i="7"/>
  <c r="L192" i="7"/>
  <c r="L360" i="7"/>
  <c r="L477" i="7"/>
  <c r="L246" i="7"/>
  <c r="L268" i="7"/>
  <c r="L193" i="7"/>
  <c r="L331" i="7"/>
  <c r="L376" i="7"/>
  <c r="L288" i="7"/>
  <c r="L309" i="7"/>
  <c r="L182" i="7"/>
  <c r="L306" i="7"/>
  <c r="L470" i="7"/>
  <c r="L349" i="7"/>
  <c r="L498" i="7"/>
  <c r="L425" i="7"/>
  <c r="L509" i="7"/>
  <c r="L452" i="7"/>
  <c r="L110" i="7"/>
  <c r="L139" i="7"/>
  <c r="L109" i="7"/>
  <c r="L411" i="7"/>
  <c r="L441" i="7"/>
  <c r="L427" i="7"/>
  <c r="L371" i="7"/>
  <c r="L362" i="7"/>
  <c r="L232" i="7"/>
  <c r="L217" i="7"/>
  <c r="L298" i="7"/>
  <c r="L390" i="7"/>
  <c r="L253" i="7"/>
  <c r="L454" i="7"/>
  <c r="L436" i="7"/>
  <c r="L344" i="7"/>
  <c r="L367" i="7"/>
  <c r="L285" i="7"/>
  <c r="L167" i="7"/>
  <c r="L445" i="7"/>
  <c r="L199" i="7"/>
  <c r="L397" i="7"/>
  <c r="L385" i="7"/>
  <c r="L202" i="7"/>
  <c r="L352" i="7"/>
  <c r="L392" i="7"/>
  <c r="L414" i="7"/>
  <c r="L381" i="7"/>
  <c r="L403" i="7"/>
  <c r="L279" i="7"/>
  <c r="L345" i="7"/>
  <c r="L319" i="7"/>
  <c r="L415" i="7"/>
  <c r="L301" i="7"/>
  <c r="L318" i="7"/>
  <c r="L264" i="7"/>
  <c r="L375" i="7"/>
  <c r="L304" i="7"/>
  <c r="L327" i="7"/>
  <c r="L350" i="7"/>
  <c r="L305" i="7"/>
  <c r="L262" i="7"/>
  <c r="L431" i="7"/>
  <c r="L358" i="7"/>
  <c r="L468" i="7"/>
  <c r="L510" i="7"/>
  <c r="L426" i="7"/>
  <c r="L521" i="7"/>
  <c r="L339" i="7"/>
  <c r="L126" i="7"/>
  <c r="L432" i="7"/>
  <c r="L472" i="7"/>
  <c r="L214" i="7"/>
  <c r="L111" i="7"/>
  <c r="L494" i="7"/>
  <c r="L514" i="7"/>
  <c r="L101" i="7"/>
  <c r="L152" i="7"/>
  <c r="L382" i="7"/>
  <c r="L505" i="7"/>
  <c r="L98" i="7"/>
  <c r="L185" i="7"/>
  <c r="L94" i="7"/>
  <c r="L130" i="7"/>
  <c r="L76" i="7"/>
  <c r="L372" i="7"/>
  <c r="L194" i="7"/>
  <c r="L384" i="7"/>
  <c r="L370" i="7"/>
  <c r="L458" i="7"/>
  <c r="L334" i="7"/>
  <c r="L299" i="7"/>
  <c r="L259" i="7"/>
  <c r="L406" i="7"/>
  <c r="L234" i="7"/>
  <c r="L340" i="7"/>
  <c r="L209" i="7"/>
  <c r="L166" i="7"/>
  <c r="L174" i="7"/>
  <c r="L197" i="7"/>
  <c r="L162" i="7"/>
  <c r="L160" i="7"/>
  <c r="L143" i="7"/>
  <c r="L517" i="7"/>
  <c r="L482" i="7"/>
  <c r="L489" i="7"/>
  <c r="L117" i="7"/>
  <c r="L121" i="7"/>
  <c r="L435" i="7"/>
  <c r="L399" i="7"/>
  <c r="L281" i="7"/>
  <c r="L502" i="7"/>
  <c r="L496" i="7"/>
  <c r="L462" i="7"/>
  <c r="L151" i="7"/>
  <c r="L211" i="7"/>
  <c r="L508" i="7"/>
  <c r="L142" i="7"/>
  <c r="L200" i="7"/>
  <c r="L383" i="7"/>
  <c r="L236" i="7"/>
  <c r="L289" i="7"/>
  <c r="L317" i="7"/>
  <c r="L354" i="7"/>
  <c r="L366" i="7"/>
  <c r="L353" i="7"/>
  <c r="L408" i="7"/>
  <c r="L177" i="7"/>
  <c r="L84" i="7"/>
  <c r="L107" i="7"/>
  <c r="L123" i="7"/>
  <c r="L106" i="7"/>
  <c r="L145" i="7"/>
  <c r="L89" i="7"/>
  <c r="L448" i="7"/>
  <c r="L198" i="7"/>
  <c r="L338" i="7"/>
  <c r="L300" i="7"/>
  <c r="L322" i="7"/>
  <c r="L237" i="7"/>
  <c r="L271" i="7"/>
  <c r="L379" i="7"/>
  <c r="L465" i="7"/>
  <c r="L394" i="7"/>
  <c r="L133" i="7"/>
  <c r="L168" i="7"/>
  <c r="L442" i="7"/>
  <c r="L99" i="7"/>
  <c r="L522" i="7"/>
  <c r="L485" i="7"/>
  <c r="L119" i="7"/>
  <c r="L122" i="7"/>
  <c r="L461" i="7"/>
  <c r="L490" i="7"/>
  <c r="L153" i="7"/>
  <c r="L154" i="7"/>
  <c r="L178" i="7"/>
  <c r="L429" i="7"/>
  <c r="L484" i="7"/>
  <c r="L190" i="7"/>
  <c r="L114" i="7"/>
  <c r="L115" i="7"/>
  <c r="L25" i="7" l="1"/>
  <c r="J25" i="11" s="1"/>
  <c r="L24" i="7"/>
  <c r="J24" i="11" s="1"/>
  <c r="L26" i="7"/>
  <c r="J26" i="11" s="1"/>
  <c r="L27" i="7"/>
  <c r="L51" i="7"/>
  <c r="L56" i="7"/>
  <c r="L42" i="7"/>
  <c r="L64" i="7"/>
  <c r="L48" i="7"/>
  <c r="L35" i="7"/>
  <c r="L38" i="7"/>
  <c r="L59" i="7"/>
  <c r="L55" i="7"/>
  <c r="L58" i="7"/>
  <c r="L40" i="7"/>
  <c r="L43" i="7"/>
  <c r="L37" i="7"/>
  <c r="L49" i="7"/>
  <c r="L33" i="7"/>
  <c r="L47" i="7"/>
  <c r="L65" i="7"/>
  <c r="L57" i="7"/>
  <c r="L32" i="7"/>
  <c r="L60" i="7"/>
  <c r="L63" i="7"/>
  <c r="L30" i="7"/>
  <c r="L53" i="7"/>
  <c r="L46" i="7"/>
  <c r="L54" i="7"/>
  <c r="L39" i="7"/>
  <c r="L62" i="7"/>
  <c r="L45" i="7"/>
  <c r="L41" i="7"/>
  <c r="L61" i="7"/>
  <c r="L36" i="7"/>
  <c r="L28" i="7"/>
  <c r="J28" i="11" s="1"/>
  <c r="L69" i="7"/>
  <c r="L66" i="7"/>
  <c r="L44" i="7"/>
  <c r="L70" i="7"/>
  <c r="L34" i="7"/>
  <c r="L31" i="7"/>
  <c r="L29" i="7"/>
  <c r="J23" i="11" s="1"/>
  <c r="L71" i="7"/>
  <c r="L67" i="7"/>
  <c r="L68" i="7"/>
  <c r="L50" i="7"/>
  <c r="L52" i="7"/>
  <c r="J27" i="11" l="1"/>
</calcChain>
</file>

<file path=xl/sharedStrings.xml><?xml version="1.0" encoding="utf-8"?>
<sst xmlns="http://schemas.openxmlformats.org/spreadsheetml/2006/main" count="160" uniqueCount="108">
  <si>
    <t>Government Actuary's Department</t>
  </si>
  <si>
    <t>File name</t>
  </si>
  <si>
    <t>Workbook:</t>
  </si>
  <si>
    <t>Worksheet:</t>
  </si>
  <si>
    <t>Location:</t>
  </si>
  <si>
    <t>Items pulled in from other sheets</t>
  </si>
  <si>
    <t>Interest start date</t>
  </si>
  <si>
    <t>Effective date</t>
  </si>
  <si>
    <t>Lump sum payment date</t>
  </si>
  <si>
    <t>Earliest payment date</t>
  </si>
  <si>
    <t>Payment type</t>
  </si>
  <si>
    <t>Payment amount</t>
  </si>
  <si>
    <t>Total payment amount</t>
  </si>
  <si>
    <t>Calculation method by payment</t>
  </si>
  <si>
    <t>Interest multiplier</t>
  </si>
  <si>
    <t>Total interest due</t>
  </si>
  <si>
    <t>Judgments</t>
  </si>
  <si>
    <t>Judgments method calcs</t>
  </si>
  <si>
    <t>Interest start date - Judgments</t>
  </si>
  <si>
    <t>Period 1 interest multiplier - Judgments</t>
  </si>
  <si>
    <t>Period 2 interest multiplier - Judgments</t>
  </si>
  <si>
    <t>Total interest multiplier - Judgments</t>
  </si>
  <si>
    <t>Judgments Act rate</t>
  </si>
  <si>
    <t>Lump sum check</t>
  </si>
  <si>
    <t>Source:</t>
  </si>
  <si>
    <t>Judgments Act 1838 (legislation.gov.uk)</t>
  </si>
  <si>
    <t>Total payment amount (Excluding interest due)</t>
  </si>
  <si>
    <t xml:space="preserve">Effective date check </t>
  </si>
  <si>
    <t>Instructions</t>
  </si>
  <si>
    <t>Payment date consistency check</t>
  </si>
  <si>
    <t>Member ID</t>
  </si>
  <si>
    <t>Lump Sum payment date</t>
  </si>
  <si>
    <t>Please select calculation type:</t>
  </si>
  <si>
    <t>Payment type check</t>
  </si>
  <si>
    <t>Acceptable input type</t>
  </si>
  <si>
    <t>Lump sum</t>
  </si>
  <si>
    <t>Continuous</t>
  </si>
  <si>
    <t>Lump sum flag</t>
  </si>
  <si>
    <t>Error count</t>
  </si>
  <si>
    <t>Input error count</t>
  </si>
  <si>
    <t>Scope</t>
  </si>
  <si>
    <t>Tax is not considered in this calculator. This should be considered by the user.</t>
  </si>
  <si>
    <t>See user guide for full instructions and example inputs</t>
  </si>
  <si>
    <t>https://www.justice-ni.gov.uk/publications/court-rules-publications</t>
  </si>
  <si>
    <t>Applying to Northern Ireland</t>
  </si>
  <si>
    <t xml:space="preserve">Note that if the 8% rate changes in the future, the Directions allow, in the interest of simplicity, </t>
  </si>
  <si>
    <t>Member IDs</t>
  </si>
  <si>
    <t>After entering new data, please make sure to refresh the Member IDs pivot table to the left of the output table (starting in cell A22). You can do this by right clicking on cell A22 and selecting "Refresh".</t>
  </si>
  <si>
    <t>Total error count:</t>
  </si>
  <si>
    <t>Instructions for bulk data entry</t>
  </si>
  <si>
    <t>Once you have finished the data input stage, go to the outputs sheet and refresh the pivot table with the heading "Member IDs", to the left of the results table. You can do this by right clicking on the heading of the pivot table (cell A22) and selecting Refresh.</t>
  </si>
  <si>
    <t>Summary of inputs</t>
  </si>
  <si>
    <t>You can filter the Error count column to find all rows with failed checks.</t>
  </si>
  <si>
    <t>Select whether you would like to enter bulk or individual data in the box above on this sheet. If entering bulk data, go to Inputs (Bulk), and if entering individual data, go to Inputs (Individual). Instructions about how to populate the fields can be found in the user guide and on the input sheets.</t>
  </si>
  <si>
    <t>Purpose</t>
  </si>
  <si>
    <t>The purpose of this calculator is to calculate the interest that should apply to payments arising from applying the McCloud remedy. This calculator should not be shared with or be relied upon by parties other than the intended user.</t>
  </si>
  <si>
    <t>Global ID</t>
  </si>
  <si>
    <t>Outputs</t>
  </si>
  <si>
    <t>Member commuted lump sum</t>
  </si>
  <si>
    <t>Survivors pension</t>
  </si>
  <si>
    <t>Pension credit member pension</t>
  </si>
  <si>
    <t>Member Pension</t>
  </si>
  <si>
    <t>Method</t>
  </si>
  <si>
    <t>Interest due</t>
  </si>
  <si>
    <t>Date of first over/under payment</t>
  </si>
  <si>
    <t>The total interest due amount should be added to the total payment amount shown in column H.</t>
  </si>
  <si>
    <t>for the calculation to use the median or average rate which applies over the relevant period (38(5) of the Directions).</t>
  </si>
  <si>
    <t>Once you have finished entering data, go to the checks starting at column H to see if there are any issues with the data.</t>
  </si>
  <si>
    <t>Payment amount check</t>
  </si>
  <si>
    <t>These amounts should be input as a positive number.</t>
  </si>
  <si>
    <t>an output will not be returned for this member in the output sheet until the error is fixed.</t>
  </si>
  <si>
    <t>Enter the total payment amount. This calculator determines the amount of interest applying to remedy payments owed to the member. These amounts should be input as a positive number.</t>
  </si>
  <si>
    <t>This calculator is based on GAD’s interpretation of the relevant legislation covering interest applying to McCloud Remedy payments for the LGPS England and Wales. Users should ensure that they are aware of the requirements made under prevailing legislation, including any amendments made in the future.</t>
  </si>
  <si>
    <t xml:space="preserve">Where a member has different payment types, each payment type should be input on a new row with a different member ID. </t>
  </si>
  <si>
    <r>
      <t xml:space="preserve">The </t>
    </r>
    <r>
      <rPr>
        <b/>
        <sz val="10"/>
        <rFont val="Arial"/>
        <family val="2"/>
      </rPr>
      <t>Global ID</t>
    </r>
    <r>
      <rPr>
        <sz val="10"/>
        <rFont val="Arial"/>
        <family val="2"/>
      </rPr>
      <t xml:space="preserve"> is an optional field that can be used to identify a member a group of members. This field does not impact the calculations</t>
    </r>
  </si>
  <si>
    <r>
      <t xml:space="preserve">Fill in the </t>
    </r>
    <r>
      <rPr>
        <b/>
        <sz val="10"/>
        <rFont val="Arial"/>
        <family val="2"/>
      </rPr>
      <t>Member ID</t>
    </r>
    <r>
      <rPr>
        <sz val="10"/>
        <rFont val="Arial"/>
        <family val="2"/>
      </rPr>
      <t xml:space="preserve"> column with a unique identifier for each member you are entering.</t>
    </r>
  </si>
  <si>
    <r>
      <t xml:space="preserve">Enter the total </t>
    </r>
    <r>
      <rPr>
        <b/>
        <sz val="10"/>
        <rFont val="Arial"/>
        <family val="2"/>
      </rPr>
      <t>Payment amount</t>
    </r>
    <r>
      <rPr>
        <b/>
        <sz val="10"/>
        <color rgb="FF000000"/>
        <rFont val="Arial"/>
        <family val="2"/>
      </rPr>
      <t>.</t>
    </r>
    <r>
      <rPr>
        <sz val="10"/>
        <color rgb="FF000000"/>
        <rFont val="Arial"/>
        <family val="2"/>
      </rPr>
      <t xml:space="preserve"> This calculator determines the amount of interest applying to remedy payments owed to the member. </t>
    </r>
  </si>
  <si>
    <t xml:space="preserve">Cell M21 contains an error count for all data. If any row has an error for a particular member, </t>
  </si>
  <si>
    <r>
      <t xml:space="preserve">Select the </t>
    </r>
    <r>
      <rPr>
        <b/>
        <sz val="10"/>
        <rFont val="Arial"/>
        <family val="2"/>
      </rPr>
      <t>Payment type</t>
    </r>
    <r>
      <rPr>
        <sz val="10"/>
        <rFont val="Arial"/>
        <family val="2"/>
      </rPr>
      <t xml:space="preserve"> from the drop down list.</t>
    </r>
  </si>
  <si>
    <r>
      <t xml:space="preserve">Enter the </t>
    </r>
    <r>
      <rPr>
        <b/>
        <sz val="10"/>
        <rFont val="Arial"/>
        <family val="2"/>
      </rPr>
      <t>Effective date.</t>
    </r>
    <r>
      <rPr>
        <sz val="10"/>
        <rFont val="Arial"/>
        <family val="2"/>
      </rPr>
      <t xml:space="preserve"> This is the date the interest will be calculated up to</t>
    </r>
  </si>
  <si>
    <t>Earliest payment date input requirement</t>
  </si>
  <si>
    <t>Lump sum date input requirement</t>
  </si>
  <si>
    <t>14(6)(a)</t>
  </si>
  <si>
    <t>N/A</t>
  </si>
  <si>
    <t>14(6)(b)</t>
  </si>
  <si>
    <t>14(6)(c)</t>
  </si>
  <si>
    <t>14(6)(d)</t>
  </si>
  <si>
    <t>14(6)(e)</t>
  </si>
  <si>
    <t>The earliest day from which the administering authority would have been able to make the payment for a lump sum paid under regulation 5(7)</t>
  </si>
  <si>
    <t>The day after member’s final underpin date</t>
  </si>
  <si>
    <t>The day after member’s date of death</t>
  </si>
  <si>
    <t>The day on which pension credit pension was put into payment</t>
  </si>
  <si>
    <t>This the date the interest will be calculated up to</t>
  </si>
  <si>
    <t>The day on which the original payment was made</t>
  </si>
  <si>
    <t>Payment type and member ID check</t>
  </si>
  <si>
    <t>Regulation reference for interest calculation dates</t>
  </si>
  <si>
    <t>The Local Government Pension Scheme (Amendment) (No. 3) Regulations 2023 (legislation.gov.uk)</t>
  </si>
  <si>
    <r>
      <t xml:space="preserve">If the </t>
    </r>
    <r>
      <rPr>
        <b/>
        <sz val="10"/>
        <rFont val="Arial"/>
        <family val="2"/>
      </rPr>
      <t>Payment type</t>
    </r>
    <r>
      <rPr>
        <sz val="10"/>
        <rFont val="Arial"/>
        <family val="2"/>
      </rPr>
      <t xml:space="preserve"> is a form of pension, enter the </t>
    </r>
    <r>
      <rPr>
        <b/>
        <sz val="10"/>
        <rFont val="Arial"/>
        <family val="2"/>
      </rPr>
      <t>Earliest payment date;</t>
    </r>
    <r>
      <rPr>
        <sz val="10"/>
        <rFont val="Arial"/>
        <family val="2"/>
      </rPr>
      <t xml:space="preserve"> see column G15:G19 of the assumptions tab for more information.</t>
    </r>
  </si>
  <si>
    <r>
      <rPr>
        <sz val="10"/>
        <rFont val="Arial"/>
        <family val="2"/>
      </rPr>
      <t xml:space="preserve">If the </t>
    </r>
    <r>
      <rPr>
        <b/>
        <sz val="10"/>
        <rFont val="Arial"/>
        <family val="2"/>
      </rPr>
      <t>Payment type</t>
    </r>
    <r>
      <rPr>
        <sz val="10"/>
        <rFont val="Arial"/>
        <family val="2"/>
      </rPr>
      <t xml:space="preserve"> is a lump sum, enter a </t>
    </r>
    <r>
      <rPr>
        <b/>
        <sz val="10"/>
        <rFont val="Arial"/>
        <family val="2"/>
      </rPr>
      <t>Lump sum payment date;</t>
    </r>
    <r>
      <rPr>
        <sz val="10"/>
        <rFont val="Arial"/>
        <family val="2"/>
      </rPr>
      <t xml:space="preserve">  see cells F15:F19 of the assumptions tab for more information</t>
    </r>
    <r>
      <rPr>
        <b/>
        <sz val="10"/>
        <rFont val="Arial"/>
        <family val="2"/>
      </rPr>
      <t>.</t>
    </r>
  </si>
  <si>
    <t>If the Payment type is a lump sum, this is the date from which interest will be applied; see cells F15:F19 of the assumptions tab for more information.</t>
  </si>
  <si>
    <t>If the Payment type is a form of pension, this is the start date for the calculation of the mid-point date; see cells G15:G19 of the assumptions tab for more information.</t>
  </si>
  <si>
    <t>Applying to England and Wales</t>
  </si>
  <si>
    <t>Sheriff Courts (Scotland) Extracts Act 1892</t>
  </si>
  <si>
    <t>Applying to Scotland</t>
  </si>
  <si>
    <t>Death grant, Triv comm lump sum, Transfer out (Club to non-remedy schemes / Non-Club)</t>
  </si>
  <si>
    <r>
      <t xml:space="preserve">This calculator should only be used for the following situations:
a.	</t>
    </r>
    <r>
      <rPr>
        <b/>
        <sz val="11"/>
        <rFont val="Arial"/>
        <family val="2"/>
      </rPr>
      <t>Retirement recalculations:</t>
    </r>
    <r>
      <rPr>
        <sz val="11"/>
        <rFont val="Arial"/>
        <family val="2"/>
      </rPr>
      <t xml:space="preserve"> final underpin date before 1 October 2023
b.	</t>
    </r>
    <r>
      <rPr>
        <b/>
        <sz val="11"/>
        <rFont val="Arial"/>
        <family val="2"/>
      </rPr>
      <t>Trivial commutation top-up payments</t>
    </r>
    <r>
      <rPr>
        <sz val="11"/>
        <rFont val="Arial"/>
        <family val="2"/>
      </rPr>
      <t xml:space="preserve"> (including small pot payments and trivial commutation lump sum death benefits): original calculation date before 1 October 2023
c.	</t>
    </r>
    <r>
      <rPr>
        <b/>
        <sz val="11"/>
        <rFont val="Arial"/>
        <family val="2"/>
      </rPr>
      <t>Transfer top-up payments:</t>
    </r>
    <r>
      <rPr>
        <sz val="11"/>
        <rFont val="Arial"/>
        <family val="2"/>
      </rPr>
      <t xml:space="preserve"> original calculation date before 1 October 2023 (excluding bulk transfer payments and Club transfer payments to McCloud remedy schemes)
d.	</t>
    </r>
    <r>
      <rPr>
        <b/>
        <sz val="11"/>
        <rFont val="Arial"/>
        <family val="2"/>
      </rPr>
      <t>Top-up death grants:</t>
    </r>
    <r>
      <rPr>
        <sz val="11"/>
        <rFont val="Arial"/>
        <family val="2"/>
      </rPr>
      <t xml:space="preserve"> member died before 1 October 2023
e.	</t>
    </r>
    <r>
      <rPr>
        <b/>
        <sz val="11"/>
        <rFont val="Arial"/>
        <family val="2"/>
      </rPr>
      <t>Survivor pension recalculations:</t>
    </r>
    <r>
      <rPr>
        <sz val="11"/>
        <rFont val="Arial"/>
        <family val="2"/>
      </rPr>
      <t xml:space="preserve"> survivor pension in payment before 1 October 2023
f.	</t>
    </r>
    <r>
      <rPr>
        <b/>
        <sz val="11"/>
        <rFont val="Arial"/>
        <family val="2"/>
      </rPr>
      <t>Pension credits:</t>
    </r>
    <r>
      <rPr>
        <sz val="11"/>
        <rFont val="Arial"/>
        <family val="2"/>
      </rPr>
      <t xml:space="preserve"> PSO effective date between 1 April 2014 and 30 September 2023 (inclusive) and the LGPS pension credit was in payment on 1 October 2023.</t>
    </r>
  </si>
  <si>
    <t>McCloud Interest calculator - no macro</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</si>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</sst>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quot;£&quot;#,##0"/>
    <numFmt numFmtId="165" formatCode="_-* #,##0_-;\-* #,##0_-;_-* &quot;-&quot;??_-;_-@_-"/>
    <numFmt numFmtId="166" formatCode="&quot;£&quot;#,##0.00"/>
  </numFmts>
  <fonts count="39" x14ac:knownFonts="1">
    <font>
      <sz val="10"/>
      <name val="Arial"/>
    </font>
    <font>
      <sz val="8"/>
      <name val="Arial"/>
      <family val="2"/>
    </font>
    <font>
      <b/>
      <sz val="12"/>
      <name val="Arial"/>
      <family val="2"/>
    </font>
    <font>
      <b/>
      <sz val="12"/>
      <color theme="4"/>
      <name val="Arial"/>
      <family val="2"/>
    </font>
    <font>
      <sz val="11"/>
      <name val="Arial"/>
      <family val="2"/>
    </font>
    <font>
      <sz val="12"/>
      <name val="Arial"/>
      <family val="2"/>
    </font>
    <font>
      <sz val="12"/>
      <color theme="4"/>
      <name val="Arial"/>
      <family val="2"/>
    </font>
    <font>
      <b/>
      <sz val="16"/>
      <name val="Arial"/>
      <family val="2"/>
    </font>
    <font>
      <sz val="10"/>
      <color rgb="FF000000"/>
      <name val="Arial"/>
      <family val="2"/>
    </font>
    <font>
      <sz val="12"/>
      <color rgb="FF000000"/>
      <name val="Arial"/>
      <family val="2"/>
    </font>
    <font>
      <b/>
      <sz val="16"/>
      <color rgb="FF000000"/>
      <name val="Arial"/>
      <family val="2"/>
    </font>
    <font>
      <sz val="12"/>
      <color rgb="FF00635B"/>
      <name val="Arial"/>
      <family val="2"/>
    </font>
    <font>
      <b/>
      <sz val="12"/>
      <color rgb="FF00635B"/>
      <name val="Arial"/>
      <family val="2"/>
    </font>
    <font>
      <b/>
      <sz val="10"/>
      <name val="Arial"/>
      <family val="2"/>
    </font>
    <font>
      <sz val="10"/>
      <color theme="0"/>
      <name val="Arial"/>
      <family val="2"/>
    </font>
    <font>
      <b/>
      <sz val="10"/>
      <color rgb="FF000000"/>
      <name val="Arial"/>
      <family val="2"/>
    </font>
    <font>
      <sz val="10"/>
      <name val="Arial"/>
      <family val="2"/>
    </font>
    <font>
      <b/>
      <sz val="10"/>
      <color theme="2"/>
      <name val="Arial"/>
      <family val="2"/>
    </font>
    <font>
      <b/>
      <sz val="12"/>
      <color rgb="FF000000"/>
      <name val="Arial"/>
      <family val="2"/>
    </font>
    <font>
      <sz val="16"/>
      <color rgb="FF000000"/>
      <name val="Arial"/>
      <family val="2"/>
    </font>
    <font>
      <sz val="10"/>
      <color rgb="FFFF0000"/>
      <name val="Arial"/>
      <family val="2"/>
    </font>
    <font>
      <b/>
      <sz val="10"/>
      <color theme="0"/>
      <name val="Arial"/>
      <family val="2"/>
    </font>
    <font>
      <u/>
      <sz val="10"/>
      <color theme="10"/>
      <name val="Arial"/>
      <family val="2"/>
    </font>
    <font>
      <sz val="8"/>
      <name val="Arial"/>
      <family val="2"/>
    </font>
    <font>
      <sz val="11"/>
      <color theme="4"/>
      <name val="Arial"/>
      <family val="2"/>
    </font>
    <font>
      <sz val="11"/>
      <color theme="6"/>
      <name val="Arial"/>
      <family val="2"/>
    </font>
    <font>
      <b/>
      <sz val="11"/>
      <name val="Arial"/>
      <family val="2"/>
    </font>
    <font>
      <u/>
      <sz val="10"/>
      <color theme="10"/>
      <name val="Arial"/>
      <family val="2"/>
    </font>
    <font>
      <b/>
      <sz val="10"/>
      <color theme="0"/>
      <name val="Arial"/>
      <family val="2"/>
    </font>
    <font>
      <b/>
      <sz val="10"/>
      <color theme="6"/>
      <name val="Arial"/>
      <family val="2"/>
    </font>
    <font>
      <b/>
      <sz val="10"/>
      <color theme="0"/>
      <name val="Arial"/>
      <family val="2"/>
    </font>
    <font>
      <b/>
      <sz val="11"/>
      <color theme="0"/>
      <name val="Arial"/>
      <family val="2"/>
    </font>
    <font>
      <sz val="8"/>
      <name val="Arial"/>
      <family val="2"/>
    </font>
    <font>
      <sz val="10"/>
      <color theme="6"/>
      <name val="Arial"/>
      <family val="2"/>
    </font>
    <font>
      <sz val="12"/>
      <color rgb="FFFF0000"/>
      <name val="Arial"/>
      <family val="2"/>
    </font>
    <font>
      <sz val="8"/>
      <name val="Arial"/>
      <family val="2"/>
    </font>
    <font>
      <sz val="10"/>
      <name val="Arial"/>
      <family val="2"/>
    </font>
    <font>
      <u/>
      <sz val="10"/>
      <color theme="10"/>
      <name val="Arial"/>
    </font>
    <font>
      <b/>
      <sz val="22"/>
      <color theme="4"/>
      <name val="Arial"/>
      <family val="2"/>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89999084444715716"/>
        <bgColor indexed="64"/>
      </patternFill>
    </fill>
    <fill>
      <patternFill patternType="solid">
        <fgColor rgb="FF92D050"/>
        <bgColor indexed="64"/>
      </patternFill>
    </fill>
    <fill>
      <patternFill patternType="solid">
        <fgColor theme="4"/>
        <bgColor theme="4"/>
      </patternFill>
    </fill>
    <fill>
      <patternFill patternType="solid">
        <fgColor theme="6"/>
        <bgColor theme="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diagonal/>
    </border>
    <border>
      <left style="thin">
        <color indexed="64"/>
      </left>
      <right/>
      <top/>
      <bottom/>
      <diagonal/>
    </border>
    <border>
      <left style="medium">
        <color theme="4"/>
      </left>
      <right/>
      <top/>
      <bottom/>
      <diagonal/>
    </border>
    <border>
      <left/>
      <right/>
      <top/>
      <bottom style="medium">
        <color theme="4"/>
      </bottom>
      <diagonal/>
    </border>
    <border>
      <left/>
      <right/>
      <top style="medium">
        <color theme="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style="medium">
        <color theme="6"/>
      </left>
      <right style="medium">
        <color theme="6"/>
      </right>
      <top style="medium">
        <color theme="6"/>
      </top>
      <bottom style="medium">
        <color theme="6"/>
      </bottom>
      <diagonal/>
    </border>
    <border>
      <left style="medium">
        <color theme="4"/>
      </left>
      <right/>
      <top style="medium">
        <color theme="4"/>
      </top>
      <bottom/>
      <diagonal/>
    </border>
    <border>
      <left style="medium">
        <color theme="6"/>
      </left>
      <right/>
      <top style="medium">
        <color theme="6"/>
      </top>
      <bottom style="medium">
        <color theme="6"/>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4" tint="0.39997558519241921"/>
      </left>
      <right/>
      <top style="thin">
        <color theme="4" tint="0.39997558519241921"/>
      </top>
      <bottom style="thin">
        <color theme="4" tint="0.39997558519241921"/>
      </bottom>
      <diagonal/>
    </border>
    <border>
      <left style="medium">
        <color theme="6"/>
      </left>
      <right/>
      <top/>
      <bottom/>
      <diagonal/>
    </border>
    <border>
      <left/>
      <right/>
      <top style="medium">
        <color theme="6"/>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11">
    <xf numFmtId="0" fontId="0" fillId="0" borderId="0"/>
    <xf numFmtId="9" fontId="16" fillId="0" borderId="0" applyFont="0" applyFill="0" applyBorder="0" applyAlignment="0" applyProtection="0"/>
    <xf numFmtId="0" fontId="22" fillId="0" borderId="0" applyNumberForma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27" fillId="0" borderId="0" applyNumberFormat="0" applyFill="0" applyBorder="0" applyAlignment="0" applyProtection="0"/>
    <xf numFmtId="0" fontId="16" fillId="0" borderId="0"/>
    <xf numFmtId="43" fontId="36" fillId="0" borderId="0" applyFont="0" applyFill="0" applyBorder="0" applyAlignment="0" applyProtection="0"/>
    <xf numFmtId="0" fontId="37" fillId="0" borderId="0" applyNumberFormat="0" applyFill="0" applyBorder="0" applyAlignment="0" applyProtection="0"/>
  </cellStyleXfs>
  <cellXfs count="191">
    <xf numFmtId="0" fontId="0" fillId="0" borderId="0" xfId="0"/>
    <xf numFmtId="0" fontId="3" fillId="0" borderId="0" xfId="0" applyFont="1"/>
    <xf numFmtId="0" fontId="4" fillId="0" borderId="0" xfId="0" applyFont="1"/>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horizontal="left" vertical="center"/>
    </xf>
    <xf numFmtId="0" fontId="5" fillId="0" borderId="0" xfId="0" applyFont="1"/>
    <xf numFmtId="0" fontId="2" fillId="0" borderId="0" xfId="0" applyFont="1" applyAlignment="1">
      <alignment horizontal="left" vertical="center" wrapText="1"/>
    </xf>
    <xf numFmtId="0" fontId="6" fillId="0" borderId="0" xfId="0" applyFont="1"/>
    <xf numFmtId="0" fontId="5" fillId="0" borderId="0" xfId="0" applyFont="1" applyAlignment="1">
      <alignment vertical="top" wrapText="1"/>
    </xf>
    <xf numFmtId="0" fontId="7" fillId="0" borderId="0" xfId="0" applyFont="1" applyAlignment="1">
      <alignment horizontal="left" vertical="center"/>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14" fontId="8" fillId="0" borderId="0" xfId="0" applyNumberFormat="1" applyFont="1"/>
    <xf numFmtId="0" fontId="13" fillId="6" borderId="0" xfId="0" applyFont="1" applyFill="1"/>
    <xf numFmtId="0" fontId="16" fillId="0" borderId="0" xfId="0" applyFont="1"/>
    <xf numFmtId="2" fontId="8" fillId="0" borderId="0" xfId="0" applyNumberFormat="1" applyFont="1"/>
    <xf numFmtId="0" fontId="18" fillId="0" borderId="0" xfId="0" applyFont="1"/>
    <xf numFmtId="0" fontId="8" fillId="0" borderId="0" xfId="0" applyFont="1" applyAlignment="1">
      <alignment wrapText="1"/>
    </xf>
    <xf numFmtId="0" fontId="19" fillId="0" borderId="0" xfId="0" applyFont="1"/>
    <xf numFmtId="0" fontId="20" fillId="0" borderId="0" xfId="0" applyFont="1"/>
    <xf numFmtId="0" fontId="21" fillId="0" borderId="0" xfId="0" applyFont="1"/>
    <xf numFmtId="10" fontId="8" fillId="0" borderId="0" xfId="1" applyNumberFormat="1" applyFont="1" applyBorder="1"/>
    <xf numFmtId="10" fontId="0" fillId="0" borderId="0" xfId="0" applyNumberFormat="1"/>
    <xf numFmtId="164" fontId="20" fillId="0" borderId="0" xfId="0" applyNumberFormat="1" applyFont="1"/>
    <xf numFmtId="165" fontId="20" fillId="0" borderId="0" xfId="3" applyNumberFormat="1" applyFont="1" applyBorder="1"/>
    <xf numFmtId="0" fontId="8" fillId="0" borderId="0" xfId="0" applyFont="1" applyBorder="1"/>
    <xf numFmtId="0" fontId="18" fillId="0" borderId="0" xfId="0" applyFont="1" applyBorder="1"/>
    <xf numFmtId="0" fontId="0" fillId="0" borderId="0" xfId="0" applyBorder="1"/>
    <xf numFmtId="0" fontId="13" fillId="0" borderId="0" xfId="0" applyFont="1" applyFill="1"/>
    <xf numFmtId="0" fontId="16" fillId="0" borderId="0" xfId="0" applyFont="1" applyFill="1" applyBorder="1" applyAlignment="1">
      <alignment horizontal="center"/>
    </xf>
    <xf numFmtId="14" fontId="8" fillId="0" borderId="10" xfId="0" applyNumberFormat="1" applyFont="1" applyFill="1" applyBorder="1"/>
    <xf numFmtId="14" fontId="8" fillId="0" borderId="0" xfId="0" applyNumberFormat="1" applyFont="1" applyFill="1"/>
    <xf numFmtId="0" fontId="14" fillId="0" borderId="0" xfId="0" applyFont="1"/>
    <xf numFmtId="0" fontId="8" fillId="0" borderId="0" xfId="0" applyNumberFormat="1" applyFont="1" applyFill="1"/>
    <xf numFmtId="0" fontId="10" fillId="0" borderId="0" xfId="0" applyFont="1" applyProtection="1"/>
    <xf numFmtId="0" fontId="18" fillId="0" borderId="0" xfId="0" applyFont="1" applyProtection="1"/>
    <xf numFmtId="0" fontId="9" fillId="0" borderId="0" xfId="0" applyFont="1" applyProtection="1"/>
    <xf numFmtId="0" fontId="12" fillId="0" borderId="0" xfId="0" applyFont="1" applyProtection="1"/>
    <xf numFmtId="0" fontId="8" fillId="0" borderId="0" xfId="0" applyFont="1" applyBorder="1" applyProtection="1"/>
    <xf numFmtId="0" fontId="15" fillId="0" borderId="0" xfId="0" applyFont="1" applyBorder="1" applyProtection="1"/>
    <xf numFmtId="0" fontId="8" fillId="0" borderId="0" xfId="0" applyFont="1" applyProtection="1"/>
    <xf numFmtId="0" fontId="16" fillId="0" borderId="1" xfId="0" applyFont="1" applyBorder="1" applyProtection="1"/>
    <xf numFmtId="0" fontId="0" fillId="0" borderId="0" xfId="0" applyProtection="1"/>
    <xf numFmtId="0" fontId="15" fillId="0" borderId="0" xfId="0" applyFont="1" applyProtection="1"/>
    <xf numFmtId="0" fontId="22" fillId="0" borderId="0" xfId="2" applyProtection="1"/>
    <xf numFmtId="0" fontId="8" fillId="0" borderId="11" xfId="0" applyFont="1" applyBorder="1" applyProtection="1"/>
    <xf numFmtId="0" fontId="18" fillId="0" borderId="0" xfId="0" applyFont="1" applyBorder="1" applyProtection="1"/>
    <xf numFmtId="164" fontId="8" fillId="0" borderId="0" xfId="0" applyNumberFormat="1" applyFont="1" applyProtection="1"/>
    <xf numFmtId="0" fontId="26" fillId="2" borderId="20" xfId="0" applyFont="1" applyFill="1" applyBorder="1"/>
    <xf numFmtId="0" fontId="4" fillId="2" borderId="21" xfId="0" applyFont="1" applyFill="1" applyBorder="1"/>
    <xf numFmtId="0" fontId="4" fillId="2" borderId="21" xfId="0" applyFont="1" applyFill="1" applyBorder="1" applyAlignment="1">
      <alignment wrapText="1"/>
    </xf>
    <xf numFmtId="0" fontId="4" fillId="2" borderId="22" xfId="0" applyFont="1" applyFill="1" applyBorder="1" applyAlignment="1">
      <alignment wrapText="1"/>
    </xf>
    <xf numFmtId="0" fontId="4" fillId="0" borderId="0" xfId="0" applyFont="1"/>
    <xf numFmtId="0" fontId="28" fillId="7" borderId="25" xfId="0" applyFont="1" applyFill="1" applyBorder="1"/>
    <xf numFmtId="0" fontId="8" fillId="0" borderId="0" xfId="0" applyNumberFormat="1" applyFont="1"/>
    <xf numFmtId="0" fontId="0" fillId="9" borderId="0" xfId="0" applyFill="1"/>
    <xf numFmtId="0" fontId="29" fillId="0" borderId="0" xfId="0" applyFont="1" applyFill="1" applyBorder="1" applyAlignment="1">
      <alignment vertical="center" wrapText="1"/>
    </xf>
    <xf numFmtId="0" fontId="29" fillId="0" borderId="0" xfId="0" applyFont="1" applyFill="1" applyAlignment="1">
      <alignment horizontal="center" vertical="center" wrapText="1"/>
    </xf>
    <xf numFmtId="0" fontId="29" fillId="0" borderId="0" xfId="0" applyFont="1" applyFill="1" applyAlignment="1">
      <alignment wrapText="1"/>
    </xf>
    <xf numFmtId="0" fontId="10" fillId="0" borderId="0" xfId="8" applyFont="1"/>
    <xf numFmtId="0" fontId="9" fillId="0" borderId="0" xfId="8" applyFont="1"/>
    <xf numFmtId="0" fontId="12" fillId="0" borderId="0" xfId="8" applyFont="1"/>
    <xf numFmtId="0" fontId="11" fillId="0" borderId="0" xfId="8" applyFont="1"/>
    <xf numFmtId="0" fontId="9" fillId="0" borderId="13" xfId="8" applyFont="1" applyBorder="1"/>
    <xf numFmtId="0" fontId="16" fillId="0" borderId="0" xfId="8"/>
    <xf numFmtId="0" fontId="8" fillId="0" borderId="0" xfId="8" applyFont="1"/>
    <xf numFmtId="0" fontId="21" fillId="8" borderId="17" xfId="8" applyFont="1" applyFill="1" applyBorder="1"/>
    <xf numFmtId="0" fontId="21" fillId="8" borderId="19" xfId="8" applyFont="1" applyFill="1" applyBorder="1"/>
    <xf numFmtId="0" fontId="29" fillId="0" borderId="26" xfId="8" applyFont="1" applyBorder="1"/>
    <xf numFmtId="0" fontId="8" fillId="0" borderId="0" xfId="0" applyFont="1" applyFill="1"/>
    <xf numFmtId="0" fontId="21" fillId="0" borderId="0" xfId="0" applyFont="1" applyFill="1" applyBorder="1"/>
    <xf numFmtId="0" fontId="8" fillId="0" borderId="0" xfId="0" applyFont="1" applyFill="1" applyBorder="1"/>
    <xf numFmtId="14" fontId="25" fillId="0" borderId="0" xfId="0" applyNumberFormat="1" applyFont="1" applyFill="1" applyBorder="1" applyAlignment="1"/>
    <xf numFmtId="0" fontId="9" fillId="0" borderId="0" xfId="0" applyFont="1" applyFill="1" applyBorder="1" applyAlignment="1">
      <alignment vertical="center" wrapText="1"/>
    </xf>
    <xf numFmtId="0" fontId="9" fillId="0" borderId="0" xfId="0" applyFont="1" applyFill="1"/>
    <xf numFmtId="0" fontId="16" fillId="9" borderId="0" xfId="0" applyFont="1" applyFill="1"/>
    <xf numFmtId="0" fontId="30" fillId="0" borderId="0" xfId="0" applyFont="1"/>
    <xf numFmtId="14" fontId="0" fillId="0" borderId="0" xfId="0" applyNumberFormat="1"/>
    <xf numFmtId="0" fontId="0" fillId="0" borderId="0" xfId="0" applyNumberFormat="1"/>
    <xf numFmtId="14" fontId="8" fillId="0" borderId="0" xfId="0" applyNumberFormat="1" applyFont="1" applyBorder="1"/>
    <xf numFmtId="0" fontId="8" fillId="0" borderId="0" xfId="0" applyNumberFormat="1" applyFont="1" applyBorder="1"/>
    <xf numFmtId="14" fontId="8" fillId="0" borderId="0" xfId="0" applyNumberFormat="1" applyFont="1" applyFill="1" applyBorder="1"/>
    <xf numFmtId="0" fontId="22" fillId="0" borderId="0" xfId="2"/>
    <xf numFmtId="0" fontId="29" fillId="0" borderId="0" xfId="0" applyNumberFormat="1" applyFont="1" applyFill="1" applyAlignment="1">
      <alignment horizontal="center"/>
    </xf>
    <xf numFmtId="0" fontId="29" fillId="0" borderId="0" xfId="0" applyNumberFormat="1" applyFont="1" applyFill="1"/>
    <xf numFmtId="0" fontId="29" fillId="0" borderId="0" xfId="0" applyNumberFormat="1" applyFont="1" applyFill="1" applyAlignment="1">
      <alignment vertical="center" wrapText="1"/>
    </xf>
    <xf numFmtId="0" fontId="0" fillId="0" borderId="0" xfId="0" pivotButton="1"/>
    <xf numFmtId="0" fontId="0" fillId="0" borderId="0" xfId="0" applyAlignment="1">
      <alignment horizontal="left"/>
    </xf>
    <xf numFmtId="0" fontId="0" fillId="11" borderId="0" xfId="0" applyFill="1"/>
    <xf numFmtId="0" fontId="0" fillId="11" borderId="0" xfId="0" applyFill="1" applyAlignment="1">
      <alignment wrapText="1"/>
    </xf>
    <xf numFmtId="0" fontId="16" fillId="11" borderId="0" xfId="0" applyFont="1" applyFill="1" applyAlignment="1">
      <alignment wrapText="1"/>
    </xf>
    <xf numFmtId="0" fontId="8" fillId="2" borderId="0" xfId="0" applyFont="1" applyFill="1" applyBorder="1"/>
    <xf numFmtId="14" fontId="25" fillId="2" borderId="0" xfId="0" applyNumberFormat="1" applyFont="1" applyFill="1" applyBorder="1" applyAlignment="1"/>
    <xf numFmtId="14" fontId="25" fillId="2" borderId="0" xfId="0" applyNumberFormat="1" applyFont="1" applyFill="1" applyBorder="1" applyAlignment="1">
      <alignment horizontal="center"/>
    </xf>
    <xf numFmtId="14" fontId="26" fillId="2" borderId="2" xfId="0" applyNumberFormat="1" applyFont="1" applyFill="1" applyBorder="1" applyAlignment="1"/>
    <xf numFmtId="0" fontId="8" fillId="2" borderId="3" xfId="0" applyFont="1" applyFill="1" applyBorder="1"/>
    <xf numFmtId="0" fontId="8" fillId="2" borderId="4" xfId="0" applyFont="1" applyFill="1" applyBorder="1"/>
    <xf numFmtId="0" fontId="16" fillId="2" borderId="5" xfId="0" applyFont="1" applyFill="1" applyBorder="1"/>
    <xf numFmtId="0" fontId="0" fillId="2" borderId="0" xfId="0" applyFill="1" applyBorder="1"/>
    <xf numFmtId="0" fontId="8" fillId="2" borderId="6" xfId="0" applyFont="1" applyFill="1" applyBorder="1"/>
    <xf numFmtId="0" fontId="13" fillId="2" borderId="5" xfId="0" applyFont="1" applyFill="1" applyBorder="1"/>
    <xf numFmtId="14" fontId="16" fillId="2" borderId="5" xfId="0" applyNumberFormat="1" applyFont="1" applyFill="1" applyBorder="1" applyAlignment="1">
      <alignment horizontal="left"/>
    </xf>
    <xf numFmtId="14" fontId="25" fillId="2" borderId="8" xfId="0" applyNumberFormat="1" applyFont="1" applyFill="1" applyBorder="1" applyAlignment="1">
      <alignment horizontal="center"/>
    </xf>
    <xf numFmtId="0" fontId="8" fillId="2" borderId="8" xfId="0" applyFont="1" applyFill="1" applyBorder="1"/>
    <xf numFmtId="0" fontId="8" fillId="2" borderId="9" xfId="0" applyFont="1" applyFill="1" applyBorder="1"/>
    <xf numFmtId="0" fontId="8" fillId="2" borderId="7" xfId="0" applyFont="1" applyFill="1" applyBorder="1"/>
    <xf numFmtId="0" fontId="8" fillId="2" borderId="5" xfId="0" applyFont="1" applyFill="1" applyBorder="1"/>
    <xf numFmtId="0" fontId="17" fillId="0" borderId="0" xfId="0" applyFont="1" applyFill="1" applyBorder="1" applyAlignment="1">
      <alignment horizontal="left" vertical="top" wrapText="1"/>
    </xf>
    <xf numFmtId="9" fontId="0" fillId="5" borderId="1" xfId="0" applyNumberFormat="1" applyFill="1" applyBorder="1" applyProtection="1">
      <protection locked="0"/>
    </xf>
    <xf numFmtId="0" fontId="31" fillId="11" borderId="15" xfId="0" applyFont="1" applyFill="1" applyBorder="1"/>
    <xf numFmtId="0" fontId="29" fillId="3" borderId="0" xfId="0" applyFont="1" applyFill="1"/>
    <xf numFmtId="0" fontId="33" fillId="3" borderId="0" xfId="0" applyFont="1" applyFill="1"/>
    <xf numFmtId="0" fontId="28" fillId="7" borderId="25" xfId="0" applyFont="1" applyFill="1" applyBorder="1" applyAlignment="1">
      <alignment wrapText="1"/>
    </xf>
    <xf numFmtId="0" fontId="21" fillId="7" borderId="25" xfId="0" applyFont="1" applyFill="1" applyBorder="1" applyAlignment="1">
      <alignment wrapText="1"/>
    </xf>
    <xf numFmtId="0" fontId="0" fillId="0" borderId="0" xfId="0" applyAlignment="1">
      <alignment wrapText="1"/>
    </xf>
    <xf numFmtId="0" fontId="0" fillId="9" borderId="0" xfId="0" applyFill="1" applyAlignment="1"/>
    <xf numFmtId="0" fontId="26" fillId="0" borderId="20" xfId="0" applyFont="1" applyBorder="1"/>
    <xf numFmtId="0" fontId="34" fillId="0" borderId="0" xfId="0" applyFont="1"/>
    <xf numFmtId="0" fontId="29" fillId="0" borderId="0" xfId="8" applyFont="1" applyBorder="1"/>
    <xf numFmtId="0" fontId="29" fillId="0" borderId="0" xfId="8" applyNumberFormat="1" applyFont="1" applyBorder="1"/>
    <xf numFmtId="0" fontId="0" fillId="0" borderId="0" xfId="0" applyProtection="1">
      <protection locked="0"/>
    </xf>
    <xf numFmtId="14" fontId="0" fillId="0" borderId="0" xfId="0" applyNumberFormat="1" applyProtection="1">
      <protection locked="0"/>
    </xf>
    <xf numFmtId="0" fontId="8" fillId="0" borderId="25" xfId="0" applyNumberFormat="1" applyFont="1" applyBorder="1" applyProtection="1">
      <protection locked="0"/>
    </xf>
    <xf numFmtId="14" fontId="8" fillId="0" borderId="0" xfId="0" applyNumberFormat="1" applyFont="1" applyProtection="1">
      <protection locked="0"/>
    </xf>
    <xf numFmtId="0" fontId="0" fillId="0" borderId="13" xfId="0" applyBorder="1"/>
    <xf numFmtId="14" fontId="8" fillId="0" borderId="25" xfId="0" applyNumberFormat="1" applyFont="1" applyBorder="1" applyProtection="1">
      <protection locked="0"/>
    </xf>
    <xf numFmtId="14" fontId="16" fillId="0" borderId="0" xfId="0" applyNumberFormat="1" applyFont="1" applyProtection="1">
      <protection locked="0"/>
    </xf>
    <xf numFmtId="0" fontId="16" fillId="10" borderId="0" xfId="0" applyFont="1" applyFill="1" applyAlignment="1">
      <alignment wrapText="1"/>
    </xf>
    <xf numFmtId="0" fontId="21" fillId="7" borderId="0" xfId="8" applyFont="1" applyFill="1" applyBorder="1"/>
    <xf numFmtId="0" fontId="21" fillId="8" borderId="26" xfId="8" applyFont="1" applyFill="1" applyBorder="1"/>
    <xf numFmtId="165" fontId="29" fillId="0" borderId="27" xfId="9" applyNumberFormat="1" applyFont="1" applyBorder="1"/>
    <xf numFmtId="0" fontId="21" fillId="7" borderId="16" xfId="8" applyFont="1" applyFill="1" applyBorder="1"/>
    <xf numFmtId="0" fontId="8" fillId="0" borderId="0" xfId="8" applyFont="1" applyBorder="1"/>
    <xf numFmtId="14" fontId="11" fillId="5" borderId="1" xfId="8" applyNumberFormat="1" applyFont="1" applyFill="1" applyBorder="1" applyAlignment="1" applyProtection="1">
      <alignment horizontal="left"/>
      <protection locked="0"/>
    </xf>
    <xf numFmtId="14" fontId="11" fillId="5" borderId="36" xfId="8" applyNumberFormat="1" applyFont="1" applyFill="1" applyBorder="1" applyAlignment="1" applyProtection="1">
      <alignment horizontal="left"/>
      <protection locked="0"/>
    </xf>
    <xf numFmtId="0" fontId="4" fillId="2" borderId="0" xfId="0" applyFont="1" applyFill="1" applyAlignment="1">
      <alignment wrapText="1"/>
    </xf>
    <xf numFmtId="0" fontId="8" fillId="0" borderId="0" xfId="0" applyFont="1" applyBorder="1" applyAlignment="1">
      <alignment wrapText="1"/>
    </xf>
    <xf numFmtId="0" fontId="14" fillId="0" borderId="0" xfId="0" applyFont="1" applyAlignment="1">
      <alignment wrapText="1"/>
    </xf>
    <xf numFmtId="0" fontId="37" fillId="0" borderId="0" xfId="10" applyAlignment="1">
      <alignment vertical="center"/>
    </xf>
    <xf numFmtId="166" fontId="0" fillId="0" borderId="0" xfId="9" applyNumberFormat="1" applyFont="1"/>
    <xf numFmtId="166" fontId="8" fillId="0" borderId="0" xfId="9" applyNumberFormat="1" applyFont="1" applyBorder="1"/>
    <xf numFmtId="166" fontId="8" fillId="0" borderId="0" xfId="9" applyNumberFormat="1" applyFont="1"/>
    <xf numFmtId="166" fontId="11" fillId="5" borderId="1" xfId="9" applyNumberFormat="1" applyFont="1" applyFill="1" applyBorder="1" applyAlignment="1" applyProtection="1">
      <alignment horizontal="left"/>
      <protection locked="0"/>
    </xf>
    <xf numFmtId="166" fontId="0" fillId="0" borderId="0" xfId="9" applyNumberFormat="1" applyFont="1" applyProtection="1">
      <protection locked="0"/>
    </xf>
    <xf numFmtId="166" fontId="8" fillId="0" borderId="0" xfId="9" applyNumberFormat="1" applyFont="1" applyProtection="1">
      <protection locked="0"/>
    </xf>
    <xf numFmtId="14" fontId="0" fillId="0" borderId="0" xfId="9" applyNumberFormat="1" applyFont="1"/>
    <xf numFmtId="0" fontId="37" fillId="0" borderId="0" xfId="10"/>
    <xf numFmtId="0" fontId="4" fillId="0" borderId="22" xfId="0" applyFont="1" applyBorder="1" applyAlignment="1">
      <alignment wrapText="1"/>
    </xf>
    <xf numFmtId="0" fontId="38" fillId="5" borderId="15" xfId="0" applyFont="1" applyFill="1" applyBorder="1" applyProtection="1">
      <protection locked="0"/>
    </xf>
    <xf numFmtId="0" fontId="18" fillId="0" borderId="37" xfId="8" applyFont="1" applyBorder="1" applyAlignment="1">
      <alignment horizontal="center"/>
    </xf>
    <xf numFmtId="0" fontId="18" fillId="0" borderId="38" xfId="8" applyFont="1" applyBorder="1" applyAlignment="1">
      <alignment horizontal="center"/>
    </xf>
    <xf numFmtId="0" fontId="18" fillId="0" borderId="39" xfId="8" applyFont="1" applyBorder="1" applyAlignment="1">
      <alignment horizontal="center"/>
    </xf>
    <xf numFmtId="0" fontId="24" fillId="5" borderId="1" xfId="8" applyFont="1" applyFill="1" applyBorder="1" applyAlignment="1" applyProtection="1">
      <alignment horizontal="left" vertical="center"/>
      <protection locked="0"/>
    </xf>
    <xf numFmtId="14" fontId="25" fillId="0" borderId="17" xfId="8" applyNumberFormat="1" applyFont="1" applyBorder="1" applyAlignment="1">
      <alignment horizontal="center"/>
    </xf>
    <xf numFmtId="14" fontId="25" fillId="0" borderId="19" xfId="8" applyNumberFormat="1" applyFont="1" applyBorder="1" applyAlignment="1">
      <alignment horizontal="center" wrapText="1"/>
    </xf>
    <xf numFmtId="14" fontId="25" fillId="0" borderId="23" xfId="8" applyNumberFormat="1" applyFont="1" applyBorder="1" applyAlignment="1">
      <alignment horizontal="center" wrapText="1"/>
    </xf>
    <xf numFmtId="14" fontId="25" fillId="0" borderId="24" xfId="8" applyNumberFormat="1" applyFont="1" applyBorder="1" applyAlignment="1">
      <alignment horizontal="center" wrapText="1"/>
    </xf>
    <xf numFmtId="14" fontId="25" fillId="0" borderId="19" xfId="8" applyNumberFormat="1" applyFont="1" applyBorder="1" applyAlignment="1">
      <alignment horizontal="center"/>
    </xf>
    <xf numFmtId="14" fontId="25" fillId="0" borderId="23" xfId="8" applyNumberFormat="1" applyFont="1" applyBorder="1" applyAlignment="1">
      <alignment horizontal="center"/>
    </xf>
    <xf numFmtId="14" fontId="25" fillId="0" borderId="24" xfId="8" applyNumberFormat="1" applyFont="1" applyBorder="1" applyAlignment="1">
      <alignment horizontal="center"/>
    </xf>
    <xf numFmtId="0" fontId="8" fillId="2" borderId="32" xfId="0" applyFont="1" applyFill="1" applyBorder="1" applyAlignment="1">
      <alignment horizontal="center"/>
    </xf>
    <xf numFmtId="0" fontId="8" fillId="2" borderId="40" xfId="0" applyFont="1" applyFill="1" applyBorder="1" applyAlignment="1">
      <alignment horizontal="center"/>
    </xf>
    <xf numFmtId="0" fontId="8" fillId="2" borderId="33" xfId="0" applyFont="1" applyFill="1" applyBorder="1" applyAlignment="1">
      <alignment horizontal="center"/>
    </xf>
    <xf numFmtId="0" fontId="8" fillId="2" borderId="34" xfId="0" applyFont="1" applyFill="1" applyBorder="1" applyAlignment="1">
      <alignment horizontal="center"/>
    </xf>
    <xf numFmtId="0" fontId="8" fillId="2" borderId="41" xfId="0" applyFont="1" applyFill="1" applyBorder="1" applyAlignment="1">
      <alignment horizontal="center"/>
    </xf>
    <xf numFmtId="0" fontId="8" fillId="2" borderId="35" xfId="0" applyFont="1" applyFill="1" applyBorder="1" applyAlignment="1">
      <alignment horizontal="center"/>
    </xf>
    <xf numFmtId="0" fontId="16" fillId="4" borderId="0" xfId="0" applyFont="1" applyFill="1" applyBorder="1" applyAlignment="1">
      <alignment horizontal="center"/>
    </xf>
    <xf numFmtId="0" fontId="15" fillId="12" borderId="0" xfId="0" applyFont="1" applyFill="1" applyAlignment="1">
      <alignment horizontal="center"/>
    </xf>
    <xf numFmtId="0" fontId="13" fillId="5" borderId="0" xfId="0" applyFont="1" applyFill="1" applyAlignment="1">
      <alignment horizontal="center"/>
    </xf>
    <xf numFmtId="0" fontId="9" fillId="2" borderId="1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31" xfId="0" applyFont="1" applyFill="1" applyBorder="1" applyAlignment="1">
      <alignment horizontal="center" vertical="center" wrapText="1"/>
    </xf>
  </cellXfs>
  <cellStyles count="11">
    <cellStyle name="Comma" xfId="9" builtinId="3"/>
    <cellStyle name="Comma 2" xfId="3" xr:uid="{2B2F524F-99B1-4401-8465-BB6D4B735946}"/>
    <cellStyle name="Comma 2 2" xfId="5" xr:uid="{728ABB8B-684D-4D28-9797-9F530C531CFC}"/>
    <cellStyle name="Currency 2" xfId="4" xr:uid="{BDB9A1F0-94C2-48EC-B731-B026DA34ADC0}"/>
    <cellStyle name="Currency 2 2" xfId="6" xr:uid="{9DFFCAC1-4F74-4FA1-8318-E134633AF3A9}"/>
    <cellStyle name="Hyperlink" xfId="10" builtinId="8"/>
    <cellStyle name="Hyperlink 2" xfId="2" xr:uid="{4509F4DE-A517-42D2-BAE3-8939D31C1288}"/>
    <cellStyle name="Hyperlink 3" xfId="7" xr:uid="{13A38E80-0C2B-4617-A89C-1E64EBA05295}"/>
    <cellStyle name="Normal" xfId="0" builtinId="0"/>
    <cellStyle name="Normal 2" xfId="8" xr:uid="{677EE034-2C83-409C-8707-BBF4C31335FE}"/>
    <cellStyle name="Percent 2" xfId="1" xr:uid="{7F0B6E96-5048-4199-A87E-EA136E0CD5D8}"/>
  </cellStyles>
  <dxfs count="52">
    <dxf>
      <font>
        <b val="0"/>
        <i val="0"/>
        <strike val="0"/>
        <condense val="0"/>
        <extend val="0"/>
        <outline val="0"/>
        <shadow val="0"/>
        <u val="none"/>
        <vertAlign val="baseline"/>
        <sz val="10"/>
        <color rgb="FF000000"/>
        <name val="Arial"/>
        <family val="2"/>
        <scheme val="none"/>
      </font>
      <numFmt numFmtId="166" formatCode="&quot;£&quot;#,##0.00"/>
    </dxf>
    <dxf>
      <font>
        <b val="0"/>
        <i val="0"/>
        <strike val="0"/>
        <condense val="0"/>
        <extend val="0"/>
        <outline val="0"/>
        <shadow val="0"/>
        <u val="none"/>
        <vertAlign val="baseline"/>
        <sz val="10"/>
        <color rgb="FF000000"/>
        <name val="Arial"/>
        <family val="2"/>
        <scheme val="none"/>
      </font>
      <numFmt numFmtId="166" formatCode="&quot;£&quot;#,##0.00"/>
    </dxf>
    <dxf>
      <font>
        <b val="0"/>
        <i val="0"/>
        <strike val="0"/>
        <condense val="0"/>
        <extend val="0"/>
        <outline val="0"/>
        <shadow val="0"/>
        <u val="none"/>
        <vertAlign val="baseline"/>
        <sz val="10"/>
        <color rgb="FF000000"/>
        <name val="Arial"/>
        <family val="2"/>
        <scheme val="none"/>
      </font>
      <numFmt numFmtId="0" formatCode="General"/>
    </dxf>
    <dxf>
      <numFmt numFmtId="166" formatCode="&quot;£&quot;#,##0.00"/>
    </dxf>
    <dxf>
      <numFmt numFmtId="0" formatCode="General"/>
    </dxf>
    <dxf>
      <numFmt numFmtId="19" formatCode="dd/mm/yyyy"/>
    </dxf>
    <dxf>
      <font>
        <b val="0"/>
        <i val="0"/>
        <strike val="0"/>
        <condense val="0"/>
        <extend val="0"/>
        <outline val="0"/>
        <shadow val="0"/>
        <u val="none"/>
        <vertAlign val="baseline"/>
        <sz val="10"/>
        <color rgb="FF000000"/>
        <name val="Arial"/>
        <family val="2"/>
        <scheme val="none"/>
      </font>
      <numFmt numFmtId="0" formatCode="General"/>
    </dxf>
    <dxf>
      <font>
        <strike val="0"/>
        <outline val="0"/>
        <shadow val="0"/>
        <u val="none"/>
        <vertAlign val="baseline"/>
        <sz val="10"/>
        <name val="Arial"/>
        <family val="2"/>
        <scheme val="none"/>
      </font>
      <numFmt numFmtId="0" formatCode="General"/>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19" formatCode="dd/mm/yyyy"/>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19" formatCode="dd/mm/yyyy"/>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numFmt numFmtId="0" formatCode="General"/>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19" formatCode="dd/mm/yyyy"/>
    </dxf>
    <dxf>
      <font>
        <b val="0"/>
        <i val="0"/>
        <strike val="0"/>
        <condense val="0"/>
        <extend val="0"/>
        <outline val="0"/>
        <shadow val="0"/>
        <u val="none"/>
        <vertAlign val="baseline"/>
        <sz val="10"/>
        <color rgb="FF000000"/>
        <name val="Arial"/>
        <family val="2"/>
        <scheme val="none"/>
      </font>
      <numFmt numFmtId="19" formatCode="dd/mm/yyyy"/>
    </dxf>
    <dxf>
      <font>
        <b val="0"/>
        <i val="0"/>
        <strike val="0"/>
        <condense val="0"/>
        <extend val="0"/>
        <outline val="0"/>
        <shadow val="0"/>
        <u val="none"/>
        <vertAlign val="baseline"/>
        <sz val="10"/>
        <color rgb="FF000000"/>
        <name val="Arial"/>
        <family val="2"/>
        <scheme val="none"/>
      </font>
      <numFmt numFmtId="19" formatCode="dd/mm/yyyy"/>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0"/>
        <color rgb="FF000000"/>
        <name val="Arial"/>
        <family val="2"/>
        <scheme val="none"/>
      </font>
      <numFmt numFmtId="19" formatCode="dd/mm/yyyy"/>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dxf>
    <dxf>
      <border outline="0">
        <top style="thin">
          <color rgb="FF09FFED"/>
        </top>
      </border>
    </dxf>
    <dxf>
      <border outline="0">
        <left style="thin">
          <color rgb="FF09FFED"/>
        </left>
        <top style="thin">
          <color rgb="FF09FFED"/>
        </top>
        <bottom style="thin">
          <color rgb="FF09FFED"/>
        </bottom>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font>
        <b/>
        <i val="0"/>
        <strike val="0"/>
        <condense val="0"/>
        <extend val="0"/>
        <outline val="0"/>
        <shadow val="0"/>
        <u val="none"/>
        <vertAlign val="baseline"/>
        <sz val="10"/>
        <color theme="2"/>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solid">
          <fgColor theme="8" tint="0.79998168889431442"/>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theme="0"/>
        <name val="Arial"/>
        <scheme val="none"/>
      </font>
    </dxf>
    <dxf>
      <font>
        <b/>
        <i val="0"/>
        <strike val="0"/>
        <condense val="0"/>
        <extend val="0"/>
        <outline val="0"/>
        <shadow val="0"/>
        <u val="none"/>
        <vertAlign val="baseline"/>
        <sz val="10"/>
        <color theme="6"/>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theme="6"/>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theme="6"/>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theme="6"/>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theme="6"/>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theme="6"/>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6" formatCode="&quot;£&quot;#,##0.00"/>
      <protection locked="0" hidden="0"/>
    </dxf>
    <dxf>
      <font>
        <b val="0"/>
        <i val="0"/>
        <strike val="0"/>
        <condense val="0"/>
        <extend val="0"/>
        <outline val="0"/>
        <shadow val="0"/>
        <u val="none"/>
        <vertAlign val="baseline"/>
        <sz val="10"/>
        <color rgb="FF000000"/>
        <name val="Arial"/>
        <family val="2"/>
        <scheme val="none"/>
      </font>
      <numFmt numFmtId="19" formatCode="dd/mm/yyyy"/>
      <protection locked="0" hidden="0"/>
    </dxf>
    <dxf>
      <font>
        <b val="0"/>
        <i val="0"/>
        <strike val="0"/>
        <condense val="0"/>
        <extend val="0"/>
        <outline val="0"/>
        <shadow val="0"/>
        <u val="none"/>
        <vertAlign val="baseline"/>
        <sz val="10"/>
        <color rgb="FF000000"/>
        <name val="Arial"/>
        <family val="2"/>
        <scheme val="none"/>
      </font>
      <numFmt numFmtId="19" formatCode="dd/mm/yyyy"/>
      <protection locked="0" hidden="0"/>
    </dxf>
    <dxf>
      <font>
        <b val="0"/>
        <i val="0"/>
        <strike val="0"/>
        <condense val="0"/>
        <extend val="0"/>
        <outline val="0"/>
        <shadow val="0"/>
        <u val="none"/>
        <vertAlign val="baseline"/>
        <sz val="10"/>
        <color rgb="FF000000"/>
        <name val="Arial"/>
        <family val="2"/>
        <scheme val="none"/>
      </font>
      <numFmt numFmtId="0" formatCode="General"/>
      <border diagonalUp="0" diagonalDown="0" outline="0">
        <left/>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10"/>
        <color rgb="FF000000"/>
        <name val="Arial"/>
        <family val="2"/>
        <scheme val="none"/>
      </font>
      <numFmt numFmtId="19" formatCode="dd/mm/yyyy"/>
      <border diagonalUp="0" diagonalDown="0" outline="0">
        <left style="thin">
          <color theme="4" tint="0.39997558519241921"/>
        </left>
        <right/>
        <top style="thin">
          <color theme="4" tint="0.39997558519241921"/>
        </top>
        <bottom style="thin">
          <color theme="4" tint="0.39997558519241921"/>
        </bottom>
      </border>
      <protection locked="0" hidden="0"/>
    </dxf>
    <dxf>
      <protection locked="0" hidden="0"/>
    </dxf>
    <dxf>
      <font>
        <b val="0"/>
        <i val="0"/>
        <strike val="0"/>
        <condense val="0"/>
        <extend val="0"/>
        <outline val="0"/>
        <shadow val="0"/>
        <u val="none"/>
        <vertAlign val="baseline"/>
        <sz val="10"/>
        <color rgb="FF000000"/>
        <name val="Arial"/>
        <family val="2"/>
        <scheme val="none"/>
      </font>
      <numFmt numFmtId="0" formatCode="General"/>
      <protection locked="0" hidden="0"/>
    </dxf>
    <dxf>
      <font>
        <b val="0"/>
        <i val="0"/>
        <strike val="0"/>
        <condense val="0"/>
        <extend val="0"/>
        <outline val="0"/>
        <shadow val="0"/>
        <u val="none"/>
        <vertAlign val="baseline"/>
        <sz val="10"/>
        <color rgb="FF000000"/>
        <name val="Arial"/>
        <family val="2"/>
        <scheme val="none"/>
      </font>
    </dxf>
    <dxf>
      <font>
        <color rgb="FFFF0000"/>
      </font>
      <fill>
        <patternFill>
          <bgColor theme="0" tint="-0.24994659260841701"/>
        </patternFill>
      </fill>
    </dxf>
    <dxf>
      <font>
        <color rgb="FFFF0000"/>
      </font>
      <fill>
        <patternFill>
          <bgColor theme="0" tint="-0.24994659260841701"/>
        </patternFill>
      </fill>
      <border>
        <vertical/>
        <horizontal/>
      </border>
    </dxf>
  </dxfs>
  <tableStyles count="1" defaultTableStyle="TableStyleMedium2" defaultPivotStyle="PivotStyleLight16">
    <tableStyle name="Invisible" pivot="0" table="0" count="0" xr9:uid="{BD2F45AD-E6B1-48A0-986E-B3CE47C48FF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CBCEA9"/>
      <rgbColor rgb="00B9CED0"/>
      <rgbColor rgb="00D6C5A3"/>
      <rgbColor rgb="00DAD1C7"/>
      <rgbColor rgb="00660066"/>
      <rgbColor rgb="00FF8080"/>
      <rgbColor rgb="000066CC"/>
      <rgbColor rgb="00CCCCFF"/>
      <rgbColor rgb="00A8AD70"/>
      <rgbColor rgb="008AADB0"/>
      <rgbColor rgb="00BA9E66"/>
      <rgbColor rgb="00C2B3A1"/>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9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ker, Louise - GAD" refreshedDate="45503.705811458334" missingItemsLimit="0" createdVersion="8" refreshedVersion="8" minRefreshableVersion="3" recordCount="500" xr:uid="{2D4FC71C-8D73-434F-BF08-22918BE8FBB9}">
  <cacheSource type="worksheet">
    <worksheetSource name="calculations_table"/>
  </cacheSource>
  <cacheFields count="16">
    <cacheField name="Member ID" numFmtId="0">
      <sharedItems count="2">
        <s v="Individual"/>
        <s v=""/>
      </sharedItems>
    </cacheField>
    <cacheField name="Global ID" numFmtId="14">
      <sharedItems/>
    </cacheField>
    <cacheField name="Effective date" numFmtId="14">
      <sharedItems containsSemiMixedTypes="0" containsNonDate="0" containsDate="1" containsString="0" minDate="1899-12-30T00:00:00" maxDate="1899-12-31T00:00:00"/>
    </cacheField>
    <cacheField name="Earliest payment date" numFmtId="14">
      <sharedItems containsSemiMixedTypes="0" containsNonDate="0" containsDate="1" containsString="0" minDate="1899-12-30T00:00:00" maxDate="1899-12-31T00:00:00"/>
    </cacheField>
    <cacheField name="Lump sum payment date" numFmtId="14">
      <sharedItems containsSemiMixedTypes="0" containsNonDate="0" containsDate="1" containsString="0" minDate="1899-12-30T00:00:00" maxDate="1899-12-31T00:00:00"/>
    </cacheField>
    <cacheField name="Payment amount" numFmtId="2">
      <sharedItems containsSemiMixedTypes="0" containsString="0" containsNumber="1" containsInteger="1" minValue="0" maxValue="0"/>
    </cacheField>
    <cacheField name="Payment type" numFmtId="2">
      <sharedItems containsSemiMixedTypes="0" containsString="0" containsNumber="1" containsInteger="1" minValue="0" maxValue="0"/>
    </cacheField>
    <cacheField name="Lump sum flag" numFmtId="0">
      <sharedItems/>
    </cacheField>
    <cacheField name="Date of first over/under payment" numFmtId="14">
      <sharedItems/>
    </cacheField>
    <cacheField name="Total payment amount" numFmtId="2">
      <sharedItems containsSemiMixedTypes="0" containsString="0" containsNumber="1" containsInteger="1" minValue="0" maxValue="0"/>
    </cacheField>
    <cacheField name="Interest multiplier" numFmtId="2">
      <sharedItems/>
    </cacheField>
    <cacheField name="Total interest due" numFmtId="2">
      <sharedItems/>
    </cacheField>
    <cacheField name="Interest start date - Judgments" numFmtId="14">
      <sharedItems/>
    </cacheField>
    <cacheField name="Period 1 interest multiplier - Judgments" numFmtId="2">
      <sharedItems/>
    </cacheField>
    <cacheField name="Period 2 interest multiplier - Judgments" numFmtId="2">
      <sharedItems containsSemiMixedTypes="0" containsString="0" containsNumber="1" containsInteger="1" minValue="1" maxValue="1"/>
    </cacheField>
    <cacheField name="Total interest multiplier - Judgments" numFmtId="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s v="Individual"/>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r>
    <x v="1"/>
    <s v=""/>
    <d v="1899-12-30T00:00:00"/>
    <d v="1899-12-30T00:00:00"/>
    <d v="1899-12-30T00:00:00"/>
    <n v="0"/>
    <n v="0"/>
    <e v="#N/A"/>
    <e v="#N/A"/>
    <n v="0"/>
    <e v="#N/A"/>
    <e v="#N/A"/>
    <e v="#N/A"/>
    <e v="#N/A"/>
    <n v="1"/>
    <e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704CE2-8069-48FC-8EB1-4AA1E921B1C9}" name="Unique member IDs" cacheId="1" applyNumberFormats="0" applyBorderFormats="0" applyFontFormats="0" applyPatternFormats="0" applyAlignmentFormats="0" applyWidthHeightFormats="1" dataCaption="Values" showMissing="0" updatedVersion="8" minRefreshableVersion="3" useAutoFormatting="1" rowGrandTotals="0" colGrandTotals="0" itemPrintTitles="1" createdVersion="8" indent="0" outline="1" outlineData="1" multipleFieldFilters="0" rowHeaderCaption="Member IDs">
  <location ref="A22:A24" firstHeaderRow="1" firstDataRow="1" firstDataCol="1"/>
  <pivotFields count="16">
    <pivotField axis="axisRow" showAll="0">
      <items count="3">
        <item x="1"/>
        <item x="0"/>
        <item t="default"/>
      </items>
    </pivotField>
    <pivotField showAll="0"/>
    <pivotField numFmtId="14"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s>
  <rowFields count="1">
    <field x="0"/>
  </rowFields>
  <rowItems count="2">
    <i>
      <x/>
    </i>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1788D2-A21B-4646-B1DF-CF8A16CA3A80}" name="data_final_bulk" displayName="data_final_bulk" ref="A22:M522" totalsRowShown="0" dataDxfId="49">
  <autoFilter ref="A22:M522" xr:uid="{F11788D2-A21B-4646-B1DF-CF8A16CA3A80}"/>
  <tableColumns count="13">
    <tableColumn id="15" xr3:uid="{AD81A979-3E7A-4993-8F94-77D7AC6347BF}" name="Member ID" dataDxfId="48"/>
    <tableColumn id="19" xr3:uid="{FD834610-C43C-4E63-9BE1-4A1363B1E387}" name="Global ID" dataDxfId="47"/>
    <tableColumn id="17" xr3:uid="{5D1BB003-A4DA-4A4A-A51A-8DADF04186B5}" name="Effective date" dataDxfId="46"/>
    <tableColumn id="3" xr3:uid="{B7CA9053-3B45-459C-8D33-62D421F75FC7}" name="Payment type" dataDxfId="45"/>
    <tableColumn id="4" xr3:uid="{ADAEB4FC-3A78-446A-998F-FAA08B725A07}" name="Lump Sum payment date" dataDxfId="44"/>
    <tableColumn id="1" xr3:uid="{C8496692-DCCF-40E6-A3BE-8E0D71D6D4AF}" name="Earliest payment date" dataDxfId="43"/>
    <tableColumn id="7" xr3:uid="{11D11000-2DA0-4FC7-82F6-D29AA2D30843}" name="Payment amount" dataDxfId="42"/>
    <tableColumn id="8" xr3:uid="{6117BD92-27D8-4D2D-9446-A00750F918DC}" name="Payment date consistency check" dataDxfId="41">
      <calculatedColumnFormula>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calculatedColumnFormula>
    </tableColumn>
    <tableColumn id="11" xr3:uid="{0517D535-72C6-4CB8-98E3-B2AE010EB7A4}" name="Lump sum check" dataDxfId="40">
      <calculatedColumnFormula>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calculatedColumnFormula>
    </tableColumn>
    <tableColumn id="2" xr3:uid="{F9082669-F2FD-4C0B-8915-69739CE82A26}" name="Payment amount check" dataDxfId="39">
      <calculatedColumnFormula>IF(ISBLANK(data_final_bulk[[#This Row],[Member ID]]), "",IF(data_final_bulk[[#This Row],[Payment amount]] &gt; 0, "PASS", "Please ensure the Payment amount is greater than 0"))</calculatedColumnFormula>
    </tableColumn>
    <tableColumn id="13" xr3:uid="{0FC244EE-D1CF-4FE7-9AB9-EEF20934D0D0}" name="Payment type and member ID check" dataDxfId="38">
      <calculatedColumnFormula>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calculatedColumnFormula>
    </tableColumn>
    <tableColumn id="12" xr3:uid="{D1B2CBC1-6159-4856-8607-AEADDB467A3D}" name="Effective date check " dataDxfId="37">
      <calculatedColumnFormula>IF(ISBLANK(data_final_bulk[[#This Row],[Member ID]]), "", IF(ISBLANK(data_final_bulk[[#This Row],[Effective date]]), "Please fill in the effective date",
"PASS"))</calculatedColumnFormula>
    </tableColumn>
    <tableColumn id="5" xr3:uid="{EFDE6F77-9236-4A1C-8BB1-0ED3D033823E}" name="Error count" dataDxfId="36">
      <calculatedColumnFormula>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14656F-CF49-405F-838A-7BFE42AF14C0}" name="Method_lookup_table" displayName="Method_lookup_table" ref="B16:G21" totalsRowShown="0" headerRowDxfId="35" dataDxfId="34">
  <tableColumns count="6">
    <tableColumn id="1" xr3:uid="{285593E8-F4F4-473F-81C1-871A200BA083}" name="Payment type" dataDxfId="33"/>
    <tableColumn id="3" xr3:uid="{95E614F2-BC5E-4C1B-ADB6-13EC93026F9F}" name="Method" dataDxfId="32"/>
    <tableColumn id="4" xr3:uid="{94948FE3-1740-4F50-AC16-0CE0C7FDBA40}" name="Acceptable input type" dataDxfId="31"/>
    <tableColumn id="2" xr3:uid="{0982A978-55BC-4D6F-B99F-DA396EA604F7}" name="Regulation reference for interest calculation dates" dataDxfId="30"/>
    <tableColumn id="5" xr3:uid="{780D7EF6-A705-40EC-AB46-E36C179A15F9}" name="Lump sum date input requirement" dataDxfId="29"/>
    <tableColumn id="7" xr3:uid="{0D0FC34A-16D7-4B27-BCA0-5C31BE407C21}" name="Earliest payment date input requirement" dataDxfId="2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9DD469-8C4F-446C-BE5C-5866A43FD62E}" name="calculations_table" displayName="calculations_table" ref="A22:P522" totalsRowShown="0" headerRowDxfId="27" dataDxfId="26" tableBorderDxfId="25" totalsRowBorderDxfId="24">
  <autoFilter ref="A22:P522" xr:uid="{EBD4A8DE-7E2F-4EE0-975E-5A95D513E3A4}"/>
  <tableColumns count="16">
    <tableColumn id="8" xr3:uid="{70CBB45C-49B8-400A-8E2D-7AF54E2A1C40}" name="Member ID" dataDxfId="23">
      <calculatedColumnFormula>IFERROR(IF(Calc_type="Bulk", IF(data_final_bulk[[#This Row],[Member ID]]="", "", data_final_bulk[[#This Row],[Member ID]]), IF(A22="Member ID",  "Individual","")), "")</calculatedColumnFormula>
    </tableColumn>
    <tableColumn id="3" xr3:uid="{BF36B0BF-AFF6-4564-87F4-4C2F9811AC1A}" name="Global ID" dataDxfId="22">
      <calculatedColumnFormula>IFERROR(IF(Calc_type="Bulk", IF(data_final_bulk[[#This Row],[Global ID]]="", "", data_final_bulk[[#This Row],[Global ID]]), IF(B22="Global ID", "Individual","")), "")</calculatedColumnFormula>
    </tableColumn>
    <tableColumn id="2" xr3:uid="{3CE9DA0C-095E-4875-8DE0-35BAD790819D}" name="Effective date" dataDxfId="21">
      <calculatedColumnFormula>IF(Calc_type="Bulk", data_final_bulk[[#This Row],[Effective date]], Effective_date_individual)</calculatedColumnFormula>
    </tableColumn>
    <tableColumn id="17" xr3:uid="{A41762AA-A548-48F5-9652-71BCDDDB2736}" name="Earliest payment date" dataDxfId="20">
      <calculatedColumnFormula>IF(Calc_type="Bulk", data_final_bulk[[#This Row],[Earliest payment date]], Earliest_payment_date_individual)</calculatedColumnFormula>
    </tableColumn>
    <tableColumn id="53" xr3:uid="{EFCB8AEA-D31D-4EBA-B676-5F5301F3F78C}" name="Lump sum payment date" dataDxfId="19">
      <calculatedColumnFormula>IF(Calc_type="Bulk", data_final_bulk[[#This Row],[Lump Sum payment date]], Lump_sum_payment_date_individual)</calculatedColumnFormula>
    </tableColumn>
    <tableColumn id="1" xr3:uid="{22624826-C388-47EB-BCEC-80509800ED0C}" name="Payment amount" dataDxfId="18">
      <calculatedColumnFormula>IF(Calc_type="Bulk", data_final_bulk[[#This Row],[Payment amount]], Payment_amount_individual)</calculatedColumnFormula>
    </tableColumn>
    <tableColumn id="16" xr3:uid="{4B77AB1B-09B3-458E-83DB-D21D2EC44865}" name="Payment type" dataDxfId="17">
      <calculatedColumnFormula>IF(Calc_type="Bulk", data_final_bulk[[#This Row],[Payment type]], Payment_type_individual)</calculatedColumnFormula>
    </tableColumn>
    <tableColumn id="4" xr3:uid="{2E50C939-2ACF-40B6-B288-FA13B154048C}" name="Lump sum flag" dataDxfId="16">
      <calculatedColumnFormula>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calculatedColumnFormula>
    </tableColumn>
    <tableColumn id="12" xr3:uid="{4543BC2F-1C19-4308-A036-B62FE276CFB2}" name="Date of first over/under payment" dataDxfId="15">
      <calculatedColumnFormula>IF(calculations_table[[#This Row],[Lump sum flag]]="Y",
calculations_table[[#This Row],[Lump sum payment date]],
   IF(calculations_table[[#This Row],[Earliest payment date]]=0,
      "N/A",
      calculations_table[[#This Row],[Earliest payment date]]
   )
)</calculatedColumnFormula>
    </tableColumn>
    <tableColumn id="6" xr3:uid="{77DE6C73-F05C-4A8B-8DB3-68128B15C1E9}" name="Total payment amount" dataDxfId="14">
      <calculatedColumnFormula>SUMIFS(calculations_table[Payment amount], calculations_table[Member ID], calculations_table[[#This Row],[Member ID]])</calculatedColumnFormula>
    </tableColumn>
    <tableColumn id="5" xr3:uid="{C919F320-98CB-4165-82F9-17E0F98EAFB8}" name="Interest multiplier" dataDxfId="13">
      <calculatedColumnFormula>calculations_table[[#This Row],[Total interest multiplier - Judgments]]</calculatedColumnFormula>
    </tableColumn>
    <tableColumn id="7" xr3:uid="{4A0AE6E0-9509-4DFF-B0BD-B98FBDD52183}" name="Total interest due" dataDxfId="12">
      <calculatedColumnFormula>calculations_table[[#This Row],[Payment amount]]*(calculations_table[[#This Row],[Interest multiplier]]-1)</calculatedColumnFormula>
    </tableColumn>
    <tableColumn id="15" xr3:uid="{26D6C2E5-2B4F-4726-826F-B0F73C4CBEE9}" name="Interest start date - Judgments" dataDxfId="11">
      <calculatedColumnFormula>IF(calculations_table[[#This Row],[Lump sum flag]]="Y",calculations_table[[#This Row],[Lump sum payment date]],ROUNDUP((calculations_table[[#This Row],[Effective date]] - calculations_table[[#This Row],[Date of first over/under payment]]) / 2 + calculations_table[[#This Row],[Date of first over/under payment]], 0))</calculatedColumnFormula>
    </tableColumn>
    <tableColumn id="18" xr3:uid="{77109AC1-25D7-44EC-B097-E472818D5892}" name="Period 1 interest multiplier - Judgments" dataDxfId="10">
      <calculatedColumnFormula>1+(calculations_table[[#This Row],[Effective date]]-calculations_table[[#This Row],[Interest start date - Judgments]])/365.25* JudgmentsRate</calculatedColumnFormula>
    </tableColumn>
    <tableColumn id="19" xr3:uid="{7931DF0E-5DE8-4707-A93B-1E71BE0E9BC6}" name="Period 2 interest multiplier - Judgments" dataDxfId="9"/>
    <tableColumn id="25" xr3:uid="{88371944-61D6-4BDB-AFD0-1595F063F455}" name="Total interest multiplier - Judgments" dataDxfId="8">
      <calculatedColumnFormula>calculations_table[[#This Row],[Period 1 interest multiplier - Judgments]]*calculations_table[[#This Row],[Period 2 interest multiplier - Judgments]]</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13D8C9-B993-4712-BBE2-96641D20D0D7}" name="output_table" displayName="output_table" ref="D22:K522" totalsRowShown="0">
  <autoFilter ref="D22:K522" xr:uid="{D113D8C9-B993-4712-BBE2-96641D20D0D7}"/>
  <tableColumns count="8">
    <tableColumn id="1" xr3:uid="{0C15BC94-52EB-4C51-A7EB-3B02A29D5CA7}" name="Member ID" dataDxfId="7">
      <calculatedColumnFormula>IF(A23="", "", A23)</calculatedColumnFormula>
    </tableColumn>
    <tableColumn id="9" xr3:uid="{D069376E-EE85-46BF-AE64-C09FC769C367}" name="Global ID" dataDxfId="6">
      <calculatedColumnFormula>IF(OR(output_table[[#This Row],[Member ID]]="", Calc_type&lt;&gt;"Bulk"), "",
IF(ISBLANK(INDEX(data_final_bulk[Global ID], MATCH(output_table[[#This Row],[Member ID]], data_final_bulk[Member ID], 0))), "", INDEX(data_final_bulk[Global ID], MATCH(output_table[[#This Row],[Member ID]], data_final_bulk[Member ID], 0))))</calculatedColumnFormula>
    </tableColumn>
    <tableColumn id="2" xr3:uid="{6EB8AE12-73B1-4791-9D10-968EDE051B0A}" name="Effective date" dataDxfId="5">
      <calculatedColumnFormula>IF(output_table[[#This Row],[Member ID]]="", "", INDEX(calculations_table[Effective date], MATCH(output_table[[#This Row],[Member ID]], calculations_table[Member ID], 0)))</calculatedColumnFormula>
    </tableColumn>
    <tableColumn id="4" xr3:uid="{5876140C-7D69-49CC-A551-9F50699DAB89}" name="Payment type" dataDxfId="4">
      <calculatedColumnFormula>IF(output_table[[#This Row],[Member ID]]="", "", INDEX(calculations_table[Payment type], MATCH(output_table[[#This Row],[Member ID]], calculations_table[Member ID], 0)))</calculatedColumnFormula>
    </tableColumn>
    <tableColumn id="6" xr3:uid="{A980F672-04E8-4F4C-8CAE-CACD267B2362}" name="Total payment amount (Excluding interest due)" dataDxfId="3" dataCellStyle="Comma">
      <calculatedColumnFormula>IF(output_table[[#This Row],[Member ID]]="", "", SUMIFS(calculations_table[Payment amount], calculations_table[Member ID], output_table[[#This Row],[Member ID]]))</calculatedColumnFormula>
    </tableColumn>
    <tableColumn id="8" xr3:uid="{D06E22BE-7F73-4CA1-8838-3D9E26C2244D}" name="Input error count" dataDxfId="2">
      <calculatedColumnFormula>IF(output_table[[#This Row],[Member ID]]="", "",
IF(Calc_type="Bulk", SUMIFS(data_final_bulk[Error count], data_final_bulk[Member ID], output_table[[#This Row],[Member ID]]), Error_count))</calculatedColumnFormula>
    </tableColumn>
    <tableColumn id="13" xr3:uid="{DE6AE37B-00AC-4101-81DB-DADE780FCA79}" name="Interest due" dataDxfId="1" dataCellStyle="Comma">
      <calculatedColumnFormula>IF(OR(output_table[[#This Row],[Member ID]]="", output_table[[#This Row],[Input error count]]&gt;0), "", SUMIFS(calculations_table[Total interest due], calculations_table[Member ID], output_table[[#This Row],[Member ID]]))</calculatedColumnFormula>
    </tableColumn>
    <tableColumn id="11" xr3:uid="{791A120B-58FD-4267-8FD9-3DF974506198}" name="Interest start date" dataDxfId="0" dataCellStyle="Comma">
      <calculatedColumnFormula>IF(OR(output_table[[#This Row],[Member ID]]="", output_table[[#This Row],[Input error count]]&gt;0), "", INDEX(calculations_table[Interest start date - Judgments], MATCH(output_table[[#This Row],[Member ID]], calculations_table[Member ID], 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Accessible_21">
  <a:themeElements>
    <a:clrScheme name="GAD">
      <a:dk1>
        <a:sysClr val="windowText" lastClr="000000"/>
      </a:dk1>
      <a:lt1>
        <a:sysClr val="window" lastClr="FFFFFF"/>
      </a:lt1>
      <a:dk2>
        <a:srgbClr val="000000"/>
      </a:dk2>
      <a:lt2>
        <a:srgbClr val="FFFFFF"/>
      </a:lt2>
      <a:accent1>
        <a:srgbClr val="00635B"/>
      </a:accent1>
      <a:accent2>
        <a:srgbClr val="93002C"/>
      </a:accent2>
      <a:accent3>
        <a:srgbClr val="8A1B61"/>
      </a:accent3>
      <a:accent4>
        <a:srgbClr val="ED8B00"/>
      </a:accent4>
      <a:accent5>
        <a:srgbClr val="4B9560"/>
      </a:accent5>
      <a:accent6>
        <a:srgbClr val="06038D"/>
      </a:accent6>
      <a:hlink>
        <a:srgbClr val="00635B"/>
      </a:hlink>
      <a:folHlink>
        <a:srgbClr val="00635B"/>
      </a:folHlink>
    </a:clrScheme>
    <a:fontScheme name="GAD">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GAD" id="{FA26CC94-9AB8-43CF-9208-DAD2EEF8E84B}" vid="{AD10AD8E-362D-4DD0-B12A-007E9058863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uksi/2023/972/contents/made" TargetMode="External"/><Relationship Id="rId2" Type="http://schemas.openxmlformats.org/officeDocument/2006/relationships/hyperlink" Target="https://www.justice-ni.gov.uk/publications/court-rules-publications" TargetMode="External"/><Relationship Id="rId1" Type="http://schemas.openxmlformats.org/officeDocument/2006/relationships/hyperlink" Target="https://www.legislation.gov.uk/ukpga/Vict/1-2/110/section/17" TargetMode="External"/><Relationship Id="rId6" Type="http://schemas.openxmlformats.org/officeDocument/2006/relationships/table" Target="../tables/table2.xml"/><Relationship Id="rId5" Type="http://schemas.openxmlformats.org/officeDocument/2006/relationships/printerSettings" Target="../printerSettings/printerSettings4.bin"/><Relationship Id="rId4" Type="http://schemas.openxmlformats.org/officeDocument/2006/relationships/hyperlink" Target="https://www.legislation.gov.uk/ukpga/Vict/55-56/17/section/9"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89"/>
  <sheetViews>
    <sheetView tabSelected="1" workbookViewId="0">
      <selection activeCell="B22" sqref="B22"/>
    </sheetView>
  </sheetViews>
  <sheetFormatPr defaultColWidth="16.85546875" defaultRowHeight="14.25" x14ac:dyDescent="0.2"/>
  <cols>
    <col min="1" max="1" width="16.85546875" style="2" customWidth="1"/>
    <col min="2" max="2" width="117.140625" style="4" customWidth="1"/>
    <col min="3" max="3" width="16.85546875" style="2" customWidth="1"/>
    <col min="4" max="4" width="16.85546875" style="2"/>
    <col min="5" max="7" width="13.85546875" style="2" bestFit="1" customWidth="1"/>
    <col min="8" max="16384" width="16.85546875" style="2"/>
  </cols>
  <sheetData>
    <row r="1" spans="1:3" customFormat="1" ht="20.25" x14ac:dyDescent="0.25">
      <c r="A1" s="10" t="s">
        <v>0</v>
      </c>
      <c r="B1" s="1"/>
      <c r="C1" s="6"/>
    </row>
    <row r="2" spans="1:3" customFormat="1" ht="15.75" x14ac:dyDescent="0.25">
      <c r="A2" s="5" t="s">
        <v>2</v>
      </c>
      <c r="B2" s="1" t="s">
        <v>106</v>
      </c>
      <c r="C2" s="6"/>
    </row>
    <row r="3" spans="1:3" customFormat="1" ht="15.75" x14ac:dyDescent="0.2">
      <c r="A3" s="5" t="s">
        <v>3</v>
      </c>
      <c r="B3" s="3" t="str">
        <f ca="1">MID(CELL("filename",A1),FIND("]",CELL("filename",A1))+1,255)</f>
        <v>Scope</v>
      </c>
      <c r="C3" s="6"/>
    </row>
    <row r="4" spans="1:3" customFormat="1" ht="15.75" x14ac:dyDescent="0.2">
      <c r="A4" s="7" t="s">
        <v>1</v>
      </c>
      <c r="B4" s="8" t="str">
        <f ca="1">CELL("filename",A1)</f>
        <v>C:\Users\rachel.abbey\AppData\Local\Microsoft\Windows\INetCache\Content.Outlook\TLLLNBUV\[LGPS McCloud interest calculator v1.0 - no macro.xlsx]Scope</v>
      </c>
      <c r="C4" s="6"/>
    </row>
    <row r="5" spans="1:3" ht="15" x14ac:dyDescent="0.2">
      <c r="A5" s="6"/>
      <c r="B5" s="9"/>
      <c r="C5" s="6"/>
    </row>
    <row r="6" spans="1:3" s="56" customFormat="1" ht="15" thickBot="1" x14ac:dyDescent="0.25"/>
    <row r="7" spans="1:3" s="56" customFormat="1" ht="15.75" thickBot="1" x14ac:dyDescent="0.3">
      <c r="B7" s="113" t="s">
        <v>32</v>
      </c>
    </row>
    <row r="8" spans="1:3" s="56" customFormat="1" ht="29.1" customHeight="1" thickBot="1" x14ac:dyDescent="0.45">
      <c r="B8" s="152" t="s">
        <v>107</v>
      </c>
    </row>
    <row r="9" spans="1:3" s="56" customFormat="1" ht="15" thickBot="1" x14ac:dyDescent="0.25"/>
    <row r="10" spans="1:3" s="56" customFormat="1" ht="15" x14ac:dyDescent="0.25">
      <c r="B10" s="120" t="s">
        <v>54</v>
      </c>
    </row>
    <row r="11" spans="1:3" s="56" customFormat="1" ht="29.25" thickBot="1" x14ac:dyDescent="0.25">
      <c r="B11" s="55" t="s">
        <v>55</v>
      </c>
    </row>
    <row r="12" spans="1:3" s="56" customFormat="1" ht="15" thickBot="1" x14ac:dyDescent="0.25"/>
    <row r="13" spans="1:3" ht="15" x14ac:dyDescent="0.25">
      <c r="B13" s="52" t="s">
        <v>28</v>
      </c>
    </row>
    <row r="14" spans="1:3" x14ac:dyDescent="0.2">
      <c r="B14" s="53" t="s">
        <v>42</v>
      </c>
    </row>
    <row r="15" spans="1:3" s="56" customFormat="1" ht="42.75" x14ac:dyDescent="0.2">
      <c r="B15" s="54" t="s">
        <v>53</v>
      </c>
    </row>
    <row r="16" spans="1:3" ht="43.5" thickBot="1" x14ac:dyDescent="0.25">
      <c r="B16" s="55" t="s">
        <v>50</v>
      </c>
    </row>
    <row r="17" spans="2:2" ht="15" thickBot="1" x14ac:dyDescent="0.25">
      <c r="B17" s="139"/>
    </row>
    <row r="18" spans="2:2" ht="15" x14ac:dyDescent="0.25">
      <c r="B18" s="52" t="s">
        <v>40</v>
      </c>
    </row>
    <row r="19" spans="2:2" s="56" customFormat="1" ht="42.75" x14ac:dyDescent="0.2">
      <c r="B19" s="54" t="s">
        <v>72</v>
      </c>
    </row>
    <row r="20" spans="2:2" s="56" customFormat="1" x14ac:dyDescent="0.2">
      <c r="B20" s="54" t="s">
        <v>41</v>
      </c>
    </row>
    <row r="21" spans="2:2" s="56" customFormat="1" x14ac:dyDescent="0.2">
      <c r="B21" s="54"/>
    </row>
    <row r="22" spans="2:2" s="56" customFormat="1" ht="147" customHeight="1" thickBot="1" x14ac:dyDescent="0.25">
      <c r="B22" s="151" t="s">
        <v>105</v>
      </c>
    </row>
    <row r="23" spans="2:2" s="56" customFormat="1" x14ac:dyDescent="0.2"/>
    <row r="24" spans="2:2" s="56" customFormat="1" ht="29.45" customHeight="1" x14ac:dyDescent="0.2"/>
    <row r="25" spans="2:2" s="56" customFormat="1" x14ac:dyDescent="0.2"/>
    <row r="26" spans="2:2" x14ac:dyDescent="0.2">
      <c r="B26" s="56"/>
    </row>
    <row r="27" spans="2:2" x14ac:dyDescent="0.2">
      <c r="B27" s="56"/>
    </row>
    <row r="28" spans="2:2" x14ac:dyDescent="0.2">
      <c r="B28" s="56"/>
    </row>
    <row r="29" spans="2:2" x14ac:dyDescent="0.2">
      <c r="B29" s="56"/>
    </row>
    <row r="30" spans="2:2" x14ac:dyDescent="0.2">
      <c r="B30" s="56"/>
    </row>
    <row r="31" spans="2:2" x14ac:dyDescent="0.2">
      <c r="B31" s="2"/>
    </row>
    <row r="32" spans="2:2"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row r="40" spans="2:2" x14ac:dyDescent="0.2">
      <c r="B40" s="2"/>
    </row>
    <row r="41" spans="2:2" x14ac:dyDescent="0.2">
      <c r="B41" s="2"/>
    </row>
    <row r="42" spans="2:2" x14ac:dyDescent="0.2">
      <c r="B42" s="2"/>
    </row>
    <row r="43" spans="2:2" x14ac:dyDescent="0.2">
      <c r="B43" s="2"/>
    </row>
    <row r="44" spans="2:2" x14ac:dyDescent="0.2">
      <c r="B44" s="2"/>
    </row>
    <row r="45" spans="2:2" x14ac:dyDescent="0.2">
      <c r="B45" s="2"/>
    </row>
    <row r="46" spans="2:2" x14ac:dyDescent="0.2">
      <c r="B46" s="2"/>
    </row>
    <row r="47" spans="2:2" x14ac:dyDescent="0.2">
      <c r="B47" s="2"/>
    </row>
    <row r="48" spans="2:2"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row r="56" spans="2:2" x14ac:dyDescent="0.2">
      <c r="B56" s="2"/>
    </row>
    <row r="57" spans="2:2" x14ac:dyDescent="0.2">
      <c r="B57" s="2"/>
    </row>
    <row r="58" spans="2:2" x14ac:dyDescent="0.2">
      <c r="B58" s="2"/>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sheetData>
  <sheetProtection algorithmName="SHA-512" hashValue="R9777rYSqKmbGjin2MQfCpGvhq+r32WL/F05mVJQUpZK+XmRSkRNLSnRMbW4tyjXxflCePZ13aAA40l61cyJyA==" saltValue="8+5GkobBiuv/DehdextqdQ==" spinCount="100000" sheet="1" objects="1" scenarios="1"/>
  <phoneticPr fontId="1" type="noConversion"/>
  <dataValidations count="1">
    <dataValidation type="list" allowBlank="1" showInputMessage="1" showErrorMessage="1" sqref="B8" xr:uid="{8274526E-A69E-4ADF-90FC-CF9A223F8D16}">
      <formula1>"Individual, Bulk"</formula1>
    </dataValidation>
  </dataValidations>
  <pageMargins left="0.75" right="0.75" top="1" bottom="1" header="0.5" footer="0.5"/>
  <pageSetup paperSize="9" scale="67"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B8FA-E0C7-4BF5-92B5-E010EA8F9C47}">
  <sheetPr codeName="Sheet5"/>
  <dimension ref="A1:H29"/>
  <sheetViews>
    <sheetView workbookViewId="0">
      <selection activeCell="B6" sqref="B6"/>
    </sheetView>
  </sheetViews>
  <sheetFormatPr defaultColWidth="9.140625" defaultRowHeight="12.75" x14ac:dyDescent="0.2"/>
  <cols>
    <col min="1" max="1" width="34.5703125" style="69" customWidth="1"/>
    <col min="2" max="2" width="32.140625" style="69" customWidth="1"/>
    <col min="3" max="3" width="24.85546875" style="69" customWidth="1"/>
    <col min="4" max="7" width="23.85546875" style="69" customWidth="1"/>
    <col min="8" max="12" width="20.5703125" style="69" customWidth="1"/>
    <col min="13" max="16384" width="9.140625" style="69"/>
  </cols>
  <sheetData>
    <row r="1" spans="1:8" s="64" customFormat="1" ht="20.25" x14ac:dyDescent="0.3">
      <c r="A1" s="63" t="s">
        <v>0</v>
      </c>
    </row>
    <row r="2" spans="1:8" s="64" customFormat="1" ht="15.75" x14ac:dyDescent="0.25">
      <c r="A2" s="64" t="s">
        <v>2</v>
      </c>
      <c r="B2" s="65" t="str">
        <f ca="1">IFERROR(IF(wb_title="[Enter workbook title here]",MID(CELL("filename",A1),FIND("[",CELL("filename",A1))+1,FIND("]",CELL("filename",A1))-FIND("[",CELL("filename",A1))-1),wb_title),MID(CELL("filename",A1),FIND("[",CELL("filename",A1))+1,FIND("]",CELL("filename",A1))-FIND("[",CELL("filename",A1))-1))</f>
        <v>McCloud Interest calculator - no macro</v>
      </c>
    </row>
    <row r="3" spans="1:8" s="64" customFormat="1" ht="15.75" x14ac:dyDescent="0.25">
      <c r="A3" s="64" t="s">
        <v>3</v>
      </c>
      <c r="B3" s="65" t="str">
        <f ca="1">MID(CELL("filename",A1),FIND("]",CELL("filename",A1))+1,255)</f>
        <v>Inputs (Individual)</v>
      </c>
    </row>
    <row r="4" spans="1:8" s="64" customFormat="1" ht="15" x14ac:dyDescent="0.2">
      <c r="A4" s="64" t="s">
        <v>4</v>
      </c>
      <c r="B4" s="66" t="str">
        <f ca="1">CELL("filename",B1)</f>
        <v>C:\Users\rachel.abbey\AppData\Local\Microsoft\Windows\INetCache\Content.Outlook\TLLLNBUV\[LGPS McCloud interest calculator v1.0 - no macro.xlsx]Inputs (Individual)</v>
      </c>
    </row>
    <row r="5" spans="1:8" s="64" customFormat="1" ht="15.75" thickBot="1" x14ac:dyDescent="0.25">
      <c r="A5" s="67"/>
      <c r="B5" s="66"/>
    </row>
    <row r="6" spans="1:8" s="64" customFormat="1" ht="15.75" thickBot="1" x14ac:dyDescent="0.25">
      <c r="A6" s="135" t="s">
        <v>7</v>
      </c>
      <c r="B6" s="138"/>
      <c r="C6" s="18" t="s">
        <v>92</v>
      </c>
    </row>
    <row r="7" spans="1:8" s="64" customFormat="1" ht="15.75" thickBot="1" x14ac:dyDescent="0.25">
      <c r="A7" s="135" t="s">
        <v>10</v>
      </c>
      <c r="B7" s="156"/>
      <c r="C7" s="156"/>
      <c r="D7" s="156"/>
      <c r="E7" s="68"/>
    </row>
    <row r="8" spans="1:8" s="64" customFormat="1" ht="15.75" thickBot="1" x14ac:dyDescent="0.25">
      <c r="A8" s="135" t="s">
        <v>8</v>
      </c>
      <c r="B8" s="137"/>
      <c r="C8" s="69" t="s">
        <v>99</v>
      </c>
    </row>
    <row r="9" spans="1:8" ht="15" customHeight="1" thickBot="1" x14ac:dyDescent="0.25">
      <c r="A9" s="135" t="s">
        <v>9</v>
      </c>
      <c r="B9" s="138"/>
      <c r="C9" s="69" t="s">
        <v>100</v>
      </c>
      <c r="F9" s="68"/>
      <c r="G9" s="68"/>
      <c r="H9" s="68"/>
    </row>
    <row r="10" spans="1:8" ht="15" customHeight="1" x14ac:dyDescent="0.2">
      <c r="A10" s="132" t="s">
        <v>11</v>
      </c>
      <c r="B10" s="146"/>
      <c r="C10" s="69" t="s">
        <v>71</v>
      </c>
      <c r="F10" s="68"/>
      <c r="G10" s="68"/>
      <c r="H10" s="68"/>
    </row>
    <row r="11" spans="1:8" ht="13.5" thickBot="1" x14ac:dyDescent="0.25">
      <c r="B11" s="136"/>
    </row>
    <row r="12" spans="1:8" ht="15" thickBot="1" x14ac:dyDescent="0.25">
      <c r="A12" s="70" t="s">
        <v>29</v>
      </c>
      <c r="B12" s="157" t="str">
        <f>IF(AND(NOT(ISBLANK(Lump_sum_payment_date_individual)), NOT(ISBLANK(Earliest_payment_date_individual))),
  "Do not enter both a lump sum date and an earliest payment date",
  IF(AND(ISBLANK(Earliest_payment_date_individual), ISBLANK(Lump_sum_payment_date_individual)),
            "Please enter either an earliest payment date or lump sum date", "PASS"))</f>
        <v>Please enter either an earliest payment date or lump sum date</v>
      </c>
      <c r="C12" s="157"/>
      <c r="D12" s="157"/>
    </row>
    <row r="13" spans="1:8" ht="15" thickBot="1" x14ac:dyDescent="0.25">
      <c r="A13" s="71" t="s">
        <v>23</v>
      </c>
      <c r="B13" s="158" t="str">
        <f>IF(ISBLANK(Payment_type_individual), "Payment type cannot be left blank",
    IF(EXACT("Continuous",
             INDEX(Method_lookup_table[Acceptable input type],
                   MATCH(Payment_type_individual, Method_lookup_table[Payment type], 0))),
        IF(ISBLANK(Lump_sum_payment_date_individual),
          "PASS",
          "This type of payment doe not accept lump sum payments, please remove lump sum payment date"),
        IF(ISBLANK(Lump_sum_payment_date_individual), "Please enter a lump sum date",
            IF(Payment_amount_individual &lt;&gt; 0, "PASS", "Payment amount must not be zero")
        )
    )
)</f>
        <v>Payment type cannot be left blank</v>
      </c>
      <c r="C13" s="159"/>
      <c r="D13" s="160"/>
    </row>
    <row r="14" spans="1:8" ht="15" thickBot="1" x14ac:dyDescent="0.25">
      <c r="A14" s="71" t="s">
        <v>27</v>
      </c>
      <c r="B14" s="157" t="str">
        <f>IF(Effective_date_individual&lt;&gt;0, "PASS", "Please enter the effective date")</f>
        <v>Please enter the effective date</v>
      </c>
      <c r="C14" s="157"/>
      <c r="D14" s="157"/>
    </row>
    <row r="15" spans="1:8" ht="15" thickBot="1" x14ac:dyDescent="0.25">
      <c r="A15" s="133" t="s">
        <v>68</v>
      </c>
      <c r="B15" s="161" t="str">
        <f>IF(Payment_amount_individual &gt; 0, "PASS", "Please ensure the Payment amount is greater than 0")</f>
        <v>Please ensure the Payment amount is greater than 0</v>
      </c>
      <c r="C15" s="162"/>
      <c r="D15" s="163"/>
    </row>
    <row r="16" spans="1:8" ht="15" thickBot="1" x14ac:dyDescent="0.25">
      <c r="A16" s="133" t="s">
        <v>33</v>
      </c>
      <c r="B16" s="157" t="str">
        <f>IF(COUNTIF(Method_lookup_table[Payment type],Payment_type_individual)&gt;0,
               "PASS",
   "Please ensure the Payment type is on the list of allowed types, on the Assumptions tab")</f>
        <v>Please ensure the Payment type is on the list of allowed types, on the Assumptions tab</v>
      </c>
      <c r="C16" s="157"/>
      <c r="D16" s="157"/>
    </row>
    <row r="17" spans="1:4" s="68" customFormat="1" x14ac:dyDescent="0.2">
      <c r="A17" s="72" t="s">
        <v>38</v>
      </c>
      <c r="B17" s="134">
        <f>COUNTA(B12:D16)-(COUNTIF(B12:D16, "PASS")+COUNTIF(B12:D16, "N/A"))</f>
        <v>5</v>
      </c>
    </row>
    <row r="18" spans="1:4" s="68" customFormat="1" x14ac:dyDescent="0.2">
      <c r="A18" s="122"/>
      <c r="B18" s="123"/>
    </row>
    <row r="19" spans="1:4" ht="12.95" customHeight="1" thickBot="1" x14ac:dyDescent="0.25"/>
    <row r="20" spans="1:4" ht="16.5" thickBot="1" x14ac:dyDescent="0.3">
      <c r="A20" s="153" t="str">
        <f>IF(Calc_type&lt;&gt;"Individual","To use this input sheet, change the calculation type on the Scope sheet to 'Individual'","")</f>
        <v/>
      </c>
      <c r="B20" s="154"/>
      <c r="C20" s="154"/>
      <c r="D20" s="155"/>
    </row>
    <row r="21" spans="1:4" ht="13.35" customHeight="1" x14ac:dyDescent="0.2"/>
    <row r="22" spans="1:4" ht="13.35" customHeight="1" x14ac:dyDescent="0.2"/>
    <row r="23" spans="1:4" ht="13.35" customHeight="1" x14ac:dyDescent="0.2"/>
    <row r="24" spans="1:4" ht="13.7" customHeight="1" x14ac:dyDescent="0.2"/>
    <row r="26" spans="1:4" ht="13.35" customHeight="1" x14ac:dyDescent="0.2"/>
    <row r="27" spans="1:4" ht="13.35" customHeight="1" x14ac:dyDescent="0.2"/>
    <row r="28" spans="1:4" ht="13.35" customHeight="1" x14ac:dyDescent="0.2"/>
    <row r="29" spans="1:4" ht="13.7" customHeight="1" x14ac:dyDescent="0.2"/>
  </sheetData>
  <sheetProtection algorithmName="SHA-512" hashValue="a6DS/04iR61wdq82O5J/pilUcRoURNL+ucc/7dVmIex8tSJy0wTAtHrccTzttj/Eb345deAM5k4ywDYClJnrjA==" saltValue="8kT879Nn1iF8Wn0LjQYfrg==" spinCount="100000" sheet="1" objects="1" scenarios="1"/>
  <mergeCells count="7">
    <mergeCell ref="A20:D20"/>
    <mergeCell ref="B7:D7"/>
    <mergeCell ref="B12:D12"/>
    <mergeCell ref="B13:D13"/>
    <mergeCell ref="B14:D14"/>
    <mergeCell ref="B16:D16"/>
    <mergeCell ref="B15:D15"/>
  </mergeCells>
  <conditionalFormatting sqref="B6 B7:D7 B8:B10">
    <cfRule type="expression" dxfId="51" priority="2">
      <formula>Calc_type&lt;&gt;"Individual"</formula>
    </cfRule>
  </conditionalFormatting>
  <dataValidations count="3">
    <dataValidation type="list" allowBlank="1" showInputMessage="1" showErrorMessage="1" error="Please select a valid payment type." sqref="B7:D7" xr:uid="{0DD89D74-63FE-4798-99C8-21CC7CE82A61}">
      <formula1>Valid_payment_types</formula1>
    </dataValidation>
    <dataValidation type="date" operator="greaterThanOrEqual" allowBlank="1" showInputMessage="1" showErrorMessage="1" errorTitle="Invalid date input" error="This input must be a date on or after 1 October 2023." sqref="B6" xr:uid="{75B1842C-E7E1-4D0A-A5E1-2107C0068C5F}">
      <formula1>45200</formula1>
    </dataValidation>
    <dataValidation operator="greaterThanOrEqual" allowBlank="1" showInputMessage="1" showErrorMessage="1" sqref="B12:B16" xr:uid="{3D5665A3-9926-4C09-BA8F-51125FEAE754}"/>
  </dataValidations>
  <pageMargins left="0.7" right="0.7" top="0.75" bottom="0.75" header="0.3" footer="0.3"/>
  <pageSetup paperSize="9" orientation="portrait" r:id="rId1"/>
  <headerFooter>
    <oddHeader>&amp;L&amp;Z&amp;F  [&amp;A]</oddHeader>
    <oddFooter>&amp;LPage &amp;P of &amp;N&amp;R&amp;T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9A3E-2118-411F-A800-49823767BCDF}">
  <sheetPr codeName="Sheet3"/>
  <dimension ref="A1:O523"/>
  <sheetViews>
    <sheetView workbookViewId="0">
      <selection activeCell="D20" sqref="D20"/>
    </sheetView>
  </sheetViews>
  <sheetFormatPr defaultColWidth="9.140625" defaultRowHeight="12.75" x14ac:dyDescent="0.2"/>
  <cols>
    <col min="1" max="1" width="16.140625" customWidth="1"/>
    <col min="2" max="3" width="13.5703125" customWidth="1"/>
    <col min="4" max="4" width="48.85546875" customWidth="1"/>
    <col min="5" max="6" width="13.5703125" style="11" customWidth="1"/>
    <col min="7" max="7" width="14.5703125" style="11" customWidth="1"/>
    <col min="8" max="8" width="65" style="11" customWidth="1"/>
    <col min="9" max="9" width="70.5703125" style="11" customWidth="1"/>
    <col min="10" max="10" width="53.85546875" style="11" customWidth="1"/>
    <col min="11" max="11" width="76.140625" style="11" customWidth="1"/>
    <col min="12" max="12" width="67.42578125" style="11" customWidth="1"/>
    <col min="13" max="13" width="52" style="11" customWidth="1"/>
    <col min="14" max="15" width="33.5703125" style="11" customWidth="1"/>
    <col min="16" max="16" width="13.5703125" style="11" customWidth="1"/>
    <col min="17" max="16384" width="9.140625" style="11"/>
  </cols>
  <sheetData>
    <row r="1" spans="1:8" s="12" customFormat="1" ht="20.25" x14ac:dyDescent="0.3">
      <c r="A1" s="13" t="s">
        <v>0</v>
      </c>
    </row>
    <row r="2" spans="1:8" s="12" customFormat="1" ht="15.75" x14ac:dyDescent="0.25">
      <c r="A2" s="12" t="s">
        <v>2</v>
      </c>
      <c r="B2" s="15" t="str">
        <f ca="1">IFERROR(IF(wb_title="[Enter workbook title here]",MID(CELL("filename",A1),FIND("[",CELL("filename",A1))+1,FIND("]",CELL("filename",A1))-FIND("[",CELL("filename",A1))-1),wb_title),MID(CELL("filename",A1),FIND("[",CELL("filename",A1))+1,FIND("]",CELL("filename",A1))-FIND("[",CELL("filename",A1))-1))</f>
        <v>McCloud Interest calculator - no macro</v>
      </c>
    </row>
    <row r="3" spans="1:8" s="12" customFormat="1" ht="15.75" x14ac:dyDescent="0.25">
      <c r="A3" s="12" t="s">
        <v>3</v>
      </c>
      <c r="B3" s="15" t="str">
        <f ca="1">MID(CELL("filename",A1),FIND("]",CELL("filename",A1))+1,255)</f>
        <v>Inputs (Bulk)</v>
      </c>
    </row>
    <row r="4" spans="1:8" s="12" customFormat="1" ht="15" x14ac:dyDescent="0.2">
      <c r="A4" s="12" t="s">
        <v>4</v>
      </c>
      <c r="B4" s="14" t="str">
        <f ca="1">CELL("filename",B1)</f>
        <v>C:\Users\rachel.abbey\AppData\Local\Microsoft\Windows\INetCache\Content.Outlook\TLLLNBUV\[LGPS McCloud interest calculator v1.0 - no macro.xlsx]Inputs (Bulk)</v>
      </c>
    </row>
    <row r="5" spans="1:8" s="12" customFormat="1" ht="23.25" customHeight="1" thickBot="1" x14ac:dyDescent="0.25">
      <c r="A5"/>
      <c r="B5"/>
      <c r="C5"/>
      <c r="E5" s="77"/>
      <c r="F5" s="77"/>
      <c r="G5" s="77"/>
      <c r="H5" s="78"/>
    </row>
    <row r="6" spans="1:8" ht="14.1" customHeight="1" x14ac:dyDescent="0.25">
      <c r="A6" s="11"/>
      <c r="B6" s="98" t="s">
        <v>49</v>
      </c>
      <c r="C6" s="99"/>
      <c r="D6" s="99"/>
      <c r="E6" s="99"/>
      <c r="F6" s="99"/>
      <c r="G6" s="100"/>
      <c r="H6" s="73"/>
    </row>
    <row r="7" spans="1:8" s="75" customFormat="1" ht="12.95" customHeight="1" x14ac:dyDescent="0.2">
      <c r="A7" s="74"/>
      <c r="B7" s="101" t="s">
        <v>75</v>
      </c>
      <c r="C7" s="102"/>
      <c r="D7" s="102"/>
      <c r="E7" s="95"/>
      <c r="F7" s="95"/>
      <c r="G7" s="103"/>
    </row>
    <row r="8" spans="1:8" s="75" customFormat="1" ht="12.95" customHeight="1" x14ac:dyDescent="0.2">
      <c r="A8" s="74"/>
      <c r="B8" s="101" t="s">
        <v>73</v>
      </c>
      <c r="C8" s="102"/>
      <c r="D8" s="102"/>
      <c r="E8" s="95"/>
      <c r="F8" s="95"/>
      <c r="G8" s="103"/>
    </row>
    <row r="9" spans="1:8" s="75" customFormat="1" ht="12.95" customHeight="1" x14ac:dyDescent="0.2">
      <c r="A9" s="74"/>
      <c r="B9" s="101" t="s">
        <v>74</v>
      </c>
      <c r="C9" s="102"/>
      <c r="D9" s="102"/>
      <c r="E9" s="95"/>
      <c r="F9" s="95"/>
      <c r="G9" s="103"/>
    </row>
    <row r="10" spans="1:8" s="75" customFormat="1" ht="12.95" customHeight="1" x14ac:dyDescent="0.2">
      <c r="A10" s="74"/>
      <c r="B10" s="101" t="s">
        <v>79</v>
      </c>
      <c r="C10" s="96"/>
      <c r="D10" s="96"/>
      <c r="E10" s="95"/>
      <c r="F10" s="95"/>
      <c r="G10" s="103"/>
    </row>
    <row r="11" spans="1:8" s="75" customFormat="1" ht="12.95" customHeight="1" x14ac:dyDescent="0.2">
      <c r="A11" s="74"/>
      <c r="B11" s="101" t="s">
        <v>78</v>
      </c>
      <c r="C11" s="96"/>
      <c r="D11" s="96"/>
      <c r="E11" s="95"/>
      <c r="F11" s="95"/>
      <c r="G11" s="103"/>
    </row>
    <row r="12" spans="1:8" s="75" customFormat="1" ht="12.95" customHeight="1" x14ac:dyDescent="0.2">
      <c r="A12" s="74"/>
      <c r="B12" s="104" t="s">
        <v>98</v>
      </c>
      <c r="C12" s="96"/>
      <c r="D12" s="96"/>
      <c r="E12" s="95"/>
      <c r="F12" s="95"/>
      <c r="G12" s="103"/>
    </row>
    <row r="13" spans="1:8" s="75" customFormat="1" ht="12.95" customHeight="1" x14ac:dyDescent="0.2">
      <c r="A13" s="74"/>
      <c r="B13" s="105" t="s">
        <v>97</v>
      </c>
      <c r="C13" s="97"/>
      <c r="D13" s="97"/>
      <c r="E13" s="95"/>
      <c r="F13" s="95"/>
      <c r="G13" s="103"/>
    </row>
    <row r="14" spans="1:8" s="75" customFormat="1" ht="12.95" customHeight="1" x14ac:dyDescent="0.2">
      <c r="A14" s="74"/>
      <c r="B14" s="110" t="s">
        <v>76</v>
      </c>
      <c r="C14" s="97"/>
      <c r="D14" s="97"/>
      <c r="E14" s="95"/>
      <c r="F14" s="95"/>
      <c r="G14" s="103"/>
    </row>
    <row r="15" spans="1:8" s="75" customFormat="1" ht="12.95" customHeight="1" x14ac:dyDescent="0.2">
      <c r="A15" s="74"/>
      <c r="B15" s="110" t="s">
        <v>69</v>
      </c>
      <c r="C15" s="97"/>
      <c r="D15" s="97"/>
      <c r="E15" s="95"/>
      <c r="F15" s="95"/>
      <c r="G15" s="103"/>
    </row>
    <row r="16" spans="1:8" s="75" customFormat="1" ht="12.95" customHeight="1" x14ac:dyDescent="0.2">
      <c r="A16" s="74"/>
      <c r="B16" s="110" t="s">
        <v>67</v>
      </c>
      <c r="C16" s="97"/>
      <c r="D16" s="97"/>
      <c r="E16" s="95"/>
      <c r="F16" s="95"/>
      <c r="G16" s="103"/>
    </row>
    <row r="17" spans="1:13" s="75" customFormat="1" ht="12.95" customHeight="1" x14ac:dyDescent="0.2">
      <c r="A17" s="74"/>
      <c r="B17" s="110" t="s">
        <v>77</v>
      </c>
      <c r="C17" s="97"/>
      <c r="D17" s="97"/>
      <c r="E17" s="95"/>
      <c r="F17" s="95"/>
      <c r="G17" s="103"/>
    </row>
    <row r="18" spans="1:13" s="75" customFormat="1" ht="14.25" x14ac:dyDescent="0.2">
      <c r="A18" s="74"/>
      <c r="B18" s="110" t="s">
        <v>70</v>
      </c>
      <c r="C18" s="97"/>
      <c r="D18" s="97"/>
      <c r="E18" s="95"/>
      <c r="F18" s="95"/>
      <c r="G18" s="103"/>
    </row>
    <row r="19" spans="1:13" s="75" customFormat="1" ht="15" thickBot="1" x14ac:dyDescent="0.25">
      <c r="A19" s="74"/>
      <c r="B19" s="109" t="s">
        <v>52</v>
      </c>
      <c r="C19" s="106"/>
      <c r="D19" s="106"/>
      <c r="E19" s="107"/>
      <c r="F19" s="107"/>
      <c r="G19" s="108"/>
    </row>
    <row r="20" spans="1:13" s="75" customFormat="1" ht="14.25" x14ac:dyDescent="0.2">
      <c r="A20" s="74"/>
      <c r="B20" s="76" t="str">
        <f>IF(AND(Calc_type="Bulk",COUNTA(data_final_bulk[Member ID])&gt;5000),"Input data contains more than 5000 rows, rows beyond 5000 will not be included in the calculations. Please split the data or contact GAD for an extended version of the tool.","")</f>
        <v/>
      </c>
      <c r="C20" s="76"/>
      <c r="D20" s="76"/>
    </row>
    <row r="21" spans="1:13" ht="19.5" customHeight="1" x14ac:dyDescent="0.2">
      <c r="A21" s="11"/>
      <c r="B21" s="76" t="str">
        <f>IF(AND(Calc_type="Bulk", M21&gt;0), "The input data contains errors. Please review the checks in column H onwards before proceeding to the outputs page.", "")</f>
        <v/>
      </c>
      <c r="C21" s="11"/>
      <c r="D21" s="11"/>
      <c r="G21"/>
      <c r="L21" s="114" t="s">
        <v>48</v>
      </c>
      <c r="M21" s="115">
        <f>SUM(data_final_bulk[Error count])</f>
        <v>0</v>
      </c>
    </row>
    <row r="22" spans="1:13" ht="38.450000000000003" customHeight="1" x14ac:dyDescent="0.2">
      <c r="A22" s="116" t="s">
        <v>30</v>
      </c>
      <c r="B22" s="117" t="s">
        <v>56</v>
      </c>
      <c r="C22" s="117" t="s">
        <v>7</v>
      </c>
      <c r="D22" s="57" t="s">
        <v>10</v>
      </c>
      <c r="E22" s="118" t="s">
        <v>31</v>
      </c>
      <c r="F22" s="118" t="s">
        <v>9</v>
      </c>
      <c r="G22" s="118" t="s">
        <v>11</v>
      </c>
      <c r="H22" s="119" t="s">
        <v>29</v>
      </c>
      <c r="I22" s="59" t="s">
        <v>23</v>
      </c>
      <c r="J22" s="59" t="s">
        <v>68</v>
      </c>
      <c r="K22" s="79" t="s">
        <v>94</v>
      </c>
      <c r="L22" s="59" t="s">
        <v>27</v>
      </c>
      <c r="M22" s="79" t="s">
        <v>38</v>
      </c>
    </row>
    <row r="23" spans="1:13" ht="12.95" customHeight="1" x14ac:dyDescent="0.2">
      <c r="A23" s="124"/>
      <c r="B23" s="125"/>
      <c r="C23" s="130"/>
      <c r="D23" s="124"/>
      <c r="E23" s="125"/>
      <c r="F23" s="125"/>
      <c r="G23" s="147"/>
      <c r="H2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 s="60" t="str">
        <f>IF(ISBLANK(data_final_bulk[[#This Row],[Member ID]]), "",IF(data_final_bulk[[#This Row],[Payment amount]] &gt; 0, "PASS", "Please ensure the Payment amount is greater than 0"))</f>
        <v/>
      </c>
      <c r="K23"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 s="62" t="str">
        <f>IF(ISBLANK(data_final_bulk[[#This Row],[Member ID]]), "", IF(ISBLANK(data_final_bulk[[#This Row],[Effective date]]), "Please fill in the effective date",
"PASS"))</f>
        <v/>
      </c>
      <c r="M2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 spans="1:13" ht="12.95" customHeight="1" x14ac:dyDescent="0.2">
      <c r="A24" s="124"/>
      <c r="B24" s="124"/>
      <c r="C24" s="130"/>
      <c r="D24" s="124"/>
      <c r="E24" s="125"/>
      <c r="F24" s="125"/>
      <c r="G24" s="147"/>
      <c r="H2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 s="60" t="str">
        <f>IF(ISBLANK(data_final_bulk[[#This Row],[Member ID]]), "",IF(data_final_bulk[[#This Row],[Payment amount]] &gt; 0, "PASS", "Please ensure the Payment amount is greater than 0"))</f>
        <v/>
      </c>
      <c r="K24"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 s="62" t="str">
        <f>IF(ISBLANK(data_final_bulk[[#This Row],[Member ID]]), "", IF(ISBLANK(data_final_bulk[[#This Row],[Effective date]]), "Please fill in the effective date",
"PASS"))</f>
        <v/>
      </c>
      <c r="M2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 spans="1:13" ht="12.95" customHeight="1" x14ac:dyDescent="0.2">
      <c r="A25" s="124"/>
      <c r="B25" s="124"/>
      <c r="C25" s="130"/>
      <c r="D25" s="124"/>
      <c r="E25" s="125"/>
      <c r="F25" s="125"/>
      <c r="G25" s="147"/>
      <c r="H2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 s="60" t="str">
        <f>IF(ISBLANK(data_final_bulk[[#This Row],[Member ID]]), "",IF(data_final_bulk[[#This Row],[Payment amount]] &gt; 0, "PASS", "Please ensure the Payment amount is greater than 0"))</f>
        <v/>
      </c>
      <c r="K25"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 s="62" t="str">
        <f>IF(ISBLANK(data_final_bulk[[#This Row],[Member ID]]), "", IF(ISBLANK(data_final_bulk[[#This Row],[Effective date]]), "Please fill in the effective date",
"PASS"))</f>
        <v/>
      </c>
      <c r="M2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 spans="1:13" ht="12.95" customHeight="1" x14ac:dyDescent="0.2">
      <c r="A26" s="124"/>
      <c r="B26" s="124"/>
      <c r="C26" s="130"/>
      <c r="D26" s="124"/>
      <c r="E26" s="125"/>
      <c r="F26" s="125"/>
      <c r="G26" s="147"/>
      <c r="H2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 s="60" t="str">
        <f>IF(ISBLANK(data_final_bulk[[#This Row],[Member ID]]), "",IF(data_final_bulk[[#This Row],[Payment amount]] &gt; 0, "PASS", "Please ensure the Payment amount is greater than 0"))</f>
        <v/>
      </c>
      <c r="K26"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 s="62" t="str">
        <f>IF(ISBLANK(data_final_bulk[[#This Row],[Member ID]]), "", IF(ISBLANK(data_final_bulk[[#This Row],[Effective date]]), "Please fill in the effective date",
"PASS"))</f>
        <v/>
      </c>
      <c r="M2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 spans="1:13" ht="12.95" customHeight="1" x14ac:dyDescent="0.2">
      <c r="A27" s="124"/>
      <c r="B27" s="124"/>
      <c r="C27" s="130"/>
      <c r="D27" s="124"/>
      <c r="E27" s="125"/>
      <c r="F27" s="125"/>
      <c r="G27" s="147"/>
      <c r="H2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 s="60" t="str">
        <f>IF(ISBLANK(data_final_bulk[[#This Row],[Member ID]]), "",IF(data_final_bulk[[#This Row],[Payment amount]] &gt; 0, "PASS", "Please ensure the Payment amount is greater than 0"))</f>
        <v/>
      </c>
      <c r="K27"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 s="62" t="str">
        <f>IF(ISBLANK(data_final_bulk[[#This Row],[Member ID]]), "", IF(ISBLANK(data_final_bulk[[#This Row],[Effective date]]), "Please fill in the effective date",
"PASS"))</f>
        <v/>
      </c>
      <c r="M2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 spans="1:13" ht="12.95" customHeight="1" x14ac:dyDescent="0.2">
      <c r="A28" s="124"/>
      <c r="B28" s="124"/>
      <c r="C28" s="130"/>
      <c r="D28" s="124"/>
      <c r="E28" s="125"/>
      <c r="F28" s="125"/>
      <c r="G28" s="147"/>
      <c r="H2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 s="60" t="str">
        <f>IF(ISBLANK(data_final_bulk[[#This Row],[Member ID]]), "",IF(data_final_bulk[[#This Row],[Payment amount]] &gt; 0, "PASS", "Please ensure the Payment amount is greater than 0"))</f>
        <v/>
      </c>
      <c r="K28"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 s="62" t="str">
        <f>IF(ISBLANK(data_final_bulk[[#This Row],[Member ID]]), "", IF(ISBLANK(data_final_bulk[[#This Row],[Effective date]]), "Please fill in the effective date",
"PASS"))</f>
        <v/>
      </c>
      <c r="M2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 spans="1:13" ht="12.95" customHeight="1" x14ac:dyDescent="0.2">
      <c r="A29" s="124"/>
      <c r="B29" s="125"/>
      <c r="C29" s="130"/>
      <c r="D29" s="124"/>
      <c r="E29" s="125"/>
      <c r="F29" s="125"/>
      <c r="G29" s="147"/>
      <c r="H2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 s="60" t="str">
        <f>IF(ISBLANK(data_final_bulk[[#This Row],[Member ID]]), "",IF(data_final_bulk[[#This Row],[Payment amount]] &gt; 0, "PASS", "Please ensure the Payment amount is greater than 0"))</f>
        <v/>
      </c>
      <c r="K29"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 s="62" t="str">
        <f>IF(ISBLANK(data_final_bulk[[#This Row],[Member ID]]), "", IF(ISBLANK(data_final_bulk[[#This Row],[Effective date]]), "Please fill in the effective date",
"PASS"))</f>
        <v/>
      </c>
      <c r="M2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 spans="1:13" ht="12.95" customHeight="1" x14ac:dyDescent="0.2">
      <c r="A30" s="124"/>
      <c r="B30" s="124"/>
      <c r="C30" s="125"/>
      <c r="D30" s="124"/>
      <c r="E30" s="125"/>
      <c r="F30" s="125"/>
      <c r="G30" s="147"/>
      <c r="H3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 s="60" t="str">
        <f>IF(ISBLANK(data_final_bulk[[#This Row],[Member ID]]), "",IF(data_final_bulk[[#This Row],[Payment amount]] &gt; 0, "PASS", "Please ensure the Payment amount is greater than 0"))</f>
        <v/>
      </c>
      <c r="K30"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 s="62" t="str">
        <f>IF(ISBLANK(data_final_bulk[[#This Row],[Member ID]]), "", IF(ISBLANK(data_final_bulk[[#This Row],[Effective date]]), "Please fill in the effective date",
"PASS"))</f>
        <v/>
      </c>
      <c r="M3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 spans="1:13" ht="12.95" customHeight="1" x14ac:dyDescent="0.2">
      <c r="A31" s="124"/>
      <c r="B31" s="124"/>
      <c r="C31" s="125"/>
      <c r="D31" s="124"/>
      <c r="E31" s="125"/>
      <c r="F31" s="125"/>
      <c r="G31" s="147"/>
      <c r="H3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 s="60" t="str">
        <f>IF(ISBLANK(data_final_bulk[[#This Row],[Member ID]]), "",IF(data_final_bulk[[#This Row],[Payment amount]] &gt; 0, "PASS", "Please ensure the Payment amount is greater than 0"))</f>
        <v/>
      </c>
      <c r="K31"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 s="62" t="str">
        <f>IF(ISBLANK(data_final_bulk[[#This Row],[Member ID]]), "", IF(ISBLANK(data_final_bulk[[#This Row],[Effective date]]), "Please fill in the effective date",
"PASS"))</f>
        <v/>
      </c>
      <c r="M3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 spans="1:13" ht="12.95" customHeight="1" x14ac:dyDescent="0.2">
      <c r="A32" s="124"/>
      <c r="B32" s="124"/>
      <c r="C32" s="125"/>
      <c r="D32" s="124"/>
      <c r="E32" s="125"/>
      <c r="F32" s="125"/>
      <c r="G32" s="147"/>
      <c r="H3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 s="60" t="str">
        <f>IF(ISBLANK(data_final_bulk[[#This Row],[Member ID]]), "",IF(data_final_bulk[[#This Row],[Payment amount]] &gt; 0, "PASS", "Please ensure the Payment amount is greater than 0"))</f>
        <v/>
      </c>
      <c r="K32"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 s="62" t="str">
        <f>IF(ISBLANK(data_final_bulk[[#This Row],[Member ID]]), "", IF(ISBLANK(data_final_bulk[[#This Row],[Effective date]]), "Please fill in the effective date",
"PASS"))</f>
        <v/>
      </c>
      <c r="M3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 spans="1:13" ht="12.95" customHeight="1" x14ac:dyDescent="0.2">
      <c r="A33" s="124"/>
      <c r="B33" s="124"/>
      <c r="C33" s="125"/>
      <c r="D33" s="124"/>
      <c r="E33" s="125"/>
      <c r="F33" s="125"/>
      <c r="G33" s="147"/>
      <c r="H3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 s="60" t="str">
        <f>IF(ISBLANK(data_final_bulk[[#This Row],[Member ID]]), "",IF(data_final_bulk[[#This Row],[Payment amount]] &gt; 0, "PASS", "Please ensure the Payment amount is greater than 0"))</f>
        <v/>
      </c>
      <c r="K33"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 s="62" t="str">
        <f>IF(ISBLANK(data_final_bulk[[#This Row],[Member ID]]), "", IF(ISBLANK(data_final_bulk[[#This Row],[Effective date]]), "Please fill in the effective date",
"PASS"))</f>
        <v/>
      </c>
      <c r="M3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 spans="1:13" ht="12.95" customHeight="1" x14ac:dyDescent="0.2">
      <c r="A34" s="124"/>
      <c r="B34" s="124"/>
      <c r="C34" s="125"/>
      <c r="D34" s="124"/>
      <c r="E34" s="125"/>
      <c r="F34" s="125"/>
      <c r="G34" s="147"/>
      <c r="H3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 s="60" t="str">
        <f>IF(ISBLANK(data_final_bulk[[#This Row],[Member ID]]), "",IF(data_final_bulk[[#This Row],[Payment amount]] &gt; 0, "PASS", "Please ensure the Payment amount is greater than 0"))</f>
        <v/>
      </c>
      <c r="K34"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 s="62" t="str">
        <f>IF(ISBLANK(data_final_bulk[[#This Row],[Member ID]]), "", IF(ISBLANK(data_final_bulk[[#This Row],[Effective date]]), "Please fill in the effective date",
"PASS"))</f>
        <v/>
      </c>
      <c r="M3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 spans="1:13" ht="12.95" customHeight="1" x14ac:dyDescent="0.2">
      <c r="A35" s="124"/>
      <c r="B35" s="124"/>
      <c r="C35" s="125"/>
      <c r="D35" s="124"/>
      <c r="E35" s="125"/>
      <c r="F35" s="125"/>
      <c r="G35" s="147"/>
      <c r="H3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 s="60" t="str">
        <f>IF(ISBLANK(data_final_bulk[[#This Row],[Member ID]]), "",IF(data_final_bulk[[#This Row],[Payment amount]] &gt; 0, "PASS", "Please ensure the Payment amount is greater than 0"))</f>
        <v/>
      </c>
      <c r="K35"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 s="62" t="str">
        <f>IF(ISBLANK(data_final_bulk[[#This Row],[Member ID]]), "", IF(ISBLANK(data_final_bulk[[#This Row],[Effective date]]), "Please fill in the effective date",
"PASS"))</f>
        <v/>
      </c>
      <c r="M3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 spans="1:13" ht="12.95" customHeight="1" x14ac:dyDescent="0.2">
      <c r="A36" s="124"/>
      <c r="B36" s="124"/>
      <c r="C36" s="125"/>
      <c r="D36" s="124"/>
      <c r="E36" s="125"/>
      <c r="F36" s="125"/>
      <c r="G36" s="147"/>
      <c r="H3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 s="60" t="str">
        <f>IF(ISBLANK(data_final_bulk[[#This Row],[Member ID]]), "",IF(data_final_bulk[[#This Row],[Payment amount]] &gt; 0, "PASS", "Please ensure the Payment amount is greater than 0"))</f>
        <v/>
      </c>
      <c r="K36"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 s="62" t="str">
        <f>IF(ISBLANK(data_final_bulk[[#This Row],[Member ID]]), "", IF(ISBLANK(data_final_bulk[[#This Row],[Effective date]]), "Please fill in the effective date",
"PASS"))</f>
        <v/>
      </c>
      <c r="M3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 spans="1:13" ht="12.95" customHeight="1" x14ac:dyDescent="0.2">
      <c r="A37" s="124"/>
      <c r="B37" s="124"/>
      <c r="C37" s="125"/>
      <c r="D37" s="124"/>
      <c r="E37" s="125"/>
      <c r="F37" s="125"/>
      <c r="G37" s="147"/>
      <c r="H3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 s="60" t="str">
        <f>IF(ISBLANK(data_final_bulk[[#This Row],[Member ID]]), "",IF(data_final_bulk[[#This Row],[Payment amount]] &gt; 0, "PASS", "Please ensure the Payment amount is greater than 0"))</f>
        <v/>
      </c>
      <c r="K37"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 s="62" t="str">
        <f>IF(ISBLANK(data_final_bulk[[#This Row],[Member ID]]), "", IF(ISBLANK(data_final_bulk[[#This Row],[Effective date]]), "Please fill in the effective date",
"PASS"))</f>
        <v/>
      </c>
      <c r="M3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 spans="1:13" ht="12.95" customHeight="1" x14ac:dyDescent="0.2">
      <c r="A38" s="124"/>
      <c r="B38" s="124"/>
      <c r="C38" s="125"/>
      <c r="D38" s="124"/>
      <c r="E38" s="125"/>
      <c r="F38" s="125"/>
      <c r="G38" s="147"/>
      <c r="H3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 s="60" t="str">
        <f>IF(ISBLANK(data_final_bulk[[#This Row],[Member ID]]), "",IF(data_final_bulk[[#This Row],[Payment amount]] &gt; 0, "PASS", "Please ensure the Payment amount is greater than 0"))</f>
        <v/>
      </c>
      <c r="K38"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 s="62" t="str">
        <f>IF(ISBLANK(data_final_bulk[[#This Row],[Member ID]]), "", IF(ISBLANK(data_final_bulk[[#This Row],[Effective date]]), "Please fill in the effective date",
"PASS"))</f>
        <v/>
      </c>
      <c r="M3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 spans="1:13" ht="12.95" customHeight="1" x14ac:dyDescent="0.2">
      <c r="A39" s="124"/>
      <c r="B39" s="124"/>
      <c r="C39" s="125"/>
      <c r="D39" s="124"/>
      <c r="E39" s="125"/>
      <c r="F39" s="125"/>
      <c r="G39" s="147"/>
      <c r="H3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 s="60" t="str">
        <f>IF(ISBLANK(data_final_bulk[[#This Row],[Member ID]]), "",IF(data_final_bulk[[#This Row],[Payment amount]] &gt; 0, "PASS", "Please ensure the Payment amount is greater than 0"))</f>
        <v/>
      </c>
      <c r="K39"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 s="62" t="str">
        <f>IF(ISBLANK(data_final_bulk[[#This Row],[Member ID]]), "", IF(ISBLANK(data_final_bulk[[#This Row],[Effective date]]), "Please fill in the effective date",
"PASS"))</f>
        <v/>
      </c>
      <c r="M3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 spans="1:13" ht="12.95" customHeight="1" x14ac:dyDescent="0.2">
      <c r="A40" s="124"/>
      <c r="B40" s="124"/>
      <c r="C40" s="125"/>
      <c r="D40" s="124"/>
      <c r="E40" s="125"/>
      <c r="F40" s="125"/>
      <c r="G40" s="147"/>
      <c r="H4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 s="60" t="str">
        <f>IF(ISBLANK(data_final_bulk[[#This Row],[Member ID]]), "",IF(data_final_bulk[[#This Row],[Payment amount]] &gt; 0, "PASS", "Please ensure the Payment amount is greater than 0"))</f>
        <v/>
      </c>
      <c r="K40"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 s="62" t="str">
        <f>IF(ISBLANK(data_final_bulk[[#This Row],[Member ID]]), "", IF(ISBLANK(data_final_bulk[[#This Row],[Effective date]]), "Please fill in the effective date",
"PASS"))</f>
        <v/>
      </c>
      <c r="M4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 spans="1:13" ht="12.95" customHeight="1" x14ac:dyDescent="0.2">
      <c r="A41" s="124"/>
      <c r="B41" s="124"/>
      <c r="C41" s="125"/>
      <c r="D41" s="124"/>
      <c r="E41" s="125"/>
      <c r="F41" s="125"/>
      <c r="G41" s="147"/>
      <c r="H4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 s="60" t="str">
        <f>IF(ISBLANK(data_final_bulk[[#This Row],[Member ID]]), "",IF(data_final_bulk[[#This Row],[Payment amount]] &gt; 0, "PASS", "Please ensure the Payment amount is greater than 0"))</f>
        <v/>
      </c>
      <c r="K41"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 s="62" t="str">
        <f>IF(ISBLANK(data_final_bulk[[#This Row],[Member ID]]), "", IF(ISBLANK(data_final_bulk[[#This Row],[Effective date]]), "Please fill in the effective date",
"PASS"))</f>
        <v/>
      </c>
      <c r="M4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 spans="1:13" ht="12.95" customHeight="1" x14ac:dyDescent="0.2">
      <c r="A42" s="124"/>
      <c r="B42" s="124"/>
      <c r="C42" s="125"/>
      <c r="D42" s="124"/>
      <c r="E42" s="125"/>
      <c r="F42" s="125"/>
      <c r="G42" s="147"/>
      <c r="H4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 s="60" t="str">
        <f>IF(ISBLANK(data_final_bulk[[#This Row],[Member ID]]), "",IF(data_final_bulk[[#This Row],[Payment amount]] &gt; 0, "PASS", "Please ensure the Payment amount is greater than 0"))</f>
        <v/>
      </c>
      <c r="K42"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 s="62" t="str">
        <f>IF(ISBLANK(data_final_bulk[[#This Row],[Member ID]]), "", IF(ISBLANK(data_final_bulk[[#This Row],[Effective date]]), "Please fill in the effective date",
"PASS"))</f>
        <v/>
      </c>
      <c r="M4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 spans="1:13" ht="12.95" customHeight="1" x14ac:dyDescent="0.2">
      <c r="A43" s="124"/>
      <c r="B43" s="124"/>
      <c r="C43" s="125"/>
      <c r="D43" s="124"/>
      <c r="E43" s="125"/>
      <c r="F43" s="125"/>
      <c r="G43" s="147"/>
      <c r="H4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 s="60" t="str">
        <f>IF(ISBLANK(data_final_bulk[[#This Row],[Member ID]]), "",IF(data_final_bulk[[#This Row],[Payment amount]] &gt; 0, "PASS", "Please ensure the Payment amount is greater than 0"))</f>
        <v/>
      </c>
      <c r="K43"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 s="62" t="str">
        <f>IF(ISBLANK(data_final_bulk[[#This Row],[Member ID]]), "", IF(ISBLANK(data_final_bulk[[#This Row],[Effective date]]), "Please fill in the effective date",
"PASS"))</f>
        <v/>
      </c>
      <c r="M4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 spans="1:13" ht="12.95" customHeight="1" x14ac:dyDescent="0.2">
      <c r="A44" s="124"/>
      <c r="B44" s="124"/>
      <c r="C44" s="125"/>
      <c r="D44" s="124"/>
      <c r="E44" s="125"/>
      <c r="F44" s="125"/>
      <c r="G44" s="147"/>
      <c r="H4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 s="60" t="str">
        <f>IF(ISBLANK(data_final_bulk[[#This Row],[Member ID]]), "",IF(data_final_bulk[[#This Row],[Payment amount]] &gt; 0, "PASS", "Please ensure the Payment amount is greater than 0"))</f>
        <v/>
      </c>
      <c r="K44"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 s="62" t="str">
        <f>IF(ISBLANK(data_final_bulk[[#This Row],[Member ID]]), "", IF(ISBLANK(data_final_bulk[[#This Row],[Effective date]]), "Please fill in the effective date",
"PASS"))</f>
        <v/>
      </c>
      <c r="M4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 spans="1:13" ht="12.95" customHeight="1" x14ac:dyDescent="0.2">
      <c r="A45" s="124"/>
      <c r="B45" s="124"/>
      <c r="C45" s="125"/>
      <c r="D45" s="124"/>
      <c r="E45" s="125"/>
      <c r="F45" s="125"/>
      <c r="G45" s="147"/>
      <c r="H4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 s="60" t="str">
        <f>IF(ISBLANK(data_final_bulk[[#This Row],[Member ID]]), "",IF(data_final_bulk[[#This Row],[Payment amount]] &gt; 0, "PASS", "Please ensure the Payment amount is greater than 0"))</f>
        <v/>
      </c>
      <c r="K45"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 s="62" t="str">
        <f>IF(ISBLANK(data_final_bulk[[#This Row],[Member ID]]), "", IF(ISBLANK(data_final_bulk[[#This Row],[Effective date]]), "Please fill in the effective date",
"PASS"))</f>
        <v/>
      </c>
      <c r="M4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 spans="1:13" ht="12.95" customHeight="1" x14ac:dyDescent="0.2">
      <c r="A46" s="124"/>
      <c r="B46" s="124"/>
      <c r="C46" s="125"/>
      <c r="D46" s="124"/>
      <c r="E46" s="125"/>
      <c r="F46" s="125"/>
      <c r="G46" s="147"/>
      <c r="H4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 s="60" t="str">
        <f>IF(ISBLANK(data_final_bulk[[#This Row],[Member ID]]), "",IF(data_final_bulk[[#This Row],[Payment amount]] &gt; 0, "PASS", "Please ensure the Payment amount is greater than 0"))</f>
        <v/>
      </c>
      <c r="K46"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 s="62" t="str">
        <f>IF(ISBLANK(data_final_bulk[[#This Row],[Member ID]]), "", IF(ISBLANK(data_final_bulk[[#This Row],[Effective date]]), "Please fill in the effective date",
"PASS"))</f>
        <v/>
      </c>
      <c r="M4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 spans="1:13" ht="12.95" customHeight="1" x14ac:dyDescent="0.2">
      <c r="A47" s="124"/>
      <c r="B47" s="124"/>
      <c r="C47" s="125"/>
      <c r="D47" s="124"/>
      <c r="E47" s="125"/>
      <c r="F47" s="125"/>
      <c r="G47" s="147"/>
      <c r="H4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 s="60" t="str">
        <f>IF(ISBLANK(data_final_bulk[[#This Row],[Member ID]]), "",IF(data_final_bulk[[#This Row],[Payment amount]] &gt; 0, "PASS", "Please ensure the Payment amount is greater than 0"))</f>
        <v/>
      </c>
      <c r="K47"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 s="62" t="str">
        <f>IF(ISBLANK(data_final_bulk[[#This Row],[Member ID]]), "", IF(ISBLANK(data_final_bulk[[#This Row],[Effective date]]), "Please fill in the effective date",
"PASS"))</f>
        <v/>
      </c>
      <c r="M4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 spans="1:13" ht="12.95" customHeight="1" x14ac:dyDescent="0.2">
      <c r="A48" s="124"/>
      <c r="B48" s="124"/>
      <c r="C48" s="125"/>
      <c r="D48" s="124"/>
      <c r="E48" s="125"/>
      <c r="F48" s="125"/>
      <c r="G48" s="147"/>
      <c r="H4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 s="60" t="str">
        <f>IF(ISBLANK(data_final_bulk[[#This Row],[Member ID]]), "",IF(data_final_bulk[[#This Row],[Payment amount]] &gt; 0, "PASS", "Please ensure the Payment amount is greater than 0"))</f>
        <v/>
      </c>
      <c r="K48"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 s="62" t="str">
        <f>IF(ISBLANK(data_final_bulk[[#This Row],[Member ID]]), "", IF(ISBLANK(data_final_bulk[[#This Row],[Effective date]]), "Please fill in the effective date",
"PASS"))</f>
        <v/>
      </c>
      <c r="M4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 spans="1:13" ht="12.95" customHeight="1" x14ac:dyDescent="0.2">
      <c r="A49" s="124"/>
      <c r="B49" s="124"/>
      <c r="C49" s="125"/>
      <c r="D49" s="124"/>
      <c r="E49" s="125"/>
      <c r="F49" s="125"/>
      <c r="G49" s="147"/>
      <c r="H4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 s="60" t="str">
        <f>IF(ISBLANK(data_final_bulk[[#This Row],[Member ID]]), "",IF(data_final_bulk[[#This Row],[Payment amount]] &gt; 0, "PASS", "Please ensure the Payment amount is greater than 0"))</f>
        <v/>
      </c>
      <c r="K49"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 s="62" t="str">
        <f>IF(ISBLANK(data_final_bulk[[#This Row],[Member ID]]), "", IF(ISBLANK(data_final_bulk[[#This Row],[Effective date]]), "Please fill in the effective date",
"PASS"))</f>
        <v/>
      </c>
      <c r="M4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 spans="1:13" ht="12.95" customHeight="1" x14ac:dyDescent="0.2">
      <c r="A50" s="124"/>
      <c r="B50" s="124"/>
      <c r="C50" s="125"/>
      <c r="D50" s="124"/>
      <c r="E50" s="125"/>
      <c r="F50" s="125"/>
      <c r="G50" s="147"/>
      <c r="H5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 s="60" t="str">
        <f>IF(ISBLANK(data_final_bulk[[#This Row],[Member ID]]), "",IF(data_final_bulk[[#This Row],[Payment amount]] &gt; 0, "PASS", "Please ensure the Payment amount is greater than 0"))</f>
        <v/>
      </c>
      <c r="K50"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 s="62" t="str">
        <f>IF(ISBLANK(data_final_bulk[[#This Row],[Member ID]]), "", IF(ISBLANK(data_final_bulk[[#This Row],[Effective date]]), "Please fill in the effective date",
"PASS"))</f>
        <v/>
      </c>
      <c r="M5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 spans="1:13" ht="12.95" customHeight="1" x14ac:dyDescent="0.2">
      <c r="A51" s="124"/>
      <c r="B51" s="124"/>
      <c r="C51" s="125"/>
      <c r="D51" s="124"/>
      <c r="E51" s="125"/>
      <c r="F51" s="125"/>
      <c r="G51" s="147"/>
      <c r="H5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 s="60" t="str">
        <f>IF(ISBLANK(data_final_bulk[[#This Row],[Member ID]]), "",IF(data_final_bulk[[#This Row],[Payment amount]] &gt; 0, "PASS", "Please ensure the Payment amount is greater than 0"))</f>
        <v/>
      </c>
      <c r="K51"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 s="62" t="str">
        <f>IF(ISBLANK(data_final_bulk[[#This Row],[Member ID]]), "", IF(ISBLANK(data_final_bulk[[#This Row],[Effective date]]), "Please fill in the effective date",
"PASS"))</f>
        <v/>
      </c>
      <c r="M5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2" spans="1:13" ht="12.95" customHeight="1" x14ac:dyDescent="0.2">
      <c r="A52" s="124"/>
      <c r="B52" s="124"/>
      <c r="C52" s="125"/>
      <c r="D52" s="124"/>
      <c r="E52" s="125"/>
      <c r="F52" s="125"/>
      <c r="G52" s="147"/>
      <c r="H5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2" s="60" t="str">
        <f>IF(ISBLANK(data_final_bulk[[#This Row],[Member ID]]), "",IF(data_final_bulk[[#This Row],[Payment amount]] &gt; 0, "PASS", "Please ensure the Payment amount is greater than 0"))</f>
        <v/>
      </c>
      <c r="K52"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2" s="62" t="str">
        <f>IF(ISBLANK(data_final_bulk[[#This Row],[Member ID]]), "", IF(ISBLANK(data_final_bulk[[#This Row],[Effective date]]), "Please fill in the effective date",
"PASS"))</f>
        <v/>
      </c>
      <c r="M5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3" spans="1:13" ht="12.95" customHeight="1" x14ac:dyDescent="0.2">
      <c r="A53" s="124"/>
      <c r="B53" s="124"/>
      <c r="C53" s="125"/>
      <c r="D53" s="124"/>
      <c r="E53" s="125"/>
      <c r="F53" s="125"/>
      <c r="G53" s="147"/>
      <c r="H5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3" s="60" t="str">
        <f>IF(ISBLANK(data_final_bulk[[#This Row],[Member ID]]), "",IF(data_final_bulk[[#This Row],[Payment amount]] &gt; 0, "PASS", "Please ensure the Payment amount is greater than 0"))</f>
        <v/>
      </c>
      <c r="K53"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3" s="62" t="str">
        <f>IF(ISBLANK(data_final_bulk[[#This Row],[Member ID]]), "", IF(ISBLANK(data_final_bulk[[#This Row],[Effective date]]), "Please fill in the effective date",
"PASS"))</f>
        <v/>
      </c>
      <c r="M5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4" spans="1:13" ht="12.95" customHeight="1" x14ac:dyDescent="0.2">
      <c r="A54" s="124"/>
      <c r="B54" s="124"/>
      <c r="C54" s="125"/>
      <c r="D54" s="124"/>
      <c r="E54" s="125"/>
      <c r="F54" s="125"/>
      <c r="G54" s="147"/>
      <c r="H5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4" s="60" t="str">
        <f>IF(ISBLANK(data_final_bulk[[#This Row],[Member ID]]), "",IF(data_final_bulk[[#This Row],[Payment amount]] &gt; 0, "PASS", "Please ensure the Payment amount is greater than 0"))</f>
        <v/>
      </c>
      <c r="K54"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4" s="62" t="str">
        <f>IF(ISBLANK(data_final_bulk[[#This Row],[Member ID]]), "", IF(ISBLANK(data_final_bulk[[#This Row],[Effective date]]), "Please fill in the effective date",
"PASS"))</f>
        <v/>
      </c>
      <c r="M5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5" spans="1:13" ht="12.95" customHeight="1" x14ac:dyDescent="0.2">
      <c r="A55" s="124"/>
      <c r="B55" s="124"/>
      <c r="C55" s="125"/>
      <c r="D55" s="124"/>
      <c r="E55" s="125"/>
      <c r="F55" s="125"/>
      <c r="G55" s="147"/>
      <c r="H5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5" s="60" t="str">
        <f>IF(ISBLANK(data_final_bulk[[#This Row],[Member ID]]), "",IF(data_final_bulk[[#This Row],[Payment amount]] &gt; 0, "PASS", "Please ensure the Payment amount is greater than 0"))</f>
        <v/>
      </c>
      <c r="K55"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5" s="62" t="str">
        <f>IF(ISBLANK(data_final_bulk[[#This Row],[Member ID]]), "", IF(ISBLANK(data_final_bulk[[#This Row],[Effective date]]), "Please fill in the effective date",
"PASS"))</f>
        <v/>
      </c>
      <c r="M5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6" spans="1:13" ht="12.95" customHeight="1" x14ac:dyDescent="0.2">
      <c r="A56" s="124"/>
      <c r="B56" s="124"/>
      <c r="C56" s="125"/>
      <c r="D56" s="124"/>
      <c r="E56" s="125"/>
      <c r="F56" s="125"/>
      <c r="G56" s="147"/>
      <c r="H5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6" s="60" t="str">
        <f>IF(ISBLANK(data_final_bulk[[#This Row],[Member ID]]), "",IF(data_final_bulk[[#This Row],[Payment amount]] &gt; 0, "PASS", "Please ensure the Payment amount is greater than 0"))</f>
        <v/>
      </c>
      <c r="K56"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6" s="62" t="str">
        <f>IF(ISBLANK(data_final_bulk[[#This Row],[Member ID]]), "", IF(ISBLANK(data_final_bulk[[#This Row],[Effective date]]), "Please fill in the effective date",
"PASS"))</f>
        <v/>
      </c>
      <c r="M5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7" spans="1:13" ht="12.95" customHeight="1" x14ac:dyDescent="0.2">
      <c r="A57" s="124"/>
      <c r="B57" s="124"/>
      <c r="C57" s="125"/>
      <c r="D57" s="124"/>
      <c r="E57" s="125"/>
      <c r="F57" s="125"/>
      <c r="G57" s="147"/>
      <c r="H5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7" s="60" t="str">
        <f>IF(ISBLANK(data_final_bulk[[#This Row],[Member ID]]), "",IF(data_final_bulk[[#This Row],[Payment amount]] &gt; 0, "PASS", "Please ensure the Payment amount is greater than 0"))</f>
        <v/>
      </c>
      <c r="K57"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7" s="62" t="str">
        <f>IF(ISBLANK(data_final_bulk[[#This Row],[Member ID]]), "", IF(ISBLANK(data_final_bulk[[#This Row],[Effective date]]), "Please fill in the effective date",
"PASS"))</f>
        <v/>
      </c>
      <c r="M5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8" spans="1:13" ht="12.95" customHeight="1" x14ac:dyDescent="0.2">
      <c r="A58" s="124"/>
      <c r="B58" s="124"/>
      <c r="C58" s="125"/>
      <c r="D58" s="124"/>
      <c r="E58" s="125"/>
      <c r="F58" s="125"/>
      <c r="G58" s="147"/>
      <c r="H5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8" s="60" t="str">
        <f>IF(ISBLANK(data_final_bulk[[#This Row],[Member ID]]), "",IF(data_final_bulk[[#This Row],[Payment amount]] &gt; 0, "PASS", "Please ensure the Payment amount is greater than 0"))</f>
        <v/>
      </c>
      <c r="K58"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8" s="62" t="str">
        <f>IF(ISBLANK(data_final_bulk[[#This Row],[Member ID]]), "", IF(ISBLANK(data_final_bulk[[#This Row],[Effective date]]), "Please fill in the effective date",
"PASS"))</f>
        <v/>
      </c>
      <c r="M5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9" spans="1:13" ht="12.95" customHeight="1" x14ac:dyDescent="0.2">
      <c r="A59" s="124"/>
      <c r="B59" s="124"/>
      <c r="C59" s="125"/>
      <c r="D59" s="124"/>
      <c r="E59" s="125"/>
      <c r="F59" s="125"/>
      <c r="G59" s="147"/>
      <c r="H5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9" s="60" t="str">
        <f>IF(ISBLANK(data_final_bulk[[#This Row],[Member ID]]), "",IF(data_final_bulk[[#This Row],[Payment amount]] &gt; 0, "PASS", "Please ensure the Payment amount is greater than 0"))</f>
        <v/>
      </c>
      <c r="K59"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9" s="62" t="str">
        <f>IF(ISBLANK(data_final_bulk[[#This Row],[Member ID]]), "", IF(ISBLANK(data_final_bulk[[#This Row],[Effective date]]), "Please fill in the effective date",
"PASS"))</f>
        <v/>
      </c>
      <c r="M5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0" spans="1:13" ht="12.95" customHeight="1" x14ac:dyDescent="0.2">
      <c r="A60" s="124"/>
      <c r="B60" s="124"/>
      <c r="C60" s="125"/>
      <c r="D60" s="124"/>
      <c r="E60" s="125"/>
      <c r="F60" s="125"/>
      <c r="G60" s="147"/>
      <c r="H6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0" s="60" t="str">
        <f>IF(ISBLANK(data_final_bulk[[#This Row],[Member ID]]), "",IF(data_final_bulk[[#This Row],[Payment amount]] &gt; 0, "PASS", "Please ensure the Payment amount is greater than 0"))</f>
        <v/>
      </c>
      <c r="K60"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0" s="62" t="str">
        <f>IF(ISBLANK(data_final_bulk[[#This Row],[Member ID]]), "", IF(ISBLANK(data_final_bulk[[#This Row],[Effective date]]), "Please fill in the effective date",
"PASS"))</f>
        <v/>
      </c>
      <c r="M6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1" spans="1:13" ht="12.95" customHeight="1" x14ac:dyDescent="0.2">
      <c r="A61" s="124"/>
      <c r="B61" s="124"/>
      <c r="C61" s="125"/>
      <c r="D61" s="124"/>
      <c r="E61" s="125"/>
      <c r="F61" s="125"/>
      <c r="G61" s="147"/>
      <c r="H6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1" s="60" t="str">
        <f>IF(ISBLANK(data_final_bulk[[#This Row],[Member ID]]), "",IF(data_final_bulk[[#This Row],[Payment amount]] &gt; 0, "PASS", "Please ensure the Payment amount is greater than 0"))</f>
        <v/>
      </c>
      <c r="K61"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1" s="62" t="str">
        <f>IF(ISBLANK(data_final_bulk[[#This Row],[Member ID]]), "", IF(ISBLANK(data_final_bulk[[#This Row],[Effective date]]), "Please fill in the effective date",
"PASS"))</f>
        <v/>
      </c>
      <c r="M6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2" spans="1:13" ht="12.95" customHeight="1" x14ac:dyDescent="0.2">
      <c r="A62" s="124"/>
      <c r="B62" s="124"/>
      <c r="C62" s="125"/>
      <c r="D62" s="124"/>
      <c r="E62" s="125"/>
      <c r="F62" s="125"/>
      <c r="G62" s="147"/>
      <c r="H6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2" s="60" t="str">
        <f>IF(ISBLANK(data_final_bulk[[#This Row],[Member ID]]), "",IF(data_final_bulk[[#This Row],[Payment amount]] &gt; 0, "PASS", "Please ensure the Payment amount is greater than 0"))</f>
        <v/>
      </c>
      <c r="K62"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2" s="62" t="str">
        <f>IF(ISBLANK(data_final_bulk[[#This Row],[Member ID]]), "", IF(ISBLANK(data_final_bulk[[#This Row],[Effective date]]), "Please fill in the effective date",
"PASS"))</f>
        <v/>
      </c>
      <c r="M6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3" spans="1:13" ht="12.95" customHeight="1" x14ac:dyDescent="0.2">
      <c r="A63" s="124"/>
      <c r="B63" s="124"/>
      <c r="C63" s="125"/>
      <c r="D63" s="124"/>
      <c r="E63" s="125"/>
      <c r="F63" s="125"/>
      <c r="G63" s="147"/>
      <c r="H6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3" s="60" t="str">
        <f>IF(ISBLANK(data_final_bulk[[#This Row],[Member ID]]), "",IF(data_final_bulk[[#This Row],[Payment amount]] &gt; 0, "PASS", "Please ensure the Payment amount is greater than 0"))</f>
        <v/>
      </c>
      <c r="K63"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3" s="62" t="str">
        <f>IF(ISBLANK(data_final_bulk[[#This Row],[Member ID]]), "", IF(ISBLANK(data_final_bulk[[#This Row],[Effective date]]), "Please fill in the effective date",
"PASS"))</f>
        <v/>
      </c>
      <c r="M6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4" spans="1:13" ht="12.95" customHeight="1" x14ac:dyDescent="0.2">
      <c r="A64" s="124"/>
      <c r="B64" s="124"/>
      <c r="C64" s="125"/>
      <c r="D64" s="124"/>
      <c r="E64" s="125"/>
      <c r="F64" s="125"/>
      <c r="G64" s="147"/>
      <c r="H6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4" s="60" t="str">
        <f>IF(ISBLANK(data_final_bulk[[#This Row],[Member ID]]), "",IF(data_final_bulk[[#This Row],[Payment amount]] &gt; 0, "PASS", "Please ensure the Payment amount is greater than 0"))</f>
        <v/>
      </c>
      <c r="K64"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4" s="62" t="str">
        <f>IF(ISBLANK(data_final_bulk[[#This Row],[Member ID]]), "", IF(ISBLANK(data_final_bulk[[#This Row],[Effective date]]), "Please fill in the effective date",
"PASS"))</f>
        <v/>
      </c>
      <c r="M6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5" spans="1:13" ht="12.95" customHeight="1" x14ac:dyDescent="0.2">
      <c r="A65" s="124"/>
      <c r="B65" s="124"/>
      <c r="C65" s="125"/>
      <c r="D65" s="124"/>
      <c r="E65" s="125"/>
      <c r="F65" s="125"/>
      <c r="G65" s="147"/>
      <c r="H6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5" s="60" t="str">
        <f>IF(ISBLANK(data_final_bulk[[#This Row],[Member ID]]), "",IF(data_final_bulk[[#This Row],[Payment amount]] &gt; 0, "PASS", "Please ensure the Payment amount is greater than 0"))</f>
        <v/>
      </c>
      <c r="K65"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5" s="62" t="str">
        <f>IF(ISBLANK(data_final_bulk[[#This Row],[Member ID]]), "", IF(ISBLANK(data_final_bulk[[#This Row],[Effective date]]), "Please fill in the effective date",
"PASS"))</f>
        <v/>
      </c>
      <c r="M6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6" spans="1:13" ht="12.95" customHeight="1" x14ac:dyDescent="0.2">
      <c r="A66" s="124"/>
      <c r="B66" s="124"/>
      <c r="C66" s="125"/>
      <c r="D66" s="124"/>
      <c r="E66" s="125"/>
      <c r="F66" s="125"/>
      <c r="G66" s="147"/>
      <c r="H6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6" s="60" t="str">
        <f>IF(ISBLANK(data_final_bulk[[#This Row],[Member ID]]), "",IF(data_final_bulk[[#This Row],[Payment amount]] &gt; 0, "PASS", "Please ensure the Payment amount is greater than 0"))</f>
        <v/>
      </c>
      <c r="K66"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6" s="62" t="str">
        <f>IF(ISBLANK(data_final_bulk[[#This Row],[Member ID]]), "", IF(ISBLANK(data_final_bulk[[#This Row],[Effective date]]), "Please fill in the effective date",
"PASS"))</f>
        <v/>
      </c>
      <c r="M6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7" spans="1:13" ht="12.95" customHeight="1" x14ac:dyDescent="0.2">
      <c r="A67" s="124"/>
      <c r="B67" s="124"/>
      <c r="C67" s="129"/>
      <c r="D67" s="124"/>
      <c r="E67" s="127"/>
      <c r="F67" s="127"/>
      <c r="G67" s="148"/>
      <c r="H6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7" s="60" t="str">
        <f>IF(ISBLANK(data_final_bulk[[#This Row],[Member ID]]), "",IF(data_final_bulk[[#This Row],[Payment amount]] &gt; 0, "PASS", "Please ensure the Payment amount is greater than 0"))</f>
        <v/>
      </c>
      <c r="K67"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7" s="62" t="str">
        <f>IF(ISBLANK(data_final_bulk[[#This Row],[Member ID]]), "", IF(ISBLANK(data_final_bulk[[#This Row],[Effective date]]), "Please fill in the effective date",
"PASS"))</f>
        <v/>
      </c>
      <c r="M6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8" spans="1:13" ht="12.95" customHeight="1" x14ac:dyDescent="0.2">
      <c r="A68" s="124"/>
      <c r="B68" s="124"/>
      <c r="C68" s="129"/>
      <c r="D68" s="124"/>
      <c r="E68" s="127"/>
      <c r="F68" s="127"/>
      <c r="G68" s="148"/>
      <c r="H6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8" s="60" t="str">
        <f>IF(ISBLANK(data_final_bulk[[#This Row],[Member ID]]), "",IF(data_final_bulk[[#This Row],[Payment amount]] &gt; 0, "PASS", "Please ensure the Payment amount is greater than 0"))</f>
        <v/>
      </c>
      <c r="K68"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8" s="62" t="str">
        <f>IF(ISBLANK(data_final_bulk[[#This Row],[Member ID]]), "", IF(ISBLANK(data_final_bulk[[#This Row],[Effective date]]), "Please fill in the effective date",
"PASS"))</f>
        <v/>
      </c>
      <c r="M6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69" spans="1:13" ht="12.95" customHeight="1" x14ac:dyDescent="0.2">
      <c r="A69" s="124"/>
      <c r="B69" s="124"/>
      <c r="C69" s="129"/>
      <c r="D69" s="124"/>
      <c r="E69" s="127"/>
      <c r="F69" s="127"/>
      <c r="G69" s="148"/>
      <c r="H6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6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69" s="60" t="str">
        <f>IF(ISBLANK(data_final_bulk[[#This Row],[Member ID]]), "",IF(data_final_bulk[[#This Row],[Payment amount]] &gt; 0, "PASS", "Please ensure the Payment amount is greater than 0"))</f>
        <v/>
      </c>
      <c r="K69"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69" s="62" t="str">
        <f>IF(ISBLANK(data_final_bulk[[#This Row],[Member ID]]), "", IF(ISBLANK(data_final_bulk[[#This Row],[Effective date]]), "Please fill in the effective date",
"PASS"))</f>
        <v/>
      </c>
      <c r="M6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0" spans="1:13" ht="12.95" customHeight="1" x14ac:dyDescent="0.2">
      <c r="A70" s="124"/>
      <c r="B70" s="124"/>
      <c r="C70" s="129"/>
      <c r="D70" s="124"/>
      <c r="E70" s="127"/>
      <c r="F70" s="127"/>
      <c r="G70" s="148"/>
      <c r="H7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0" s="60" t="str">
        <f>IF(ISBLANK(data_final_bulk[[#This Row],[Member ID]]), "",IF(data_final_bulk[[#This Row],[Payment amount]] &gt; 0, "PASS", "Please ensure the Payment amount is greater than 0"))</f>
        <v/>
      </c>
      <c r="K70"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0" s="62" t="str">
        <f>IF(ISBLANK(data_final_bulk[[#This Row],[Member ID]]), "", IF(ISBLANK(data_final_bulk[[#This Row],[Effective date]]), "Please fill in the effective date",
"PASS"))</f>
        <v/>
      </c>
      <c r="M7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1" spans="1:13" ht="12.95" customHeight="1" x14ac:dyDescent="0.2">
      <c r="A71" s="124"/>
      <c r="B71" s="124"/>
      <c r="C71" s="129"/>
      <c r="D71" s="126"/>
      <c r="E71" s="127"/>
      <c r="F71" s="127"/>
      <c r="G71" s="148"/>
      <c r="H7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1" s="60" t="str">
        <f>IF(ISBLANK(data_final_bulk[[#This Row],[Member ID]]), "",IF(data_final_bulk[[#This Row],[Payment amount]] &gt; 0, "PASS", "Please ensure the Payment amount is greater than 0"))</f>
        <v/>
      </c>
      <c r="K71" s="60"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1" s="62" t="str">
        <f>IF(ISBLANK(data_final_bulk[[#This Row],[Member ID]]), "", IF(ISBLANK(data_final_bulk[[#This Row],[Effective date]]), "Please fill in the effective date",
"PASS"))</f>
        <v/>
      </c>
      <c r="M7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2" spans="1:13" ht="12.95" customHeight="1" x14ac:dyDescent="0.2">
      <c r="A72" s="124"/>
      <c r="B72" s="124"/>
      <c r="C72" s="129"/>
      <c r="D72" s="126"/>
      <c r="E72" s="127"/>
      <c r="F72" s="127"/>
      <c r="G72" s="148"/>
      <c r="H7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2" s="60" t="str">
        <f>IF(ISBLANK(data_final_bulk[[#This Row],[Member ID]]), "",IF(data_final_bulk[[#This Row],[Payment amount]] &gt; 0, "PASS", "Please ensure the Payment amount is greater than 0"))</f>
        <v/>
      </c>
      <c r="K7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2" s="62" t="str">
        <f>IF(ISBLANK(data_final_bulk[[#This Row],[Member ID]]), "", IF(ISBLANK(data_final_bulk[[#This Row],[Effective date]]), "Please fill in the effective date",
"PASS"))</f>
        <v/>
      </c>
      <c r="M7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3" spans="1:13" ht="12.95" customHeight="1" x14ac:dyDescent="0.2">
      <c r="A73" s="124"/>
      <c r="B73" s="124"/>
      <c r="C73" s="129"/>
      <c r="D73" s="126"/>
      <c r="E73" s="127"/>
      <c r="F73" s="127"/>
      <c r="G73" s="148"/>
      <c r="H7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3" s="60" t="str">
        <f>IF(ISBLANK(data_final_bulk[[#This Row],[Member ID]]), "",IF(data_final_bulk[[#This Row],[Payment amount]] &gt; 0, "PASS", "Please ensure the Payment amount is greater than 0"))</f>
        <v/>
      </c>
      <c r="K7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3" s="62" t="str">
        <f>IF(ISBLANK(data_final_bulk[[#This Row],[Member ID]]), "", IF(ISBLANK(data_final_bulk[[#This Row],[Effective date]]), "Please fill in the effective date",
"PASS"))</f>
        <v/>
      </c>
      <c r="M7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4" spans="1:13" ht="12.95" customHeight="1" x14ac:dyDescent="0.2">
      <c r="A74" s="124"/>
      <c r="B74" s="124"/>
      <c r="C74" s="129"/>
      <c r="D74" s="126"/>
      <c r="E74" s="127"/>
      <c r="F74" s="127"/>
      <c r="G74" s="148"/>
      <c r="H7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4" s="60" t="str">
        <f>IF(ISBLANK(data_final_bulk[[#This Row],[Member ID]]), "",IF(data_final_bulk[[#This Row],[Payment amount]] &gt; 0, "PASS", "Please ensure the Payment amount is greater than 0"))</f>
        <v/>
      </c>
      <c r="K7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4" s="62" t="str">
        <f>IF(ISBLANK(data_final_bulk[[#This Row],[Member ID]]), "", IF(ISBLANK(data_final_bulk[[#This Row],[Effective date]]), "Please fill in the effective date",
"PASS"))</f>
        <v/>
      </c>
      <c r="M7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5" spans="1:13" ht="12.95" customHeight="1" x14ac:dyDescent="0.2">
      <c r="A75" s="124"/>
      <c r="B75" s="124"/>
      <c r="C75" s="129"/>
      <c r="D75" s="126"/>
      <c r="E75" s="127"/>
      <c r="F75" s="127"/>
      <c r="G75" s="148"/>
      <c r="H7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5" s="60" t="str">
        <f>IF(ISBLANK(data_final_bulk[[#This Row],[Member ID]]), "",IF(data_final_bulk[[#This Row],[Payment amount]] &gt; 0, "PASS", "Please ensure the Payment amount is greater than 0"))</f>
        <v/>
      </c>
      <c r="K7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5" s="62" t="str">
        <f>IF(ISBLANK(data_final_bulk[[#This Row],[Member ID]]), "", IF(ISBLANK(data_final_bulk[[#This Row],[Effective date]]), "Please fill in the effective date",
"PASS"))</f>
        <v/>
      </c>
      <c r="M7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6" spans="1:13" ht="12.95" customHeight="1" x14ac:dyDescent="0.2">
      <c r="A76" s="124"/>
      <c r="B76" s="124"/>
      <c r="C76" s="129"/>
      <c r="D76" s="126"/>
      <c r="E76" s="127"/>
      <c r="F76" s="127"/>
      <c r="G76" s="148"/>
      <c r="H7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6" s="60" t="str">
        <f>IF(ISBLANK(data_final_bulk[[#This Row],[Member ID]]), "",IF(data_final_bulk[[#This Row],[Payment amount]] &gt; 0, "PASS", "Please ensure the Payment amount is greater than 0"))</f>
        <v/>
      </c>
      <c r="K7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6" s="62" t="str">
        <f>IF(ISBLANK(data_final_bulk[[#This Row],[Member ID]]), "", IF(ISBLANK(data_final_bulk[[#This Row],[Effective date]]), "Please fill in the effective date",
"PASS"))</f>
        <v/>
      </c>
      <c r="M7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7" spans="1:13" ht="12.95" customHeight="1" x14ac:dyDescent="0.2">
      <c r="A77" s="124"/>
      <c r="B77" s="124"/>
      <c r="C77" s="129"/>
      <c r="D77" s="126"/>
      <c r="E77" s="127"/>
      <c r="F77" s="127"/>
      <c r="G77" s="148"/>
      <c r="H7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7" s="60" t="str">
        <f>IF(ISBLANK(data_final_bulk[[#This Row],[Member ID]]), "",IF(data_final_bulk[[#This Row],[Payment amount]] &gt; 0, "PASS", "Please ensure the Payment amount is greater than 0"))</f>
        <v/>
      </c>
      <c r="K7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7" s="62" t="str">
        <f>IF(ISBLANK(data_final_bulk[[#This Row],[Member ID]]), "", IF(ISBLANK(data_final_bulk[[#This Row],[Effective date]]), "Please fill in the effective date",
"PASS"))</f>
        <v/>
      </c>
      <c r="M7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8" spans="1:13" ht="12.95" customHeight="1" x14ac:dyDescent="0.2">
      <c r="A78" s="124"/>
      <c r="B78" s="124"/>
      <c r="C78" s="129"/>
      <c r="D78" s="126"/>
      <c r="E78" s="127"/>
      <c r="F78" s="127"/>
      <c r="G78" s="148"/>
      <c r="H7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8" s="60" t="str">
        <f>IF(ISBLANK(data_final_bulk[[#This Row],[Member ID]]), "",IF(data_final_bulk[[#This Row],[Payment amount]] &gt; 0, "PASS", "Please ensure the Payment amount is greater than 0"))</f>
        <v/>
      </c>
      <c r="K7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8" s="62" t="str">
        <f>IF(ISBLANK(data_final_bulk[[#This Row],[Member ID]]), "", IF(ISBLANK(data_final_bulk[[#This Row],[Effective date]]), "Please fill in the effective date",
"PASS"))</f>
        <v/>
      </c>
      <c r="M7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79" spans="1:13" ht="12.95" customHeight="1" x14ac:dyDescent="0.2">
      <c r="A79" s="124"/>
      <c r="B79" s="124"/>
      <c r="C79" s="129"/>
      <c r="D79" s="126"/>
      <c r="E79" s="127"/>
      <c r="F79" s="127"/>
      <c r="G79" s="148"/>
      <c r="H7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7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79" s="60" t="str">
        <f>IF(ISBLANK(data_final_bulk[[#This Row],[Member ID]]), "",IF(data_final_bulk[[#This Row],[Payment amount]] &gt; 0, "PASS", "Please ensure the Payment amount is greater than 0"))</f>
        <v/>
      </c>
      <c r="K7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79" s="62" t="str">
        <f>IF(ISBLANK(data_final_bulk[[#This Row],[Member ID]]), "", IF(ISBLANK(data_final_bulk[[#This Row],[Effective date]]), "Please fill in the effective date",
"PASS"))</f>
        <v/>
      </c>
      <c r="M7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0" spans="1:13" ht="12.95" customHeight="1" x14ac:dyDescent="0.2">
      <c r="A80" s="124"/>
      <c r="B80" s="124"/>
      <c r="C80" s="129"/>
      <c r="D80" s="126"/>
      <c r="E80" s="127"/>
      <c r="F80" s="127"/>
      <c r="G80" s="148"/>
      <c r="H8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0" s="60" t="str">
        <f>IF(ISBLANK(data_final_bulk[[#This Row],[Member ID]]), "",IF(data_final_bulk[[#This Row],[Payment amount]] &gt; 0, "PASS", "Please ensure the Payment amount is greater than 0"))</f>
        <v/>
      </c>
      <c r="K8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0" s="62" t="str">
        <f>IF(ISBLANK(data_final_bulk[[#This Row],[Member ID]]), "", IF(ISBLANK(data_final_bulk[[#This Row],[Effective date]]), "Please fill in the effective date",
"PASS"))</f>
        <v/>
      </c>
      <c r="M8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1" spans="1:13" ht="12.95" customHeight="1" x14ac:dyDescent="0.2">
      <c r="A81" s="124"/>
      <c r="B81" s="124"/>
      <c r="C81" s="129"/>
      <c r="D81" s="126"/>
      <c r="E81" s="127"/>
      <c r="F81" s="127"/>
      <c r="G81" s="148"/>
      <c r="H8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1" s="60" t="str">
        <f>IF(ISBLANK(data_final_bulk[[#This Row],[Member ID]]), "",IF(data_final_bulk[[#This Row],[Payment amount]] &gt; 0, "PASS", "Please ensure the Payment amount is greater than 0"))</f>
        <v/>
      </c>
      <c r="K8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1" s="62" t="str">
        <f>IF(ISBLANK(data_final_bulk[[#This Row],[Member ID]]), "", IF(ISBLANK(data_final_bulk[[#This Row],[Effective date]]), "Please fill in the effective date",
"PASS"))</f>
        <v/>
      </c>
      <c r="M8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2" spans="1:13" ht="12.95" customHeight="1" x14ac:dyDescent="0.2">
      <c r="A82" s="124"/>
      <c r="B82" s="124"/>
      <c r="C82" s="129"/>
      <c r="D82" s="126"/>
      <c r="E82" s="127"/>
      <c r="F82" s="127"/>
      <c r="G82" s="148"/>
      <c r="H8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2" s="60" t="str">
        <f>IF(ISBLANK(data_final_bulk[[#This Row],[Member ID]]), "",IF(data_final_bulk[[#This Row],[Payment amount]] &gt; 0, "PASS", "Please ensure the Payment amount is greater than 0"))</f>
        <v/>
      </c>
      <c r="K8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2" s="62" t="str">
        <f>IF(ISBLANK(data_final_bulk[[#This Row],[Member ID]]), "", IF(ISBLANK(data_final_bulk[[#This Row],[Effective date]]), "Please fill in the effective date",
"PASS"))</f>
        <v/>
      </c>
      <c r="M8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3" spans="1:13" ht="12.95" customHeight="1" x14ac:dyDescent="0.2">
      <c r="A83" s="124"/>
      <c r="B83" s="124"/>
      <c r="C83" s="129"/>
      <c r="D83" s="126"/>
      <c r="E83" s="127"/>
      <c r="F83" s="127"/>
      <c r="G83" s="148"/>
      <c r="H8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3" s="60" t="str">
        <f>IF(ISBLANK(data_final_bulk[[#This Row],[Member ID]]), "",IF(data_final_bulk[[#This Row],[Payment amount]] &gt; 0, "PASS", "Please ensure the Payment amount is greater than 0"))</f>
        <v/>
      </c>
      <c r="K8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3" s="62" t="str">
        <f>IF(ISBLANK(data_final_bulk[[#This Row],[Member ID]]), "", IF(ISBLANK(data_final_bulk[[#This Row],[Effective date]]), "Please fill in the effective date",
"PASS"))</f>
        <v/>
      </c>
      <c r="M8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4" spans="1:13" ht="12.95" customHeight="1" x14ac:dyDescent="0.2">
      <c r="A84" s="124"/>
      <c r="B84" s="124"/>
      <c r="C84" s="129"/>
      <c r="D84" s="126"/>
      <c r="E84" s="127"/>
      <c r="F84" s="127"/>
      <c r="G84" s="148"/>
      <c r="H8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4" s="60" t="str">
        <f>IF(ISBLANK(data_final_bulk[[#This Row],[Member ID]]), "",IF(data_final_bulk[[#This Row],[Payment amount]] &gt; 0, "PASS", "Please ensure the Payment amount is greater than 0"))</f>
        <v/>
      </c>
      <c r="K8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4" s="62" t="str">
        <f>IF(ISBLANK(data_final_bulk[[#This Row],[Member ID]]), "", IF(ISBLANK(data_final_bulk[[#This Row],[Effective date]]), "Please fill in the effective date",
"PASS"))</f>
        <v/>
      </c>
      <c r="M8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5" spans="1:13" ht="12.95" customHeight="1" x14ac:dyDescent="0.2">
      <c r="A85" s="124"/>
      <c r="B85" s="124"/>
      <c r="C85" s="129"/>
      <c r="D85" s="126"/>
      <c r="E85" s="127"/>
      <c r="F85" s="127"/>
      <c r="G85" s="148"/>
      <c r="H8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5" s="60" t="str">
        <f>IF(ISBLANK(data_final_bulk[[#This Row],[Member ID]]), "",IF(data_final_bulk[[#This Row],[Payment amount]] &gt; 0, "PASS", "Please ensure the Payment amount is greater than 0"))</f>
        <v/>
      </c>
      <c r="K8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5" s="62" t="str">
        <f>IF(ISBLANK(data_final_bulk[[#This Row],[Member ID]]), "", IF(ISBLANK(data_final_bulk[[#This Row],[Effective date]]), "Please fill in the effective date",
"PASS"))</f>
        <v/>
      </c>
      <c r="M8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6" spans="1:13" ht="12.95" customHeight="1" x14ac:dyDescent="0.2">
      <c r="A86" s="124"/>
      <c r="B86" s="124"/>
      <c r="C86" s="129"/>
      <c r="D86" s="126"/>
      <c r="E86" s="127"/>
      <c r="F86" s="127"/>
      <c r="G86" s="148"/>
      <c r="H8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6" s="60" t="str">
        <f>IF(ISBLANK(data_final_bulk[[#This Row],[Member ID]]), "",IF(data_final_bulk[[#This Row],[Payment amount]] &gt; 0, "PASS", "Please ensure the Payment amount is greater than 0"))</f>
        <v/>
      </c>
      <c r="K8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6" s="62" t="str">
        <f>IF(ISBLANK(data_final_bulk[[#This Row],[Member ID]]), "", IF(ISBLANK(data_final_bulk[[#This Row],[Effective date]]), "Please fill in the effective date",
"PASS"))</f>
        <v/>
      </c>
      <c r="M8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7" spans="1:13" ht="12.95" customHeight="1" x14ac:dyDescent="0.2">
      <c r="A87" s="124"/>
      <c r="B87" s="124"/>
      <c r="C87" s="129"/>
      <c r="D87" s="126"/>
      <c r="E87" s="127"/>
      <c r="F87" s="127"/>
      <c r="G87" s="148"/>
      <c r="H8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7" s="60" t="str">
        <f>IF(ISBLANK(data_final_bulk[[#This Row],[Member ID]]), "",IF(data_final_bulk[[#This Row],[Payment amount]] &gt; 0, "PASS", "Please ensure the Payment amount is greater than 0"))</f>
        <v/>
      </c>
      <c r="K8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7" s="62" t="str">
        <f>IF(ISBLANK(data_final_bulk[[#This Row],[Member ID]]), "", IF(ISBLANK(data_final_bulk[[#This Row],[Effective date]]), "Please fill in the effective date",
"PASS"))</f>
        <v/>
      </c>
      <c r="M8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8" spans="1:13" ht="12.95" customHeight="1" x14ac:dyDescent="0.2">
      <c r="A88" s="124"/>
      <c r="B88" s="124"/>
      <c r="C88" s="129"/>
      <c r="D88" s="126"/>
      <c r="E88" s="127"/>
      <c r="F88" s="127"/>
      <c r="G88" s="148"/>
      <c r="H8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8" s="60" t="str">
        <f>IF(ISBLANK(data_final_bulk[[#This Row],[Member ID]]), "",IF(data_final_bulk[[#This Row],[Payment amount]] &gt; 0, "PASS", "Please ensure the Payment amount is greater than 0"))</f>
        <v/>
      </c>
      <c r="K8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8" s="62" t="str">
        <f>IF(ISBLANK(data_final_bulk[[#This Row],[Member ID]]), "", IF(ISBLANK(data_final_bulk[[#This Row],[Effective date]]), "Please fill in the effective date",
"PASS"))</f>
        <v/>
      </c>
      <c r="M8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89" spans="1:13" ht="12.95" customHeight="1" x14ac:dyDescent="0.2">
      <c r="A89" s="124"/>
      <c r="B89" s="124"/>
      <c r="C89" s="129"/>
      <c r="D89" s="126"/>
      <c r="E89" s="127"/>
      <c r="F89" s="127"/>
      <c r="G89" s="148"/>
      <c r="H8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8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89" s="60" t="str">
        <f>IF(ISBLANK(data_final_bulk[[#This Row],[Member ID]]), "",IF(data_final_bulk[[#This Row],[Payment amount]] &gt; 0, "PASS", "Please ensure the Payment amount is greater than 0"))</f>
        <v/>
      </c>
      <c r="K8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89" s="62" t="str">
        <f>IF(ISBLANK(data_final_bulk[[#This Row],[Member ID]]), "", IF(ISBLANK(data_final_bulk[[#This Row],[Effective date]]), "Please fill in the effective date",
"PASS"))</f>
        <v/>
      </c>
      <c r="M8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0" spans="1:13" ht="12.95" customHeight="1" x14ac:dyDescent="0.2">
      <c r="A90" s="124"/>
      <c r="B90" s="124"/>
      <c r="C90" s="129"/>
      <c r="D90" s="126"/>
      <c r="E90" s="127"/>
      <c r="F90" s="127"/>
      <c r="G90" s="148"/>
      <c r="H9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0" s="60" t="str">
        <f>IF(ISBLANK(data_final_bulk[[#This Row],[Member ID]]), "",IF(data_final_bulk[[#This Row],[Payment amount]] &gt; 0, "PASS", "Please ensure the Payment amount is greater than 0"))</f>
        <v/>
      </c>
      <c r="K9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0" s="62" t="str">
        <f>IF(ISBLANK(data_final_bulk[[#This Row],[Member ID]]), "", IF(ISBLANK(data_final_bulk[[#This Row],[Effective date]]), "Please fill in the effective date",
"PASS"))</f>
        <v/>
      </c>
      <c r="M9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1" spans="1:13" ht="12.95" customHeight="1" x14ac:dyDescent="0.2">
      <c r="A91" s="124"/>
      <c r="B91" s="124"/>
      <c r="C91" s="129"/>
      <c r="D91" s="126"/>
      <c r="E91" s="127"/>
      <c r="F91" s="127"/>
      <c r="G91" s="148"/>
      <c r="H9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1" s="60" t="str">
        <f>IF(ISBLANK(data_final_bulk[[#This Row],[Member ID]]), "",IF(data_final_bulk[[#This Row],[Payment amount]] &gt; 0, "PASS", "Please ensure the Payment amount is greater than 0"))</f>
        <v/>
      </c>
      <c r="K9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1" s="62" t="str">
        <f>IF(ISBLANK(data_final_bulk[[#This Row],[Member ID]]), "", IF(ISBLANK(data_final_bulk[[#This Row],[Effective date]]), "Please fill in the effective date",
"PASS"))</f>
        <v/>
      </c>
      <c r="M9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2" spans="1:13" ht="12.95" customHeight="1" x14ac:dyDescent="0.2">
      <c r="A92" s="124"/>
      <c r="B92" s="124"/>
      <c r="C92" s="129"/>
      <c r="D92" s="126"/>
      <c r="E92" s="127"/>
      <c r="F92" s="127"/>
      <c r="G92" s="148"/>
      <c r="H9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2" s="60" t="str">
        <f>IF(ISBLANK(data_final_bulk[[#This Row],[Member ID]]), "",IF(data_final_bulk[[#This Row],[Payment amount]] &gt; 0, "PASS", "Please ensure the Payment amount is greater than 0"))</f>
        <v/>
      </c>
      <c r="K9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2" s="62" t="str">
        <f>IF(ISBLANK(data_final_bulk[[#This Row],[Member ID]]), "", IF(ISBLANK(data_final_bulk[[#This Row],[Effective date]]), "Please fill in the effective date",
"PASS"))</f>
        <v/>
      </c>
      <c r="M9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3" spans="1:13" ht="12.95" customHeight="1" x14ac:dyDescent="0.2">
      <c r="A93" s="124"/>
      <c r="B93" s="124"/>
      <c r="C93" s="129"/>
      <c r="D93" s="126"/>
      <c r="E93" s="127"/>
      <c r="F93" s="127"/>
      <c r="G93" s="148"/>
      <c r="H9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3" s="60" t="str">
        <f>IF(ISBLANK(data_final_bulk[[#This Row],[Member ID]]), "",IF(data_final_bulk[[#This Row],[Payment amount]] &gt; 0, "PASS", "Please ensure the Payment amount is greater than 0"))</f>
        <v/>
      </c>
      <c r="K9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3" s="62" t="str">
        <f>IF(ISBLANK(data_final_bulk[[#This Row],[Member ID]]), "", IF(ISBLANK(data_final_bulk[[#This Row],[Effective date]]), "Please fill in the effective date",
"PASS"))</f>
        <v/>
      </c>
      <c r="M9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4" spans="1:13" ht="12.95" customHeight="1" x14ac:dyDescent="0.2">
      <c r="A94" s="124"/>
      <c r="B94" s="124"/>
      <c r="C94" s="129"/>
      <c r="D94" s="126"/>
      <c r="E94" s="127"/>
      <c r="F94" s="127"/>
      <c r="G94" s="148"/>
      <c r="H9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4" s="60" t="str">
        <f>IF(ISBLANK(data_final_bulk[[#This Row],[Member ID]]), "",IF(data_final_bulk[[#This Row],[Payment amount]] &gt; 0, "PASS", "Please ensure the Payment amount is greater than 0"))</f>
        <v/>
      </c>
      <c r="K9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4" s="62" t="str">
        <f>IF(ISBLANK(data_final_bulk[[#This Row],[Member ID]]), "", IF(ISBLANK(data_final_bulk[[#This Row],[Effective date]]), "Please fill in the effective date",
"PASS"))</f>
        <v/>
      </c>
      <c r="M9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5" spans="1:13" ht="12.95" customHeight="1" x14ac:dyDescent="0.2">
      <c r="A95" s="124"/>
      <c r="B95" s="124"/>
      <c r="C95" s="129"/>
      <c r="D95" s="126"/>
      <c r="E95" s="127"/>
      <c r="F95" s="127"/>
      <c r="G95" s="148"/>
      <c r="H9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5" s="60" t="str">
        <f>IF(ISBLANK(data_final_bulk[[#This Row],[Member ID]]), "",IF(data_final_bulk[[#This Row],[Payment amount]] &gt; 0, "PASS", "Please ensure the Payment amount is greater than 0"))</f>
        <v/>
      </c>
      <c r="K9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5" s="62" t="str">
        <f>IF(ISBLANK(data_final_bulk[[#This Row],[Member ID]]), "", IF(ISBLANK(data_final_bulk[[#This Row],[Effective date]]), "Please fill in the effective date",
"PASS"))</f>
        <v/>
      </c>
      <c r="M9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6" spans="1:13" ht="12.95" customHeight="1" x14ac:dyDescent="0.2">
      <c r="A96" s="124"/>
      <c r="B96" s="124"/>
      <c r="C96" s="129"/>
      <c r="D96" s="126"/>
      <c r="E96" s="127"/>
      <c r="F96" s="127"/>
      <c r="G96" s="148"/>
      <c r="H9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6" s="60" t="str">
        <f>IF(ISBLANK(data_final_bulk[[#This Row],[Member ID]]), "",IF(data_final_bulk[[#This Row],[Payment amount]] &gt; 0, "PASS", "Please ensure the Payment amount is greater than 0"))</f>
        <v/>
      </c>
      <c r="K9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6" s="62" t="str">
        <f>IF(ISBLANK(data_final_bulk[[#This Row],[Member ID]]), "", IF(ISBLANK(data_final_bulk[[#This Row],[Effective date]]), "Please fill in the effective date",
"PASS"))</f>
        <v/>
      </c>
      <c r="M9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7" spans="1:13" ht="12.95" customHeight="1" x14ac:dyDescent="0.2">
      <c r="A97" s="124"/>
      <c r="B97" s="124"/>
      <c r="C97" s="129"/>
      <c r="D97" s="126"/>
      <c r="E97" s="127"/>
      <c r="F97" s="127"/>
      <c r="G97" s="148"/>
      <c r="H9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7" s="60" t="str">
        <f>IF(ISBLANK(data_final_bulk[[#This Row],[Member ID]]), "",IF(data_final_bulk[[#This Row],[Payment amount]] &gt; 0, "PASS", "Please ensure the Payment amount is greater than 0"))</f>
        <v/>
      </c>
      <c r="K9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7" s="62" t="str">
        <f>IF(ISBLANK(data_final_bulk[[#This Row],[Member ID]]), "", IF(ISBLANK(data_final_bulk[[#This Row],[Effective date]]), "Please fill in the effective date",
"PASS"))</f>
        <v/>
      </c>
      <c r="M9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8" spans="1:13" ht="12.95" customHeight="1" x14ac:dyDescent="0.2">
      <c r="A98" s="124"/>
      <c r="B98" s="124"/>
      <c r="C98" s="129"/>
      <c r="D98" s="126"/>
      <c r="E98" s="127"/>
      <c r="F98" s="127"/>
      <c r="G98" s="148"/>
      <c r="H9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8" s="60" t="str">
        <f>IF(ISBLANK(data_final_bulk[[#This Row],[Member ID]]), "",IF(data_final_bulk[[#This Row],[Payment amount]] &gt; 0, "PASS", "Please ensure the Payment amount is greater than 0"))</f>
        <v/>
      </c>
      <c r="K9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8" s="62" t="str">
        <f>IF(ISBLANK(data_final_bulk[[#This Row],[Member ID]]), "", IF(ISBLANK(data_final_bulk[[#This Row],[Effective date]]), "Please fill in the effective date",
"PASS"))</f>
        <v/>
      </c>
      <c r="M9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99" spans="1:13" ht="12.95" customHeight="1" x14ac:dyDescent="0.2">
      <c r="A99" s="124"/>
      <c r="B99" s="124"/>
      <c r="C99" s="129"/>
      <c r="D99" s="126"/>
      <c r="E99" s="127"/>
      <c r="F99" s="127"/>
      <c r="G99" s="148"/>
      <c r="H9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9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99" s="60" t="str">
        <f>IF(ISBLANK(data_final_bulk[[#This Row],[Member ID]]), "",IF(data_final_bulk[[#This Row],[Payment amount]] &gt; 0, "PASS", "Please ensure the Payment amount is greater than 0"))</f>
        <v/>
      </c>
      <c r="K9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99" s="62" t="str">
        <f>IF(ISBLANK(data_final_bulk[[#This Row],[Member ID]]), "", IF(ISBLANK(data_final_bulk[[#This Row],[Effective date]]), "Please fill in the effective date",
"PASS"))</f>
        <v/>
      </c>
      <c r="M9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0" spans="1:13" ht="12.95" customHeight="1" x14ac:dyDescent="0.2">
      <c r="A100" s="124"/>
      <c r="B100" s="124"/>
      <c r="C100" s="129"/>
      <c r="D100" s="126"/>
      <c r="E100" s="127"/>
      <c r="F100" s="127"/>
      <c r="G100" s="148"/>
      <c r="H10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0" s="60" t="str">
        <f>IF(ISBLANK(data_final_bulk[[#This Row],[Member ID]]), "",IF(data_final_bulk[[#This Row],[Payment amount]] &gt; 0, "PASS", "Please ensure the Payment amount is greater than 0"))</f>
        <v/>
      </c>
      <c r="K10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0" s="62" t="str">
        <f>IF(ISBLANK(data_final_bulk[[#This Row],[Member ID]]), "", IF(ISBLANK(data_final_bulk[[#This Row],[Effective date]]), "Please fill in the effective date",
"PASS"))</f>
        <v/>
      </c>
      <c r="M10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1" spans="1:13" ht="12.95" customHeight="1" x14ac:dyDescent="0.2">
      <c r="A101" s="124"/>
      <c r="B101" s="124"/>
      <c r="C101" s="129"/>
      <c r="D101" s="126"/>
      <c r="E101" s="127"/>
      <c r="F101" s="127"/>
      <c r="G101" s="148"/>
      <c r="H10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1" s="60" t="str">
        <f>IF(ISBLANK(data_final_bulk[[#This Row],[Member ID]]), "",IF(data_final_bulk[[#This Row],[Payment amount]] &gt; 0, "PASS", "Please ensure the Payment amount is greater than 0"))</f>
        <v/>
      </c>
      <c r="K10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1" s="62" t="str">
        <f>IF(ISBLANK(data_final_bulk[[#This Row],[Member ID]]), "", IF(ISBLANK(data_final_bulk[[#This Row],[Effective date]]), "Please fill in the effective date",
"PASS"))</f>
        <v/>
      </c>
      <c r="M10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2" spans="1:13" ht="12.95" customHeight="1" x14ac:dyDescent="0.2">
      <c r="A102" s="124"/>
      <c r="B102" s="124"/>
      <c r="C102" s="129"/>
      <c r="D102" s="126"/>
      <c r="E102" s="127"/>
      <c r="F102" s="127"/>
      <c r="G102" s="148"/>
      <c r="H10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2" s="60" t="str">
        <f>IF(ISBLANK(data_final_bulk[[#This Row],[Member ID]]), "",IF(data_final_bulk[[#This Row],[Payment amount]] &gt; 0, "PASS", "Please ensure the Payment amount is greater than 0"))</f>
        <v/>
      </c>
      <c r="K10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2" s="62" t="str">
        <f>IF(ISBLANK(data_final_bulk[[#This Row],[Member ID]]), "", IF(ISBLANK(data_final_bulk[[#This Row],[Effective date]]), "Please fill in the effective date",
"PASS"))</f>
        <v/>
      </c>
      <c r="M10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3" spans="1:13" ht="12.95" customHeight="1" x14ac:dyDescent="0.2">
      <c r="A103" s="124"/>
      <c r="B103" s="124"/>
      <c r="C103" s="129"/>
      <c r="D103" s="126"/>
      <c r="E103" s="127"/>
      <c r="F103" s="127"/>
      <c r="G103" s="148"/>
      <c r="H10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3" s="60" t="str">
        <f>IF(ISBLANK(data_final_bulk[[#This Row],[Member ID]]), "",IF(data_final_bulk[[#This Row],[Payment amount]] &gt; 0, "PASS", "Please ensure the Payment amount is greater than 0"))</f>
        <v/>
      </c>
      <c r="K10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3" s="62" t="str">
        <f>IF(ISBLANK(data_final_bulk[[#This Row],[Member ID]]), "", IF(ISBLANK(data_final_bulk[[#This Row],[Effective date]]), "Please fill in the effective date",
"PASS"))</f>
        <v/>
      </c>
      <c r="M10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4" spans="1:13" ht="12.95" customHeight="1" x14ac:dyDescent="0.2">
      <c r="A104" s="124"/>
      <c r="B104" s="124"/>
      <c r="C104" s="129"/>
      <c r="D104" s="126"/>
      <c r="E104" s="127"/>
      <c r="F104" s="127"/>
      <c r="G104" s="148"/>
      <c r="H10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4" s="60" t="str">
        <f>IF(ISBLANK(data_final_bulk[[#This Row],[Member ID]]), "",IF(data_final_bulk[[#This Row],[Payment amount]] &gt; 0, "PASS", "Please ensure the Payment amount is greater than 0"))</f>
        <v/>
      </c>
      <c r="K10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4" s="62" t="str">
        <f>IF(ISBLANK(data_final_bulk[[#This Row],[Member ID]]), "", IF(ISBLANK(data_final_bulk[[#This Row],[Effective date]]), "Please fill in the effective date",
"PASS"))</f>
        <v/>
      </c>
      <c r="M10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5" spans="1:13" ht="12.95" customHeight="1" x14ac:dyDescent="0.2">
      <c r="A105" s="124"/>
      <c r="B105" s="124"/>
      <c r="C105" s="129"/>
      <c r="D105" s="126"/>
      <c r="E105" s="127"/>
      <c r="F105" s="127"/>
      <c r="G105" s="148"/>
      <c r="H10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5" s="60" t="str">
        <f>IF(ISBLANK(data_final_bulk[[#This Row],[Member ID]]), "",IF(data_final_bulk[[#This Row],[Payment amount]] &gt; 0, "PASS", "Please ensure the Payment amount is greater than 0"))</f>
        <v/>
      </c>
      <c r="K10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5" s="62" t="str">
        <f>IF(ISBLANK(data_final_bulk[[#This Row],[Member ID]]), "", IF(ISBLANK(data_final_bulk[[#This Row],[Effective date]]), "Please fill in the effective date",
"PASS"))</f>
        <v/>
      </c>
      <c r="M10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6" spans="1:13" ht="12.95" customHeight="1" x14ac:dyDescent="0.2">
      <c r="A106" s="124"/>
      <c r="B106" s="124"/>
      <c r="C106" s="129"/>
      <c r="D106" s="126"/>
      <c r="E106" s="127"/>
      <c r="F106" s="127"/>
      <c r="G106" s="148"/>
      <c r="H10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6" s="60" t="str">
        <f>IF(ISBLANK(data_final_bulk[[#This Row],[Member ID]]), "",IF(data_final_bulk[[#This Row],[Payment amount]] &gt; 0, "PASS", "Please ensure the Payment amount is greater than 0"))</f>
        <v/>
      </c>
      <c r="K10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6" s="62" t="str">
        <f>IF(ISBLANK(data_final_bulk[[#This Row],[Member ID]]), "", IF(ISBLANK(data_final_bulk[[#This Row],[Effective date]]), "Please fill in the effective date",
"PASS"))</f>
        <v/>
      </c>
      <c r="M10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7" spans="1:13" ht="12.95" customHeight="1" x14ac:dyDescent="0.2">
      <c r="A107" s="124"/>
      <c r="B107" s="124"/>
      <c r="C107" s="129"/>
      <c r="D107" s="126"/>
      <c r="E107" s="127"/>
      <c r="F107" s="127"/>
      <c r="G107" s="148"/>
      <c r="H10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7" s="60" t="str">
        <f>IF(ISBLANK(data_final_bulk[[#This Row],[Member ID]]), "",IF(data_final_bulk[[#This Row],[Payment amount]] &gt; 0, "PASS", "Please ensure the Payment amount is greater than 0"))</f>
        <v/>
      </c>
      <c r="K10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7" s="62" t="str">
        <f>IF(ISBLANK(data_final_bulk[[#This Row],[Member ID]]), "", IF(ISBLANK(data_final_bulk[[#This Row],[Effective date]]), "Please fill in the effective date",
"PASS"))</f>
        <v/>
      </c>
      <c r="M10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8" spans="1:13" ht="12.95" customHeight="1" x14ac:dyDescent="0.2">
      <c r="A108" s="124"/>
      <c r="B108" s="124"/>
      <c r="C108" s="129"/>
      <c r="D108" s="126"/>
      <c r="E108" s="127"/>
      <c r="F108" s="127"/>
      <c r="G108" s="148"/>
      <c r="H10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8" s="60" t="str">
        <f>IF(ISBLANK(data_final_bulk[[#This Row],[Member ID]]), "",IF(data_final_bulk[[#This Row],[Payment amount]] &gt; 0, "PASS", "Please ensure the Payment amount is greater than 0"))</f>
        <v/>
      </c>
      <c r="K10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8" s="62" t="str">
        <f>IF(ISBLANK(data_final_bulk[[#This Row],[Member ID]]), "", IF(ISBLANK(data_final_bulk[[#This Row],[Effective date]]), "Please fill in the effective date",
"PASS"))</f>
        <v/>
      </c>
      <c r="M10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09" spans="1:13" ht="12.95" customHeight="1" x14ac:dyDescent="0.2">
      <c r="A109" s="124"/>
      <c r="B109" s="124"/>
      <c r="C109" s="129"/>
      <c r="D109" s="126"/>
      <c r="E109" s="127"/>
      <c r="F109" s="127"/>
      <c r="G109" s="148"/>
      <c r="H10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0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09" s="60" t="str">
        <f>IF(ISBLANK(data_final_bulk[[#This Row],[Member ID]]), "",IF(data_final_bulk[[#This Row],[Payment amount]] &gt; 0, "PASS", "Please ensure the Payment amount is greater than 0"))</f>
        <v/>
      </c>
      <c r="K10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09" s="62" t="str">
        <f>IF(ISBLANK(data_final_bulk[[#This Row],[Member ID]]), "", IF(ISBLANK(data_final_bulk[[#This Row],[Effective date]]), "Please fill in the effective date",
"PASS"))</f>
        <v/>
      </c>
      <c r="M10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0" spans="1:13" ht="12.95" customHeight="1" x14ac:dyDescent="0.2">
      <c r="A110" s="124"/>
      <c r="B110" s="124"/>
      <c r="C110" s="129"/>
      <c r="D110" s="126"/>
      <c r="E110" s="127"/>
      <c r="F110" s="127"/>
      <c r="G110" s="148"/>
      <c r="H11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0" s="60" t="str">
        <f>IF(ISBLANK(data_final_bulk[[#This Row],[Member ID]]), "",IF(data_final_bulk[[#This Row],[Payment amount]] &gt; 0, "PASS", "Please ensure the Payment amount is greater than 0"))</f>
        <v/>
      </c>
      <c r="K11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0" s="62" t="str">
        <f>IF(ISBLANK(data_final_bulk[[#This Row],[Member ID]]), "", IF(ISBLANK(data_final_bulk[[#This Row],[Effective date]]), "Please fill in the effective date",
"PASS"))</f>
        <v/>
      </c>
      <c r="M11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1" spans="1:13" ht="12.95" customHeight="1" x14ac:dyDescent="0.2">
      <c r="A111" s="124"/>
      <c r="B111" s="124"/>
      <c r="C111" s="129"/>
      <c r="D111" s="126"/>
      <c r="E111" s="127"/>
      <c r="F111" s="127"/>
      <c r="G111" s="148"/>
      <c r="H11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1" s="60" t="str">
        <f>IF(ISBLANK(data_final_bulk[[#This Row],[Member ID]]), "",IF(data_final_bulk[[#This Row],[Payment amount]] &gt; 0, "PASS", "Please ensure the Payment amount is greater than 0"))</f>
        <v/>
      </c>
      <c r="K11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1" s="62" t="str">
        <f>IF(ISBLANK(data_final_bulk[[#This Row],[Member ID]]), "", IF(ISBLANK(data_final_bulk[[#This Row],[Effective date]]), "Please fill in the effective date",
"PASS"))</f>
        <v/>
      </c>
      <c r="M11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2" spans="1:13" ht="12.95" customHeight="1" x14ac:dyDescent="0.2">
      <c r="A112" s="124"/>
      <c r="B112" s="124"/>
      <c r="C112" s="129"/>
      <c r="D112" s="126"/>
      <c r="E112" s="127"/>
      <c r="F112" s="127"/>
      <c r="G112" s="148"/>
      <c r="H11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2" s="60" t="str">
        <f>IF(ISBLANK(data_final_bulk[[#This Row],[Member ID]]), "",IF(data_final_bulk[[#This Row],[Payment amount]] &gt; 0, "PASS", "Please ensure the Payment amount is greater than 0"))</f>
        <v/>
      </c>
      <c r="K11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2" s="62" t="str">
        <f>IF(ISBLANK(data_final_bulk[[#This Row],[Member ID]]), "", IF(ISBLANK(data_final_bulk[[#This Row],[Effective date]]), "Please fill in the effective date",
"PASS"))</f>
        <v/>
      </c>
      <c r="M11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3" spans="1:13" ht="12.95" customHeight="1" x14ac:dyDescent="0.2">
      <c r="A113" s="124"/>
      <c r="B113" s="124"/>
      <c r="C113" s="129"/>
      <c r="D113" s="126"/>
      <c r="E113" s="127"/>
      <c r="F113" s="127"/>
      <c r="G113" s="148"/>
      <c r="H11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3" s="60" t="str">
        <f>IF(ISBLANK(data_final_bulk[[#This Row],[Member ID]]), "",IF(data_final_bulk[[#This Row],[Payment amount]] &gt; 0, "PASS", "Please ensure the Payment amount is greater than 0"))</f>
        <v/>
      </c>
      <c r="K11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3" s="62" t="str">
        <f>IF(ISBLANK(data_final_bulk[[#This Row],[Member ID]]), "", IF(ISBLANK(data_final_bulk[[#This Row],[Effective date]]), "Please fill in the effective date",
"PASS"))</f>
        <v/>
      </c>
      <c r="M11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4" spans="1:13" ht="12.95" customHeight="1" x14ac:dyDescent="0.2">
      <c r="A114" s="124"/>
      <c r="B114" s="124"/>
      <c r="C114" s="129"/>
      <c r="D114" s="126"/>
      <c r="E114" s="127"/>
      <c r="F114" s="127"/>
      <c r="G114" s="148"/>
      <c r="H11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4" s="60" t="str">
        <f>IF(ISBLANK(data_final_bulk[[#This Row],[Member ID]]), "",IF(data_final_bulk[[#This Row],[Payment amount]] &gt; 0, "PASS", "Please ensure the Payment amount is greater than 0"))</f>
        <v/>
      </c>
      <c r="K11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4" s="62" t="str">
        <f>IF(ISBLANK(data_final_bulk[[#This Row],[Member ID]]), "", IF(ISBLANK(data_final_bulk[[#This Row],[Effective date]]), "Please fill in the effective date",
"PASS"))</f>
        <v/>
      </c>
      <c r="M11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5" spans="1:13" ht="12.95" customHeight="1" x14ac:dyDescent="0.2">
      <c r="A115" s="124"/>
      <c r="B115" s="124"/>
      <c r="C115" s="129"/>
      <c r="D115" s="126"/>
      <c r="E115" s="127"/>
      <c r="F115" s="127"/>
      <c r="G115" s="148"/>
      <c r="H11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5" s="60" t="str">
        <f>IF(ISBLANK(data_final_bulk[[#This Row],[Member ID]]), "",IF(data_final_bulk[[#This Row],[Payment amount]] &gt; 0, "PASS", "Please ensure the Payment amount is greater than 0"))</f>
        <v/>
      </c>
      <c r="K11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5" s="62" t="str">
        <f>IF(ISBLANK(data_final_bulk[[#This Row],[Member ID]]), "", IF(ISBLANK(data_final_bulk[[#This Row],[Effective date]]), "Please fill in the effective date",
"PASS"))</f>
        <v/>
      </c>
      <c r="M11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6" spans="1:13" ht="12.95" customHeight="1" x14ac:dyDescent="0.2">
      <c r="A116" s="124"/>
      <c r="B116" s="124"/>
      <c r="C116" s="129"/>
      <c r="D116" s="126"/>
      <c r="E116" s="127"/>
      <c r="F116" s="127"/>
      <c r="G116" s="148"/>
      <c r="H11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6" s="60" t="str">
        <f>IF(ISBLANK(data_final_bulk[[#This Row],[Member ID]]), "",IF(data_final_bulk[[#This Row],[Payment amount]] &gt; 0, "PASS", "Please ensure the Payment amount is greater than 0"))</f>
        <v/>
      </c>
      <c r="K11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6" s="62" t="str">
        <f>IF(ISBLANK(data_final_bulk[[#This Row],[Member ID]]), "", IF(ISBLANK(data_final_bulk[[#This Row],[Effective date]]), "Please fill in the effective date",
"PASS"))</f>
        <v/>
      </c>
      <c r="M11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7" spans="1:13" ht="12.95" customHeight="1" x14ac:dyDescent="0.2">
      <c r="A117" s="124"/>
      <c r="B117" s="124"/>
      <c r="C117" s="129"/>
      <c r="D117" s="126"/>
      <c r="E117" s="127"/>
      <c r="F117" s="127"/>
      <c r="G117" s="148"/>
      <c r="H11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7" s="60" t="str">
        <f>IF(ISBLANK(data_final_bulk[[#This Row],[Member ID]]), "",IF(data_final_bulk[[#This Row],[Payment amount]] &gt; 0, "PASS", "Please ensure the Payment amount is greater than 0"))</f>
        <v/>
      </c>
      <c r="K11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7" s="62" t="str">
        <f>IF(ISBLANK(data_final_bulk[[#This Row],[Member ID]]), "", IF(ISBLANK(data_final_bulk[[#This Row],[Effective date]]), "Please fill in the effective date",
"PASS"))</f>
        <v/>
      </c>
      <c r="M11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8" spans="1:13" ht="12.95" customHeight="1" x14ac:dyDescent="0.2">
      <c r="A118" s="124"/>
      <c r="B118" s="124"/>
      <c r="C118" s="129"/>
      <c r="D118" s="126"/>
      <c r="E118" s="127"/>
      <c r="F118" s="127"/>
      <c r="G118" s="148"/>
      <c r="H11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8" s="60" t="str">
        <f>IF(ISBLANK(data_final_bulk[[#This Row],[Member ID]]), "",IF(data_final_bulk[[#This Row],[Payment amount]] &gt; 0, "PASS", "Please ensure the Payment amount is greater than 0"))</f>
        <v/>
      </c>
      <c r="K11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8" s="62" t="str">
        <f>IF(ISBLANK(data_final_bulk[[#This Row],[Member ID]]), "", IF(ISBLANK(data_final_bulk[[#This Row],[Effective date]]), "Please fill in the effective date",
"PASS"))</f>
        <v/>
      </c>
      <c r="M11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19" spans="1:13" ht="12.95" customHeight="1" x14ac:dyDescent="0.2">
      <c r="A119" s="124"/>
      <c r="B119" s="124"/>
      <c r="C119" s="129"/>
      <c r="D119" s="126"/>
      <c r="E119" s="127"/>
      <c r="F119" s="127"/>
      <c r="G119" s="148"/>
      <c r="H11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1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19" s="60" t="str">
        <f>IF(ISBLANK(data_final_bulk[[#This Row],[Member ID]]), "",IF(data_final_bulk[[#This Row],[Payment amount]] &gt; 0, "PASS", "Please ensure the Payment amount is greater than 0"))</f>
        <v/>
      </c>
      <c r="K11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19" s="62" t="str">
        <f>IF(ISBLANK(data_final_bulk[[#This Row],[Member ID]]), "", IF(ISBLANK(data_final_bulk[[#This Row],[Effective date]]), "Please fill in the effective date",
"PASS"))</f>
        <v/>
      </c>
      <c r="M11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0" spans="1:13" ht="12.95" customHeight="1" x14ac:dyDescent="0.2">
      <c r="A120" s="124"/>
      <c r="B120" s="124"/>
      <c r="C120" s="129"/>
      <c r="D120" s="126"/>
      <c r="E120" s="127"/>
      <c r="F120" s="127"/>
      <c r="G120" s="148"/>
      <c r="H12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0" s="60" t="str">
        <f>IF(ISBLANK(data_final_bulk[[#This Row],[Member ID]]), "",IF(data_final_bulk[[#This Row],[Payment amount]] &gt; 0, "PASS", "Please ensure the Payment amount is greater than 0"))</f>
        <v/>
      </c>
      <c r="K12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0" s="62" t="str">
        <f>IF(ISBLANK(data_final_bulk[[#This Row],[Member ID]]), "", IF(ISBLANK(data_final_bulk[[#This Row],[Effective date]]), "Please fill in the effective date",
"PASS"))</f>
        <v/>
      </c>
      <c r="M12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1" spans="1:13" ht="12.95" customHeight="1" x14ac:dyDescent="0.2">
      <c r="A121" s="124"/>
      <c r="B121" s="124"/>
      <c r="C121" s="129"/>
      <c r="D121" s="126"/>
      <c r="E121" s="127"/>
      <c r="F121" s="127"/>
      <c r="G121" s="148"/>
      <c r="H12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1" s="60" t="str">
        <f>IF(ISBLANK(data_final_bulk[[#This Row],[Member ID]]), "",IF(data_final_bulk[[#This Row],[Payment amount]] &gt; 0, "PASS", "Please ensure the Payment amount is greater than 0"))</f>
        <v/>
      </c>
      <c r="K12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1" s="62" t="str">
        <f>IF(ISBLANK(data_final_bulk[[#This Row],[Member ID]]), "", IF(ISBLANK(data_final_bulk[[#This Row],[Effective date]]), "Please fill in the effective date",
"PASS"))</f>
        <v/>
      </c>
      <c r="M12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2" spans="1:13" ht="12.95" customHeight="1" x14ac:dyDescent="0.2">
      <c r="A122" s="124"/>
      <c r="B122" s="124"/>
      <c r="C122" s="129"/>
      <c r="D122" s="126"/>
      <c r="E122" s="127"/>
      <c r="F122" s="127"/>
      <c r="G122" s="148"/>
      <c r="H12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2" s="60" t="str">
        <f>IF(ISBLANK(data_final_bulk[[#This Row],[Member ID]]), "",IF(data_final_bulk[[#This Row],[Payment amount]] &gt; 0, "PASS", "Please ensure the Payment amount is greater than 0"))</f>
        <v/>
      </c>
      <c r="K12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2" s="62" t="str">
        <f>IF(ISBLANK(data_final_bulk[[#This Row],[Member ID]]), "", IF(ISBLANK(data_final_bulk[[#This Row],[Effective date]]), "Please fill in the effective date",
"PASS"))</f>
        <v/>
      </c>
      <c r="M12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3" spans="1:13" ht="12.95" customHeight="1" x14ac:dyDescent="0.2">
      <c r="A123" s="124"/>
      <c r="B123" s="124"/>
      <c r="C123" s="129"/>
      <c r="D123" s="126"/>
      <c r="E123" s="127"/>
      <c r="F123" s="127"/>
      <c r="G123" s="148"/>
      <c r="H12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3" s="60" t="str">
        <f>IF(ISBLANK(data_final_bulk[[#This Row],[Member ID]]), "",IF(data_final_bulk[[#This Row],[Payment amount]] &gt; 0, "PASS", "Please ensure the Payment amount is greater than 0"))</f>
        <v/>
      </c>
      <c r="K12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3" s="62" t="str">
        <f>IF(ISBLANK(data_final_bulk[[#This Row],[Member ID]]), "", IF(ISBLANK(data_final_bulk[[#This Row],[Effective date]]), "Please fill in the effective date",
"PASS"))</f>
        <v/>
      </c>
      <c r="M12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4" spans="1:13" ht="12.95" customHeight="1" x14ac:dyDescent="0.2">
      <c r="A124" s="124"/>
      <c r="B124" s="124"/>
      <c r="C124" s="129"/>
      <c r="D124" s="126"/>
      <c r="E124" s="127"/>
      <c r="F124" s="127"/>
      <c r="G124" s="148"/>
      <c r="H12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4" s="60" t="str">
        <f>IF(ISBLANK(data_final_bulk[[#This Row],[Member ID]]), "",IF(data_final_bulk[[#This Row],[Payment amount]] &gt; 0, "PASS", "Please ensure the Payment amount is greater than 0"))</f>
        <v/>
      </c>
      <c r="K12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4" s="62" t="str">
        <f>IF(ISBLANK(data_final_bulk[[#This Row],[Member ID]]), "", IF(ISBLANK(data_final_bulk[[#This Row],[Effective date]]), "Please fill in the effective date",
"PASS"))</f>
        <v/>
      </c>
      <c r="M12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5" spans="1:13" ht="12.95" customHeight="1" x14ac:dyDescent="0.2">
      <c r="A125" s="124"/>
      <c r="B125" s="124"/>
      <c r="C125" s="129"/>
      <c r="D125" s="126"/>
      <c r="E125" s="127"/>
      <c r="F125" s="127"/>
      <c r="G125" s="148"/>
      <c r="H12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5" s="60" t="str">
        <f>IF(ISBLANK(data_final_bulk[[#This Row],[Member ID]]), "",IF(data_final_bulk[[#This Row],[Payment amount]] &gt; 0, "PASS", "Please ensure the Payment amount is greater than 0"))</f>
        <v/>
      </c>
      <c r="K12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5" s="62" t="str">
        <f>IF(ISBLANK(data_final_bulk[[#This Row],[Member ID]]), "", IF(ISBLANK(data_final_bulk[[#This Row],[Effective date]]), "Please fill in the effective date",
"PASS"))</f>
        <v/>
      </c>
      <c r="M12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6" spans="1:13" ht="12.95" customHeight="1" x14ac:dyDescent="0.2">
      <c r="A126" s="124"/>
      <c r="B126" s="124"/>
      <c r="C126" s="129"/>
      <c r="D126" s="126"/>
      <c r="E126" s="127"/>
      <c r="F126" s="127"/>
      <c r="G126" s="148"/>
      <c r="H12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6" s="60" t="str">
        <f>IF(ISBLANK(data_final_bulk[[#This Row],[Member ID]]), "",IF(data_final_bulk[[#This Row],[Payment amount]] &gt; 0, "PASS", "Please ensure the Payment amount is greater than 0"))</f>
        <v/>
      </c>
      <c r="K12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6" s="62" t="str">
        <f>IF(ISBLANK(data_final_bulk[[#This Row],[Member ID]]), "", IF(ISBLANK(data_final_bulk[[#This Row],[Effective date]]), "Please fill in the effective date",
"PASS"))</f>
        <v/>
      </c>
      <c r="M12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7" spans="1:13" ht="12.95" customHeight="1" x14ac:dyDescent="0.2">
      <c r="A127" s="124"/>
      <c r="B127" s="124"/>
      <c r="C127" s="129"/>
      <c r="D127" s="126"/>
      <c r="E127" s="127"/>
      <c r="F127" s="127"/>
      <c r="G127" s="148"/>
      <c r="H12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7" s="60" t="str">
        <f>IF(ISBLANK(data_final_bulk[[#This Row],[Member ID]]), "",IF(data_final_bulk[[#This Row],[Payment amount]] &gt; 0, "PASS", "Please ensure the Payment amount is greater than 0"))</f>
        <v/>
      </c>
      <c r="K12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7" s="62" t="str">
        <f>IF(ISBLANK(data_final_bulk[[#This Row],[Member ID]]), "", IF(ISBLANK(data_final_bulk[[#This Row],[Effective date]]), "Please fill in the effective date",
"PASS"))</f>
        <v/>
      </c>
      <c r="M12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8" spans="1:13" ht="12.95" customHeight="1" x14ac:dyDescent="0.2">
      <c r="A128" s="124"/>
      <c r="B128" s="124"/>
      <c r="C128" s="129"/>
      <c r="D128" s="126"/>
      <c r="E128" s="127"/>
      <c r="F128" s="127"/>
      <c r="G128" s="148"/>
      <c r="H12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8" s="60" t="str">
        <f>IF(ISBLANK(data_final_bulk[[#This Row],[Member ID]]), "",IF(data_final_bulk[[#This Row],[Payment amount]] &gt; 0, "PASS", "Please ensure the Payment amount is greater than 0"))</f>
        <v/>
      </c>
      <c r="K12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8" s="62" t="str">
        <f>IF(ISBLANK(data_final_bulk[[#This Row],[Member ID]]), "", IF(ISBLANK(data_final_bulk[[#This Row],[Effective date]]), "Please fill in the effective date",
"PASS"))</f>
        <v/>
      </c>
      <c r="M12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29" spans="1:13" ht="12.95" customHeight="1" x14ac:dyDescent="0.2">
      <c r="A129" s="124"/>
      <c r="B129" s="124"/>
      <c r="C129" s="129"/>
      <c r="D129" s="126"/>
      <c r="E129" s="127"/>
      <c r="F129" s="127"/>
      <c r="G129" s="148"/>
      <c r="H12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2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29" s="60" t="str">
        <f>IF(ISBLANK(data_final_bulk[[#This Row],[Member ID]]), "",IF(data_final_bulk[[#This Row],[Payment amount]] &gt; 0, "PASS", "Please ensure the Payment amount is greater than 0"))</f>
        <v/>
      </c>
      <c r="K12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29" s="62" t="str">
        <f>IF(ISBLANK(data_final_bulk[[#This Row],[Member ID]]), "", IF(ISBLANK(data_final_bulk[[#This Row],[Effective date]]), "Please fill in the effective date",
"PASS"))</f>
        <v/>
      </c>
      <c r="M12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0" spans="1:13" ht="12.95" customHeight="1" x14ac:dyDescent="0.2">
      <c r="A130" s="124"/>
      <c r="B130" s="124"/>
      <c r="C130" s="129"/>
      <c r="D130" s="126"/>
      <c r="E130" s="127"/>
      <c r="F130" s="127"/>
      <c r="G130" s="148"/>
      <c r="H13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0" s="60" t="str">
        <f>IF(ISBLANK(data_final_bulk[[#This Row],[Member ID]]), "",IF(data_final_bulk[[#This Row],[Payment amount]] &gt; 0, "PASS", "Please ensure the Payment amount is greater than 0"))</f>
        <v/>
      </c>
      <c r="K13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0" s="62" t="str">
        <f>IF(ISBLANK(data_final_bulk[[#This Row],[Member ID]]), "", IF(ISBLANK(data_final_bulk[[#This Row],[Effective date]]), "Please fill in the effective date",
"PASS"))</f>
        <v/>
      </c>
      <c r="M13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1" spans="1:13" ht="12.95" customHeight="1" x14ac:dyDescent="0.2">
      <c r="A131" s="124"/>
      <c r="B131" s="124"/>
      <c r="C131" s="129"/>
      <c r="D131" s="126"/>
      <c r="E131" s="127"/>
      <c r="F131" s="127"/>
      <c r="G131" s="148"/>
      <c r="H13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1" s="60" t="str">
        <f>IF(ISBLANK(data_final_bulk[[#This Row],[Member ID]]), "",IF(data_final_bulk[[#This Row],[Payment amount]] &gt; 0, "PASS", "Please ensure the Payment amount is greater than 0"))</f>
        <v/>
      </c>
      <c r="K13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1" s="62" t="str">
        <f>IF(ISBLANK(data_final_bulk[[#This Row],[Member ID]]), "", IF(ISBLANK(data_final_bulk[[#This Row],[Effective date]]), "Please fill in the effective date",
"PASS"))</f>
        <v/>
      </c>
      <c r="M13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2" spans="1:13" ht="12.95" customHeight="1" x14ac:dyDescent="0.2">
      <c r="A132" s="124"/>
      <c r="B132" s="124"/>
      <c r="C132" s="129"/>
      <c r="D132" s="126"/>
      <c r="E132" s="127"/>
      <c r="F132" s="127"/>
      <c r="G132" s="148"/>
      <c r="H13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2" s="60" t="str">
        <f>IF(ISBLANK(data_final_bulk[[#This Row],[Member ID]]), "",IF(data_final_bulk[[#This Row],[Payment amount]] &gt; 0, "PASS", "Please ensure the Payment amount is greater than 0"))</f>
        <v/>
      </c>
      <c r="K13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2" s="62" t="str">
        <f>IF(ISBLANK(data_final_bulk[[#This Row],[Member ID]]), "", IF(ISBLANK(data_final_bulk[[#This Row],[Effective date]]), "Please fill in the effective date",
"PASS"))</f>
        <v/>
      </c>
      <c r="M13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3" spans="1:13" ht="12.95" customHeight="1" x14ac:dyDescent="0.2">
      <c r="A133" s="124"/>
      <c r="B133" s="124"/>
      <c r="C133" s="129"/>
      <c r="D133" s="126"/>
      <c r="E133" s="127"/>
      <c r="F133" s="127"/>
      <c r="G133" s="148"/>
      <c r="H13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3" s="60" t="str">
        <f>IF(ISBLANK(data_final_bulk[[#This Row],[Member ID]]), "",IF(data_final_bulk[[#This Row],[Payment amount]] &gt; 0, "PASS", "Please ensure the Payment amount is greater than 0"))</f>
        <v/>
      </c>
      <c r="K13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3" s="62" t="str">
        <f>IF(ISBLANK(data_final_bulk[[#This Row],[Member ID]]), "", IF(ISBLANK(data_final_bulk[[#This Row],[Effective date]]), "Please fill in the effective date",
"PASS"))</f>
        <v/>
      </c>
      <c r="M13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4" spans="1:13" ht="12.95" customHeight="1" x14ac:dyDescent="0.2">
      <c r="A134" s="124"/>
      <c r="B134" s="124"/>
      <c r="C134" s="129"/>
      <c r="D134" s="126"/>
      <c r="E134" s="127"/>
      <c r="F134" s="127"/>
      <c r="G134" s="148"/>
      <c r="H13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4" s="60" t="str">
        <f>IF(ISBLANK(data_final_bulk[[#This Row],[Member ID]]), "",IF(data_final_bulk[[#This Row],[Payment amount]] &gt; 0, "PASS", "Please ensure the Payment amount is greater than 0"))</f>
        <v/>
      </c>
      <c r="K13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4" s="62" t="str">
        <f>IF(ISBLANK(data_final_bulk[[#This Row],[Member ID]]), "", IF(ISBLANK(data_final_bulk[[#This Row],[Effective date]]), "Please fill in the effective date",
"PASS"))</f>
        <v/>
      </c>
      <c r="M13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5" spans="1:13" ht="12.95" customHeight="1" x14ac:dyDescent="0.2">
      <c r="A135" s="124"/>
      <c r="B135" s="124"/>
      <c r="C135" s="129"/>
      <c r="D135" s="126"/>
      <c r="E135" s="127"/>
      <c r="F135" s="127"/>
      <c r="G135" s="148"/>
      <c r="H13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5" s="60" t="str">
        <f>IF(ISBLANK(data_final_bulk[[#This Row],[Member ID]]), "",IF(data_final_bulk[[#This Row],[Payment amount]] &gt; 0, "PASS", "Please ensure the Payment amount is greater than 0"))</f>
        <v/>
      </c>
      <c r="K13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5" s="62" t="str">
        <f>IF(ISBLANK(data_final_bulk[[#This Row],[Member ID]]), "", IF(ISBLANK(data_final_bulk[[#This Row],[Effective date]]), "Please fill in the effective date",
"PASS"))</f>
        <v/>
      </c>
      <c r="M13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6" spans="1:13" ht="12.95" customHeight="1" x14ac:dyDescent="0.2">
      <c r="A136" s="124"/>
      <c r="B136" s="124"/>
      <c r="C136" s="129"/>
      <c r="D136" s="126"/>
      <c r="E136" s="127"/>
      <c r="F136" s="127"/>
      <c r="G136" s="148"/>
      <c r="H13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6" s="60" t="str">
        <f>IF(ISBLANK(data_final_bulk[[#This Row],[Member ID]]), "",IF(data_final_bulk[[#This Row],[Payment amount]] &gt; 0, "PASS", "Please ensure the Payment amount is greater than 0"))</f>
        <v/>
      </c>
      <c r="K13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6" s="62" t="str">
        <f>IF(ISBLANK(data_final_bulk[[#This Row],[Member ID]]), "", IF(ISBLANK(data_final_bulk[[#This Row],[Effective date]]), "Please fill in the effective date",
"PASS"))</f>
        <v/>
      </c>
      <c r="M13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7" spans="1:13" ht="12.95" customHeight="1" x14ac:dyDescent="0.2">
      <c r="A137" s="124"/>
      <c r="B137" s="124"/>
      <c r="C137" s="129"/>
      <c r="D137" s="126"/>
      <c r="E137" s="127"/>
      <c r="F137" s="127"/>
      <c r="G137" s="148"/>
      <c r="H13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7" s="60" t="str">
        <f>IF(ISBLANK(data_final_bulk[[#This Row],[Member ID]]), "",IF(data_final_bulk[[#This Row],[Payment amount]] &gt; 0, "PASS", "Please ensure the Payment amount is greater than 0"))</f>
        <v/>
      </c>
      <c r="K13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7" s="62" t="str">
        <f>IF(ISBLANK(data_final_bulk[[#This Row],[Member ID]]), "", IF(ISBLANK(data_final_bulk[[#This Row],[Effective date]]), "Please fill in the effective date",
"PASS"))</f>
        <v/>
      </c>
      <c r="M13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8" spans="1:13" ht="12.95" customHeight="1" x14ac:dyDescent="0.2">
      <c r="A138" s="124"/>
      <c r="B138" s="124"/>
      <c r="C138" s="129"/>
      <c r="D138" s="126"/>
      <c r="E138" s="127"/>
      <c r="F138" s="127"/>
      <c r="G138" s="148"/>
      <c r="H13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8" s="60" t="str">
        <f>IF(ISBLANK(data_final_bulk[[#This Row],[Member ID]]), "",IF(data_final_bulk[[#This Row],[Payment amount]] &gt; 0, "PASS", "Please ensure the Payment amount is greater than 0"))</f>
        <v/>
      </c>
      <c r="K13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8" s="62" t="str">
        <f>IF(ISBLANK(data_final_bulk[[#This Row],[Member ID]]), "", IF(ISBLANK(data_final_bulk[[#This Row],[Effective date]]), "Please fill in the effective date",
"PASS"))</f>
        <v/>
      </c>
      <c r="M13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39" spans="1:13" ht="12.95" customHeight="1" x14ac:dyDescent="0.2">
      <c r="A139" s="124"/>
      <c r="B139" s="124"/>
      <c r="C139" s="129"/>
      <c r="D139" s="126"/>
      <c r="E139" s="127"/>
      <c r="F139" s="127"/>
      <c r="G139" s="148"/>
      <c r="H13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3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39" s="60" t="str">
        <f>IF(ISBLANK(data_final_bulk[[#This Row],[Member ID]]), "",IF(data_final_bulk[[#This Row],[Payment amount]] &gt; 0, "PASS", "Please ensure the Payment amount is greater than 0"))</f>
        <v/>
      </c>
      <c r="K13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39" s="62" t="str">
        <f>IF(ISBLANK(data_final_bulk[[#This Row],[Member ID]]), "", IF(ISBLANK(data_final_bulk[[#This Row],[Effective date]]), "Please fill in the effective date",
"PASS"))</f>
        <v/>
      </c>
      <c r="M13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0" spans="1:13" ht="12.95" customHeight="1" x14ac:dyDescent="0.2">
      <c r="A140" s="124"/>
      <c r="B140" s="124"/>
      <c r="C140" s="129"/>
      <c r="D140" s="126"/>
      <c r="E140" s="127"/>
      <c r="F140" s="127"/>
      <c r="G140" s="148"/>
      <c r="H14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0" s="60" t="str">
        <f>IF(ISBLANK(data_final_bulk[[#This Row],[Member ID]]), "",IF(data_final_bulk[[#This Row],[Payment amount]] &gt; 0, "PASS", "Please ensure the Payment amount is greater than 0"))</f>
        <v/>
      </c>
      <c r="K14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0" s="62" t="str">
        <f>IF(ISBLANK(data_final_bulk[[#This Row],[Member ID]]), "", IF(ISBLANK(data_final_bulk[[#This Row],[Effective date]]), "Please fill in the effective date",
"PASS"))</f>
        <v/>
      </c>
      <c r="M14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1" spans="1:13" ht="12.95" customHeight="1" x14ac:dyDescent="0.2">
      <c r="A141" s="124"/>
      <c r="B141" s="124"/>
      <c r="C141" s="129"/>
      <c r="D141" s="126"/>
      <c r="E141" s="127"/>
      <c r="F141" s="127"/>
      <c r="G141" s="148"/>
      <c r="H14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1" s="60" t="str">
        <f>IF(ISBLANK(data_final_bulk[[#This Row],[Member ID]]), "",IF(data_final_bulk[[#This Row],[Payment amount]] &gt; 0, "PASS", "Please ensure the Payment amount is greater than 0"))</f>
        <v/>
      </c>
      <c r="K14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1" s="62" t="str">
        <f>IF(ISBLANK(data_final_bulk[[#This Row],[Member ID]]), "", IF(ISBLANK(data_final_bulk[[#This Row],[Effective date]]), "Please fill in the effective date",
"PASS"))</f>
        <v/>
      </c>
      <c r="M14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2" spans="1:13" ht="12.95" customHeight="1" x14ac:dyDescent="0.2">
      <c r="A142" s="124"/>
      <c r="B142" s="124"/>
      <c r="C142" s="129"/>
      <c r="D142" s="126"/>
      <c r="E142" s="127"/>
      <c r="F142" s="127"/>
      <c r="G142" s="148"/>
      <c r="H14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2" s="60" t="str">
        <f>IF(ISBLANK(data_final_bulk[[#This Row],[Member ID]]), "",IF(data_final_bulk[[#This Row],[Payment amount]] &gt; 0, "PASS", "Please ensure the Payment amount is greater than 0"))</f>
        <v/>
      </c>
      <c r="K14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2" s="62" t="str">
        <f>IF(ISBLANK(data_final_bulk[[#This Row],[Member ID]]), "", IF(ISBLANK(data_final_bulk[[#This Row],[Effective date]]), "Please fill in the effective date",
"PASS"))</f>
        <v/>
      </c>
      <c r="M14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3" spans="1:13" ht="12.95" customHeight="1" x14ac:dyDescent="0.2">
      <c r="A143" s="124"/>
      <c r="B143" s="124"/>
      <c r="C143" s="129"/>
      <c r="D143" s="126"/>
      <c r="E143" s="127"/>
      <c r="F143" s="127"/>
      <c r="G143" s="148"/>
      <c r="H14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3" s="60" t="str">
        <f>IF(ISBLANK(data_final_bulk[[#This Row],[Member ID]]), "",IF(data_final_bulk[[#This Row],[Payment amount]] &gt; 0, "PASS", "Please ensure the Payment amount is greater than 0"))</f>
        <v/>
      </c>
      <c r="K14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3" s="62" t="str">
        <f>IF(ISBLANK(data_final_bulk[[#This Row],[Member ID]]), "", IF(ISBLANK(data_final_bulk[[#This Row],[Effective date]]), "Please fill in the effective date",
"PASS"))</f>
        <v/>
      </c>
      <c r="M14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4" spans="1:13" ht="12.95" customHeight="1" x14ac:dyDescent="0.2">
      <c r="A144" s="124"/>
      <c r="B144" s="124"/>
      <c r="C144" s="129"/>
      <c r="D144" s="126"/>
      <c r="E144" s="127"/>
      <c r="F144" s="127"/>
      <c r="G144" s="148"/>
      <c r="H14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4" s="60" t="str">
        <f>IF(ISBLANK(data_final_bulk[[#This Row],[Member ID]]), "",IF(data_final_bulk[[#This Row],[Payment amount]] &gt; 0, "PASS", "Please ensure the Payment amount is greater than 0"))</f>
        <v/>
      </c>
      <c r="K14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4" s="62" t="str">
        <f>IF(ISBLANK(data_final_bulk[[#This Row],[Member ID]]), "", IF(ISBLANK(data_final_bulk[[#This Row],[Effective date]]), "Please fill in the effective date",
"PASS"))</f>
        <v/>
      </c>
      <c r="M14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5" spans="1:13" ht="12.95" customHeight="1" x14ac:dyDescent="0.2">
      <c r="A145" s="124"/>
      <c r="B145" s="124"/>
      <c r="C145" s="129"/>
      <c r="D145" s="126"/>
      <c r="E145" s="127"/>
      <c r="F145" s="127"/>
      <c r="G145" s="148"/>
      <c r="H14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5" s="60" t="str">
        <f>IF(ISBLANK(data_final_bulk[[#This Row],[Member ID]]), "",IF(data_final_bulk[[#This Row],[Payment amount]] &gt; 0, "PASS", "Please ensure the Payment amount is greater than 0"))</f>
        <v/>
      </c>
      <c r="K14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5" s="62" t="str">
        <f>IF(ISBLANK(data_final_bulk[[#This Row],[Member ID]]), "", IF(ISBLANK(data_final_bulk[[#This Row],[Effective date]]), "Please fill in the effective date",
"PASS"))</f>
        <v/>
      </c>
      <c r="M14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6" spans="1:13" ht="12.95" customHeight="1" x14ac:dyDescent="0.2">
      <c r="A146" s="124"/>
      <c r="B146" s="124"/>
      <c r="C146" s="129"/>
      <c r="D146" s="126"/>
      <c r="E146" s="127"/>
      <c r="F146" s="127"/>
      <c r="G146" s="148"/>
      <c r="H14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6" s="60" t="str">
        <f>IF(ISBLANK(data_final_bulk[[#This Row],[Member ID]]), "",IF(data_final_bulk[[#This Row],[Payment amount]] &gt; 0, "PASS", "Please ensure the Payment amount is greater than 0"))</f>
        <v/>
      </c>
      <c r="K14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6" s="62" t="str">
        <f>IF(ISBLANK(data_final_bulk[[#This Row],[Member ID]]), "", IF(ISBLANK(data_final_bulk[[#This Row],[Effective date]]), "Please fill in the effective date",
"PASS"))</f>
        <v/>
      </c>
      <c r="M14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7" spans="1:13" ht="12.95" customHeight="1" x14ac:dyDescent="0.2">
      <c r="A147" s="124"/>
      <c r="B147" s="124"/>
      <c r="C147" s="129"/>
      <c r="D147" s="126"/>
      <c r="E147" s="127"/>
      <c r="F147" s="127"/>
      <c r="G147" s="148"/>
      <c r="H14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7" s="60" t="str">
        <f>IF(ISBLANK(data_final_bulk[[#This Row],[Member ID]]), "",IF(data_final_bulk[[#This Row],[Payment amount]] &gt; 0, "PASS", "Please ensure the Payment amount is greater than 0"))</f>
        <v/>
      </c>
      <c r="K14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7" s="62" t="str">
        <f>IF(ISBLANK(data_final_bulk[[#This Row],[Member ID]]), "", IF(ISBLANK(data_final_bulk[[#This Row],[Effective date]]), "Please fill in the effective date",
"PASS"))</f>
        <v/>
      </c>
      <c r="M14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8" spans="1:13" ht="12.95" customHeight="1" x14ac:dyDescent="0.2">
      <c r="A148" s="124"/>
      <c r="B148" s="124"/>
      <c r="C148" s="129"/>
      <c r="D148" s="126"/>
      <c r="E148" s="127"/>
      <c r="F148" s="127"/>
      <c r="G148" s="148"/>
      <c r="H14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8" s="60" t="str">
        <f>IF(ISBLANK(data_final_bulk[[#This Row],[Member ID]]), "",IF(data_final_bulk[[#This Row],[Payment amount]] &gt; 0, "PASS", "Please ensure the Payment amount is greater than 0"))</f>
        <v/>
      </c>
      <c r="K14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8" s="62" t="str">
        <f>IF(ISBLANK(data_final_bulk[[#This Row],[Member ID]]), "", IF(ISBLANK(data_final_bulk[[#This Row],[Effective date]]), "Please fill in the effective date",
"PASS"))</f>
        <v/>
      </c>
      <c r="M14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49" spans="1:13" ht="12.95" customHeight="1" x14ac:dyDescent="0.2">
      <c r="A149" s="124"/>
      <c r="B149" s="124"/>
      <c r="C149" s="129"/>
      <c r="D149" s="126"/>
      <c r="E149" s="127"/>
      <c r="F149" s="127"/>
      <c r="G149" s="148"/>
      <c r="H14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4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49" s="60" t="str">
        <f>IF(ISBLANK(data_final_bulk[[#This Row],[Member ID]]), "",IF(data_final_bulk[[#This Row],[Payment amount]] &gt; 0, "PASS", "Please ensure the Payment amount is greater than 0"))</f>
        <v/>
      </c>
      <c r="K14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49" s="62" t="str">
        <f>IF(ISBLANK(data_final_bulk[[#This Row],[Member ID]]), "", IF(ISBLANK(data_final_bulk[[#This Row],[Effective date]]), "Please fill in the effective date",
"PASS"))</f>
        <v/>
      </c>
      <c r="M14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0" spans="1:13" ht="12.95" customHeight="1" x14ac:dyDescent="0.2">
      <c r="A150" s="124"/>
      <c r="B150" s="124"/>
      <c r="C150" s="129"/>
      <c r="D150" s="126"/>
      <c r="E150" s="127"/>
      <c r="F150" s="127"/>
      <c r="G150" s="148"/>
      <c r="H15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0" s="60" t="str">
        <f>IF(ISBLANK(data_final_bulk[[#This Row],[Member ID]]), "",IF(data_final_bulk[[#This Row],[Payment amount]] &gt; 0, "PASS", "Please ensure the Payment amount is greater than 0"))</f>
        <v/>
      </c>
      <c r="K15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0" s="62" t="str">
        <f>IF(ISBLANK(data_final_bulk[[#This Row],[Member ID]]), "", IF(ISBLANK(data_final_bulk[[#This Row],[Effective date]]), "Please fill in the effective date",
"PASS"))</f>
        <v/>
      </c>
      <c r="M15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1" spans="1:13" ht="12.95" customHeight="1" x14ac:dyDescent="0.2">
      <c r="A151" s="124"/>
      <c r="B151" s="124"/>
      <c r="C151" s="129"/>
      <c r="D151" s="126"/>
      <c r="E151" s="127"/>
      <c r="F151" s="127"/>
      <c r="G151" s="148"/>
      <c r="H15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1" s="60" t="str">
        <f>IF(ISBLANK(data_final_bulk[[#This Row],[Member ID]]), "",IF(data_final_bulk[[#This Row],[Payment amount]] &gt; 0, "PASS", "Please ensure the Payment amount is greater than 0"))</f>
        <v/>
      </c>
      <c r="K15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1" s="62" t="str">
        <f>IF(ISBLANK(data_final_bulk[[#This Row],[Member ID]]), "", IF(ISBLANK(data_final_bulk[[#This Row],[Effective date]]), "Please fill in the effective date",
"PASS"))</f>
        <v/>
      </c>
      <c r="M15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2" spans="1:13" ht="12.95" customHeight="1" x14ac:dyDescent="0.2">
      <c r="A152" s="124"/>
      <c r="B152" s="124"/>
      <c r="C152" s="129"/>
      <c r="D152" s="126"/>
      <c r="E152" s="127"/>
      <c r="F152" s="127"/>
      <c r="G152" s="148"/>
      <c r="H15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2" s="60" t="str">
        <f>IF(ISBLANK(data_final_bulk[[#This Row],[Member ID]]), "",IF(data_final_bulk[[#This Row],[Payment amount]] &gt; 0, "PASS", "Please ensure the Payment amount is greater than 0"))</f>
        <v/>
      </c>
      <c r="K15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2" s="62" t="str">
        <f>IF(ISBLANK(data_final_bulk[[#This Row],[Member ID]]), "", IF(ISBLANK(data_final_bulk[[#This Row],[Effective date]]), "Please fill in the effective date",
"PASS"))</f>
        <v/>
      </c>
      <c r="M15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3" spans="1:13" ht="12.95" customHeight="1" x14ac:dyDescent="0.2">
      <c r="A153" s="124"/>
      <c r="B153" s="124"/>
      <c r="C153" s="129"/>
      <c r="D153" s="126"/>
      <c r="E153" s="127"/>
      <c r="F153" s="127"/>
      <c r="G153" s="148"/>
      <c r="H15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3" s="60" t="str">
        <f>IF(ISBLANK(data_final_bulk[[#This Row],[Member ID]]), "",IF(data_final_bulk[[#This Row],[Payment amount]] &gt; 0, "PASS", "Please ensure the Payment amount is greater than 0"))</f>
        <v/>
      </c>
      <c r="K15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3" s="62" t="str">
        <f>IF(ISBLANK(data_final_bulk[[#This Row],[Member ID]]), "", IF(ISBLANK(data_final_bulk[[#This Row],[Effective date]]), "Please fill in the effective date",
"PASS"))</f>
        <v/>
      </c>
      <c r="M15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4" spans="1:13" ht="12.95" customHeight="1" x14ac:dyDescent="0.2">
      <c r="A154" s="124"/>
      <c r="B154" s="124"/>
      <c r="C154" s="129"/>
      <c r="D154" s="126"/>
      <c r="E154" s="127"/>
      <c r="F154" s="127"/>
      <c r="G154" s="148"/>
      <c r="H15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4" s="60" t="str">
        <f>IF(ISBLANK(data_final_bulk[[#This Row],[Member ID]]), "",IF(data_final_bulk[[#This Row],[Payment amount]] &gt; 0, "PASS", "Please ensure the Payment amount is greater than 0"))</f>
        <v/>
      </c>
      <c r="K15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4" s="62" t="str">
        <f>IF(ISBLANK(data_final_bulk[[#This Row],[Member ID]]), "", IF(ISBLANK(data_final_bulk[[#This Row],[Effective date]]), "Please fill in the effective date",
"PASS"))</f>
        <v/>
      </c>
      <c r="M15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5" spans="1:13" ht="12.95" customHeight="1" x14ac:dyDescent="0.2">
      <c r="A155" s="124"/>
      <c r="B155" s="124"/>
      <c r="C155" s="129"/>
      <c r="D155" s="126"/>
      <c r="E155" s="127"/>
      <c r="F155" s="127"/>
      <c r="G155" s="148"/>
      <c r="H15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5" s="60" t="str">
        <f>IF(ISBLANK(data_final_bulk[[#This Row],[Member ID]]), "",IF(data_final_bulk[[#This Row],[Payment amount]] &gt; 0, "PASS", "Please ensure the Payment amount is greater than 0"))</f>
        <v/>
      </c>
      <c r="K15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5" s="62" t="str">
        <f>IF(ISBLANK(data_final_bulk[[#This Row],[Member ID]]), "", IF(ISBLANK(data_final_bulk[[#This Row],[Effective date]]), "Please fill in the effective date",
"PASS"))</f>
        <v/>
      </c>
      <c r="M15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6" spans="1:13" ht="12.95" customHeight="1" x14ac:dyDescent="0.2">
      <c r="A156" s="124"/>
      <c r="B156" s="124"/>
      <c r="C156" s="129"/>
      <c r="D156" s="126"/>
      <c r="E156" s="127"/>
      <c r="F156" s="127"/>
      <c r="G156" s="148"/>
      <c r="H15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6" s="60" t="str">
        <f>IF(ISBLANK(data_final_bulk[[#This Row],[Member ID]]), "",IF(data_final_bulk[[#This Row],[Payment amount]] &gt; 0, "PASS", "Please ensure the Payment amount is greater than 0"))</f>
        <v/>
      </c>
      <c r="K15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6" s="62" t="str">
        <f>IF(ISBLANK(data_final_bulk[[#This Row],[Member ID]]), "", IF(ISBLANK(data_final_bulk[[#This Row],[Effective date]]), "Please fill in the effective date",
"PASS"))</f>
        <v/>
      </c>
      <c r="M15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7" spans="1:13" ht="12.95" customHeight="1" x14ac:dyDescent="0.2">
      <c r="A157" s="124"/>
      <c r="B157" s="124"/>
      <c r="C157" s="129"/>
      <c r="D157" s="126"/>
      <c r="E157" s="127"/>
      <c r="F157" s="127"/>
      <c r="G157" s="148"/>
      <c r="H15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7" s="60" t="str">
        <f>IF(ISBLANK(data_final_bulk[[#This Row],[Member ID]]), "",IF(data_final_bulk[[#This Row],[Payment amount]] &gt; 0, "PASS", "Please ensure the Payment amount is greater than 0"))</f>
        <v/>
      </c>
      <c r="K15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7" s="62" t="str">
        <f>IF(ISBLANK(data_final_bulk[[#This Row],[Member ID]]), "", IF(ISBLANK(data_final_bulk[[#This Row],[Effective date]]), "Please fill in the effective date",
"PASS"))</f>
        <v/>
      </c>
      <c r="M15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8" spans="1:13" ht="12.95" customHeight="1" x14ac:dyDescent="0.2">
      <c r="A158" s="124"/>
      <c r="B158" s="124"/>
      <c r="C158" s="129"/>
      <c r="D158" s="126"/>
      <c r="E158" s="127"/>
      <c r="F158" s="127"/>
      <c r="G158" s="148"/>
      <c r="H15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8" s="60" t="str">
        <f>IF(ISBLANK(data_final_bulk[[#This Row],[Member ID]]), "",IF(data_final_bulk[[#This Row],[Payment amount]] &gt; 0, "PASS", "Please ensure the Payment amount is greater than 0"))</f>
        <v/>
      </c>
      <c r="K15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8" s="62" t="str">
        <f>IF(ISBLANK(data_final_bulk[[#This Row],[Member ID]]), "", IF(ISBLANK(data_final_bulk[[#This Row],[Effective date]]), "Please fill in the effective date",
"PASS"))</f>
        <v/>
      </c>
      <c r="M15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59" spans="1:13" ht="12.95" customHeight="1" x14ac:dyDescent="0.2">
      <c r="A159" s="124"/>
      <c r="B159" s="124"/>
      <c r="C159" s="129"/>
      <c r="D159" s="126"/>
      <c r="E159" s="127"/>
      <c r="F159" s="127"/>
      <c r="G159" s="148"/>
      <c r="H15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5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59" s="60" t="str">
        <f>IF(ISBLANK(data_final_bulk[[#This Row],[Member ID]]), "",IF(data_final_bulk[[#This Row],[Payment amount]] &gt; 0, "PASS", "Please ensure the Payment amount is greater than 0"))</f>
        <v/>
      </c>
      <c r="K15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59" s="62" t="str">
        <f>IF(ISBLANK(data_final_bulk[[#This Row],[Member ID]]), "", IF(ISBLANK(data_final_bulk[[#This Row],[Effective date]]), "Please fill in the effective date",
"PASS"))</f>
        <v/>
      </c>
      <c r="M15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0" spans="1:13" ht="12.95" customHeight="1" x14ac:dyDescent="0.2">
      <c r="A160" s="124"/>
      <c r="B160" s="124"/>
      <c r="C160" s="129"/>
      <c r="D160" s="126"/>
      <c r="E160" s="127"/>
      <c r="F160" s="127"/>
      <c r="G160" s="148"/>
      <c r="H16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0" s="60" t="str">
        <f>IF(ISBLANK(data_final_bulk[[#This Row],[Member ID]]), "",IF(data_final_bulk[[#This Row],[Payment amount]] &gt; 0, "PASS", "Please ensure the Payment amount is greater than 0"))</f>
        <v/>
      </c>
      <c r="K16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0" s="62" t="str">
        <f>IF(ISBLANK(data_final_bulk[[#This Row],[Member ID]]), "", IF(ISBLANK(data_final_bulk[[#This Row],[Effective date]]), "Please fill in the effective date",
"PASS"))</f>
        <v/>
      </c>
      <c r="M16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1" spans="1:13" ht="12.95" customHeight="1" x14ac:dyDescent="0.2">
      <c r="A161" s="124"/>
      <c r="B161" s="124"/>
      <c r="C161" s="129"/>
      <c r="D161" s="126"/>
      <c r="E161" s="127"/>
      <c r="F161" s="127"/>
      <c r="G161" s="148"/>
      <c r="H16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1" s="60" t="str">
        <f>IF(ISBLANK(data_final_bulk[[#This Row],[Member ID]]), "",IF(data_final_bulk[[#This Row],[Payment amount]] &gt; 0, "PASS", "Please ensure the Payment amount is greater than 0"))</f>
        <v/>
      </c>
      <c r="K16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1" s="62" t="str">
        <f>IF(ISBLANK(data_final_bulk[[#This Row],[Member ID]]), "", IF(ISBLANK(data_final_bulk[[#This Row],[Effective date]]), "Please fill in the effective date",
"PASS"))</f>
        <v/>
      </c>
      <c r="M16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2" spans="1:13" ht="12.95" customHeight="1" x14ac:dyDescent="0.2">
      <c r="A162" s="124"/>
      <c r="B162" s="124"/>
      <c r="C162" s="129"/>
      <c r="D162" s="126"/>
      <c r="E162" s="127"/>
      <c r="F162" s="127"/>
      <c r="G162" s="148"/>
      <c r="H16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2" s="60" t="str">
        <f>IF(ISBLANK(data_final_bulk[[#This Row],[Member ID]]), "",IF(data_final_bulk[[#This Row],[Payment amount]] &gt; 0, "PASS", "Please ensure the Payment amount is greater than 0"))</f>
        <v/>
      </c>
      <c r="K16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2" s="62" t="str">
        <f>IF(ISBLANK(data_final_bulk[[#This Row],[Member ID]]), "", IF(ISBLANK(data_final_bulk[[#This Row],[Effective date]]), "Please fill in the effective date",
"PASS"))</f>
        <v/>
      </c>
      <c r="M16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3" spans="1:13" ht="12.95" customHeight="1" x14ac:dyDescent="0.2">
      <c r="A163" s="124"/>
      <c r="B163" s="124"/>
      <c r="C163" s="129"/>
      <c r="D163" s="126"/>
      <c r="E163" s="127"/>
      <c r="F163" s="127"/>
      <c r="G163" s="148"/>
      <c r="H16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3" s="60" t="str">
        <f>IF(ISBLANK(data_final_bulk[[#This Row],[Member ID]]), "",IF(data_final_bulk[[#This Row],[Payment amount]] &gt; 0, "PASS", "Please ensure the Payment amount is greater than 0"))</f>
        <v/>
      </c>
      <c r="K16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3" s="62" t="str">
        <f>IF(ISBLANK(data_final_bulk[[#This Row],[Member ID]]), "", IF(ISBLANK(data_final_bulk[[#This Row],[Effective date]]), "Please fill in the effective date",
"PASS"))</f>
        <v/>
      </c>
      <c r="M16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4" spans="1:13" ht="12.95" customHeight="1" x14ac:dyDescent="0.2">
      <c r="A164" s="124"/>
      <c r="B164" s="124"/>
      <c r="C164" s="129"/>
      <c r="D164" s="126"/>
      <c r="E164" s="127"/>
      <c r="F164" s="127"/>
      <c r="G164" s="148"/>
      <c r="H16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4" s="60" t="str">
        <f>IF(ISBLANK(data_final_bulk[[#This Row],[Member ID]]), "",IF(data_final_bulk[[#This Row],[Payment amount]] &gt; 0, "PASS", "Please ensure the Payment amount is greater than 0"))</f>
        <v/>
      </c>
      <c r="K16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4" s="62" t="str">
        <f>IF(ISBLANK(data_final_bulk[[#This Row],[Member ID]]), "", IF(ISBLANK(data_final_bulk[[#This Row],[Effective date]]), "Please fill in the effective date",
"PASS"))</f>
        <v/>
      </c>
      <c r="M16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5" spans="1:13" ht="12.95" customHeight="1" x14ac:dyDescent="0.2">
      <c r="A165" s="124"/>
      <c r="B165" s="124"/>
      <c r="C165" s="129"/>
      <c r="D165" s="126"/>
      <c r="E165" s="127"/>
      <c r="F165" s="127"/>
      <c r="G165" s="148"/>
      <c r="H16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5" s="60" t="str">
        <f>IF(ISBLANK(data_final_bulk[[#This Row],[Member ID]]), "",IF(data_final_bulk[[#This Row],[Payment amount]] &gt; 0, "PASS", "Please ensure the Payment amount is greater than 0"))</f>
        <v/>
      </c>
      <c r="K16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5" s="62" t="str">
        <f>IF(ISBLANK(data_final_bulk[[#This Row],[Member ID]]), "", IF(ISBLANK(data_final_bulk[[#This Row],[Effective date]]), "Please fill in the effective date",
"PASS"))</f>
        <v/>
      </c>
      <c r="M16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6" spans="1:13" ht="12.95" customHeight="1" x14ac:dyDescent="0.2">
      <c r="A166" s="124"/>
      <c r="B166" s="124"/>
      <c r="C166" s="129"/>
      <c r="D166" s="126"/>
      <c r="E166" s="127"/>
      <c r="F166" s="127"/>
      <c r="G166" s="148"/>
      <c r="H16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6" s="60" t="str">
        <f>IF(ISBLANK(data_final_bulk[[#This Row],[Member ID]]), "",IF(data_final_bulk[[#This Row],[Payment amount]] &gt; 0, "PASS", "Please ensure the Payment amount is greater than 0"))</f>
        <v/>
      </c>
      <c r="K16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6" s="62" t="str">
        <f>IF(ISBLANK(data_final_bulk[[#This Row],[Member ID]]), "", IF(ISBLANK(data_final_bulk[[#This Row],[Effective date]]), "Please fill in the effective date",
"PASS"))</f>
        <v/>
      </c>
      <c r="M16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7" spans="1:13" ht="12.95" customHeight="1" x14ac:dyDescent="0.2">
      <c r="A167" s="124"/>
      <c r="B167" s="124"/>
      <c r="C167" s="129"/>
      <c r="D167" s="126"/>
      <c r="E167" s="127"/>
      <c r="F167" s="127"/>
      <c r="G167" s="148"/>
      <c r="H16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7" s="60" t="str">
        <f>IF(ISBLANK(data_final_bulk[[#This Row],[Member ID]]), "",IF(data_final_bulk[[#This Row],[Payment amount]] &gt; 0, "PASS", "Please ensure the Payment amount is greater than 0"))</f>
        <v/>
      </c>
      <c r="K16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7" s="62" t="str">
        <f>IF(ISBLANK(data_final_bulk[[#This Row],[Member ID]]), "", IF(ISBLANK(data_final_bulk[[#This Row],[Effective date]]), "Please fill in the effective date",
"PASS"))</f>
        <v/>
      </c>
      <c r="M16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8" spans="1:13" ht="12.95" customHeight="1" x14ac:dyDescent="0.2">
      <c r="A168" s="124"/>
      <c r="B168" s="124"/>
      <c r="C168" s="129"/>
      <c r="D168" s="126"/>
      <c r="E168" s="127"/>
      <c r="F168" s="127"/>
      <c r="G168" s="148"/>
      <c r="H16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8" s="60" t="str">
        <f>IF(ISBLANK(data_final_bulk[[#This Row],[Member ID]]), "",IF(data_final_bulk[[#This Row],[Payment amount]] &gt; 0, "PASS", "Please ensure the Payment amount is greater than 0"))</f>
        <v/>
      </c>
      <c r="K16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8" s="62" t="str">
        <f>IF(ISBLANK(data_final_bulk[[#This Row],[Member ID]]), "", IF(ISBLANK(data_final_bulk[[#This Row],[Effective date]]), "Please fill in the effective date",
"PASS"))</f>
        <v/>
      </c>
      <c r="M16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69" spans="1:13" ht="12.95" customHeight="1" x14ac:dyDescent="0.2">
      <c r="A169" s="124"/>
      <c r="B169" s="124"/>
      <c r="C169" s="129"/>
      <c r="D169" s="126"/>
      <c r="E169" s="127"/>
      <c r="F169" s="127"/>
      <c r="G169" s="148"/>
      <c r="H16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6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69" s="60" t="str">
        <f>IF(ISBLANK(data_final_bulk[[#This Row],[Member ID]]), "",IF(data_final_bulk[[#This Row],[Payment amount]] &gt; 0, "PASS", "Please ensure the Payment amount is greater than 0"))</f>
        <v/>
      </c>
      <c r="K16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69" s="62" t="str">
        <f>IF(ISBLANK(data_final_bulk[[#This Row],[Member ID]]), "", IF(ISBLANK(data_final_bulk[[#This Row],[Effective date]]), "Please fill in the effective date",
"PASS"))</f>
        <v/>
      </c>
      <c r="M16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0" spans="1:13" ht="12.95" customHeight="1" x14ac:dyDescent="0.2">
      <c r="A170" s="124"/>
      <c r="B170" s="124"/>
      <c r="C170" s="129"/>
      <c r="D170" s="126"/>
      <c r="E170" s="127"/>
      <c r="F170" s="127"/>
      <c r="G170" s="148"/>
      <c r="H17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0" s="60" t="str">
        <f>IF(ISBLANK(data_final_bulk[[#This Row],[Member ID]]), "",IF(data_final_bulk[[#This Row],[Payment amount]] &gt; 0, "PASS", "Please ensure the Payment amount is greater than 0"))</f>
        <v/>
      </c>
      <c r="K17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0" s="62" t="str">
        <f>IF(ISBLANK(data_final_bulk[[#This Row],[Member ID]]), "", IF(ISBLANK(data_final_bulk[[#This Row],[Effective date]]), "Please fill in the effective date",
"PASS"))</f>
        <v/>
      </c>
      <c r="M17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1" spans="1:13" ht="12.95" customHeight="1" x14ac:dyDescent="0.2">
      <c r="A171" s="124"/>
      <c r="B171" s="124"/>
      <c r="C171" s="129"/>
      <c r="D171" s="126"/>
      <c r="E171" s="127"/>
      <c r="F171" s="127"/>
      <c r="G171" s="148"/>
      <c r="H17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1" s="60" t="str">
        <f>IF(ISBLANK(data_final_bulk[[#This Row],[Member ID]]), "",IF(data_final_bulk[[#This Row],[Payment amount]] &gt; 0, "PASS", "Please ensure the Payment amount is greater than 0"))</f>
        <v/>
      </c>
      <c r="K17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1" s="62" t="str">
        <f>IF(ISBLANK(data_final_bulk[[#This Row],[Member ID]]), "", IF(ISBLANK(data_final_bulk[[#This Row],[Effective date]]), "Please fill in the effective date",
"PASS"))</f>
        <v/>
      </c>
      <c r="M17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2" spans="1:13" ht="12.95" customHeight="1" x14ac:dyDescent="0.2">
      <c r="A172" s="124"/>
      <c r="B172" s="124"/>
      <c r="C172" s="129"/>
      <c r="D172" s="126"/>
      <c r="E172" s="127"/>
      <c r="F172" s="127"/>
      <c r="G172" s="148"/>
      <c r="H17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2" s="60" t="str">
        <f>IF(ISBLANK(data_final_bulk[[#This Row],[Member ID]]), "",IF(data_final_bulk[[#This Row],[Payment amount]] &gt; 0, "PASS", "Please ensure the Payment amount is greater than 0"))</f>
        <v/>
      </c>
      <c r="K17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2" s="62" t="str">
        <f>IF(ISBLANK(data_final_bulk[[#This Row],[Member ID]]), "", IF(ISBLANK(data_final_bulk[[#This Row],[Effective date]]), "Please fill in the effective date",
"PASS"))</f>
        <v/>
      </c>
      <c r="M17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3" spans="1:13" ht="12.95" customHeight="1" x14ac:dyDescent="0.2">
      <c r="A173" s="124"/>
      <c r="B173" s="124"/>
      <c r="C173" s="129"/>
      <c r="D173" s="126"/>
      <c r="E173" s="127"/>
      <c r="F173" s="127"/>
      <c r="G173" s="148"/>
      <c r="H17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3" s="60" t="str">
        <f>IF(ISBLANK(data_final_bulk[[#This Row],[Member ID]]), "",IF(data_final_bulk[[#This Row],[Payment amount]] &gt; 0, "PASS", "Please ensure the Payment amount is greater than 0"))</f>
        <v/>
      </c>
      <c r="K17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3" s="62" t="str">
        <f>IF(ISBLANK(data_final_bulk[[#This Row],[Member ID]]), "", IF(ISBLANK(data_final_bulk[[#This Row],[Effective date]]), "Please fill in the effective date",
"PASS"))</f>
        <v/>
      </c>
      <c r="M17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4" spans="1:13" ht="12.95" customHeight="1" x14ac:dyDescent="0.2">
      <c r="A174" s="124"/>
      <c r="B174" s="124"/>
      <c r="C174" s="129"/>
      <c r="D174" s="126"/>
      <c r="E174" s="127"/>
      <c r="F174" s="127"/>
      <c r="G174" s="148"/>
      <c r="H17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4" s="60" t="str">
        <f>IF(ISBLANK(data_final_bulk[[#This Row],[Member ID]]), "",IF(data_final_bulk[[#This Row],[Payment amount]] &gt; 0, "PASS", "Please ensure the Payment amount is greater than 0"))</f>
        <v/>
      </c>
      <c r="K17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4" s="62" t="str">
        <f>IF(ISBLANK(data_final_bulk[[#This Row],[Member ID]]), "", IF(ISBLANK(data_final_bulk[[#This Row],[Effective date]]), "Please fill in the effective date",
"PASS"))</f>
        <v/>
      </c>
      <c r="M17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5" spans="1:13" ht="12.95" customHeight="1" x14ac:dyDescent="0.2">
      <c r="A175" s="124"/>
      <c r="B175" s="124"/>
      <c r="C175" s="129"/>
      <c r="D175" s="126"/>
      <c r="E175" s="127"/>
      <c r="F175" s="127"/>
      <c r="G175" s="148"/>
      <c r="H17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5" s="60" t="str">
        <f>IF(ISBLANK(data_final_bulk[[#This Row],[Member ID]]), "",IF(data_final_bulk[[#This Row],[Payment amount]] &gt; 0, "PASS", "Please ensure the Payment amount is greater than 0"))</f>
        <v/>
      </c>
      <c r="K17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5" s="62" t="str">
        <f>IF(ISBLANK(data_final_bulk[[#This Row],[Member ID]]), "", IF(ISBLANK(data_final_bulk[[#This Row],[Effective date]]), "Please fill in the effective date",
"PASS"))</f>
        <v/>
      </c>
      <c r="M17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6" spans="1:13" ht="12.95" customHeight="1" x14ac:dyDescent="0.2">
      <c r="A176" s="124"/>
      <c r="B176" s="124"/>
      <c r="C176" s="129"/>
      <c r="D176" s="126"/>
      <c r="E176" s="127"/>
      <c r="F176" s="127"/>
      <c r="G176" s="148"/>
      <c r="H17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6" s="60" t="str">
        <f>IF(ISBLANK(data_final_bulk[[#This Row],[Member ID]]), "",IF(data_final_bulk[[#This Row],[Payment amount]] &gt; 0, "PASS", "Please ensure the Payment amount is greater than 0"))</f>
        <v/>
      </c>
      <c r="K17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6" s="62" t="str">
        <f>IF(ISBLANK(data_final_bulk[[#This Row],[Member ID]]), "", IF(ISBLANK(data_final_bulk[[#This Row],[Effective date]]), "Please fill in the effective date",
"PASS"))</f>
        <v/>
      </c>
      <c r="M17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7" spans="1:13" ht="12.95" customHeight="1" x14ac:dyDescent="0.2">
      <c r="A177" s="124"/>
      <c r="B177" s="124"/>
      <c r="C177" s="129"/>
      <c r="D177" s="126"/>
      <c r="E177" s="127"/>
      <c r="F177" s="127"/>
      <c r="G177" s="148"/>
      <c r="H17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7" s="60" t="str">
        <f>IF(ISBLANK(data_final_bulk[[#This Row],[Member ID]]), "",IF(data_final_bulk[[#This Row],[Payment amount]] &gt; 0, "PASS", "Please ensure the Payment amount is greater than 0"))</f>
        <v/>
      </c>
      <c r="K17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7" s="62" t="str">
        <f>IF(ISBLANK(data_final_bulk[[#This Row],[Member ID]]), "", IF(ISBLANK(data_final_bulk[[#This Row],[Effective date]]), "Please fill in the effective date",
"PASS"))</f>
        <v/>
      </c>
      <c r="M17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8" spans="1:13" ht="12.95" customHeight="1" x14ac:dyDescent="0.2">
      <c r="A178" s="124"/>
      <c r="B178" s="124"/>
      <c r="C178" s="129"/>
      <c r="D178" s="126"/>
      <c r="E178" s="127"/>
      <c r="F178" s="127"/>
      <c r="G178" s="148"/>
      <c r="H17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8" s="60" t="str">
        <f>IF(ISBLANK(data_final_bulk[[#This Row],[Member ID]]), "",IF(data_final_bulk[[#This Row],[Payment amount]] &gt; 0, "PASS", "Please ensure the Payment amount is greater than 0"))</f>
        <v/>
      </c>
      <c r="K17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8" s="62" t="str">
        <f>IF(ISBLANK(data_final_bulk[[#This Row],[Member ID]]), "", IF(ISBLANK(data_final_bulk[[#This Row],[Effective date]]), "Please fill in the effective date",
"PASS"))</f>
        <v/>
      </c>
      <c r="M17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79" spans="1:13" ht="12.95" customHeight="1" x14ac:dyDescent="0.2">
      <c r="A179" s="124"/>
      <c r="B179" s="124"/>
      <c r="C179" s="129"/>
      <c r="D179" s="126"/>
      <c r="E179" s="127"/>
      <c r="F179" s="127"/>
      <c r="G179" s="148"/>
      <c r="H17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7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79" s="60" t="str">
        <f>IF(ISBLANK(data_final_bulk[[#This Row],[Member ID]]), "",IF(data_final_bulk[[#This Row],[Payment amount]] &gt; 0, "PASS", "Please ensure the Payment amount is greater than 0"))</f>
        <v/>
      </c>
      <c r="K17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79" s="62" t="str">
        <f>IF(ISBLANK(data_final_bulk[[#This Row],[Member ID]]), "", IF(ISBLANK(data_final_bulk[[#This Row],[Effective date]]), "Please fill in the effective date",
"PASS"))</f>
        <v/>
      </c>
      <c r="M17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0" spans="1:13" ht="12.95" customHeight="1" x14ac:dyDescent="0.2">
      <c r="A180" s="124"/>
      <c r="B180" s="124"/>
      <c r="C180" s="129"/>
      <c r="D180" s="126"/>
      <c r="E180" s="127"/>
      <c r="F180" s="127"/>
      <c r="G180" s="148"/>
      <c r="H18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0" s="60" t="str">
        <f>IF(ISBLANK(data_final_bulk[[#This Row],[Member ID]]), "",IF(data_final_bulk[[#This Row],[Payment amount]] &gt; 0, "PASS", "Please ensure the Payment amount is greater than 0"))</f>
        <v/>
      </c>
      <c r="K18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0" s="62" t="str">
        <f>IF(ISBLANK(data_final_bulk[[#This Row],[Member ID]]), "", IF(ISBLANK(data_final_bulk[[#This Row],[Effective date]]), "Please fill in the effective date",
"PASS"))</f>
        <v/>
      </c>
      <c r="M18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1" spans="1:13" ht="12.95" customHeight="1" x14ac:dyDescent="0.2">
      <c r="A181" s="124"/>
      <c r="B181" s="124"/>
      <c r="C181" s="129"/>
      <c r="D181" s="126"/>
      <c r="E181" s="127"/>
      <c r="F181" s="127"/>
      <c r="G181" s="148"/>
      <c r="H18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1" s="60" t="str">
        <f>IF(ISBLANK(data_final_bulk[[#This Row],[Member ID]]), "",IF(data_final_bulk[[#This Row],[Payment amount]] &gt; 0, "PASS", "Please ensure the Payment amount is greater than 0"))</f>
        <v/>
      </c>
      <c r="K18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1" s="62" t="str">
        <f>IF(ISBLANK(data_final_bulk[[#This Row],[Member ID]]), "", IF(ISBLANK(data_final_bulk[[#This Row],[Effective date]]), "Please fill in the effective date",
"PASS"))</f>
        <v/>
      </c>
      <c r="M18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2" spans="1:13" ht="12.95" customHeight="1" x14ac:dyDescent="0.2">
      <c r="A182" s="124"/>
      <c r="B182" s="124"/>
      <c r="C182" s="129"/>
      <c r="D182" s="126"/>
      <c r="E182" s="127"/>
      <c r="F182" s="127"/>
      <c r="G182" s="148"/>
      <c r="H18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2" s="60" t="str">
        <f>IF(ISBLANK(data_final_bulk[[#This Row],[Member ID]]), "",IF(data_final_bulk[[#This Row],[Payment amount]] &gt; 0, "PASS", "Please ensure the Payment amount is greater than 0"))</f>
        <v/>
      </c>
      <c r="K18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2" s="62" t="str">
        <f>IF(ISBLANK(data_final_bulk[[#This Row],[Member ID]]), "", IF(ISBLANK(data_final_bulk[[#This Row],[Effective date]]), "Please fill in the effective date",
"PASS"))</f>
        <v/>
      </c>
      <c r="M18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3" spans="1:13" ht="12.95" customHeight="1" x14ac:dyDescent="0.2">
      <c r="A183" s="124"/>
      <c r="B183" s="124"/>
      <c r="C183" s="129"/>
      <c r="D183" s="126"/>
      <c r="E183" s="127"/>
      <c r="F183" s="127"/>
      <c r="G183" s="148"/>
      <c r="H18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3" s="60" t="str">
        <f>IF(ISBLANK(data_final_bulk[[#This Row],[Member ID]]), "",IF(data_final_bulk[[#This Row],[Payment amount]] &gt; 0, "PASS", "Please ensure the Payment amount is greater than 0"))</f>
        <v/>
      </c>
      <c r="K18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3" s="62" t="str">
        <f>IF(ISBLANK(data_final_bulk[[#This Row],[Member ID]]), "", IF(ISBLANK(data_final_bulk[[#This Row],[Effective date]]), "Please fill in the effective date",
"PASS"))</f>
        <v/>
      </c>
      <c r="M18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4" spans="1:13" ht="12.95" customHeight="1" x14ac:dyDescent="0.2">
      <c r="A184" s="124"/>
      <c r="B184" s="124"/>
      <c r="C184" s="129"/>
      <c r="D184" s="126"/>
      <c r="E184" s="127"/>
      <c r="F184" s="127"/>
      <c r="G184" s="148"/>
      <c r="H18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4" s="60" t="str">
        <f>IF(ISBLANK(data_final_bulk[[#This Row],[Member ID]]), "",IF(data_final_bulk[[#This Row],[Payment amount]] &gt; 0, "PASS", "Please ensure the Payment amount is greater than 0"))</f>
        <v/>
      </c>
      <c r="K18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4" s="62" t="str">
        <f>IF(ISBLANK(data_final_bulk[[#This Row],[Member ID]]), "", IF(ISBLANK(data_final_bulk[[#This Row],[Effective date]]), "Please fill in the effective date",
"PASS"))</f>
        <v/>
      </c>
      <c r="M18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5" spans="1:13" ht="12.95" customHeight="1" x14ac:dyDescent="0.2">
      <c r="A185" s="124"/>
      <c r="B185" s="124"/>
      <c r="C185" s="129"/>
      <c r="D185" s="126"/>
      <c r="E185" s="127"/>
      <c r="F185" s="127"/>
      <c r="G185" s="148"/>
      <c r="H18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5" s="60" t="str">
        <f>IF(ISBLANK(data_final_bulk[[#This Row],[Member ID]]), "",IF(data_final_bulk[[#This Row],[Payment amount]] &gt; 0, "PASS", "Please ensure the Payment amount is greater than 0"))</f>
        <v/>
      </c>
      <c r="K18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5" s="62" t="str">
        <f>IF(ISBLANK(data_final_bulk[[#This Row],[Member ID]]), "", IF(ISBLANK(data_final_bulk[[#This Row],[Effective date]]), "Please fill in the effective date",
"PASS"))</f>
        <v/>
      </c>
      <c r="M18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6" spans="1:13" ht="12.95" customHeight="1" x14ac:dyDescent="0.2">
      <c r="A186" s="124"/>
      <c r="B186" s="124"/>
      <c r="C186" s="129"/>
      <c r="D186" s="126"/>
      <c r="E186" s="127"/>
      <c r="F186" s="127"/>
      <c r="G186" s="148"/>
      <c r="H18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6" s="60" t="str">
        <f>IF(ISBLANK(data_final_bulk[[#This Row],[Member ID]]), "",IF(data_final_bulk[[#This Row],[Payment amount]] &gt; 0, "PASS", "Please ensure the Payment amount is greater than 0"))</f>
        <v/>
      </c>
      <c r="K18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6" s="62" t="str">
        <f>IF(ISBLANK(data_final_bulk[[#This Row],[Member ID]]), "", IF(ISBLANK(data_final_bulk[[#This Row],[Effective date]]), "Please fill in the effective date",
"PASS"))</f>
        <v/>
      </c>
      <c r="M18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7" spans="1:13" ht="12.95" customHeight="1" x14ac:dyDescent="0.2">
      <c r="A187" s="124"/>
      <c r="B187" s="124"/>
      <c r="C187" s="129"/>
      <c r="D187" s="126"/>
      <c r="E187" s="127"/>
      <c r="F187" s="127"/>
      <c r="G187" s="148"/>
      <c r="H18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7" s="60" t="str">
        <f>IF(ISBLANK(data_final_bulk[[#This Row],[Member ID]]), "",IF(data_final_bulk[[#This Row],[Payment amount]] &gt; 0, "PASS", "Please ensure the Payment amount is greater than 0"))</f>
        <v/>
      </c>
      <c r="K18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7" s="62" t="str">
        <f>IF(ISBLANK(data_final_bulk[[#This Row],[Member ID]]), "", IF(ISBLANK(data_final_bulk[[#This Row],[Effective date]]), "Please fill in the effective date",
"PASS"))</f>
        <v/>
      </c>
      <c r="M18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8" spans="1:13" ht="12.95" customHeight="1" x14ac:dyDescent="0.2">
      <c r="A188" s="124"/>
      <c r="B188" s="124"/>
      <c r="C188" s="129"/>
      <c r="D188" s="126"/>
      <c r="E188" s="127"/>
      <c r="F188" s="127"/>
      <c r="G188" s="148"/>
      <c r="H18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8" s="60" t="str">
        <f>IF(ISBLANK(data_final_bulk[[#This Row],[Member ID]]), "",IF(data_final_bulk[[#This Row],[Payment amount]] &gt; 0, "PASS", "Please ensure the Payment amount is greater than 0"))</f>
        <v/>
      </c>
      <c r="K18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8" s="62" t="str">
        <f>IF(ISBLANK(data_final_bulk[[#This Row],[Member ID]]), "", IF(ISBLANK(data_final_bulk[[#This Row],[Effective date]]), "Please fill in the effective date",
"PASS"))</f>
        <v/>
      </c>
      <c r="M18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89" spans="1:13" ht="12.95" customHeight="1" x14ac:dyDescent="0.2">
      <c r="A189" s="124"/>
      <c r="B189" s="124"/>
      <c r="C189" s="129"/>
      <c r="D189" s="126"/>
      <c r="E189" s="127"/>
      <c r="F189" s="127"/>
      <c r="G189" s="148"/>
      <c r="H18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8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89" s="60" t="str">
        <f>IF(ISBLANK(data_final_bulk[[#This Row],[Member ID]]), "",IF(data_final_bulk[[#This Row],[Payment amount]] &gt; 0, "PASS", "Please ensure the Payment amount is greater than 0"))</f>
        <v/>
      </c>
      <c r="K18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89" s="62" t="str">
        <f>IF(ISBLANK(data_final_bulk[[#This Row],[Member ID]]), "", IF(ISBLANK(data_final_bulk[[#This Row],[Effective date]]), "Please fill in the effective date",
"PASS"))</f>
        <v/>
      </c>
      <c r="M18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0" spans="1:13" ht="12.95" customHeight="1" x14ac:dyDescent="0.2">
      <c r="A190" s="124"/>
      <c r="B190" s="124"/>
      <c r="C190" s="129"/>
      <c r="D190" s="126"/>
      <c r="E190" s="127"/>
      <c r="F190" s="127"/>
      <c r="G190" s="148"/>
      <c r="H19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0" s="60" t="str">
        <f>IF(ISBLANK(data_final_bulk[[#This Row],[Member ID]]), "",IF(data_final_bulk[[#This Row],[Payment amount]] &gt; 0, "PASS", "Please ensure the Payment amount is greater than 0"))</f>
        <v/>
      </c>
      <c r="K19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0" s="62" t="str">
        <f>IF(ISBLANK(data_final_bulk[[#This Row],[Member ID]]), "", IF(ISBLANK(data_final_bulk[[#This Row],[Effective date]]), "Please fill in the effective date",
"PASS"))</f>
        <v/>
      </c>
      <c r="M19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1" spans="1:13" ht="12.95" customHeight="1" x14ac:dyDescent="0.2">
      <c r="A191" s="124"/>
      <c r="B191" s="124"/>
      <c r="C191" s="129"/>
      <c r="D191" s="126"/>
      <c r="E191" s="127"/>
      <c r="F191" s="127"/>
      <c r="G191" s="148"/>
      <c r="H19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1" s="60" t="str">
        <f>IF(ISBLANK(data_final_bulk[[#This Row],[Member ID]]), "",IF(data_final_bulk[[#This Row],[Payment amount]] &gt; 0, "PASS", "Please ensure the Payment amount is greater than 0"))</f>
        <v/>
      </c>
      <c r="K19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1" s="62" t="str">
        <f>IF(ISBLANK(data_final_bulk[[#This Row],[Member ID]]), "", IF(ISBLANK(data_final_bulk[[#This Row],[Effective date]]), "Please fill in the effective date",
"PASS"))</f>
        <v/>
      </c>
      <c r="M19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2" spans="1:13" ht="12.95" customHeight="1" x14ac:dyDescent="0.2">
      <c r="A192" s="124"/>
      <c r="B192" s="124"/>
      <c r="C192" s="129"/>
      <c r="D192" s="126"/>
      <c r="E192" s="127"/>
      <c r="F192" s="127"/>
      <c r="G192" s="148"/>
      <c r="H19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2" s="60" t="str">
        <f>IF(ISBLANK(data_final_bulk[[#This Row],[Member ID]]), "",IF(data_final_bulk[[#This Row],[Payment amount]] &gt; 0, "PASS", "Please ensure the Payment amount is greater than 0"))</f>
        <v/>
      </c>
      <c r="K19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2" s="62" t="str">
        <f>IF(ISBLANK(data_final_bulk[[#This Row],[Member ID]]), "", IF(ISBLANK(data_final_bulk[[#This Row],[Effective date]]), "Please fill in the effective date",
"PASS"))</f>
        <v/>
      </c>
      <c r="M19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3" spans="1:13" ht="12.95" customHeight="1" x14ac:dyDescent="0.2">
      <c r="A193" s="124"/>
      <c r="B193" s="124"/>
      <c r="C193" s="129"/>
      <c r="D193" s="126"/>
      <c r="E193" s="127"/>
      <c r="F193" s="127"/>
      <c r="G193" s="148"/>
      <c r="H19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3" s="60" t="str">
        <f>IF(ISBLANK(data_final_bulk[[#This Row],[Member ID]]), "",IF(data_final_bulk[[#This Row],[Payment amount]] &gt; 0, "PASS", "Please ensure the Payment amount is greater than 0"))</f>
        <v/>
      </c>
      <c r="K19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3" s="62" t="str">
        <f>IF(ISBLANK(data_final_bulk[[#This Row],[Member ID]]), "", IF(ISBLANK(data_final_bulk[[#This Row],[Effective date]]), "Please fill in the effective date",
"PASS"))</f>
        <v/>
      </c>
      <c r="M19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4" spans="1:13" ht="12.95" customHeight="1" x14ac:dyDescent="0.2">
      <c r="A194" s="124"/>
      <c r="B194" s="124"/>
      <c r="C194" s="129"/>
      <c r="D194" s="126"/>
      <c r="E194" s="127"/>
      <c r="F194" s="127"/>
      <c r="G194" s="148"/>
      <c r="H19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4" s="60" t="str">
        <f>IF(ISBLANK(data_final_bulk[[#This Row],[Member ID]]), "",IF(data_final_bulk[[#This Row],[Payment amount]] &gt; 0, "PASS", "Please ensure the Payment amount is greater than 0"))</f>
        <v/>
      </c>
      <c r="K19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4" s="62" t="str">
        <f>IF(ISBLANK(data_final_bulk[[#This Row],[Member ID]]), "", IF(ISBLANK(data_final_bulk[[#This Row],[Effective date]]), "Please fill in the effective date",
"PASS"))</f>
        <v/>
      </c>
      <c r="M19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5" spans="1:13" ht="12.95" customHeight="1" x14ac:dyDescent="0.2">
      <c r="A195" s="124"/>
      <c r="B195" s="124"/>
      <c r="C195" s="129"/>
      <c r="D195" s="126"/>
      <c r="E195" s="127"/>
      <c r="F195" s="127"/>
      <c r="G195" s="148"/>
      <c r="H19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5" s="60" t="str">
        <f>IF(ISBLANK(data_final_bulk[[#This Row],[Member ID]]), "",IF(data_final_bulk[[#This Row],[Payment amount]] &gt; 0, "PASS", "Please ensure the Payment amount is greater than 0"))</f>
        <v/>
      </c>
      <c r="K19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5" s="62" t="str">
        <f>IF(ISBLANK(data_final_bulk[[#This Row],[Member ID]]), "", IF(ISBLANK(data_final_bulk[[#This Row],[Effective date]]), "Please fill in the effective date",
"PASS"))</f>
        <v/>
      </c>
      <c r="M19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6" spans="1:13" ht="12.95" customHeight="1" x14ac:dyDescent="0.2">
      <c r="A196" s="124"/>
      <c r="B196" s="124"/>
      <c r="C196" s="129"/>
      <c r="D196" s="126"/>
      <c r="E196" s="127"/>
      <c r="F196" s="127"/>
      <c r="G196" s="148"/>
      <c r="H19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6" s="60" t="str">
        <f>IF(ISBLANK(data_final_bulk[[#This Row],[Member ID]]), "",IF(data_final_bulk[[#This Row],[Payment amount]] &gt; 0, "PASS", "Please ensure the Payment amount is greater than 0"))</f>
        <v/>
      </c>
      <c r="K19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6" s="62" t="str">
        <f>IF(ISBLANK(data_final_bulk[[#This Row],[Member ID]]), "", IF(ISBLANK(data_final_bulk[[#This Row],[Effective date]]), "Please fill in the effective date",
"PASS"))</f>
        <v/>
      </c>
      <c r="M19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7" spans="1:13" ht="12.95" customHeight="1" x14ac:dyDescent="0.2">
      <c r="A197" s="124"/>
      <c r="B197" s="124"/>
      <c r="C197" s="129"/>
      <c r="D197" s="126"/>
      <c r="E197" s="127"/>
      <c r="F197" s="127"/>
      <c r="G197" s="148"/>
      <c r="H19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7" s="60" t="str">
        <f>IF(ISBLANK(data_final_bulk[[#This Row],[Member ID]]), "",IF(data_final_bulk[[#This Row],[Payment amount]] &gt; 0, "PASS", "Please ensure the Payment amount is greater than 0"))</f>
        <v/>
      </c>
      <c r="K19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7" s="62" t="str">
        <f>IF(ISBLANK(data_final_bulk[[#This Row],[Member ID]]), "", IF(ISBLANK(data_final_bulk[[#This Row],[Effective date]]), "Please fill in the effective date",
"PASS"))</f>
        <v/>
      </c>
      <c r="M19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8" spans="1:13" ht="12.95" customHeight="1" x14ac:dyDescent="0.2">
      <c r="A198" s="124"/>
      <c r="B198" s="124"/>
      <c r="C198" s="129"/>
      <c r="D198" s="126"/>
      <c r="E198" s="127"/>
      <c r="F198" s="127"/>
      <c r="G198" s="148"/>
      <c r="H19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8" s="60" t="str">
        <f>IF(ISBLANK(data_final_bulk[[#This Row],[Member ID]]), "",IF(data_final_bulk[[#This Row],[Payment amount]] &gt; 0, "PASS", "Please ensure the Payment amount is greater than 0"))</f>
        <v/>
      </c>
      <c r="K19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8" s="62" t="str">
        <f>IF(ISBLANK(data_final_bulk[[#This Row],[Member ID]]), "", IF(ISBLANK(data_final_bulk[[#This Row],[Effective date]]), "Please fill in the effective date",
"PASS"))</f>
        <v/>
      </c>
      <c r="M19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199" spans="1:13" ht="12.95" customHeight="1" x14ac:dyDescent="0.2">
      <c r="A199" s="124"/>
      <c r="B199" s="124"/>
      <c r="C199" s="129"/>
      <c r="D199" s="126"/>
      <c r="E199" s="127"/>
      <c r="F199" s="127"/>
      <c r="G199" s="148"/>
      <c r="H19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19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199" s="60" t="str">
        <f>IF(ISBLANK(data_final_bulk[[#This Row],[Member ID]]), "",IF(data_final_bulk[[#This Row],[Payment amount]] &gt; 0, "PASS", "Please ensure the Payment amount is greater than 0"))</f>
        <v/>
      </c>
      <c r="K19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199" s="62" t="str">
        <f>IF(ISBLANK(data_final_bulk[[#This Row],[Member ID]]), "", IF(ISBLANK(data_final_bulk[[#This Row],[Effective date]]), "Please fill in the effective date",
"PASS"))</f>
        <v/>
      </c>
      <c r="M19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0" spans="1:13" ht="12.95" customHeight="1" x14ac:dyDescent="0.2">
      <c r="A200" s="124"/>
      <c r="B200" s="124"/>
      <c r="C200" s="129"/>
      <c r="D200" s="126"/>
      <c r="E200" s="127"/>
      <c r="F200" s="127"/>
      <c r="G200" s="148"/>
      <c r="H20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0" s="60" t="str">
        <f>IF(ISBLANK(data_final_bulk[[#This Row],[Member ID]]), "",IF(data_final_bulk[[#This Row],[Payment amount]] &gt; 0, "PASS", "Please ensure the Payment amount is greater than 0"))</f>
        <v/>
      </c>
      <c r="K20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0" s="62" t="str">
        <f>IF(ISBLANK(data_final_bulk[[#This Row],[Member ID]]), "", IF(ISBLANK(data_final_bulk[[#This Row],[Effective date]]), "Please fill in the effective date",
"PASS"))</f>
        <v/>
      </c>
      <c r="M20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1" spans="1:13" ht="12.95" customHeight="1" x14ac:dyDescent="0.2">
      <c r="A201" s="124"/>
      <c r="B201" s="124"/>
      <c r="C201" s="129"/>
      <c r="D201" s="126"/>
      <c r="E201" s="127"/>
      <c r="F201" s="127"/>
      <c r="G201" s="148"/>
      <c r="H20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1" s="60" t="str">
        <f>IF(ISBLANK(data_final_bulk[[#This Row],[Member ID]]), "",IF(data_final_bulk[[#This Row],[Payment amount]] &gt; 0, "PASS", "Please ensure the Payment amount is greater than 0"))</f>
        <v/>
      </c>
      <c r="K20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1" s="62" t="str">
        <f>IF(ISBLANK(data_final_bulk[[#This Row],[Member ID]]), "", IF(ISBLANK(data_final_bulk[[#This Row],[Effective date]]), "Please fill in the effective date",
"PASS"))</f>
        <v/>
      </c>
      <c r="M20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2" spans="1:13" ht="12.95" customHeight="1" x14ac:dyDescent="0.2">
      <c r="A202" s="124"/>
      <c r="B202" s="124"/>
      <c r="C202" s="129"/>
      <c r="D202" s="126"/>
      <c r="E202" s="127"/>
      <c r="F202" s="127"/>
      <c r="G202" s="148"/>
      <c r="H20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2" s="60" t="str">
        <f>IF(ISBLANK(data_final_bulk[[#This Row],[Member ID]]), "",IF(data_final_bulk[[#This Row],[Payment amount]] &gt; 0, "PASS", "Please ensure the Payment amount is greater than 0"))</f>
        <v/>
      </c>
      <c r="K20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2" s="62" t="str">
        <f>IF(ISBLANK(data_final_bulk[[#This Row],[Member ID]]), "", IF(ISBLANK(data_final_bulk[[#This Row],[Effective date]]), "Please fill in the effective date",
"PASS"))</f>
        <v/>
      </c>
      <c r="M20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3" spans="1:13" ht="12.95" customHeight="1" x14ac:dyDescent="0.2">
      <c r="A203" s="124"/>
      <c r="B203" s="124"/>
      <c r="C203" s="129"/>
      <c r="D203" s="126"/>
      <c r="E203" s="127"/>
      <c r="F203" s="127"/>
      <c r="G203" s="148"/>
      <c r="H20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3" s="60" t="str">
        <f>IF(ISBLANK(data_final_bulk[[#This Row],[Member ID]]), "",IF(data_final_bulk[[#This Row],[Payment amount]] &gt; 0, "PASS", "Please ensure the Payment amount is greater than 0"))</f>
        <v/>
      </c>
      <c r="K20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3" s="62" t="str">
        <f>IF(ISBLANK(data_final_bulk[[#This Row],[Member ID]]), "", IF(ISBLANK(data_final_bulk[[#This Row],[Effective date]]), "Please fill in the effective date",
"PASS"))</f>
        <v/>
      </c>
      <c r="M20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4" spans="1:13" ht="12.95" customHeight="1" x14ac:dyDescent="0.2">
      <c r="A204" s="124"/>
      <c r="B204" s="124"/>
      <c r="C204" s="129"/>
      <c r="D204" s="126"/>
      <c r="E204" s="127"/>
      <c r="F204" s="127"/>
      <c r="G204" s="148"/>
      <c r="H20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4" s="60" t="str">
        <f>IF(ISBLANK(data_final_bulk[[#This Row],[Member ID]]), "",IF(data_final_bulk[[#This Row],[Payment amount]] &gt; 0, "PASS", "Please ensure the Payment amount is greater than 0"))</f>
        <v/>
      </c>
      <c r="K20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4" s="62" t="str">
        <f>IF(ISBLANK(data_final_bulk[[#This Row],[Member ID]]), "", IF(ISBLANK(data_final_bulk[[#This Row],[Effective date]]), "Please fill in the effective date",
"PASS"))</f>
        <v/>
      </c>
      <c r="M20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5" spans="1:13" ht="12.95" customHeight="1" x14ac:dyDescent="0.2">
      <c r="A205" s="124"/>
      <c r="B205" s="124"/>
      <c r="C205" s="129"/>
      <c r="D205" s="126"/>
      <c r="E205" s="127"/>
      <c r="F205" s="127"/>
      <c r="G205" s="148"/>
      <c r="H20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5" s="60" t="str">
        <f>IF(ISBLANK(data_final_bulk[[#This Row],[Member ID]]), "",IF(data_final_bulk[[#This Row],[Payment amount]] &gt; 0, "PASS", "Please ensure the Payment amount is greater than 0"))</f>
        <v/>
      </c>
      <c r="K20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5" s="62" t="str">
        <f>IF(ISBLANK(data_final_bulk[[#This Row],[Member ID]]), "", IF(ISBLANK(data_final_bulk[[#This Row],[Effective date]]), "Please fill in the effective date",
"PASS"))</f>
        <v/>
      </c>
      <c r="M20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6" spans="1:13" ht="12.95" customHeight="1" x14ac:dyDescent="0.2">
      <c r="A206" s="124"/>
      <c r="B206" s="124"/>
      <c r="C206" s="129"/>
      <c r="D206" s="126"/>
      <c r="E206" s="127"/>
      <c r="F206" s="127"/>
      <c r="G206" s="148"/>
      <c r="H20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6" s="60" t="str">
        <f>IF(ISBLANK(data_final_bulk[[#This Row],[Member ID]]), "",IF(data_final_bulk[[#This Row],[Payment amount]] &gt; 0, "PASS", "Please ensure the Payment amount is greater than 0"))</f>
        <v/>
      </c>
      <c r="K20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6" s="62" t="str">
        <f>IF(ISBLANK(data_final_bulk[[#This Row],[Member ID]]), "", IF(ISBLANK(data_final_bulk[[#This Row],[Effective date]]), "Please fill in the effective date",
"PASS"))</f>
        <v/>
      </c>
      <c r="M20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7" spans="1:13" ht="12.95" customHeight="1" x14ac:dyDescent="0.2">
      <c r="A207" s="124"/>
      <c r="B207" s="124"/>
      <c r="C207" s="129"/>
      <c r="D207" s="126"/>
      <c r="E207" s="127"/>
      <c r="F207" s="127"/>
      <c r="G207" s="148"/>
      <c r="H20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7" s="60" t="str">
        <f>IF(ISBLANK(data_final_bulk[[#This Row],[Member ID]]), "",IF(data_final_bulk[[#This Row],[Payment amount]] &gt; 0, "PASS", "Please ensure the Payment amount is greater than 0"))</f>
        <v/>
      </c>
      <c r="K20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7" s="62" t="str">
        <f>IF(ISBLANK(data_final_bulk[[#This Row],[Member ID]]), "", IF(ISBLANK(data_final_bulk[[#This Row],[Effective date]]), "Please fill in the effective date",
"PASS"))</f>
        <v/>
      </c>
      <c r="M20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8" spans="1:13" ht="12.95" customHeight="1" x14ac:dyDescent="0.2">
      <c r="A208" s="124"/>
      <c r="B208" s="124"/>
      <c r="C208" s="129"/>
      <c r="D208" s="126"/>
      <c r="E208" s="127"/>
      <c r="F208" s="127"/>
      <c r="G208" s="148"/>
      <c r="H20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8" s="60" t="str">
        <f>IF(ISBLANK(data_final_bulk[[#This Row],[Member ID]]), "",IF(data_final_bulk[[#This Row],[Payment amount]] &gt; 0, "PASS", "Please ensure the Payment amount is greater than 0"))</f>
        <v/>
      </c>
      <c r="K20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8" s="62" t="str">
        <f>IF(ISBLANK(data_final_bulk[[#This Row],[Member ID]]), "", IF(ISBLANK(data_final_bulk[[#This Row],[Effective date]]), "Please fill in the effective date",
"PASS"))</f>
        <v/>
      </c>
      <c r="M20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09" spans="1:13" ht="12.95" customHeight="1" x14ac:dyDescent="0.2">
      <c r="A209" s="124"/>
      <c r="B209" s="124"/>
      <c r="C209" s="129"/>
      <c r="D209" s="126"/>
      <c r="E209" s="127"/>
      <c r="F209" s="127"/>
      <c r="G209" s="148"/>
      <c r="H20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0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09" s="60" t="str">
        <f>IF(ISBLANK(data_final_bulk[[#This Row],[Member ID]]), "",IF(data_final_bulk[[#This Row],[Payment amount]] &gt; 0, "PASS", "Please ensure the Payment amount is greater than 0"))</f>
        <v/>
      </c>
      <c r="K20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09" s="62" t="str">
        <f>IF(ISBLANK(data_final_bulk[[#This Row],[Member ID]]), "", IF(ISBLANK(data_final_bulk[[#This Row],[Effective date]]), "Please fill in the effective date",
"PASS"))</f>
        <v/>
      </c>
      <c r="M20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0" spans="1:13" ht="12.95" customHeight="1" x14ac:dyDescent="0.2">
      <c r="A210" s="124"/>
      <c r="B210" s="124"/>
      <c r="C210" s="129"/>
      <c r="D210" s="126"/>
      <c r="E210" s="127"/>
      <c r="F210" s="127"/>
      <c r="G210" s="148"/>
      <c r="H21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0" s="60" t="str">
        <f>IF(ISBLANK(data_final_bulk[[#This Row],[Member ID]]), "",IF(data_final_bulk[[#This Row],[Payment amount]] &gt; 0, "PASS", "Please ensure the Payment amount is greater than 0"))</f>
        <v/>
      </c>
      <c r="K21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0" s="62" t="str">
        <f>IF(ISBLANK(data_final_bulk[[#This Row],[Member ID]]), "", IF(ISBLANK(data_final_bulk[[#This Row],[Effective date]]), "Please fill in the effective date",
"PASS"))</f>
        <v/>
      </c>
      <c r="M21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1" spans="1:13" ht="12.95" customHeight="1" x14ac:dyDescent="0.2">
      <c r="A211" s="124"/>
      <c r="B211" s="124"/>
      <c r="C211" s="129"/>
      <c r="D211" s="126"/>
      <c r="E211" s="127"/>
      <c r="F211" s="127"/>
      <c r="G211" s="148"/>
      <c r="H21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1" s="60" t="str">
        <f>IF(ISBLANK(data_final_bulk[[#This Row],[Member ID]]), "",IF(data_final_bulk[[#This Row],[Payment amount]] &gt; 0, "PASS", "Please ensure the Payment amount is greater than 0"))</f>
        <v/>
      </c>
      <c r="K21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1" s="62" t="str">
        <f>IF(ISBLANK(data_final_bulk[[#This Row],[Member ID]]), "", IF(ISBLANK(data_final_bulk[[#This Row],[Effective date]]), "Please fill in the effective date",
"PASS"))</f>
        <v/>
      </c>
      <c r="M21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2" spans="1:13" ht="12.95" customHeight="1" x14ac:dyDescent="0.2">
      <c r="A212" s="124"/>
      <c r="B212" s="124"/>
      <c r="C212" s="129"/>
      <c r="D212" s="126"/>
      <c r="E212" s="127"/>
      <c r="F212" s="127"/>
      <c r="G212" s="148"/>
      <c r="H21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2" s="60" t="str">
        <f>IF(ISBLANK(data_final_bulk[[#This Row],[Member ID]]), "",IF(data_final_bulk[[#This Row],[Payment amount]] &gt; 0, "PASS", "Please ensure the Payment amount is greater than 0"))</f>
        <v/>
      </c>
      <c r="K21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2" s="62" t="str">
        <f>IF(ISBLANK(data_final_bulk[[#This Row],[Member ID]]), "", IF(ISBLANK(data_final_bulk[[#This Row],[Effective date]]), "Please fill in the effective date",
"PASS"))</f>
        <v/>
      </c>
      <c r="M21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3" spans="1:13" ht="12.95" customHeight="1" x14ac:dyDescent="0.2">
      <c r="A213" s="124"/>
      <c r="B213" s="124"/>
      <c r="C213" s="129"/>
      <c r="D213" s="126"/>
      <c r="E213" s="127"/>
      <c r="F213" s="127"/>
      <c r="G213" s="148"/>
      <c r="H21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3" s="60" t="str">
        <f>IF(ISBLANK(data_final_bulk[[#This Row],[Member ID]]), "",IF(data_final_bulk[[#This Row],[Payment amount]] &gt; 0, "PASS", "Please ensure the Payment amount is greater than 0"))</f>
        <v/>
      </c>
      <c r="K21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3" s="62" t="str">
        <f>IF(ISBLANK(data_final_bulk[[#This Row],[Member ID]]), "", IF(ISBLANK(data_final_bulk[[#This Row],[Effective date]]), "Please fill in the effective date",
"PASS"))</f>
        <v/>
      </c>
      <c r="M21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4" spans="1:13" ht="12.95" customHeight="1" x14ac:dyDescent="0.2">
      <c r="A214" s="124"/>
      <c r="B214" s="124"/>
      <c r="C214" s="129"/>
      <c r="D214" s="126"/>
      <c r="E214" s="127"/>
      <c r="F214" s="127"/>
      <c r="G214" s="148"/>
      <c r="H21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4" s="60" t="str">
        <f>IF(ISBLANK(data_final_bulk[[#This Row],[Member ID]]), "",IF(data_final_bulk[[#This Row],[Payment amount]] &gt; 0, "PASS", "Please ensure the Payment amount is greater than 0"))</f>
        <v/>
      </c>
      <c r="K21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4" s="62" t="str">
        <f>IF(ISBLANK(data_final_bulk[[#This Row],[Member ID]]), "", IF(ISBLANK(data_final_bulk[[#This Row],[Effective date]]), "Please fill in the effective date",
"PASS"))</f>
        <v/>
      </c>
      <c r="M21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5" spans="1:13" ht="12.95" customHeight="1" x14ac:dyDescent="0.2">
      <c r="A215" s="124"/>
      <c r="B215" s="124"/>
      <c r="C215" s="129"/>
      <c r="D215" s="126"/>
      <c r="E215" s="127"/>
      <c r="F215" s="127"/>
      <c r="G215" s="148"/>
      <c r="H21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5" s="60" t="str">
        <f>IF(ISBLANK(data_final_bulk[[#This Row],[Member ID]]), "",IF(data_final_bulk[[#This Row],[Payment amount]] &gt; 0, "PASS", "Please ensure the Payment amount is greater than 0"))</f>
        <v/>
      </c>
      <c r="K21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5" s="62" t="str">
        <f>IF(ISBLANK(data_final_bulk[[#This Row],[Member ID]]), "", IF(ISBLANK(data_final_bulk[[#This Row],[Effective date]]), "Please fill in the effective date",
"PASS"))</f>
        <v/>
      </c>
      <c r="M21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6" spans="1:13" ht="12.95" customHeight="1" x14ac:dyDescent="0.2">
      <c r="A216" s="124"/>
      <c r="B216" s="124"/>
      <c r="C216" s="129"/>
      <c r="D216" s="126"/>
      <c r="E216" s="127"/>
      <c r="F216" s="127"/>
      <c r="G216" s="148"/>
      <c r="H21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6" s="60" t="str">
        <f>IF(ISBLANK(data_final_bulk[[#This Row],[Member ID]]), "",IF(data_final_bulk[[#This Row],[Payment amount]] &gt; 0, "PASS", "Please ensure the Payment amount is greater than 0"))</f>
        <v/>
      </c>
      <c r="K21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6" s="62" t="str">
        <f>IF(ISBLANK(data_final_bulk[[#This Row],[Member ID]]), "", IF(ISBLANK(data_final_bulk[[#This Row],[Effective date]]), "Please fill in the effective date",
"PASS"))</f>
        <v/>
      </c>
      <c r="M21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7" spans="1:13" ht="12.95" customHeight="1" x14ac:dyDescent="0.2">
      <c r="A217" s="124"/>
      <c r="B217" s="124"/>
      <c r="C217" s="129"/>
      <c r="D217" s="126"/>
      <c r="E217" s="127"/>
      <c r="F217" s="127"/>
      <c r="G217" s="148"/>
      <c r="H21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7" s="60" t="str">
        <f>IF(ISBLANK(data_final_bulk[[#This Row],[Member ID]]), "",IF(data_final_bulk[[#This Row],[Payment amount]] &gt; 0, "PASS", "Please ensure the Payment amount is greater than 0"))</f>
        <v/>
      </c>
      <c r="K21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7" s="62" t="str">
        <f>IF(ISBLANK(data_final_bulk[[#This Row],[Member ID]]), "", IF(ISBLANK(data_final_bulk[[#This Row],[Effective date]]), "Please fill in the effective date",
"PASS"))</f>
        <v/>
      </c>
      <c r="M21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8" spans="1:13" ht="12.95" customHeight="1" x14ac:dyDescent="0.2">
      <c r="A218" s="124"/>
      <c r="B218" s="124"/>
      <c r="C218" s="129"/>
      <c r="D218" s="126"/>
      <c r="E218" s="127"/>
      <c r="F218" s="127"/>
      <c r="G218" s="148"/>
      <c r="H21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8" s="60" t="str">
        <f>IF(ISBLANK(data_final_bulk[[#This Row],[Member ID]]), "",IF(data_final_bulk[[#This Row],[Payment amount]] &gt; 0, "PASS", "Please ensure the Payment amount is greater than 0"))</f>
        <v/>
      </c>
      <c r="K21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8" s="62" t="str">
        <f>IF(ISBLANK(data_final_bulk[[#This Row],[Member ID]]), "", IF(ISBLANK(data_final_bulk[[#This Row],[Effective date]]), "Please fill in the effective date",
"PASS"))</f>
        <v/>
      </c>
      <c r="M21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19" spans="1:13" ht="12.95" customHeight="1" x14ac:dyDescent="0.2">
      <c r="A219" s="124"/>
      <c r="B219" s="124"/>
      <c r="C219" s="129"/>
      <c r="D219" s="126"/>
      <c r="E219" s="127"/>
      <c r="F219" s="127"/>
      <c r="G219" s="148"/>
      <c r="H21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1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19" s="60" t="str">
        <f>IF(ISBLANK(data_final_bulk[[#This Row],[Member ID]]), "",IF(data_final_bulk[[#This Row],[Payment amount]] &gt; 0, "PASS", "Please ensure the Payment amount is greater than 0"))</f>
        <v/>
      </c>
      <c r="K21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19" s="62" t="str">
        <f>IF(ISBLANK(data_final_bulk[[#This Row],[Member ID]]), "", IF(ISBLANK(data_final_bulk[[#This Row],[Effective date]]), "Please fill in the effective date",
"PASS"))</f>
        <v/>
      </c>
      <c r="M21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0" spans="1:13" ht="12.95" customHeight="1" x14ac:dyDescent="0.2">
      <c r="A220" s="124"/>
      <c r="B220" s="124"/>
      <c r="C220" s="129"/>
      <c r="D220" s="126"/>
      <c r="E220" s="127"/>
      <c r="F220" s="127"/>
      <c r="G220" s="148"/>
      <c r="H22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0" s="60" t="str">
        <f>IF(ISBLANK(data_final_bulk[[#This Row],[Member ID]]), "",IF(data_final_bulk[[#This Row],[Payment amount]] &gt; 0, "PASS", "Please ensure the Payment amount is greater than 0"))</f>
        <v/>
      </c>
      <c r="K22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0" s="62" t="str">
        <f>IF(ISBLANK(data_final_bulk[[#This Row],[Member ID]]), "", IF(ISBLANK(data_final_bulk[[#This Row],[Effective date]]), "Please fill in the effective date",
"PASS"))</f>
        <v/>
      </c>
      <c r="M22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1" spans="1:13" ht="12.95" customHeight="1" x14ac:dyDescent="0.2">
      <c r="A221" s="124"/>
      <c r="B221" s="124"/>
      <c r="C221" s="129"/>
      <c r="D221" s="126"/>
      <c r="E221" s="127"/>
      <c r="F221" s="127"/>
      <c r="G221" s="148"/>
      <c r="H22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1" s="60" t="str">
        <f>IF(ISBLANK(data_final_bulk[[#This Row],[Member ID]]), "",IF(data_final_bulk[[#This Row],[Payment amount]] &gt; 0, "PASS", "Please ensure the Payment amount is greater than 0"))</f>
        <v/>
      </c>
      <c r="K22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1" s="62" t="str">
        <f>IF(ISBLANK(data_final_bulk[[#This Row],[Member ID]]), "", IF(ISBLANK(data_final_bulk[[#This Row],[Effective date]]), "Please fill in the effective date",
"PASS"))</f>
        <v/>
      </c>
      <c r="M22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2" spans="1:13" ht="12.95" customHeight="1" x14ac:dyDescent="0.2">
      <c r="A222" s="124"/>
      <c r="B222" s="124"/>
      <c r="C222" s="129"/>
      <c r="D222" s="126"/>
      <c r="E222" s="127"/>
      <c r="F222" s="127"/>
      <c r="G222" s="148"/>
      <c r="H22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2" s="60" t="str">
        <f>IF(ISBLANK(data_final_bulk[[#This Row],[Member ID]]), "",IF(data_final_bulk[[#This Row],[Payment amount]] &gt; 0, "PASS", "Please ensure the Payment amount is greater than 0"))</f>
        <v/>
      </c>
      <c r="K22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2" s="62" t="str">
        <f>IF(ISBLANK(data_final_bulk[[#This Row],[Member ID]]), "", IF(ISBLANK(data_final_bulk[[#This Row],[Effective date]]), "Please fill in the effective date",
"PASS"))</f>
        <v/>
      </c>
      <c r="M22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3" spans="1:13" ht="12.95" customHeight="1" x14ac:dyDescent="0.2">
      <c r="A223" s="124"/>
      <c r="B223" s="124"/>
      <c r="C223" s="129"/>
      <c r="D223" s="126"/>
      <c r="E223" s="127"/>
      <c r="F223" s="127"/>
      <c r="G223" s="148"/>
      <c r="H22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3" s="60" t="str">
        <f>IF(ISBLANK(data_final_bulk[[#This Row],[Member ID]]), "",IF(data_final_bulk[[#This Row],[Payment amount]] &gt; 0, "PASS", "Please ensure the Payment amount is greater than 0"))</f>
        <v/>
      </c>
      <c r="K22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3" s="62" t="str">
        <f>IF(ISBLANK(data_final_bulk[[#This Row],[Member ID]]), "", IF(ISBLANK(data_final_bulk[[#This Row],[Effective date]]), "Please fill in the effective date",
"PASS"))</f>
        <v/>
      </c>
      <c r="M22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4" spans="1:13" ht="12.95" customHeight="1" x14ac:dyDescent="0.2">
      <c r="A224" s="124"/>
      <c r="B224" s="124"/>
      <c r="C224" s="129"/>
      <c r="D224" s="126"/>
      <c r="E224" s="127"/>
      <c r="F224" s="127"/>
      <c r="G224" s="148"/>
      <c r="H22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4" s="60" t="str">
        <f>IF(ISBLANK(data_final_bulk[[#This Row],[Member ID]]), "",IF(data_final_bulk[[#This Row],[Payment amount]] &gt; 0, "PASS", "Please ensure the Payment amount is greater than 0"))</f>
        <v/>
      </c>
      <c r="K22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4" s="62" t="str">
        <f>IF(ISBLANK(data_final_bulk[[#This Row],[Member ID]]), "", IF(ISBLANK(data_final_bulk[[#This Row],[Effective date]]), "Please fill in the effective date",
"PASS"))</f>
        <v/>
      </c>
      <c r="M22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5" spans="1:13" ht="12.95" customHeight="1" x14ac:dyDescent="0.2">
      <c r="A225" s="124"/>
      <c r="B225" s="124"/>
      <c r="C225" s="129"/>
      <c r="D225" s="126"/>
      <c r="E225" s="127"/>
      <c r="F225" s="127"/>
      <c r="G225" s="148"/>
      <c r="H22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5" s="60" t="str">
        <f>IF(ISBLANK(data_final_bulk[[#This Row],[Member ID]]), "",IF(data_final_bulk[[#This Row],[Payment amount]] &gt; 0, "PASS", "Please ensure the Payment amount is greater than 0"))</f>
        <v/>
      </c>
      <c r="K22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5" s="62" t="str">
        <f>IF(ISBLANK(data_final_bulk[[#This Row],[Member ID]]), "", IF(ISBLANK(data_final_bulk[[#This Row],[Effective date]]), "Please fill in the effective date",
"PASS"))</f>
        <v/>
      </c>
      <c r="M22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6" spans="1:13" ht="12.95" customHeight="1" x14ac:dyDescent="0.2">
      <c r="A226" s="124"/>
      <c r="B226" s="124"/>
      <c r="C226" s="129"/>
      <c r="D226" s="126"/>
      <c r="E226" s="127"/>
      <c r="F226" s="127"/>
      <c r="G226" s="148"/>
      <c r="H22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6" s="60" t="str">
        <f>IF(ISBLANK(data_final_bulk[[#This Row],[Member ID]]), "",IF(data_final_bulk[[#This Row],[Payment amount]] &gt; 0, "PASS", "Please ensure the Payment amount is greater than 0"))</f>
        <v/>
      </c>
      <c r="K22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6" s="62" t="str">
        <f>IF(ISBLANK(data_final_bulk[[#This Row],[Member ID]]), "", IF(ISBLANK(data_final_bulk[[#This Row],[Effective date]]), "Please fill in the effective date",
"PASS"))</f>
        <v/>
      </c>
      <c r="M22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7" spans="1:13" ht="12.95" customHeight="1" x14ac:dyDescent="0.2">
      <c r="A227" s="124"/>
      <c r="B227" s="124"/>
      <c r="C227" s="129"/>
      <c r="D227" s="126"/>
      <c r="E227" s="127"/>
      <c r="F227" s="127"/>
      <c r="G227" s="148"/>
      <c r="H22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7" s="60" t="str">
        <f>IF(ISBLANK(data_final_bulk[[#This Row],[Member ID]]), "",IF(data_final_bulk[[#This Row],[Payment amount]] &gt; 0, "PASS", "Please ensure the Payment amount is greater than 0"))</f>
        <v/>
      </c>
      <c r="K22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7" s="62" t="str">
        <f>IF(ISBLANK(data_final_bulk[[#This Row],[Member ID]]), "", IF(ISBLANK(data_final_bulk[[#This Row],[Effective date]]), "Please fill in the effective date",
"PASS"))</f>
        <v/>
      </c>
      <c r="M22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8" spans="1:13" ht="12.95" customHeight="1" x14ac:dyDescent="0.2">
      <c r="A228" s="124"/>
      <c r="B228" s="124"/>
      <c r="C228" s="129"/>
      <c r="D228" s="126"/>
      <c r="E228" s="127"/>
      <c r="F228" s="127"/>
      <c r="G228" s="148"/>
      <c r="H22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8" s="60" t="str">
        <f>IF(ISBLANK(data_final_bulk[[#This Row],[Member ID]]), "",IF(data_final_bulk[[#This Row],[Payment amount]] &gt; 0, "PASS", "Please ensure the Payment amount is greater than 0"))</f>
        <v/>
      </c>
      <c r="K22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8" s="62" t="str">
        <f>IF(ISBLANK(data_final_bulk[[#This Row],[Member ID]]), "", IF(ISBLANK(data_final_bulk[[#This Row],[Effective date]]), "Please fill in the effective date",
"PASS"))</f>
        <v/>
      </c>
      <c r="M22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29" spans="1:13" ht="12.95" customHeight="1" x14ac:dyDescent="0.2">
      <c r="A229" s="124"/>
      <c r="B229" s="124"/>
      <c r="C229" s="129"/>
      <c r="D229" s="126"/>
      <c r="E229" s="127"/>
      <c r="F229" s="127"/>
      <c r="G229" s="148"/>
      <c r="H22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2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29" s="60" t="str">
        <f>IF(ISBLANK(data_final_bulk[[#This Row],[Member ID]]), "",IF(data_final_bulk[[#This Row],[Payment amount]] &gt; 0, "PASS", "Please ensure the Payment amount is greater than 0"))</f>
        <v/>
      </c>
      <c r="K22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29" s="62" t="str">
        <f>IF(ISBLANK(data_final_bulk[[#This Row],[Member ID]]), "", IF(ISBLANK(data_final_bulk[[#This Row],[Effective date]]), "Please fill in the effective date",
"PASS"))</f>
        <v/>
      </c>
      <c r="M22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0" spans="1:13" ht="12.95" customHeight="1" x14ac:dyDescent="0.2">
      <c r="A230" s="124"/>
      <c r="B230" s="124"/>
      <c r="C230" s="129"/>
      <c r="D230" s="126"/>
      <c r="E230" s="127"/>
      <c r="F230" s="127"/>
      <c r="G230" s="148"/>
      <c r="H23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0" s="60" t="str">
        <f>IF(ISBLANK(data_final_bulk[[#This Row],[Member ID]]), "",IF(data_final_bulk[[#This Row],[Payment amount]] &gt; 0, "PASS", "Please ensure the Payment amount is greater than 0"))</f>
        <v/>
      </c>
      <c r="K23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0" s="62" t="str">
        <f>IF(ISBLANK(data_final_bulk[[#This Row],[Member ID]]), "", IF(ISBLANK(data_final_bulk[[#This Row],[Effective date]]), "Please fill in the effective date",
"PASS"))</f>
        <v/>
      </c>
      <c r="M23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1" spans="1:13" ht="12.95" customHeight="1" x14ac:dyDescent="0.2">
      <c r="A231" s="124"/>
      <c r="B231" s="124"/>
      <c r="C231" s="129"/>
      <c r="D231" s="126"/>
      <c r="E231" s="127"/>
      <c r="F231" s="127"/>
      <c r="G231" s="148"/>
      <c r="H23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1" s="60" t="str">
        <f>IF(ISBLANK(data_final_bulk[[#This Row],[Member ID]]), "",IF(data_final_bulk[[#This Row],[Payment amount]] &gt; 0, "PASS", "Please ensure the Payment amount is greater than 0"))</f>
        <v/>
      </c>
      <c r="K23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1" s="62" t="str">
        <f>IF(ISBLANK(data_final_bulk[[#This Row],[Member ID]]), "", IF(ISBLANK(data_final_bulk[[#This Row],[Effective date]]), "Please fill in the effective date",
"PASS"))</f>
        <v/>
      </c>
      <c r="M23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2" spans="1:13" ht="12.95" customHeight="1" x14ac:dyDescent="0.2">
      <c r="A232" s="124"/>
      <c r="B232" s="124"/>
      <c r="C232" s="129"/>
      <c r="D232" s="126"/>
      <c r="E232" s="127"/>
      <c r="F232" s="127"/>
      <c r="G232" s="148"/>
      <c r="H23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2" s="60" t="str">
        <f>IF(ISBLANK(data_final_bulk[[#This Row],[Member ID]]), "",IF(data_final_bulk[[#This Row],[Payment amount]] &gt; 0, "PASS", "Please ensure the Payment amount is greater than 0"))</f>
        <v/>
      </c>
      <c r="K23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2" s="62" t="str">
        <f>IF(ISBLANK(data_final_bulk[[#This Row],[Member ID]]), "", IF(ISBLANK(data_final_bulk[[#This Row],[Effective date]]), "Please fill in the effective date",
"PASS"))</f>
        <v/>
      </c>
      <c r="M23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3" spans="1:13" ht="12.95" customHeight="1" x14ac:dyDescent="0.2">
      <c r="A233" s="124"/>
      <c r="B233" s="124"/>
      <c r="C233" s="129"/>
      <c r="D233" s="126"/>
      <c r="E233" s="127"/>
      <c r="F233" s="127"/>
      <c r="G233" s="148"/>
      <c r="H23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3" s="60" t="str">
        <f>IF(ISBLANK(data_final_bulk[[#This Row],[Member ID]]), "",IF(data_final_bulk[[#This Row],[Payment amount]] &gt; 0, "PASS", "Please ensure the Payment amount is greater than 0"))</f>
        <v/>
      </c>
      <c r="K23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3" s="62" t="str">
        <f>IF(ISBLANK(data_final_bulk[[#This Row],[Member ID]]), "", IF(ISBLANK(data_final_bulk[[#This Row],[Effective date]]), "Please fill in the effective date",
"PASS"))</f>
        <v/>
      </c>
      <c r="M23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4" spans="1:13" ht="12.95" customHeight="1" x14ac:dyDescent="0.2">
      <c r="A234" s="124"/>
      <c r="B234" s="124"/>
      <c r="C234" s="129"/>
      <c r="D234" s="126"/>
      <c r="E234" s="127"/>
      <c r="F234" s="127"/>
      <c r="G234" s="148"/>
      <c r="H23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4" s="60" t="str">
        <f>IF(ISBLANK(data_final_bulk[[#This Row],[Member ID]]), "",IF(data_final_bulk[[#This Row],[Payment amount]] &gt; 0, "PASS", "Please ensure the Payment amount is greater than 0"))</f>
        <v/>
      </c>
      <c r="K23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4" s="62" t="str">
        <f>IF(ISBLANK(data_final_bulk[[#This Row],[Member ID]]), "", IF(ISBLANK(data_final_bulk[[#This Row],[Effective date]]), "Please fill in the effective date",
"PASS"))</f>
        <v/>
      </c>
      <c r="M23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5" spans="1:13" ht="12.95" customHeight="1" x14ac:dyDescent="0.2">
      <c r="A235" s="124"/>
      <c r="B235" s="124"/>
      <c r="C235" s="129"/>
      <c r="D235" s="126"/>
      <c r="E235" s="127"/>
      <c r="F235" s="127"/>
      <c r="G235" s="148"/>
      <c r="H23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5" s="60" t="str">
        <f>IF(ISBLANK(data_final_bulk[[#This Row],[Member ID]]), "",IF(data_final_bulk[[#This Row],[Payment amount]] &gt; 0, "PASS", "Please ensure the Payment amount is greater than 0"))</f>
        <v/>
      </c>
      <c r="K23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5" s="62" t="str">
        <f>IF(ISBLANK(data_final_bulk[[#This Row],[Member ID]]), "", IF(ISBLANK(data_final_bulk[[#This Row],[Effective date]]), "Please fill in the effective date",
"PASS"))</f>
        <v/>
      </c>
      <c r="M23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6" spans="1:13" ht="12.95" customHeight="1" x14ac:dyDescent="0.2">
      <c r="A236" s="124"/>
      <c r="B236" s="124"/>
      <c r="C236" s="129"/>
      <c r="D236" s="126"/>
      <c r="E236" s="127"/>
      <c r="F236" s="127"/>
      <c r="G236" s="148"/>
      <c r="H23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6" s="60" t="str">
        <f>IF(ISBLANK(data_final_bulk[[#This Row],[Member ID]]), "",IF(data_final_bulk[[#This Row],[Payment amount]] &gt; 0, "PASS", "Please ensure the Payment amount is greater than 0"))</f>
        <v/>
      </c>
      <c r="K23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6" s="62" t="str">
        <f>IF(ISBLANK(data_final_bulk[[#This Row],[Member ID]]), "", IF(ISBLANK(data_final_bulk[[#This Row],[Effective date]]), "Please fill in the effective date",
"PASS"))</f>
        <v/>
      </c>
      <c r="M23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7" spans="1:13" ht="12.95" customHeight="1" x14ac:dyDescent="0.2">
      <c r="A237" s="124"/>
      <c r="B237" s="124"/>
      <c r="C237" s="129"/>
      <c r="D237" s="126"/>
      <c r="E237" s="127"/>
      <c r="F237" s="127"/>
      <c r="G237" s="148"/>
      <c r="H23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7" s="60" t="str">
        <f>IF(ISBLANK(data_final_bulk[[#This Row],[Member ID]]), "",IF(data_final_bulk[[#This Row],[Payment amount]] &gt; 0, "PASS", "Please ensure the Payment amount is greater than 0"))</f>
        <v/>
      </c>
      <c r="K23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7" s="62" t="str">
        <f>IF(ISBLANK(data_final_bulk[[#This Row],[Member ID]]), "", IF(ISBLANK(data_final_bulk[[#This Row],[Effective date]]), "Please fill in the effective date",
"PASS"))</f>
        <v/>
      </c>
      <c r="M23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8" spans="1:13" ht="12.95" customHeight="1" x14ac:dyDescent="0.2">
      <c r="A238" s="124"/>
      <c r="B238" s="124"/>
      <c r="C238" s="129"/>
      <c r="D238" s="126"/>
      <c r="E238" s="127"/>
      <c r="F238" s="127"/>
      <c r="G238" s="148"/>
      <c r="H23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8" s="60" t="str">
        <f>IF(ISBLANK(data_final_bulk[[#This Row],[Member ID]]), "",IF(data_final_bulk[[#This Row],[Payment amount]] &gt; 0, "PASS", "Please ensure the Payment amount is greater than 0"))</f>
        <v/>
      </c>
      <c r="K23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8" s="62" t="str">
        <f>IF(ISBLANK(data_final_bulk[[#This Row],[Member ID]]), "", IF(ISBLANK(data_final_bulk[[#This Row],[Effective date]]), "Please fill in the effective date",
"PASS"))</f>
        <v/>
      </c>
      <c r="M23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39" spans="1:13" ht="12.95" customHeight="1" x14ac:dyDescent="0.2">
      <c r="A239" s="124"/>
      <c r="B239" s="124"/>
      <c r="C239" s="129"/>
      <c r="D239" s="126"/>
      <c r="E239" s="127"/>
      <c r="F239" s="127"/>
      <c r="G239" s="148"/>
      <c r="H23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3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39" s="60" t="str">
        <f>IF(ISBLANK(data_final_bulk[[#This Row],[Member ID]]), "",IF(data_final_bulk[[#This Row],[Payment amount]] &gt; 0, "PASS", "Please ensure the Payment amount is greater than 0"))</f>
        <v/>
      </c>
      <c r="K23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39" s="62" t="str">
        <f>IF(ISBLANK(data_final_bulk[[#This Row],[Member ID]]), "", IF(ISBLANK(data_final_bulk[[#This Row],[Effective date]]), "Please fill in the effective date",
"PASS"))</f>
        <v/>
      </c>
      <c r="M23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0" spans="1:13" ht="12.95" customHeight="1" x14ac:dyDescent="0.2">
      <c r="A240" s="124"/>
      <c r="B240" s="124"/>
      <c r="C240" s="129"/>
      <c r="D240" s="126"/>
      <c r="E240" s="127"/>
      <c r="F240" s="127"/>
      <c r="G240" s="148"/>
      <c r="H24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0" s="60" t="str">
        <f>IF(ISBLANK(data_final_bulk[[#This Row],[Member ID]]), "",IF(data_final_bulk[[#This Row],[Payment amount]] &gt; 0, "PASS", "Please ensure the Payment amount is greater than 0"))</f>
        <v/>
      </c>
      <c r="K24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0" s="62" t="str">
        <f>IF(ISBLANK(data_final_bulk[[#This Row],[Member ID]]), "", IF(ISBLANK(data_final_bulk[[#This Row],[Effective date]]), "Please fill in the effective date",
"PASS"))</f>
        <v/>
      </c>
      <c r="M24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1" spans="1:13" ht="12.95" customHeight="1" x14ac:dyDescent="0.2">
      <c r="A241" s="124"/>
      <c r="B241" s="124"/>
      <c r="C241" s="129"/>
      <c r="D241" s="126"/>
      <c r="E241" s="127"/>
      <c r="F241" s="127"/>
      <c r="G241" s="148"/>
      <c r="H24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1" s="60" t="str">
        <f>IF(ISBLANK(data_final_bulk[[#This Row],[Member ID]]), "",IF(data_final_bulk[[#This Row],[Payment amount]] &gt; 0, "PASS", "Please ensure the Payment amount is greater than 0"))</f>
        <v/>
      </c>
      <c r="K24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1" s="62" t="str">
        <f>IF(ISBLANK(data_final_bulk[[#This Row],[Member ID]]), "", IF(ISBLANK(data_final_bulk[[#This Row],[Effective date]]), "Please fill in the effective date",
"PASS"))</f>
        <v/>
      </c>
      <c r="M24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2" spans="1:13" ht="12.95" customHeight="1" x14ac:dyDescent="0.2">
      <c r="A242" s="124"/>
      <c r="B242" s="124"/>
      <c r="C242" s="129"/>
      <c r="D242" s="126"/>
      <c r="E242" s="127"/>
      <c r="F242" s="127"/>
      <c r="G242" s="148"/>
      <c r="H24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2" s="60" t="str">
        <f>IF(ISBLANK(data_final_bulk[[#This Row],[Member ID]]), "",IF(data_final_bulk[[#This Row],[Payment amount]] &gt; 0, "PASS", "Please ensure the Payment amount is greater than 0"))</f>
        <v/>
      </c>
      <c r="K24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2" s="62" t="str">
        <f>IF(ISBLANK(data_final_bulk[[#This Row],[Member ID]]), "", IF(ISBLANK(data_final_bulk[[#This Row],[Effective date]]), "Please fill in the effective date",
"PASS"))</f>
        <v/>
      </c>
      <c r="M24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3" spans="1:13" ht="12.95" customHeight="1" x14ac:dyDescent="0.2">
      <c r="A243" s="124"/>
      <c r="B243" s="124"/>
      <c r="C243" s="129"/>
      <c r="D243" s="126"/>
      <c r="E243" s="127"/>
      <c r="F243" s="127"/>
      <c r="G243" s="148"/>
      <c r="H24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3" s="60" t="str">
        <f>IF(ISBLANK(data_final_bulk[[#This Row],[Member ID]]), "",IF(data_final_bulk[[#This Row],[Payment amount]] &gt; 0, "PASS", "Please ensure the Payment amount is greater than 0"))</f>
        <v/>
      </c>
      <c r="K24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3" s="62" t="str">
        <f>IF(ISBLANK(data_final_bulk[[#This Row],[Member ID]]), "", IF(ISBLANK(data_final_bulk[[#This Row],[Effective date]]), "Please fill in the effective date",
"PASS"))</f>
        <v/>
      </c>
      <c r="M24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4" spans="1:13" ht="12.95" customHeight="1" x14ac:dyDescent="0.2">
      <c r="A244" s="124"/>
      <c r="B244" s="124"/>
      <c r="C244" s="129"/>
      <c r="D244" s="126"/>
      <c r="E244" s="127"/>
      <c r="F244" s="127"/>
      <c r="G244" s="148"/>
      <c r="H24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4" s="60" t="str">
        <f>IF(ISBLANK(data_final_bulk[[#This Row],[Member ID]]), "",IF(data_final_bulk[[#This Row],[Payment amount]] &gt; 0, "PASS", "Please ensure the Payment amount is greater than 0"))</f>
        <v/>
      </c>
      <c r="K24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4" s="62" t="str">
        <f>IF(ISBLANK(data_final_bulk[[#This Row],[Member ID]]), "", IF(ISBLANK(data_final_bulk[[#This Row],[Effective date]]), "Please fill in the effective date",
"PASS"))</f>
        <v/>
      </c>
      <c r="M24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5" spans="1:13" ht="12.95" customHeight="1" x14ac:dyDescent="0.2">
      <c r="A245" s="124"/>
      <c r="B245" s="124"/>
      <c r="C245" s="129"/>
      <c r="D245" s="126"/>
      <c r="E245" s="127"/>
      <c r="F245" s="127"/>
      <c r="G245" s="148"/>
      <c r="H24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5" s="60" t="str">
        <f>IF(ISBLANK(data_final_bulk[[#This Row],[Member ID]]), "",IF(data_final_bulk[[#This Row],[Payment amount]] &gt; 0, "PASS", "Please ensure the Payment amount is greater than 0"))</f>
        <v/>
      </c>
      <c r="K24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5" s="62" t="str">
        <f>IF(ISBLANK(data_final_bulk[[#This Row],[Member ID]]), "", IF(ISBLANK(data_final_bulk[[#This Row],[Effective date]]), "Please fill in the effective date",
"PASS"))</f>
        <v/>
      </c>
      <c r="M24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6" spans="1:13" ht="12.95" customHeight="1" x14ac:dyDescent="0.2">
      <c r="A246" s="124"/>
      <c r="B246" s="124"/>
      <c r="C246" s="129"/>
      <c r="D246" s="126"/>
      <c r="E246" s="127"/>
      <c r="F246" s="127"/>
      <c r="G246" s="148"/>
      <c r="H24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6" s="60" t="str">
        <f>IF(ISBLANK(data_final_bulk[[#This Row],[Member ID]]), "",IF(data_final_bulk[[#This Row],[Payment amount]] &gt; 0, "PASS", "Please ensure the Payment amount is greater than 0"))</f>
        <v/>
      </c>
      <c r="K24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6" s="62" t="str">
        <f>IF(ISBLANK(data_final_bulk[[#This Row],[Member ID]]), "", IF(ISBLANK(data_final_bulk[[#This Row],[Effective date]]), "Please fill in the effective date",
"PASS"))</f>
        <v/>
      </c>
      <c r="M24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7" spans="1:13" ht="12.95" customHeight="1" x14ac:dyDescent="0.2">
      <c r="A247" s="124"/>
      <c r="B247" s="124"/>
      <c r="C247" s="129"/>
      <c r="D247" s="126"/>
      <c r="E247" s="127"/>
      <c r="F247" s="127"/>
      <c r="G247" s="148"/>
      <c r="H24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7" s="60" t="str">
        <f>IF(ISBLANK(data_final_bulk[[#This Row],[Member ID]]), "",IF(data_final_bulk[[#This Row],[Payment amount]] &gt; 0, "PASS", "Please ensure the Payment amount is greater than 0"))</f>
        <v/>
      </c>
      <c r="K24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7" s="62" t="str">
        <f>IF(ISBLANK(data_final_bulk[[#This Row],[Member ID]]), "", IF(ISBLANK(data_final_bulk[[#This Row],[Effective date]]), "Please fill in the effective date",
"PASS"))</f>
        <v/>
      </c>
      <c r="M24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8" spans="1:13" ht="12.95" customHeight="1" x14ac:dyDescent="0.2">
      <c r="A248" s="124"/>
      <c r="B248" s="124"/>
      <c r="C248" s="129"/>
      <c r="D248" s="126"/>
      <c r="E248" s="127"/>
      <c r="F248" s="127"/>
      <c r="G248" s="148"/>
      <c r="H24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8" s="60" t="str">
        <f>IF(ISBLANK(data_final_bulk[[#This Row],[Member ID]]), "",IF(data_final_bulk[[#This Row],[Payment amount]] &gt; 0, "PASS", "Please ensure the Payment amount is greater than 0"))</f>
        <v/>
      </c>
      <c r="K24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8" s="62" t="str">
        <f>IF(ISBLANK(data_final_bulk[[#This Row],[Member ID]]), "", IF(ISBLANK(data_final_bulk[[#This Row],[Effective date]]), "Please fill in the effective date",
"PASS"))</f>
        <v/>
      </c>
      <c r="M24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49" spans="1:13" ht="12.95" customHeight="1" x14ac:dyDescent="0.2">
      <c r="A249" s="124"/>
      <c r="B249" s="124"/>
      <c r="C249" s="129"/>
      <c r="D249" s="126"/>
      <c r="E249" s="127"/>
      <c r="F249" s="127"/>
      <c r="G249" s="148"/>
      <c r="H24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4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49" s="60" t="str">
        <f>IF(ISBLANK(data_final_bulk[[#This Row],[Member ID]]), "",IF(data_final_bulk[[#This Row],[Payment amount]] &gt; 0, "PASS", "Please ensure the Payment amount is greater than 0"))</f>
        <v/>
      </c>
      <c r="K24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49" s="62" t="str">
        <f>IF(ISBLANK(data_final_bulk[[#This Row],[Member ID]]), "", IF(ISBLANK(data_final_bulk[[#This Row],[Effective date]]), "Please fill in the effective date",
"PASS"))</f>
        <v/>
      </c>
      <c r="M24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0" spans="1:13" ht="12.95" customHeight="1" x14ac:dyDescent="0.2">
      <c r="A250" s="124"/>
      <c r="B250" s="124"/>
      <c r="C250" s="129"/>
      <c r="D250" s="126"/>
      <c r="E250" s="127"/>
      <c r="F250" s="127"/>
      <c r="G250" s="148"/>
      <c r="H25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0" s="60" t="str">
        <f>IF(ISBLANK(data_final_bulk[[#This Row],[Member ID]]), "",IF(data_final_bulk[[#This Row],[Payment amount]] &gt; 0, "PASS", "Please ensure the Payment amount is greater than 0"))</f>
        <v/>
      </c>
      <c r="K25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0" s="62" t="str">
        <f>IF(ISBLANK(data_final_bulk[[#This Row],[Member ID]]), "", IF(ISBLANK(data_final_bulk[[#This Row],[Effective date]]), "Please fill in the effective date",
"PASS"))</f>
        <v/>
      </c>
      <c r="M25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1" spans="1:13" ht="12.95" customHeight="1" x14ac:dyDescent="0.2">
      <c r="A251" s="124"/>
      <c r="B251" s="124"/>
      <c r="C251" s="129"/>
      <c r="D251" s="126"/>
      <c r="E251" s="127"/>
      <c r="F251" s="127"/>
      <c r="G251" s="148"/>
      <c r="H25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1" s="60" t="str">
        <f>IF(ISBLANK(data_final_bulk[[#This Row],[Member ID]]), "",IF(data_final_bulk[[#This Row],[Payment amount]] &gt; 0, "PASS", "Please ensure the Payment amount is greater than 0"))</f>
        <v/>
      </c>
      <c r="K25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1" s="62" t="str">
        <f>IF(ISBLANK(data_final_bulk[[#This Row],[Member ID]]), "", IF(ISBLANK(data_final_bulk[[#This Row],[Effective date]]), "Please fill in the effective date",
"PASS"))</f>
        <v/>
      </c>
      <c r="M25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2" spans="1:13" ht="12.95" customHeight="1" x14ac:dyDescent="0.2">
      <c r="A252" s="124"/>
      <c r="B252" s="124"/>
      <c r="C252" s="129"/>
      <c r="D252" s="126"/>
      <c r="E252" s="127"/>
      <c r="F252" s="127"/>
      <c r="G252" s="148"/>
      <c r="H25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2" s="60" t="str">
        <f>IF(ISBLANK(data_final_bulk[[#This Row],[Member ID]]), "",IF(data_final_bulk[[#This Row],[Payment amount]] &gt; 0, "PASS", "Please ensure the Payment amount is greater than 0"))</f>
        <v/>
      </c>
      <c r="K25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2" s="62" t="str">
        <f>IF(ISBLANK(data_final_bulk[[#This Row],[Member ID]]), "", IF(ISBLANK(data_final_bulk[[#This Row],[Effective date]]), "Please fill in the effective date",
"PASS"))</f>
        <v/>
      </c>
      <c r="M25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3" spans="1:13" ht="12.95" customHeight="1" x14ac:dyDescent="0.2">
      <c r="A253" s="124"/>
      <c r="B253" s="124"/>
      <c r="C253" s="129"/>
      <c r="D253" s="126"/>
      <c r="E253" s="127"/>
      <c r="F253" s="127"/>
      <c r="G253" s="148"/>
      <c r="H25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3" s="60" t="str">
        <f>IF(ISBLANK(data_final_bulk[[#This Row],[Member ID]]), "",IF(data_final_bulk[[#This Row],[Payment amount]] &gt; 0, "PASS", "Please ensure the Payment amount is greater than 0"))</f>
        <v/>
      </c>
      <c r="K25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3" s="62" t="str">
        <f>IF(ISBLANK(data_final_bulk[[#This Row],[Member ID]]), "", IF(ISBLANK(data_final_bulk[[#This Row],[Effective date]]), "Please fill in the effective date",
"PASS"))</f>
        <v/>
      </c>
      <c r="M25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4" spans="1:13" ht="12.95" customHeight="1" x14ac:dyDescent="0.2">
      <c r="A254" s="124"/>
      <c r="B254" s="124"/>
      <c r="C254" s="129"/>
      <c r="D254" s="126"/>
      <c r="E254" s="127"/>
      <c r="F254" s="127"/>
      <c r="G254" s="148"/>
      <c r="H25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4" s="60" t="str">
        <f>IF(ISBLANK(data_final_bulk[[#This Row],[Member ID]]), "",IF(data_final_bulk[[#This Row],[Payment amount]] &gt; 0, "PASS", "Please ensure the Payment amount is greater than 0"))</f>
        <v/>
      </c>
      <c r="K25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4" s="62" t="str">
        <f>IF(ISBLANK(data_final_bulk[[#This Row],[Member ID]]), "", IF(ISBLANK(data_final_bulk[[#This Row],[Effective date]]), "Please fill in the effective date",
"PASS"))</f>
        <v/>
      </c>
      <c r="M25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5" spans="1:13" ht="12.95" customHeight="1" x14ac:dyDescent="0.2">
      <c r="A255" s="124"/>
      <c r="B255" s="124"/>
      <c r="C255" s="129"/>
      <c r="D255" s="126"/>
      <c r="E255" s="127"/>
      <c r="F255" s="127"/>
      <c r="G255" s="148"/>
      <c r="H25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5" s="60" t="str">
        <f>IF(ISBLANK(data_final_bulk[[#This Row],[Member ID]]), "",IF(data_final_bulk[[#This Row],[Payment amount]] &gt; 0, "PASS", "Please ensure the Payment amount is greater than 0"))</f>
        <v/>
      </c>
      <c r="K25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5" s="62" t="str">
        <f>IF(ISBLANK(data_final_bulk[[#This Row],[Member ID]]), "", IF(ISBLANK(data_final_bulk[[#This Row],[Effective date]]), "Please fill in the effective date",
"PASS"))</f>
        <v/>
      </c>
      <c r="M25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6" spans="1:13" ht="12.95" customHeight="1" x14ac:dyDescent="0.2">
      <c r="A256" s="124"/>
      <c r="B256" s="124"/>
      <c r="C256" s="129"/>
      <c r="D256" s="126"/>
      <c r="E256" s="127"/>
      <c r="F256" s="127"/>
      <c r="G256" s="148"/>
      <c r="H25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6" s="60" t="str">
        <f>IF(ISBLANK(data_final_bulk[[#This Row],[Member ID]]), "",IF(data_final_bulk[[#This Row],[Payment amount]] &gt; 0, "PASS", "Please ensure the Payment amount is greater than 0"))</f>
        <v/>
      </c>
      <c r="K25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6" s="62" t="str">
        <f>IF(ISBLANK(data_final_bulk[[#This Row],[Member ID]]), "", IF(ISBLANK(data_final_bulk[[#This Row],[Effective date]]), "Please fill in the effective date",
"PASS"))</f>
        <v/>
      </c>
      <c r="M25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7" spans="1:13" ht="12.95" customHeight="1" x14ac:dyDescent="0.2">
      <c r="A257" s="124"/>
      <c r="B257" s="124"/>
      <c r="C257" s="129"/>
      <c r="D257" s="126"/>
      <c r="E257" s="127"/>
      <c r="F257" s="127"/>
      <c r="G257" s="148"/>
      <c r="H25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7" s="60" t="str">
        <f>IF(ISBLANK(data_final_bulk[[#This Row],[Member ID]]), "",IF(data_final_bulk[[#This Row],[Payment amount]] &gt; 0, "PASS", "Please ensure the Payment amount is greater than 0"))</f>
        <v/>
      </c>
      <c r="K25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7" s="62" t="str">
        <f>IF(ISBLANK(data_final_bulk[[#This Row],[Member ID]]), "", IF(ISBLANK(data_final_bulk[[#This Row],[Effective date]]), "Please fill in the effective date",
"PASS"))</f>
        <v/>
      </c>
      <c r="M25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8" spans="1:13" ht="12.95" customHeight="1" x14ac:dyDescent="0.2">
      <c r="A258" s="124"/>
      <c r="B258" s="124"/>
      <c r="C258" s="129"/>
      <c r="D258" s="126"/>
      <c r="E258" s="127"/>
      <c r="F258" s="127"/>
      <c r="G258" s="148"/>
      <c r="H25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8" s="60" t="str">
        <f>IF(ISBLANK(data_final_bulk[[#This Row],[Member ID]]), "",IF(data_final_bulk[[#This Row],[Payment amount]] &gt; 0, "PASS", "Please ensure the Payment amount is greater than 0"))</f>
        <v/>
      </c>
      <c r="K25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8" s="62" t="str">
        <f>IF(ISBLANK(data_final_bulk[[#This Row],[Member ID]]), "", IF(ISBLANK(data_final_bulk[[#This Row],[Effective date]]), "Please fill in the effective date",
"PASS"))</f>
        <v/>
      </c>
      <c r="M25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59" spans="1:13" ht="12.95" customHeight="1" x14ac:dyDescent="0.2">
      <c r="A259" s="124"/>
      <c r="B259" s="124"/>
      <c r="C259" s="129"/>
      <c r="D259" s="126"/>
      <c r="E259" s="127"/>
      <c r="F259" s="127"/>
      <c r="G259" s="148"/>
      <c r="H25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5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59" s="60" t="str">
        <f>IF(ISBLANK(data_final_bulk[[#This Row],[Member ID]]), "",IF(data_final_bulk[[#This Row],[Payment amount]] &gt; 0, "PASS", "Please ensure the Payment amount is greater than 0"))</f>
        <v/>
      </c>
      <c r="K25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59" s="62" t="str">
        <f>IF(ISBLANK(data_final_bulk[[#This Row],[Member ID]]), "", IF(ISBLANK(data_final_bulk[[#This Row],[Effective date]]), "Please fill in the effective date",
"PASS"))</f>
        <v/>
      </c>
      <c r="M25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0" spans="1:13" ht="12.95" customHeight="1" x14ac:dyDescent="0.2">
      <c r="A260" s="124"/>
      <c r="B260" s="124"/>
      <c r="C260" s="129"/>
      <c r="D260" s="126"/>
      <c r="E260" s="127"/>
      <c r="F260" s="127"/>
      <c r="G260" s="148"/>
      <c r="H26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0" s="60" t="str">
        <f>IF(ISBLANK(data_final_bulk[[#This Row],[Member ID]]), "",IF(data_final_bulk[[#This Row],[Payment amount]] &gt; 0, "PASS", "Please ensure the Payment amount is greater than 0"))</f>
        <v/>
      </c>
      <c r="K26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0" s="62" t="str">
        <f>IF(ISBLANK(data_final_bulk[[#This Row],[Member ID]]), "", IF(ISBLANK(data_final_bulk[[#This Row],[Effective date]]), "Please fill in the effective date",
"PASS"))</f>
        <v/>
      </c>
      <c r="M26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1" spans="1:13" ht="12.95" customHeight="1" x14ac:dyDescent="0.2">
      <c r="A261" s="124"/>
      <c r="B261" s="124"/>
      <c r="C261" s="129"/>
      <c r="D261" s="126"/>
      <c r="E261" s="127"/>
      <c r="F261" s="127"/>
      <c r="G261" s="148"/>
      <c r="H26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1" s="60" t="str">
        <f>IF(ISBLANK(data_final_bulk[[#This Row],[Member ID]]), "",IF(data_final_bulk[[#This Row],[Payment amount]] &gt; 0, "PASS", "Please ensure the Payment amount is greater than 0"))</f>
        <v/>
      </c>
      <c r="K26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1" s="62" t="str">
        <f>IF(ISBLANK(data_final_bulk[[#This Row],[Member ID]]), "", IF(ISBLANK(data_final_bulk[[#This Row],[Effective date]]), "Please fill in the effective date",
"PASS"))</f>
        <v/>
      </c>
      <c r="M26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2" spans="1:13" ht="12.95" customHeight="1" x14ac:dyDescent="0.2">
      <c r="A262" s="124"/>
      <c r="B262" s="124"/>
      <c r="C262" s="129"/>
      <c r="D262" s="126"/>
      <c r="E262" s="127"/>
      <c r="F262" s="127"/>
      <c r="G262" s="148"/>
      <c r="H26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2" s="60" t="str">
        <f>IF(ISBLANK(data_final_bulk[[#This Row],[Member ID]]), "",IF(data_final_bulk[[#This Row],[Payment amount]] &gt; 0, "PASS", "Please ensure the Payment amount is greater than 0"))</f>
        <v/>
      </c>
      <c r="K26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2" s="62" t="str">
        <f>IF(ISBLANK(data_final_bulk[[#This Row],[Member ID]]), "", IF(ISBLANK(data_final_bulk[[#This Row],[Effective date]]), "Please fill in the effective date",
"PASS"))</f>
        <v/>
      </c>
      <c r="M26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3" spans="1:13" ht="12.95" customHeight="1" x14ac:dyDescent="0.2">
      <c r="A263" s="124"/>
      <c r="B263" s="124"/>
      <c r="C263" s="129"/>
      <c r="D263" s="126"/>
      <c r="E263" s="127"/>
      <c r="F263" s="127"/>
      <c r="G263" s="148"/>
      <c r="H26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3" s="60" t="str">
        <f>IF(ISBLANK(data_final_bulk[[#This Row],[Member ID]]), "",IF(data_final_bulk[[#This Row],[Payment amount]] &gt; 0, "PASS", "Please ensure the Payment amount is greater than 0"))</f>
        <v/>
      </c>
      <c r="K26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3" s="62" t="str">
        <f>IF(ISBLANK(data_final_bulk[[#This Row],[Member ID]]), "", IF(ISBLANK(data_final_bulk[[#This Row],[Effective date]]), "Please fill in the effective date",
"PASS"))</f>
        <v/>
      </c>
      <c r="M26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4" spans="1:13" ht="12.95" customHeight="1" x14ac:dyDescent="0.2">
      <c r="A264" s="124"/>
      <c r="B264" s="124"/>
      <c r="C264" s="129"/>
      <c r="D264" s="126"/>
      <c r="E264" s="127"/>
      <c r="F264" s="127"/>
      <c r="G264" s="148"/>
      <c r="H26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4" s="60" t="str">
        <f>IF(ISBLANK(data_final_bulk[[#This Row],[Member ID]]), "",IF(data_final_bulk[[#This Row],[Payment amount]] &gt; 0, "PASS", "Please ensure the Payment amount is greater than 0"))</f>
        <v/>
      </c>
      <c r="K26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4" s="62" t="str">
        <f>IF(ISBLANK(data_final_bulk[[#This Row],[Member ID]]), "", IF(ISBLANK(data_final_bulk[[#This Row],[Effective date]]), "Please fill in the effective date",
"PASS"))</f>
        <v/>
      </c>
      <c r="M26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5" spans="1:13" ht="12.95" customHeight="1" x14ac:dyDescent="0.2">
      <c r="A265" s="124"/>
      <c r="B265" s="124"/>
      <c r="C265" s="129"/>
      <c r="D265" s="126"/>
      <c r="E265" s="127"/>
      <c r="F265" s="127"/>
      <c r="G265" s="148"/>
      <c r="H26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5" s="60" t="str">
        <f>IF(ISBLANK(data_final_bulk[[#This Row],[Member ID]]), "",IF(data_final_bulk[[#This Row],[Payment amount]] &gt; 0, "PASS", "Please ensure the Payment amount is greater than 0"))</f>
        <v/>
      </c>
      <c r="K26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5" s="62" t="str">
        <f>IF(ISBLANK(data_final_bulk[[#This Row],[Member ID]]), "", IF(ISBLANK(data_final_bulk[[#This Row],[Effective date]]), "Please fill in the effective date",
"PASS"))</f>
        <v/>
      </c>
      <c r="M26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6" spans="1:13" ht="12.95" customHeight="1" x14ac:dyDescent="0.2">
      <c r="A266" s="124"/>
      <c r="B266" s="124"/>
      <c r="C266" s="129"/>
      <c r="D266" s="126"/>
      <c r="E266" s="127"/>
      <c r="F266" s="127"/>
      <c r="G266" s="148"/>
      <c r="H26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6" s="60" t="str">
        <f>IF(ISBLANK(data_final_bulk[[#This Row],[Member ID]]), "",IF(data_final_bulk[[#This Row],[Payment amount]] &gt; 0, "PASS", "Please ensure the Payment amount is greater than 0"))</f>
        <v/>
      </c>
      <c r="K26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6" s="62" t="str">
        <f>IF(ISBLANK(data_final_bulk[[#This Row],[Member ID]]), "", IF(ISBLANK(data_final_bulk[[#This Row],[Effective date]]), "Please fill in the effective date",
"PASS"))</f>
        <v/>
      </c>
      <c r="M26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7" spans="1:13" ht="12.95" customHeight="1" x14ac:dyDescent="0.2">
      <c r="A267" s="124"/>
      <c r="B267" s="124"/>
      <c r="C267" s="129"/>
      <c r="D267" s="126"/>
      <c r="E267" s="127"/>
      <c r="F267" s="127"/>
      <c r="G267" s="148"/>
      <c r="H26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7" s="60" t="str">
        <f>IF(ISBLANK(data_final_bulk[[#This Row],[Member ID]]), "",IF(data_final_bulk[[#This Row],[Payment amount]] &gt; 0, "PASS", "Please ensure the Payment amount is greater than 0"))</f>
        <v/>
      </c>
      <c r="K26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7" s="62" t="str">
        <f>IF(ISBLANK(data_final_bulk[[#This Row],[Member ID]]), "", IF(ISBLANK(data_final_bulk[[#This Row],[Effective date]]), "Please fill in the effective date",
"PASS"))</f>
        <v/>
      </c>
      <c r="M26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8" spans="1:13" ht="12.95" customHeight="1" x14ac:dyDescent="0.2">
      <c r="A268" s="124"/>
      <c r="B268" s="124"/>
      <c r="C268" s="129"/>
      <c r="D268" s="126"/>
      <c r="E268" s="127"/>
      <c r="F268" s="127"/>
      <c r="G268" s="148"/>
      <c r="H26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8" s="60" t="str">
        <f>IF(ISBLANK(data_final_bulk[[#This Row],[Member ID]]), "",IF(data_final_bulk[[#This Row],[Payment amount]] &gt; 0, "PASS", "Please ensure the Payment amount is greater than 0"))</f>
        <v/>
      </c>
      <c r="K26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8" s="62" t="str">
        <f>IF(ISBLANK(data_final_bulk[[#This Row],[Member ID]]), "", IF(ISBLANK(data_final_bulk[[#This Row],[Effective date]]), "Please fill in the effective date",
"PASS"))</f>
        <v/>
      </c>
      <c r="M26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69" spans="1:13" ht="12.95" customHeight="1" x14ac:dyDescent="0.2">
      <c r="A269" s="124"/>
      <c r="B269" s="124"/>
      <c r="C269" s="129"/>
      <c r="D269" s="126"/>
      <c r="E269" s="127"/>
      <c r="F269" s="127"/>
      <c r="G269" s="148"/>
      <c r="H26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6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69" s="60" t="str">
        <f>IF(ISBLANK(data_final_bulk[[#This Row],[Member ID]]), "",IF(data_final_bulk[[#This Row],[Payment amount]] &gt; 0, "PASS", "Please ensure the Payment amount is greater than 0"))</f>
        <v/>
      </c>
      <c r="K26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69" s="62" t="str">
        <f>IF(ISBLANK(data_final_bulk[[#This Row],[Member ID]]), "", IF(ISBLANK(data_final_bulk[[#This Row],[Effective date]]), "Please fill in the effective date",
"PASS"))</f>
        <v/>
      </c>
      <c r="M26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0" spans="1:13" ht="12.95" customHeight="1" x14ac:dyDescent="0.2">
      <c r="A270" s="124"/>
      <c r="B270" s="124"/>
      <c r="C270" s="129"/>
      <c r="D270" s="126"/>
      <c r="E270" s="127"/>
      <c r="F270" s="127"/>
      <c r="G270" s="148"/>
      <c r="H27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0" s="60" t="str">
        <f>IF(ISBLANK(data_final_bulk[[#This Row],[Member ID]]), "",IF(data_final_bulk[[#This Row],[Payment amount]] &gt; 0, "PASS", "Please ensure the Payment amount is greater than 0"))</f>
        <v/>
      </c>
      <c r="K27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0" s="62" t="str">
        <f>IF(ISBLANK(data_final_bulk[[#This Row],[Member ID]]), "", IF(ISBLANK(data_final_bulk[[#This Row],[Effective date]]), "Please fill in the effective date",
"PASS"))</f>
        <v/>
      </c>
      <c r="M27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1" spans="1:13" ht="12.95" customHeight="1" x14ac:dyDescent="0.2">
      <c r="A271" s="124"/>
      <c r="B271" s="124"/>
      <c r="C271" s="129"/>
      <c r="D271" s="126"/>
      <c r="E271" s="127"/>
      <c r="F271" s="127"/>
      <c r="G271" s="148"/>
      <c r="H27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1" s="60" t="str">
        <f>IF(ISBLANK(data_final_bulk[[#This Row],[Member ID]]), "",IF(data_final_bulk[[#This Row],[Payment amount]] &gt; 0, "PASS", "Please ensure the Payment amount is greater than 0"))</f>
        <v/>
      </c>
      <c r="K27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1" s="62" t="str">
        <f>IF(ISBLANK(data_final_bulk[[#This Row],[Member ID]]), "", IF(ISBLANK(data_final_bulk[[#This Row],[Effective date]]), "Please fill in the effective date",
"PASS"))</f>
        <v/>
      </c>
      <c r="M27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2" spans="1:13" ht="12.95" customHeight="1" x14ac:dyDescent="0.2">
      <c r="A272" s="124"/>
      <c r="B272" s="124"/>
      <c r="C272" s="129"/>
      <c r="D272" s="126"/>
      <c r="E272" s="127"/>
      <c r="F272" s="127"/>
      <c r="G272" s="148"/>
      <c r="H27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2" s="60" t="str">
        <f>IF(ISBLANK(data_final_bulk[[#This Row],[Member ID]]), "",IF(data_final_bulk[[#This Row],[Payment amount]] &gt; 0, "PASS", "Please ensure the Payment amount is greater than 0"))</f>
        <v/>
      </c>
      <c r="K27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2" s="62" t="str">
        <f>IF(ISBLANK(data_final_bulk[[#This Row],[Member ID]]), "", IF(ISBLANK(data_final_bulk[[#This Row],[Effective date]]), "Please fill in the effective date",
"PASS"))</f>
        <v/>
      </c>
      <c r="M27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3" spans="1:13" ht="12.95" customHeight="1" x14ac:dyDescent="0.2">
      <c r="A273" s="124"/>
      <c r="B273" s="124"/>
      <c r="C273" s="129"/>
      <c r="D273" s="126"/>
      <c r="E273" s="127"/>
      <c r="F273" s="127"/>
      <c r="G273" s="148"/>
      <c r="H27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3" s="60" t="str">
        <f>IF(ISBLANK(data_final_bulk[[#This Row],[Member ID]]), "",IF(data_final_bulk[[#This Row],[Payment amount]] &gt; 0, "PASS", "Please ensure the Payment amount is greater than 0"))</f>
        <v/>
      </c>
      <c r="K27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3" s="62" t="str">
        <f>IF(ISBLANK(data_final_bulk[[#This Row],[Member ID]]), "", IF(ISBLANK(data_final_bulk[[#This Row],[Effective date]]), "Please fill in the effective date",
"PASS"))</f>
        <v/>
      </c>
      <c r="M27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4" spans="1:13" ht="12.95" customHeight="1" x14ac:dyDescent="0.2">
      <c r="A274" s="124"/>
      <c r="B274" s="124"/>
      <c r="C274" s="129"/>
      <c r="D274" s="126"/>
      <c r="E274" s="127"/>
      <c r="F274" s="127"/>
      <c r="G274" s="148"/>
      <c r="H27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4" s="60" t="str">
        <f>IF(ISBLANK(data_final_bulk[[#This Row],[Member ID]]), "",IF(data_final_bulk[[#This Row],[Payment amount]] &gt; 0, "PASS", "Please ensure the Payment amount is greater than 0"))</f>
        <v/>
      </c>
      <c r="K27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4" s="62" t="str">
        <f>IF(ISBLANK(data_final_bulk[[#This Row],[Member ID]]), "", IF(ISBLANK(data_final_bulk[[#This Row],[Effective date]]), "Please fill in the effective date",
"PASS"))</f>
        <v/>
      </c>
      <c r="M27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5" spans="1:13" ht="12.95" customHeight="1" x14ac:dyDescent="0.2">
      <c r="A275" s="124"/>
      <c r="B275" s="124"/>
      <c r="C275" s="129"/>
      <c r="D275" s="126"/>
      <c r="E275" s="127"/>
      <c r="F275" s="127"/>
      <c r="G275" s="148"/>
      <c r="H27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5" s="60" t="str">
        <f>IF(ISBLANK(data_final_bulk[[#This Row],[Member ID]]), "",IF(data_final_bulk[[#This Row],[Payment amount]] &gt; 0, "PASS", "Please ensure the Payment amount is greater than 0"))</f>
        <v/>
      </c>
      <c r="K27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5" s="62" t="str">
        <f>IF(ISBLANK(data_final_bulk[[#This Row],[Member ID]]), "", IF(ISBLANK(data_final_bulk[[#This Row],[Effective date]]), "Please fill in the effective date",
"PASS"))</f>
        <v/>
      </c>
      <c r="M27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6" spans="1:13" ht="12.95" customHeight="1" x14ac:dyDescent="0.2">
      <c r="A276" s="124"/>
      <c r="B276" s="124"/>
      <c r="C276" s="129"/>
      <c r="D276" s="126"/>
      <c r="E276" s="127"/>
      <c r="F276" s="127"/>
      <c r="G276" s="148"/>
      <c r="H27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6" s="60" t="str">
        <f>IF(ISBLANK(data_final_bulk[[#This Row],[Member ID]]), "",IF(data_final_bulk[[#This Row],[Payment amount]] &gt; 0, "PASS", "Please ensure the Payment amount is greater than 0"))</f>
        <v/>
      </c>
      <c r="K27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6" s="62" t="str">
        <f>IF(ISBLANK(data_final_bulk[[#This Row],[Member ID]]), "", IF(ISBLANK(data_final_bulk[[#This Row],[Effective date]]), "Please fill in the effective date",
"PASS"))</f>
        <v/>
      </c>
      <c r="M27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7" spans="1:13" ht="12.95" customHeight="1" x14ac:dyDescent="0.2">
      <c r="A277" s="124"/>
      <c r="B277" s="124"/>
      <c r="C277" s="129"/>
      <c r="D277" s="126"/>
      <c r="E277" s="127"/>
      <c r="F277" s="127"/>
      <c r="G277" s="148"/>
      <c r="H27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7" s="60" t="str">
        <f>IF(ISBLANK(data_final_bulk[[#This Row],[Member ID]]), "",IF(data_final_bulk[[#This Row],[Payment amount]] &gt; 0, "PASS", "Please ensure the Payment amount is greater than 0"))</f>
        <v/>
      </c>
      <c r="K27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7" s="62" t="str">
        <f>IF(ISBLANK(data_final_bulk[[#This Row],[Member ID]]), "", IF(ISBLANK(data_final_bulk[[#This Row],[Effective date]]), "Please fill in the effective date",
"PASS"))</f>
        <v/>
      </c>
      <c r="M27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8" spans="1:13" ht="12.95" customHeight="1" x14ac:dyDescent="0.2">
      <c r="A278" s="124"/>
      <c r="B278" s="124"/>
      <c r="C278" s="129"/>
      <c r="D278" s="126"/>
      <c r="E278" s="127"/>
      <c r="F278" s="127"/>
      <c r="G278" s="148"/>
      <c r="H27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8" s="60" t="str">
        <f>IF(ISBLANK(data_final_bulk[[#This Row],[Member ID]]), "",IF(data_final_bulk[[#This Row],[Payment amount]] &gt; 0, "PASS", "Please ensure the Payment amount is greater than 0"))</f>
        <v/>
      </c>
      <c r="K27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8" s="62" t="str">
        <f>IF(ISBLANK(data_final_bulk[[#This Row],[Member ID]]), "", IF(ISBLANK(data_final_bulk[[#This Row],[Effective date]]), "Please fill in the effective date",
"PASS"))</f>
        <v/>
      </c>
      <c r="M27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79" spans="1:13" ht="12.95" customHeight="1" x14ac:dyDescent="0.2">
      <c r="A279" s="124"/>
      <c r="B279" s="124"/>
      <c r="C279" s="129"/>
      <c r="D279" s="126"/>
      <c r="E279" s="127"/>
      <c r="F279" s="127"/>
      <c r="G279" s="148"/>
      <c r="H27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7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79" s="60" t="str">
        <f>IF(ISBLANK(data_final_bulk[[#This Row],[Member ID]]), "",IF(data_final_bulk[[#This Row],[Payment amount]] &gt; 0, "PASS", "Please ensure the Payment amount is greater than 0"))</f>
        <v/>
      </c>
      <c r="K27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79" s="62" t="str">
        <f>IF(ISBLANK(data_final_bulk[[#This Row],[Member ID]]), "", IF(ISBLANK(data_final_bulk[[#This Row],[Effective date]]), "Please fill in the effective date",
"PASS"))</f>
        <v/>
      </c>
      <c r="M27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0" spans="1:13" ht="12.95" customHeight="1" x14ac:dyDescent="0.2">
      <c r="A280" s="124"/>
      <c r="B280" s="124"/>
      <c r="C280" s="129"/>
      <c r="D280" s="126"/>
      <c r="E280" s="127"/>
      <c r="F280" s="127"/>
      <c r="G280" s="148"/>
      <c r="H28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0" s="60" t="str">
        <f>IF(ISBLANK(data_final_bulk[[#This Row],[Member ID]]), "",IF(data_final_bulk[[#This Row],[Payment amount]] &gt; 0, "PASS", "Please ensure the Payment amount is greater than 0"))</f>
        <v/>
      </c>
      <c r="K28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0" s="62" t="str">
        <f>IF(ISBLANK(data_final_bulk[[#This Row],[Member ID]]), "", IF(ISBLANK(data_final_bulk[[#This Row],[Effective date]]), "Please fill in the effective date",
"PASS"))</f>
        <v/>
      </c>
      <c r="M28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1" spans="1:13" ht="12.95" customHeight="1" x14ac:dyDescent="0.2">
      <c r="A281" s="124"/>
      <c r="B281" s="124"/>
      <c r="C281" s="129"/>
      <c r="D281" s="126"/>
      <c r="E281" s="127"/>
      <c r="F281" s="127"/>
      <c r="G281" s="148"/>
      <c r="H28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1" s="60" t="str">
        <f>IF(ISBLANK(data_final_bulk[[#This Row],[Member ID]]), "",IF(data_final_bulk[[#This Row],[Payment amount]] &gt; 0, "PASS", "Please ensure the Payment amount is greater than 0"))</f>
        <v/>
      </c>
      <c r="K28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1" s="62" t="str">
        <f>IF(ISBLANK(data_final_bulk[[#This Row],[Member ID]]), "", IF(ISBLANK(data_final_bulk[[#This Row],[Effective date]]), "Please fill in the effective date",
"PASS"))</f>
        <v/>
      </c>
      <c r="M28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2" spans="1:13" ht="12.95" customHeight="1" x14ac:dyDescent="0.2">
      <c r="A282" s="124"/>
      <c r="B282" s="124"/>
      <c r="C282" s="129"/>
      <c r="D282" s="126"/>
      <c r="E282" s="127"/>
      <c r="F282" s="127"/>
      <c r="G282" s="148"/>
      <c r="H28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2" s="60" t="str">
        <f>IF(ISBLANK(data_final_bulk[[#This Row],[Member ID]]), "",IF(data_final_bulk[[#This Row],[Payment amount]] &gt; 0, "PASS", "Please ensure the Payment amount is greater than 0"))</f>
        <v/>
      </c>
      <c r="K28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2" s="62" t="str">
        <f>IF(ISBLANK(data_final_bulk[[#This Row],[Member ID]]), "", IF(ISBLANK(data_final_bulk[[#This Row],[Effective date]]), "Please fill in the effective date",
"PASS"))</f>
        <v/>
      </c>
      <c r="M28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3" spans="1:13" ht="12.95" customHeight="1" x14ac:dyDescent="0.2">
      <c r="A283" s="124"/>
      <c r="B283" s="124"/>
      <c r="C283" s="129"/>
      <c r="D283" s="126"/>
      <c r="E283" s="127"/>
      <c r="F283" s="127"/>
      <c r="G283" s="148"/>
      <c r="H28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3" s="60" t="str">
        <f>IF(ISBLANK(data_final_bulk[[#This Row],[Member ID]]), "",IF(data_final_bulk[[#This Row],[Payment amount]] &gt; 0, "PASS", "Please ensure the Payment amount is greater than 0"))</f>
        <v/>
      </c>
      <c r="K28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3" s="62" t="str">
        <f>IF(ISBLANK(data_final_bulk[[#This Row],[Member ID]]), "", IF(ISBLANK(data_final_bulk[[#This Row],[Effective date]]), "Please fill in the effective date",
"PASS"))</f>
        <v/>
      </c>
      <c r="M28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4" spans="1:13" ht="12.95" customHeight="1" x14ac:dyDescent="0.2">
      <c r="A284" s="124"/>
      <c r="B284" s="124"/>
      <c r="C284" s="129"/>
      <c r="D284" s="126"/>
      <c r="E284" s="127"/>
      <c r="F284" s="127"/>
      <c r="G284" s="148"/>
      <c r="H28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4" s="60" t="str">
        <f>IF(ISBLANK(data_final_bulk[[#This Row],[Member ID]]), "",IF(data_final_bulk[[#This Row],[Payment amount]] &gt; 0, "PASS", "Please ensure the Payment amount is greater than 0"))</f>
        <v/>
      </c>
      <c r="K28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4" s="62" t="str">
        <f>IF(ISBLANK(data_final_bulk[[#This Row],[Member ID]]), "", IF(ISBLANK(data_final_bulk[[#This Row],[Effective date]]), "Please fill in the effective date",
"PASS"))</f>
        <v/>
      </c>
      <c r="M28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5" spans="1:13" ht="12.95" customHeight="1" x14ac:dyDescent="0.2">
      <c r="A285" s="124"/>
      <c r="B285" s="124"/>
      <c r="C285" s="129"/>
      <c r="D285" s="126"/>
      <c r="E285" s="127"/>
      <c r="F285" s="127"/>
      <c r="G285" s="148"/>
      <c r="H28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5" s="60" t="str">
        <f>IF(ISBLANK(data_final_bulk[[#This Row],[Member ID]]), "",IF(data_final_bulk[[#This Row],[Payment amount]] &gt; 0, "PASS", "Please ensure the Payment amount is greater than 0"))</f>
        <v/>
      </c>
      <c r="K28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5" s="62" t="str">
        <f>IF(ISBLANK(data_final_bulk[[#This Row],[Member ID]]), "", IF(ISBLANK(data_final_bulk[[#This Row],[Effective date]]), "Please fill in the effective date",
"PASS"))</f>
        <v/>
      </c>
      <c r="M28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6" spans="1:13" ht="12.95" customHeight="1" x14ac:dyDescent="0.2">
      <c r="A286" s="124"/>
      <c r="B286" s="124"/>
      <c r="C286" s="129"/>
      <c r="D286" s="126"/>
      <c r="E286" s="127"/>
      <c r="F286" s="127"/>
      <c r="G286" s="148"/>
      <c r="H28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6" s="60" t="str">
        <f>IF(ISBLANK(data_final_bulk[[#This Row],[Member ID]]), "",IF(data_final_bulk[[#This Row],[Payment amount]] &gt; 0, "PASS", "Please ensure the Payment amount is greater than 0"))</f>
        <v/>
      </c>
      <c r="K28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6" s="62" t="str">
        <f>IF(ISBLANK(data_final_bulk[[#This Row],[Member ID]]), "", IF(ISBLANK(data_final_bulk[[#This Row],[Effective date]]), "Please fill in the effective date",
"PASS"))</f>
        <v/>
      </c>
      <c r="M28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7" spans="1:13" ht="12.95" customHeight="1" x14ac:dyDescent="0.2">
      <c r="A287" s="124"/>
      <c r="B287" s="124"/>
      <c r="C287" s="129"/>
      <c r="D287" s="126"/>
      <c r="E287" s="127"/>
      <c r="F287" s="127"/>
      <c r="G287" s="148"/>
      <c r="H28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7" s="60" t="str">
        <f>IF(ISBLANK(data_final_bulk[[#This Row],[Member ID]]), "",IF(data_final_bulk[[#This Row],[Payment amount]] &gt; 0, "PASS", "Please ensure the Payment amount is greater than 0"))</f>
        <v/>
      </c>
      <c r="K28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7" s="62" t="str">
        <f>IF(ISBLANK(data_final_bulk[[#This Row],[Member ID]]), "", IF(ISBLANK(data_final_bulk[[#This Row],[Effective date]]), "Please fill in the effective date",
"PASS"))</f>
        <v/>
      </c>
      <c r="M28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8" spans="1:13" ht="12.95" customHeight="1" x14ac:dyDescent="0.2">
      <c r="A288" s="124"/>
      <c r="B288" s="124"/>
      <c r="C288" s="129"/>
      <c r="D288" s="126"/>
      <c r="E288" s="127"/>
      <c r="F288" s="127"/>
      <c r="G288" s="148"/>
      <c r="H28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8" s="60" t="str">
        <f>IF(ISBLANK(data_final_bulk[[#This Row],[Member ID]]), "",IF(data_final_bulk[[#This Row],[Payment amount]] &gt; 0, "PASS", "Please ensure the Payment amount is greater than 0"))</f>
        <v/>
      </c>
      <c r="K28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8" s="62" t="str">
        <f>IF(ISBLANK(data_final_bulk[[#This Row],[Member ID]]), "", IF(ISBLANK(data_final_bulk[[#This Row],[Effective date]]), "Please fill in the effective date",
"PASS"))</f>
        <v/>
      </c>
      <c r="M28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89" spans="1:13" ht="12.95" customHeight="1" x14ac:dyDescent="0.2">
      <c r="A289" s="124"/>
      <c r="B289" s="124"/>
      <c r="C289" s="129"/>
      <c r="D289" s="126"/>
      <c r="E289" s="127"/>
      <c r="F289" s="127"/>
      <c r="G289" s="148"/>
      <c r="H28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8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89" s="60" t="str">
        <f>IF(ISBLANK(data_final_bulk[[#This Row],[Member ID]]), "",IF(data_final_bulk[[#This Row],[Payment amount]] &gt; 0, "PASS", "Please ensure the Payment amount is greater than 0"))</f>
        <v/>
      </c>
      <c r="K28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89" s="62" t="str">
        <f>IF(ISBLANK(data_final_bulk[[#This Row],[Member ID]]), "", IF(ISBLANK(data_final_bulk[[#This Row],[Effective date]]), "Please fill in the effective date",
"PASS"))</f>
        <v/>
      </c>
      <c r="M28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0" spans="1:13" ht="12.95" customHeight="1" x14ac:dyDescent="0.2">
      <c r="A290" s="124"/>
      <c r="B290" s="124"/>
      <c r="C290" s="129"/>
      <c r="D290" s="126"/>
      <c r="E290" s="127"/>
      <c r="F290" s="127"/>
      <c r="G290" s="148"/>
      <c r="H29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0" s="60" t="str">
        <f>IF(ISBLANK(data_final_bulk[[#This Row],[Member ID]]), "",IF(data_final_bulk[[#This Row],[Payment amount]] &gt; 0, "PASS", "Please ensure the Payment amount is greater than 0"))</f>
        <v/>
      </c>
      <c r="K29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0" s="62" t="str">
        <f>IF(ISBLANK(data_final_bulk[[#This Row],[Member ID]]), "", IF(ISBLANK(data_final_bulk[[#This Row],[Effective date]]), "Please fill in the effective date",
"PASS"))</f>
        <v/>
      </c>
      <c r="M29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1" spans="1:13" ht="12.95" customHeight="1" x14ac:dyDescent="0.2">
      <c r="A291" s="124"/>
      <c r="B291" s="124"/>
      <c r="C291" s="129"/>
      <c r="D291" s="126"/>
      <c r="E291" s="127"/>
      <c r="F291" s="127"/>
      <c r="G291" s="148"/>
      <c r="H29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1" s="60" t="str">
        <f>IF(ISBLANK(data_final_bulk[[#This Row],[Member ID]]), "",IF(data_final_bulk[[#This Row],[Payment amount]] &gt; 0, "PASS", "Please ensure the Payment amount is greater than 0"))</f>
        <v/>
      </c>
      <c r="K29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1" s="62" t="str">
        <f>IF(ISBLANK(data_final_bulk[[#This Row],[Member ID]]), "", IF(ISBLANK(data_final_bulk[[#This Row],[Effective date]]), "Please fill in the effective date",
"PASS"))</f>
        <v/>
      </c>
      <c r="M29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2" spans="1:13" ht="12.95" customHeight="1" x14ac:dyDescent="0.2">
      <c r="A292" s="124"/>
      <c r="B292" s="124"/>
      <c r="C292" s="129"/>
      <c r="D292" s="126"/>
      <c r="E292" s="127"/>
      <c r="F292" s="127"/>
      <c r="G292" s="148"/>
      <c r="H29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2" s="60" t="str">
        <f>IF(ISBLANK(data_final_bulk[[#This Row],[Member ID]]), "",IF(data_final_bulk[[#This Row],[Payment amount]] &gt; 0, "PASS", "Please ensure the Payment amount is greater than 0"))</f>
        <v/>
      </c>
      <c r="K29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2" s="62" t="str">
        <f>IF(ISBLANK(data_final_bulk[[#This Row],[Member ID]]), "", IF(ISBLANK(data_final_bulk[[#This Row],[Effective date]]), "Please fill in the effective date",
"PASS"))</f>
        <v/>
      </c>
      <c r="M29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3" spans="1:13" ht="12.95" customHeight="1" x14ac:dyDescent="0.2">
      <c r="A293" s="124"/>
      <c r="B293" s="124"/>
      <c r="C293" s="129"/>
      <c r="D293" s="126"/>
      <c r="E293" s="127"/>
      <c r="F293" s="127"/>
      <c r="G293" s="148"/>
      <c r="H29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3" s="60" t="str">
        <f>IF(ISBLANK(data_final_bulk[[#This Row],[Member ID]]), "",IF(data_final_bulk[[#This Row],[Payment amount]] &gt; 0, "PASS", "Please ensure the Payment amount is greater than 0"))</f>
        <v/>
      </c>
      <c r="K29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3" s="62" t="str">
        <f>IF(ISBLANK(data_final_bulk[[#This Row],[Member ID]]), "", IF(ISBLANK(data_final_bulk[[#This Row],[Effective date]]), "Please fill in the effective date",
"PASS"))</f>
        <v/>
      </c>
      <c r="M29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4" spans="1:13" ht="12.95" customHeight="1" x14ac:dyDescent="0.2">
      <c r="A294" s="124"/>
      <c r="B294" s="124"/>
      <c r="C294" s="129"/>
      <c r="D294" s="126"/>
      <c r="E294" s="127"/>
      <c r="F294" s="127"/>
      <c r="G294" s="148"/>
      <c r="H29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4" s="60" t="str">
        <f>IF(ISBLANK(data_final_bulk[[#This Row],[Member ID]]), "",IF(data_final_bulk[[#This Row],[Payment amount]] &gt; 0, "PASS", "Please ensure the Payment amount is greater than 0"))</f>
        <v/>
      </c>
      <c r="K29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4" s="62" t="str">
        <f>IF(ISBLANK(data_final_bulk[[#This Row],[Member ID]]), "", IF(ISBLANK(data_final_bulk[[#This Row],[Effective date]]), "Please fill in the effective date",
"PASS"))</f>
        <v/>
      </c>
      <c r="M29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5" spans="1:13" ht="12.95" customHeight="1" x14ac:dyDescent="0.2">
      <c r="A295" s="124"/>
      <c r="B295" s="124"/>
      <c r="C295" s="129"/>
      <c r="D295" s="126"/>
      <c r="E295" s="127"/>
      <c r="F295" s="127"/>
      <c r="G295" s="148"/>
      <c r="H29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5" s="60" t="str">
        <f>IF(ISBLANK(data_final_bulk[[#This Row],[Member ID]]), "",IF(data_final_bulk[[#This Row],[Payment amount]] &gt; 0, "PASS", "Please ensure the Payment amount is greater than 0"))</f>
        <v/>
      </c>
      <c r="K29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5" s="62" t="str">
        <f>IF(ISBLANK(data_final_bulk[[#This Row],[Member ID]]), "", IF(ISBLANK(data_final_bulk[[#This Row],[Effective date]]), "Please fill in the effective date",
"PASS"))</f>
        <v/>
      </c>
      <c r="M29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6" spans="1:13" ht="12.95" customHeight="1" x14ac:dyDescent="0.2">
      <c r="A296" s="124"/>
      <c r="B296" s="124"/>
      <c r="C296" s="129"/>
      <c r="D296" s="126"/>
      <c r="E296" s="127"/>
      <c r="F296" s="127"/>
      <c r="G296" s="148"/>
      <c r="H29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6" s="60" t="str">
        <f>IF(ISBLANK(data_final_bulk[[#This Row],[Member ID]]), "",IF(data_final_bulk[[#This Row],[Payment amount]] &gt; 0, "PASS", "Please ensure the Payment amount is greater than 0"))</f>
        <v/>
      </c>
      <c r="K29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6" s="62" t="str">
        <f>IF(ISBLANK(data_final_bulk[[#This Row],[Member ID]]), "", IF(ISBLANK(data_final_bulk[[#This Row],[Effective date]]), "Please fill in the effective date",
"PASS"))</f>
        <v/>
      </c>
      <c r="M29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7" spans="1:13" ht="12.95" customHeight="1" x14ac:dyDescent="0.2">
      <c r="A297" s="124"/>
      <c r="B297" s="124"/>
      <c r="C297" s="129"/>
      <c r="D297" s="126"/>
      <c r="E297" s="127"/>
      <c r="F297" s="127"/>
      <c r="G297" s="148"/>
      <c r="H29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7" s="60" t="str">
        <f>IF(ISBLANK(data_final_bulk[[#This Row],[Member ID]]), "",IF(data_final_bulk[[#This Row],[Payment amount]] &gt; 0, "PASS", "Please ensure the Payment amount is greater than 0"))</f>
        <v/>
      </c>
      <c r="K29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7" s="62" t="str">
        <f>IF(ISBLANK(data_final_bulk[[#This Row],[Member ID]]), "", IF(ISBLANK(data_final_bulk[[#This Row],[Effective date]]), "Please fill in the effective date",
"PASS"))</f>
        <v/>
      </c>
      <c r="M29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8" spans="1:13" ht="12.95" customHeight="1" x14ac:dyDescent="0.2">
      <c r="A298" s="124"/>
      <c r="B298" s="124"/>
      <c r="C298" s="129"/>
      <c r="D298" s="126"/>
      <c r="E298" s="127"/>
      <c r="F298" s="127"/>
      <c r="G298" s="148"/>
      <c r="H29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8" s="60" t="str">
        <f>IF(ISBLANK(data_final_bulk[[#This Row],[Member ID]]), "",IF(data_final_bulk[[#This Row],[Payment amount]] &gt; 0, "PASS", "Please ensure the Payment amount is greater than 0"))</f>
        <v/>
      </c>
      <c r="K29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8" s="62" t="str">
        <f>IF(ISBLANK(data_final_bulk[[#This Row],[Member ID]]), "", IF(ISBLANK(data_final_bulk[[#This Row],[Effective date]]), "Please fill in the effective date",
"PASS"))</f>
        <v/>
      </c>
      <c r="M29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299" spans="1:13" ht="12.95" customHeight="1" x14ac:dyDescent="0.2">
      <c r="A299" s="124"/>
      <c r="B299" s="124"/>
      <c r="C299" s="129"/>
      <c r="D299" s="126"/>
      <c r="E299" s="127"/>
      <c r="F299" s="127"/>
      <c r="G299" s="148"/>
      <c r="H29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29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299" s="60" t="str">
        <f>IF(ISBLANK(data_final_bulk[[#This Row],[Member ID]]), "",IF(data_final_bulk[[#This Row],[Payment amount]] &gt; 0, "PASS", "Please ensure the Payment amount is greater than 0"))</f>
        <v/>
      </c>
      <c r="K29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299" s="62" t="str">
        <f>IF(ISBLANK(data_final_bulk[[#This Row],[Member ID]]), "", IF(ISBLANK(data_final_bulk[[#This Row],[Effective date]]), "Please fill in the effective date",
"PASS"))</f>
        <v/>
      </c>
      <c r="M29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0" spans="1:13" ht="12.95" customHeight="1" x14ac:dyDescent="0.2">
      <c r="A300" s="124"/>
      <c r="B300" s="124"/>
      <c r="C300" s="129"/>
      <c r="D300" s="126"/>
      <c r="E300" s="127"/>
      <c r="F300" s="127"/>
      <c r="G300" s="148"/>
      <c r="H30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0" s="60" t="str">
        <f>IF(ISBLANK(data_final_bulk[[#This Row],[Member ID]]), "",IF(data_final_bulk[[#This Row],[Payment amount]] &gt; 0, "PASS", "Please ensure the Payment amount is greater than 0"))</f>
        <v/>
      </c>
      <c r="K30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0" s="62" t="str">
        <f>IF(ISBLANK(data_final_bulk[[#This Row],[Member ID]]), "", IF(ISBLANK(data_final_bulk[[#This Row],[Effective date]]), "Please fill in the effective date",
"PASS"))</f>
        <v/>
      </c>
      <c r="M30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1" spans="1:13" ht="12.95" customHeight="1" x14ac:dyDescent="0.2">
      <c r="A301" s="124"/>
      <c r="B301" s="124"/>
      <c r="C301" s="129"/>
      <c r="D301" s="126"/>
      <c r="E301" s="127"/>
      <c r="F301" s="127"/>
      <c r="G301" s="148"/>
      <c r="H30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1" s="60" t="str">
        <f>IF(ISBLANK(data_final_bulk[[#This Row],[Member ID]]), "",IF(data_final_bulk[[#This Row],[Payment amount]] &gt; 0, "PASS", "Please ensure the Payment amount is greater than 0"))</f>
        <v/>
      </c>
      <c r="K30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1" s="62" t="str">
        <f>IF(ISBLANK(data_final_bulk[[#This Row],[Member ID]]), "", IF(ISBLANK(data_final_bulk[[#This Row],[Effective date]]), "Please fill in the effective date",
"PASS"))</f>
        <v/>
      </c>
      <c r="M30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2" spans="1:13" ht="12.95" customHeight="1" x14ac:dyDescent="0.2">
      <c r="A302" s="124"/>
      <c r="B302" s="124"/>
      <c r="C302" s="129"/>
      <c r="D302" s="126"/>
      <c r="E302" s="127"/>
      <c r="F302" s="127"/>
      <c r="G302" s="148"/>
      <c r="H30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2" s="60" t="str">
        <f>IF(ISBLANK(data_final_bulk[[#This Row],[Member ID]]), "",IF(data_final_bulk[[#This Row],[Payment amount]] &gt; 0, "PASS", "Please ensure the Payment amount is greater than 0"))</f>
        <v/>
      </c>
      <c r="K30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2" s="62" t="str">
        <f>IF(ISBLANK(data_final_bulk[[#This Row],[Member ID]]), "", IF(ISBLANK(data_final_bulk[[#This Row],[Effective date]]), "Please fill in the effective date",
"PASS"))</f>
        <v/>
      </c>
      <c r="M30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3" spans="1:13" ht="12.95" customHeight="1" x14ac:dyDescent="0.2">
      <c r="A303" s="124"/>
      <c r="B303" s="124"/>
      <c r="C303" s="129"/>
      <c r="D303" s="126"/>
      <c r="E303" s="127"/>
      <c r="F303" s="127"/>
      <c r="G303" s="148"/>
      <c r="H30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3" s="60" t="str">
        <f>IF(ISBLANK(data_final_bulk[[#This Row],[Member ID]]), "",IF(data_final_bulk[[#This Row],[Payment amount]] &gt; 0, "PASS", "Please ensure the Payment amount is greater than 0"))</f>
        <v/>
      </c>
      <c r="K30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3" s="62" t="str">
        <f>IF(ISBLANK(data_final_bulk[[#This Row],[Member ID]]), "", IF(ISBLANK(data_final_bulk[[#This Row],[Effective date]]), "Please fill in the effective date",
"PASS"))</f>
        <v/>
      </c>
      <c r="M30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4" spans="1:13" ht="12.95" customHeight="1" x14ac:dyDescent="0.2">
      <c r="A304" s="124"/>
      <c r="B304" s="124"/>
      <c r="C304" s="129"/>
      <c r="D304" s="126"/>
      <c r="E304" s="127"/>
      <c r="F304" s="127"/>
      <c r="G304" s="148"/>
      <c r="H30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4" s="60" t="str">
        <f>IF(ISBLANK(data_final_bulk[[#This Row],[Member ID]]), "",IF(data_final_bulk[[#This Row],[Payment amount]] &gt; 0, "PASS", "Please ensure the Payment amount is greater than 0"))</f>
        <v/>
      </c>
      <c r="K30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4" s="62" t="str">
        <f>IF(ISBLANK(data_final_bulk[[#This Row],[Member ID]]), "", IF(ISBLANK(data_final_bulk[[#This Row],[Effective date]]), "Please fill in the effective date",
"PASS"))</f>
        <v/>
      </c>
      <c r="M30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5" spans="1:13" ht="12.95" customHeight="1" x14ac:dyDescent="0.2">
      <c r="A305" s="124"/>
      <c r="B305" s="124"/>
      <c r="C305" s="129"/>
      <c r="D305" s="126"/>
      <c r="E305" s="127"/>
      <c r="F305" s="127"/>
      <c r="G305" s="148"/>
      <c r="H30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5" s="60" t="str">
        <f>IF(ISBLANK(data_final_bulk[[#This Row],[Member ID]]), "",IF(data_final_bulk[[#This Row],[Payment amount]] &gt; 0, "PASS", "Please ensure the Payment amount is greater than 0"))</f>
        <v/>
      </c>
      <c r="K30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5" s="62" t="str">
        <f>IF(ISBLANK(data_final_bulk[[#This Row],[Member ID]]), "", IF(ISBLANK(data_final_bulk[[#This Row],[Effective date]]), "Please fill in the effective date",
"PASS"))</f>
        <v/>
      </c>
      <c r="M30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6" spans="1:13" ht="12.95" customHeight="1" x14ac:dyDescent="0.2">
      <c r="A306" s="124"/>
      <c r="B306" s="124"/>
      <c r="C306" s="129"/>
      <c r="D306" s="126"/>
      <c r="E306" s="127"/>
      <c r="F306" s="127"/>
      <c r="G306" s="148"/>
      <c r="H30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6" s="60" t="str">
        <f>IF(ISBLANK(data_final_bulk[[#This Row],[Member ID]]), "",IF(data_final_bulk[[#This Row],[Payment amount]] &gt; 0, "PASS", "Please ensure the Payment amount is greater than 0"))</f>
        <v/>
      </c>
      <c r="K30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6" s="62" t="str">
        <f>IF(ISBLANK(data_final_bulk[[#This Row],[Member ID]]), "", IF(ISBLANK(data_final_bulk[[#This Row],[Effective date]]), "Please fill in the effective date",
"PASS"))</f>
        <v/>
      </c>
      <c r="M30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7" spans="1:13" ht="12.95" customHeight="1" x14ac:dyDescent="0.2">
      <c r="A307" s="124"/>
      <c r="B307" s="124"/>
      <c r="C307" s="129"/>
      <c r="D307" s="126"/>
      <c r="E307" s="127"/>
      <c r="F307" s="127"/>
      <c r="G307" s="148"/>
      <c r="H30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7" s="60" t="str">
        <f>IF(ISBLANK(data_final_bulk[[#This Row],[Member ID]]), "",IF(data_final_bulk[[#This Row],[Payment amount]] &gt; 0, "PASS", "Please ensure the Payment amount is greater than 0"))</f>
        <v/>
      </c>
      <c r="K30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7" s="62" t="str">
        <f>IF(ISBLANK(data_final_bulk[[#This Row],[Member ID]]), "", IF(ISBLANK(data_final_bulk[[#This Row],[Effective date]]), "Please fill in the effective date",
"PASS"))</f>
        <v/>
      </c>
      <c r="M30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8" spans="1:13" ht="12.95" customHeight="1" x14ac:dyDescent="0.2">
      <c r="A308" s="124"/>
      <c r="B308" s="124"/>
      <c r="C308" s="129"/>
      <c r="D308" s="126"/>
      <c r="E308" s="127"/>
      <c r="F308" s="127"/>
      <c r="G308" s="148"/>
      <c r="H30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8" s="60" t="str">
        <f>IF(ISBLANK(data_final_bulk[[#This Row],[Member ID]]), "",IF(data_final_bulk[[#This Row],[Payment amount]] &gt; 0, "PASS", "Please ensure the Payment amount is greater than 0"))</f>
        <v/>
      </c>
      <c r="K30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8" s="62" t="str">
        <f>IF(ISBLANK(data_final_bulk[[#This Row],[Member ID]]), "", IF(ISBLANK(data_final_bulk[[#This Row],[Effective date]]), "Please fill in the effective date",
"PASS"))</f>
        <v/>
      </c>
      <c r="M30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09" spans="1:13" ht="12.95" customHeight="1" x14ac:dyDescent="0.2">
      <c r="A309" s="124"/>
      <c r="B309" s="124"/>
      <c r="C309" s="129"/>
      <c r="D309" s="126"/>
      <c r="E309" s="127"/>
      <c r="F309" s="127"/>
      <c r="G309" s="148"/>
      <c r="H30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0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09" s="60" t="str">
        <f>IF(ISBLANK(data_final_bulk[[#This Row],[Member ID]]), "",IF(data_final_bulk[[#This Row],[Payment amount]] &gt; 0, "PASS", "Please ensure the Payment amount is greater than 0"))</f>
        <v/>
      </c>
      <c r="K30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09" s="62" t="str">
        <f>IF(ISBLANK(data_final_bulk[[#This Row],[Member ID]]), "", IF(ISBLANK(data_final_bulk[[#This Row],[Effective date]]), "Please fill in the effective date",
"PASS"))</f>
        <v/>
      </c>
      <c r="M30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0" spans="1:13" ht="12.95" customHeight="1" x14ac:dyDescent="0.2">
      <c r="A310" s="124"/>
      <c r="B310" s="124"/>
      <c r="C310" s="129"/>
      <c r="D310" s="126"/>
      <c r="E310" s="127"/>
      <c r="F310" s="127"/>
      <c r="G310" s="148"/>
      <c r="H31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0" s="60" t="str">
        <f>IF(ISBLANK(data_final_bulk[[#This Row],[Member ID]]), "",IF(data_final_bulk[[#This Row],[Payment amount]] &gt; 0, "PASS", "Please ensure the Payment amount is greater than 0"))</f>
        <v/>
      </c>
      <c r="K31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0" s="62" t="str">
        <f>IF(ISBLANK(data_final_bulk[[#This Row],[Member ID]]), "", IF(ISBLANK(data_final_bulk[[#This Row],[Effective date]]), "Please fill in the effective date",
"PASS"))</f>
        <v/>
      </c>
      <c r="M31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1" spans="1:13" ht="12.95" customHeight="1" x14ac:dyDescent="0.2">
      <c r="A311" s="124"/>
      <c r="B311" s="124"/>
      <c r="C311" s="129"/>
      <c r="D311" s="126"/>
      <c r="E311" s="127"/>
      <c r="F311" s="127"/>
      <c r="G311" s="148"/>
      <c r="H31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1" s="60" t="str">
        <f>IF(ISBLANK(data_final_bulk[[#This Row],[Member ID]]), "",IF(data_final_bulk[[#This Row],[Payment amount]] &gt; 0, "PASS", "Please ensure the Payment amount is greater than 0"))</f>
        <v/>
      </c>
      <c r="K31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1" s="62" t="str">
        <f>IF(ISBLANK(data_final_bulk[[#This Row],[Member ID]]), "", IF(ISBLANK(data_final_bulk[[#This Row],[Effective date]]), "Please fill in the effective date",
"PASS"))</f>
        <v/>
      </c>
      <c r="M31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2" spans="1:13" ht="12.95" customHeight="1" x14ac:dyDescent="0.2">
      <c r="A312" s="124"/>
      <c r="B312" s="124"/>
      <c r="C312" s="129"/>
      <c r="D312" s="126"/>
      <c r="E312" s="127"/>
      <c r="F312" s="127"/>
      <c r="G312" s="148"/>
      <c r="H31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2" s="60" t="str">
        <f>IF(ISBLANK(data_final_bulk[[#This Row],[Member ID]]), "",IF(data_final_bulk[[#This Row],[Payment amount]] &gt; 0, "PASS", "Please ensure the Payment amount is greater than 0"))</f>
        <v/>
      </c>
      <c r="K31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2" s="62" t="str">
        <f>IF(ISBLANK(data_final_bulk[[#This Row],[Member ID]]), "", IF(ISBLANK(data_final_bulk[[#This Row],[Effective date]]), "Please fill in the effective date",
"PASS"))</f>
        <v/>
      </c>
      <c r="M31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3" spans="1:13" ht="12.95" customHeight="1" x14ac:dyDescent="0.2">
      <c r="A313" s="124"/>
      <c r="B313" s="124"/>
      <c r="C313" s="129"/>
      <c r="D313" s="126"/>
      <c r="E313" s="127"/>
      <c r="F313" s="127"/>
      <c r="G313" s="148"/>
      <c r="H31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3" s="60" t="str">
        <f>IF(ISBLANK(data_final_bulk[[#This Row],[Member ID]]), "",IF(data_final_bulk[[#This Row],[Payment amount]] &gt; 0, "PASS", "Please ensure the Payment amount is greater than 0"))</f>
        <v/>
      </c>
      <c r="K31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3" s="62" t="str">
        <f>IF(ISBLANK(data_final_bulk[[#This Row],[Member ID]]), "", IF(ISBLANK(data_final_bulk[[#This Row],[Effective date]]), "Please fill in the effective date",
"PASS"))</f>
        <v/>
      </c>
      <c r="M31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4" spans="1:13" ht="12.95" customHeight="1" x14ac:dyDescent="0.2">
      <c r="A314" s="124"/>
      <c r="B314" s="124"/>
      <c r="C314" s="129"/>
      <c r="D314" s="126"/>
      <c r="E314" s="127"/>
      <c r="F314" s="127"/>
      <c r="G314" s="148"/>
      <c r="H31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4" s="60" t="str">
        <f>IF(ISBLANK(data_final_bulk[[#This Row],[Member ID]]), "",IF(data_final_bulk[[#This Row],[Payment amount]] &gt; 0, "PASS", "Please ensure the Payment amount is greater than 0"))</f>
        <v/>
      </c>
      <c r="K31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4" s="62" t="str">
        <f>IF(ISBLANK(data_final_bulk[[#This Row],[Member ID]]), "", IF(ISBLANK(data_final_bulk[[#This Row],[Effective date]]), "Please fill in the effective date",
"PASS"))</f>
        <v/>
      </c>
      <c r="M31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5" spans="1:13" ht="12.95" customHeight="1" x14ac:dyDescent="0.2">
      <c r="A315" s="124"/>
      <c r="B315" s="124"/>
      <c r="C315" s="129"/>
      <c r="D315" s="126"/>
      <c r="E315" s="127"/>
      <c r="F315" s="127"/>
      <c r="G315" s="148"/>
      <c r="H31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5" s="60" t="str">
        <f>IF(ISBLANK(data_final_bulk[[#This Row],[Member ID]]), "",IF(data_final_bulk[[#This Row],[Payment amount]] &gt; 0, "PASS", "Please ensure the Payment amount is greater than 0"))</f>
        <v/>
      </c>
      <c r="K31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5" s="62" t="str">
        <f>IF(ISBLANK(data_final_bulk[[#This Row],[Member ID]]), "", IF(ISBLANK(data_final_bulk[[#This Row],[Effective date]]), "Please fill in the effective date",
"PASS"))</f>
        <v/>
      </c>
      <c r="M31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6" spans="1:13" ht="12.95" customHeight="1" x14ac:dyDescent="0.2">
      <c r="A316" s="124"/>
      <c r="B316" s="124"/>
      <c r="C316" s="129"/>
      <c r="D316" s="126"/>
      <c r="E316" s="127"/>
      <c r="F316" s="127"/>
      <c r="G316" s="148"/>
      <c r="H31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6" s="60" t="str">
        <f>IF(ISBLANK(data_final_bulk[[#This Row],[Member ID]]), "",IF(data_final_bulk[[#This Row],[Payment amount]] &gt; 0, "PASS", "Please ensure the Payment amount is greater than 0"))</f>
        <v/>
      </c>
      <c r="K31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6" s="62" t="str">
        <f>IF(ISBLANK(data_final_bulk[[#This Row],[Member ID]]), "", IF(ISBLANK(data_final_bulk[[#This Row],[Effective date]]), "Please fill in the effective date",
"PASS"))</f>
        <v/>
      </c>
      <c r="M31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7" spans="1:13" ht="12.95" customHeight="1" x14ac:dyDescent="0.2">
      <c r="A317" s="124"/>
      <c r="B317" s="124"/>
      <c r="C317" s="129"/>
      <c r="D317" s="126"/>
      <c r="E317" s="127"/>
      <c r="F317" s="127"/>
      <c r="G317" s="148"/>
      <c r="H31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7" s="60" t="str">
        <f>IF(ISBLANK(data_final_bulk[[#This Row],[Member ID]]), "",IF(data_final_bulk[[#This Row],[Payment amount]] &gt; 0, "PASS", "Please ensure the Payment amount is greater than 0"))</f>
        <v/>
      </c>
      <c r="K31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7" s="62" t="str">
        <f>IF(ISBLANK(data_final_bulk[[#This Row],[Member ID]]), "", IF(ISBLANK(data_final_bulk[[#This Row],[Effective date]]), "Please fill in the effective date",
"PASS"))</f>
        <v/>
      </c>
      <c r="M31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8" spans="1:13" ht="12.95" customHeight="1" x14ac:dyDescent="0.2">
      <c r="A318" s="124"/>
      <c r="B318" s="124"/>
      <c r="C318" s="129"/>
      <c r="D318" s="126"/>
      <c r="E318" s="127"/>
      <c r="F318" s="127"/>
      <c r="G318" s="148"/>
      <c r="H31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8" s="60" t="str">
        <f>IF(ISBLANK(data_final_bulk[[#This Row],[Member ID]]), "",IF(data_final_bulk[[#This Row],[Payment amount]] &gt; 0, "PASS", "Please ensure the Payment amount is greater than 0"))</f>
        <v/>
      </c>
      <c r="K31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8" s="62" t="str">
        <f>IF(ISBLANK(data_final_bulk[[#This Row],[Member ID]]), "", IF(ISBLANK(data_final_bulk[[#This Row],[Effective date]]), "Please fill in the effective date",
"PASS"))</f>
        <v/>
      </c>
      <c r="M31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19" spans="1:13" ht="12.95" customHeight="1" x14ac:dyDescent="0.2">
      <c r="A319" s="124"/>
      <c r="B319" s="124"/>
      <c r="C319" s="129"/>
      <c r="D319" s="126"/>
      <c r="E319" s="127"/>
      <c r="F319" s="127"/>
      <c r="G319" s="148"/>
      <c r="H31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1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19" s="60" t="str">
        <f>IF(ISBLANK(data_final_bulk[[#This Row],[Member ID]]), "",IF(data_final_bulk[[#This Row],[Payment amount]] &gt; 0, "PASS", "Please ensure the Payment amount is greater than 0"))</f>
        <v/>
      </c>
      <c r="K31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19" s="62" t="str">
        <f>IF(ISBLANK(data_final_bulk[[#This Row],[Member ID]]), "", IF(ISBLANK(data_final_bulk[[#This Row],[Effective date]]), "Please fill in the effective date",
"PASS"))</f>
        <v/>
      </c>
      <c r="M31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0" spans="1:13" ht="12.95" customHeight="1" x14ac:dyDescent="0.2">
      <c r="A320" s="124"/>
      <c r="B320" s="124"/>
      <c r="C320" s="129"/>
      <c r="D320" s="126"/>
      <c r="E320" s="127"/>
      <c r="F320" s="127"/>
      <c r="G320" s="148"/>
      <c r="H32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0" s="60" t="str">
        <f>IF(ISBLANK(data_final_bulk[[#This Row],[Member ID]]), "",IF(data_final_bulk[[#This Row],[Payment amount]] &gt; 0, "PASS", "Please ensure the Payment amount is greater than 0"))</f>
        <v/>
      </c>
      <c r="K32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0" s="62" t="str">
        <f>IF(ISBLANK(data_final_bulk[[#This Row],[Member ID]]), "", IF(ISBLANK(data_final_bulk[[#This Row],[Effective date]]), "Please fill in the effective date",
"PASS"))</f>
        <v/>
      </c>
      <c r="M32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1" spans="1:13" ht="12.95" customHeight="1" x14ac:dyDescent="0.2">
      <c r="A321" s="124"/>
      <c r="B321" s="124"/>
      <c r="C321" s="129"/>
      <c r="D321" s="126"/>
      <c r="E321" s="127"/>
      <c r="F321" s="127"/>
      <c r="G321" s="148"/>
      <c r="H32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1" s="60" t="str">
        <f>IF(ISBLANK(data_final_bulk[[#This Row],[Member ID]]), "",IF(data_final_bulk[[#This Row],[Payment amount]] &gt; 0, "PASS", "Please ensure the Payment amount is greater than 0"))</f>
        <v/>
      </c>
      <c r="K32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1" s="62" t="str">
        <f>IF(ISBLANK(data_final_bulk[[#This Row],[Member ID]]), "", IF(ISBLANK(data_final_bulk[[#This Row],[Effective date]]), "Please fill in the effective date",
"PASS"))</f>
        <v/>
      </c>
      <c r="M32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2" spans="1:13" ht="12.95" customHeight="1" x14ac:dyDescent="0.2">
      <c r="A322" s="124"/>
      <c r="B322" s="124"/>
      <c r="C322" s="129"/>
      <c r="D322" s="126"/>
      <c r="E322" s="127"/>
      <c r="F322" s="127"/>
      <c r="G322" s="148"/>
      <c r="H32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2" s="60" t="str">
        <f>IF(ISBLANK(data_final_bulk[[#This Row],[Member ID]]), "",IF(data_final_bulk[[#This Row],[Payment amount]] &gt; 0, "PASS", "Please ensure the Payment amount is greater than 0"))</f>
        <v/>
      </c>
      <c r="K32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2" s="62" t="str">
        <f>IF(ISBLANK(data_final_bulk[[#This Row],[Member ID]]), "", IF(ISBLANK(data_final_bulk[[#This Row],[Effective date]]), "Please fill in the effective date",
"PASS"))</f>
        <v/>
      </c>
      <c r="M32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3" spans="1:13" ht="12.95" customHeight="1" x14ac:dyDescent="0.2">
      <c r="A323" s="124"/>
      <c r="B323" s="124"/>
      <c r="C323" s="129"/>
      <c r="D323" s="126"/>
      <c r="E323" s="127"/>
      <c r="F323" s="127"/>
      <c r="G323" s="148"/>
      <c r="H32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3" s="60" t="str">
        <f>IF(ISBLANK(data_final_bulk[[#This Row],[Member ID]]), "",IF(data_final_bulk[[#This Row],[Payment amount]] &gt; 0, "PASS", "Please ensure the Payment amount is greater than 0"))</f>
        <v/>
      </c>
      <c r="K32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3" s="62" t="str">
        <f>IF(ISBLANK(data_final_bulk[[#This Row],[Member ID]]), "", IF(ISBLANK(data_final_bulk[[#This Row],[Effective date]]), "Please fill in the effective date",
"PASS"))</f>
        <v/>
      </c>
      <c r="M32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4" spans="1:13" ht="12.95" customHeight="1" x14ac:dyDescent="0.2">
      <c r="A324" s="124"/>
      <c r="B324" s="124"/>
      <c r="C324" s="129"/>
      <c r="D324" s="126"/>
      <c r="E324" s="127"/>
      <c r="F324" s="127"/>
      <c r="G324" s="148"/>
      <c r="H32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4" s="60" t="str">
        <f>IF(ISBLANK(data_final_bulk[[#This Row],[Member ID]]), "",IF(data_final_bulk[[#This Row],[Payment amount]] &gt; 0, "PASS", "Please ensure the Payment amount is greater than 0"))</f>
        <v/>
      </c>
      <c r="K32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4" s="62" t="str">
        <f>IF(ISBLANK(data_final_bulk[[#This Row],[Member ID]]), "", IF(ISBLANK(data_final_bulk[[#This Row],[Effective date]]), "Please fill in the effective date",
"PASS"))</f>
        <v/>
      </c>
      <c r="M32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5" spans="1:13" ht="12.95" customHeight="1" x14ac:dyDescent="0.2">
      <c r="A325" s="124"/>
      <c r="B325" s="124"/>
      <c r="C325" s="129"/>
      <c r="D325" s="126"/>
      <c r="E325" s="127"/>
      <c r="F325" s="127"/>
      <c r="G325" s="148"/>
      <c r="H32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5" s="60" t="str">
        <f>IF(ISBLANK(data_final_bulk[[#This Row],[Member ID]]), "",IF(data_final_bulk[[#This Row],[Payment amount]] &gt; 0, "PASS", "Please ensure the Payment amount is greater than 0"))</f>
        <v/>
      </c>
      <c r="K32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5" s="62" t="str">
        <f>IF(ISBLANK(data_final_bulk[[#This Row],[Member ID]]), "", IF(ISBLANK(data_final_bulk[[#This Row],[Effective date]]), "Please fill in the effective date",
"PASS"))</f>
        <v/>
      </c>
      <c r="M32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6" spans="1:13" ht="12.95" customHeight="1" x14ac:dyDescent="0.2">
      <c r="A326" s="124"/>
      <c r="B326" s="124"/>
      <c r="C326" s="129"/>
      <c r="D326" s="126"/>
      <c r="E326" s="127"/>
      <c r="F326" s="127"/>
      <c r="G326" s="148"/>
      <c r="H32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6" s="60" t="str">
        <f>IF(ISBLANK(data_final_bulk[[#This Row],[Member ID]]), "",IF(data_final_bulk[[#This Row],[Payment amount]] &gt; 0, "PASS", "Please ensure the Payment amount is greater than 0"))</f>
        <v/>
      </c>
      <c r="K32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6" s="62" t="str">
        <f>IF(ISBLANK(data_final_bulk[[#This Row],[Member ID]]), "", IF(ISBLANK(data_final_bulk[[#This Row],[Effective date]]), "Please fill in the effective date",
"PASS"))</f>
        <v/>
      </c>
      <c r="M32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7" spans="1:13" ht="12.95" customHeight="1" x14ac:dyDescent="0.2">
      <c r="A327" s="124"/>
      <c r="B327" s="124"/>
      <c r="C327" s="129"/>
      <c r="D327" s="126"/>
      <c r="E327" s="127"/>
      <c r="F327" s="127"/>
      <c r="G327" s="148"/>
      <c r="H32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7" s="60" t="str">
        <f>IF(ISBLANK(data_final_bulk[[#This Row],[Member ID]]), "",IF(data_final_bulk[[#This Row],[Payment amount]] &gt; 0, "PASS", "Please ensure the Payment amount is greater than 0"))</f>
        <v/>
      </c>
      <c r="K32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7" s="62" t="str">
        <f>IF(ISBLANK(data_final_bulk[[#This Row],[Member ID]]), "", IF(ISBLANK(data_final_bulk[[#This Row],[Effective date]]), "Please fill in the effective date",
"PASS"))</f>
        <v/>
      </c>
      <c r="M32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8" spans="1:13" ht="12.95" customHeight="1" x14ac:dyDescent="0.2">
      <c r="A328" s="124"/>
      <c r="B328" s="124"/>
      <c r="C328" s="129"/>
      <c r="D328" s="126"/>
      <c r="E328" s="127"/>
      <c r="F328" s="127"/>
      <c r="G328" s="148"/>
      <c r="H32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8" s="60" t="str">
        <f>IF(ISBLANK(data_final_bulk[[#This Row],[Member ID]]), "",IF(data_final_bulk[[#This Row],[Payment amount]] &gt; 0, "PASS", "Please ensure the Payment amount is greater than 0"))</f>
        <v/>
      </c>
      <c r="K32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8" s="62" t="str">
        <f>IF(ISBLANK(data_final_bulk[[#This Row],[Member ID]]), "", IF(ISBLANK(data_final_bulk[[#This Row],[Effective date]]), "Please fill in the effective date",
"PASS"))</f>
        <v/>
      </c>
      <c r="M32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29" spans="1:13" ht="12.95" customHeight="1" x14ac:dyDescent="0.2">
      <c r="A329" s="124"/>
      <c r="B329" s="124"/>
      <c r="C329" s="129"/>
      <c r="D329" s="126"/>
      <c r="E329" s="127"/>
      <c r="F329" s="127"/>
      <c r="G329" s="148"/>
      <c r="H32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2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29" s="60" t="str">
        <f>IF(ISBLANK(data_final_bulk[[#This Row],[Member ID]]), "",IF(data_final_bulk[[#This Row],[Payment amount]] &gt; 0, "PASS", "Please ensure the Payment amount is greater than 0"))</f>
        <v/>
      </c>
      <c r="K32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29" s="62" t="str">
        <f>IF(ISBLANK(data_final_bulk[[#This Row],[Member ID]]), "", IF(ISBLANK(data_final_bulk[[#This Row],[Effective date]]), "Please fill in the effective date",
"PASS"))</f>
        <v/>
      </c>
      <c r="M32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0" spans="1:13" ht="12.95" customHeight="1" x14ac:dyDescent="0.2">
      <c r="A330" s="124"/>
      <c r="B330" s="124"/>
      <c r="C330" s="129"/>
      <c r="D330" s="126"/>
      <c r="E330" s="127"/>
      <c r="F330" s="127"/>
      <c r="G330" s="148"/>
      <c r="H33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0" s="60" t="str">
        <f>IF(ISBLANK(data_final_bulk[[#This Row],[Member ID]]), "",IF(data_final_bulk[[#This Row],[Payment amount]] &gt; 0, "PASS", "Please ensure the Payment amount is greater than 0"))</f>
        <v/>
      </c>
      <c r="K33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0" s="62" t="str">
        <f>IF(ISBLANK(data_final_bulk[[#This Row],[Member ID]]), "", IF(ISBLANK(data_final_bulk[[#This Row],[Effective date]]), "Please fill in the effective date",
"PASS"))</f>
        <v/>
      </c>
      <c r="M33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1" spans="1:13" ht="12.95" customHeight="1" x14ac:dyDescent="0.2">
      <c r="A331" s="124"/>
      <c r="B331" s="124"/>
      <c r="C331" s="129"/>
      <c r="D331" s="126"/>
      <c r="E331" s="127"/>
      <c r="F331" s="127"/>
      <c r="G331" s="148"/>
      <c r="H33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1" s="60" t="str">
        <f>IF(ISBLANK(data_final_bulk[[#This Row],[Member ID]]), "",IF(data_final_bulk[[#This Row],[Payment amount]] &gt; 0, "PASS", "Please ensure the Payment amount is greater than 0"))</f>
        <v/>
      </c>
      <c r="K33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1" s="62" t="str">
        <f>IF(ISBLANK(data_final_bulk[[#This Row],[Member ID]]), "", IF(ISBLANK(data_final_bulk[[#This Row],[Effective date]]), "Please fill in the effective date",
"PASS"))</f>
        <v/>
      </c>
      <c r="M33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2" spans="1:13" ht="12.95" customHeight="1" x14ac:dyDescent="0.2">
      <c r="A332" s="124"/>
      <c r="B332" s="124"/>
      <c r="C332" s="129"/>
      <c r="D332" s="126"/>
      <c r="E332" s="127"/>
      <c r="F332" s="127"/>
      <c r="G332" s="148"/>
      <c r="H33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2" s="60" t="str">
        <f>IF(ISBLANK(data_final_bulk[[#This Row],[Member ID]]), "",IF(data_final_bulk[[#This Row],[Payment amount]] &gt; 0, "PASS", "Please ensure the Payment amount is greater than 0"))</f>
        <v/>
      </c>
      <c r="K33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2" s="62" t="str">
        <f>IF(ISBLANK(data_final_bulk[[#This Row],[Member ID]]), "", IF(ISBLANK(data_final_bulk[[#This Row],[Effective date]]), "Please fill in the effective date",
"PASS"))</f>
        <v/>
      </c>
      <c r="M33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3" spans="1:13" ht="12.95" customHeight="1" x14ac:dyDescent="0.2">
      <c r="A333" s="124"/>
      <c r="B333" s="124"/>
      <c r="C333" s="129"/>
      <c r="D333" s="126"/>
      <c r="E333" s="127"/>
      <c r="F333" s="127"/>
      <c r="G333" s="148"/>
      <c r="H33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3" s="60" t="str">
        <f>IF(ISBLANK(data_final_bulk[[#This Row],[Member ID]]), "",IF(data_final_bulk[[#This Row],[Payment amount]] &gt; 0, "PASS", "Please ensure the Payment amount is greater than 0"))</f>
        <v/>
      </c>
      <c r="K33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3" s="62" t="str">
        <f>IF(ISBLANK(data_final_bulk[[#This Row],[Member ID]]), "", IF(ISBLANK(data_final_bulk[[#This Row],[Effective date]]), "Please fill in the effective date",
"PASS"))</f>
        <v/>
      </c>
      <c r="M33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4" spans="1:13" ht="12.95" customHeight="1" x14ac:dyDescent="0.2">
      <c r="A334" s="124"/>
      <c r="B334" s="124"/>
      <c r="C334" s="129"/>
      <c r="D334" s="126"/>
      <c r="E334" s="127"/>
      <c r="F334" s="127"/>
      <c r="G334" s="148"/>
      <c r="H33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4" s="60" t="str">
        <f>IF(ISBLANK(data_final_bulk[[#This Row],[Member ID]]), "",IF(data_final_bulk[[#This Row],[Payment amount]] &gt; 0, "PASS", "Please ensure the Payment amount is greater than 0"))</f>
        <v/>
      </c>
      <c r="K33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4" s="62" t="str">
        <f>IF(ISBLANK(data_final_bulk[[#This Row],[Member ID]]), "", IF(ISBLANK(data_final_bulk[[#This Row],[Effective date]]), "Please fill in the effective date",
"PASS"))</f>
        <v/>
      </c>
      <c r="M33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5" spans="1:13" ht="12.95" customHeight="1" x14ac:dyDescent="0.2">
      <c r="A335" s="124"/>
      <c r="B335" s="124"/>
      <c r="C335" s="129"/>
      <c r="D335" s="126"/>
      <c r="E335" s="127"/>
      <c r="F335" s="127"/>
      <c r="G335" s="148"/>
      <c r="H33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5" s="60" t="str">
        <f>IF(ISBLANK(data_final_bulk[[#This Row],[Member ID]]), "",IF(data_final_bulk[[#This Row],[Payment amount]] &gt; 0, "PASS", "Please ensure the Payment amount is greater than 0"))</f>
        <v/>
      </c>
      <c r="K33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5" s="62" t="str">
        <f>IF(ISBLANK(data_final_bulk[[#This Row],[Member ID]]), "", IF(ISBLANK(data_final_bulk[[#This Row],[Effective date]]), "Please fill in the effective date",
"PASS"))</f>
        <v/>
      </c>
      <c r="M33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6" spans="1:13" ht="12.95" customHeight="1" x14ac:dyDescent="0.2">
      <c r="A336" s="124"/>
      <c r="B336" s="124"/>
      <c r="C336" s="129"/>
      <c r="D336" s="126"/>
      <c r="E336" s="127"/>
      <c r="F336" s="127"/>
      <c r="G336" s="148"/>
      <c r="H33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6" s="60" t="str">
        <f>IF(ISBLANK(data_final_bulk[[#This Row],[Member ID]]), "",IF(data_final_bulk[[#This Row],[Payment amount]] &gt; 0, "PASS", "Please ensure the Payment amount is greater than 0"))</f>
        <v/>
      </c>
      <c r="K33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6" s="62" t="str">
        <f>IF(ISBLANK(data_final_bulk[[#This Row],[Member ID]]), "", IF(ISBLANK(data_final_bulk[[#This Row],[Effective date]]), "Please fill in the effective date",
"PASS"))</f>
        <v/>
      </c>
      <c r="M33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7" spans="1:13" ht="12.95" customHeight="1" x14ac:dyDescent="0.2">
      <c r="A337" s="124"/>
      <c r="B337" s="124"/>
      <c r="C337" s="129"/>
      <c r="D337" s="126"/>
      <c r="E337" s="127"/>
      <c r="F337" s="127"/>
      <c r="G337" s="148"/>
      <c r="H33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7" s="60" t="str">
        <f>IF(ISBLANK(data_final_bulk[[#This Row],[Member ID]]), "",IF(data_final_bulk[[#This Row],[Payment amount]] &gt; 0, "PASS", "Please ensure the Payment amount is greater than 0"))</f>
        <v/>
      </c>
      <c r="K33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7" s="62" t="str">
        <f>IF(ISBLANK(data_final_bulk[[#This Row],[Member ID]]), "", IF(ISBLANK(data_final_bulk[[#This Row],[Effective date]]), "Please fill in the effective date",
"PASS"))</f>
        <v/>
      </c>
      <c r="M33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8" spans="1:13" ht="12.95" customHeight="1" x14ac:dyDescent="0.2">
      <c r="A338" s="124"/>
      <c r="B338" s="124"/>
      <c r="C338" s="129"/>
      <c r="D338" s="126"/>
      <c r="E338" s="127"/>
      <c r="F338" s="127"/>
      <c r="G338" s="148"/>
      <c r="H33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8" s="60" t="str">
        <f>IF(ISBLANK(data_final_bulk[[#This Row],[Member ID]]), "",IF(data_final_bulk[[#This Row],[Payment amount]] &gt; 0, "PASS", "Please ensure the Payment amount is greater than 0"))</f>
        <v/>
      </c>
      <c r="K33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8" s="62" t="str">
        <f>IF(ISBLANK(data_final_bulk[[#This Row],[Member ID]]), "", IF(ISBLANK(data_final_bulk[[#This Row],[Effective date]]), "Please fill in the effective date",
"PASS"))</f>
        <v/>
      </c>
      <c r="M33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39" spans="1:13" ht="12.95" customHeight="1" x14ac:dyDescent="0.2">
      <c r="A339" s="124"/>
      <c r="B339" s="124"/>
      <c r="C339" s="129"/>
      <c r="D339" s="126"/>
      <c r="E339" s="127"/>
      <c r="F339" s="127"/>
      <c r="G339" s="148"/>
      <c r="H33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3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39" s="60" t="str">
        <f>IF(ISBLANK(data_final_bulk[[#This Row],[Member ID]]), "",IF(data_final_bulk[[#This Row],[Payment amount]] &gt; 0, "PASS", "Please ensure the Payment amount is greater than 0"))</f>
        <v/>
      </c>
      <c r="K33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39" s="62" t="str">
        <f>IF(ISBLANK(data_final_bulk[[#This Row],[Member ID]]), "", IF(ISBLANK(data_final_bulk[[#This Row],[Effective date]]), "Please fill in the effective date",
"PASS"))</f>
        <v/>
      </c>
      <c r="M33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0" spans="1:13" ht="12.95" customHeight="1" x14ac:dyDescent="0.2">
      <c r="A340" s="124"/>
      <c r="B340" s="124"/>
      <c r="C340" s="129"/>
      <c r="D340" s="126"/>
      <c r="E340" s="127"/>
      <c r="F340" s="127"/>
      <c r="G340" s="148"/>
      <c r="H34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0" s="60" t="str">
        <f>IF(ISBLANK(data_final_bulk[[#This Row],[Member ID]]), "",IF(data_final_bulk[[#This Row],[Payment amount]] &gt; 0, "PASS", "Please ensure the Payment amount is greater than 0"))</f>
        <v/>
      </c>
      <c r="K34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0" s="62" t="str">
        <f>IF(ISBLANK(data_final_bulk[[#This Row],[Member ID]]), "", IF(ISBLANK(data_final_bulk[[#This Row],[Effective date]]), "Please fill in the effective date",
"PASS"))</f>
        <v/>
      </c>
      <c r="M34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1" spans="1:13" ht="12.95" customHeight="1" x14ac:dyDescent="0.2">
      <c r="A341" s="124"/>
      <c r="B341" s="124"/>
      <c r="C341" s="129"/>
      <c r="D341" s="126"/>
      <c r="E341" s="127"/>
      <c r="F341" s="127"/>
      <c r="G341" s="148"/>
      <c r="H34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1" s="60" t="str">
        <f>IF(ISBLANK(data_final_bulk[[#This Row],[Member ID]]), "",IF(data_final_bulk[[#This Row],[Payment amount]] &gt; 0, "PASS", "Please ensure the Payment amount is greater than 0"))</f>
        <v/>
      </c>
      <c r="K34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1" s="62" t="str">
        <f>IF(ISBLANK(data_final_bulk[[#This Row],[Member ID]]), "", IF(ISBLANK(data_final_bulk[[#This Row],[Effective date]]), "Please fill in the effective date",
"PASS"))</f>
        <v/>
      </c>
      <c r="M34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2" spans="1:13" ht="12.95" customHeight="1" x14ac:dyDescent="0.2">
      <c r="A342" s="124"/>
      <c r="B342" s="124"/>
      <c r="C342" s="129"/>
      <c r="D342" s="126"/>
      <c r="E342" s="127"/>
      <c r="F342" s="127"/>
      <c r="G342" s="148"/>
      <c r="H34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2" s="60" t="str">
        <f>IF(ISBLANK(data_final_bulk[[#This Row],[Member ID]]), "",IF(data_final_bulk[[#This Row],[Payment amount]] &gt; 0, "PASS", "Please ensure the Payment amount is greater than 0"))</f>
        <v/>
      </c>
      <c r="K34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2" s="62" t="str">
        <f>IF(ISBLANK(data_final_bulk[[#This Row],[Member ID]]), "", IF(ISBLANK(data_final_bulk[[#This Row],[Effective date]]), "Please fill in the effective date",
"PASS"))</f>
        <v/>
      </c>
      <c r="M34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3" spans="1:13" ht="12.95" customHeight="1" x14ac:dyDescent="0.2">
      <c r="A343" s="124"/>
      <c r="B343" s="124"/>
      <c r="C343" s="129"/>
      <c r="D343" s="126"/>
      <c r="E343" s="127"/>
      <c r="F343" s="127"/>
      <c r="G343" s="148"/>
      <c r="H34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3" s="60" t="str">
        <f>IF(ISBLANK(data_final_bulk[[#This Row],[Member ID]]), "",IF(data_final_bulk[[#This Row],[Payment amount]] &gt; 0, "PASS", "Please ensure the Payment amount is greater than 0"))</f>
        <v/>
      </c>
      <c r="K34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3" s="62" t="str">
        <f>IF(ISBLANK(data_final_bulk[[#This Row],[Member ID]]), "", IF(ISBLANK(data_final_bulk[[#This Row],[Effective date]]), "Please fill in the effective date",
"PASS"))</f>
        <v/>
      </c>
      <c r="M34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4" spans="1:13" ht="12.95" customHeight="1" x14ac:dyDescent="0.2">
      <c r="A344" s="124"/>
      <c r="B344" s="124"/>
      <c r="C344" s="129"/>
      <c r="D344" s="126"/>
      <c r="E344" s="127"/>
      <c r="F344" s="127"/>
      <c r="G344" s="148"/>
      <c r="H34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4" s="60" t="str">
        <f>IF(ISBLANK(data_final_bulk[[#This Row],[Member ID]]), "",IF(data_final_bulk[[#This Row],[Payment amount]] &gt; 0, "PASS", "Please ensure the Payment amount is greater than 0"))</f>
        <v/>
      </c>
      <c r="K34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4" s="62" t="str">
        <f>IF(ISBLANK(data_final_bulk[[#This Row],[Member ID]]), "", IF(ISBLANK(data_final_bulk[[#This Row],[Effective date]]), "Please fill in the effective date",
"PASS"))</f>
        <v/>
      </c>
      <c r="M34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5" spans="1:13" ht="12.95" customHeight="1" x14ac:dyDescent="0.2">
      <c r="A345" s="124"/>
      <c r="B345" s="124"/>
      <c r="C345" s="129"/>
      <c r="D345" s="126"/>
      <c r="E345" s="127"/>
      <c r="F345" s="127"/>
      <c r="G345" s="148"/>
      <c r="H34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5" s="60" t="str">
        <f>IF(ISBLANK(data_final_bulk[[#This Row],[Member ID]]), "",IF(data_final_bulk[[#This Row],[Payment amount]] &gt; 0, "PASS", "Please ensure the Payment amount is greater than 0"))</f>
        <v/>
      </c>
      <c r="K34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5" s="62" t="str">
        <f>IF(ISBLANK(data_final_bulk[[#This Row],[Member ID]]), "", IF(ISBLANK(data_final_bulk[[#This Row],[Effective date]]), "Please fill in the effective date",
"PASS"))</f>
        <v/>
      </c>
      <c r="M34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6" spans="1:13" ht="12.95" customHeight="1" x14ac:dyDescent="0.2">
      <c r="A346" s="124"/>
      <c r="B346" s="124"/>
      <c r="C346" s="129"/>
      <c r="D346" s="126"/>
      <c r="E346" s="127"/>
      <c r="F346" s="127"/>
      <c r="G346" s="148"/>
      <c r="H34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6" s="60" t="str">
        <f>IF(ISBLANK(data_final_bulk[[#This Row],[Member ID]]), "",IF(data_final_bulk[[#This Row],[Payment amount]] &gt; 0, "PASS", "Please ensure the Payment amount is greater than 0"))</f>
        <v/>
      </c>
      <c r="K34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6" s="62" t="str">
        <f>IF(ISBLANK(data_final_bulk[[#This Row],[Member ID]]), "", IF(ISBLANK(data_final_bulk[[#This Row],[Effective date]]), "Please fill in the effective date",
"PASS"))</f>
        <v/>
      </c>
      <c r="M34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7" spans="1:13" ht="12.95" customHeight="1" x14ac:dyDescent="0.2">
      <c r="A347" s="124"/>
      <c r="B347" s="124"/>
      <c r="C347" s="129"/>
      <c r="D347" s="126"/>
      <c r="E347" s="127"/>
      <c r="F347" s="127"/>
      <c r="G347" s="148"/>
      <c r="H34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7" s="60" t="str">
        <f>IF(ISBLANK(data_final_bulk[[#This Row],[Member ID]]), "",IF(data_final_bulk[[#This Row],[Payment amount]] &gt; 0, "PASS", "Please ensure the Payment amount is greater than 0"))</f>
        <v/>
      </c>
      <c r="K34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7" s="62" t="str">
        <f>IF(ISBLANK(data_final_bulk[[#This Row],[Member ID]]), "", IF(ISBLANK(data_final_bulk[[#This Row],[Effective date]]), "Please fill in the effective date",
"PASS"))</f>
        <v/>
      </c>
      <c r="M34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8" spans="1:13" ht="12.95" customHeight="1" x14ac:dyDescent="0.2">
      <c r="A348" s="124"/>
      <c r="B348" s="124"/>
      <c r="C348" s="129"/>
      <c r="D348" s="126"/>
      <c r="E348" s="127"/>
      <c r="F348" s="127"/>
      <c r="G348" s="148"/>
      <c r="H34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8" s="60" t="str">
        <f>IF(ISBLANK(data_final_bulk[[#This Row],[Member ID]]), "",IF(data_final_bulk[[#This Row],[Payment amount]] &gt; 0, "PASS", "Please ensure the Payment amount is greater than 0"))</f>
        <v/>
      </c>
      <c r="K34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8" s="62" t="str">
        <f>IF(ISBLANK(data_final_bulk[[#This Row],[Member ID]]), "", IF(ISBLANK(data_final_bulk[[#This Row],[Effective date]]), "Please fill in the effective date",
"PASS"))</f>
        <v/>
      </c>
      <c r="M34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49" spans="1:13" ht="12.95" customHeight="1" x14ac:dyDescent="0.2">
      <c r="A349" s="124"/>
      <c r="B349" s="124"/>
      <c r="C349" s="129"/>
      <c r="D349" s="126"/>
      <c r="E349" s="127"/>
      <c r="F349" s="127"/>
      <c r="G349" s="148"/>
      <c r="H34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4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49" s="60" t="str">
        <f>IF(ISBLANK(data_final_bulk[[#This Row],[Member ID]]), "",IF(data_final_bulk[[#This Row],[Payment amount]] &gt; 0, "PASS", "Please ensure the Payment amount is greater than 0"))</f>
        <v/>
      </c>
      <c r="K34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49" s="62" t="str">
        <f>IF(ISBLANK(data_final_bulk[[#This Row],[Member ID]]), "", IF(ISBLANK(data_final_bulk[[#This Row],[Effective date]]), "Please fill in the effective date",
"PASS"))</f>
        <v/>
      </c>
      <c r="M34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0" spans="1:13" ht="12.95" customHeight="1" x14ac:dyDescent="0.2">
      <c r="A350" s="124"/>
      <c r="B350" s="124"/>
      <c r="C350" s="129"/>
      <c r="D350" s="126"/>
      <c r="E350" s="127"/>
      <c r="F350" s="127"/>
      <c r="G350" s="148"/>
      <c r="H35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0" s="60" t="str">
        <f>IF(ISBLANK(data_final_bulk[[#This Row],[Member ID]]), "",IF(data_final_bulk[[#This Row],[Payment amount]] &gt; 0, "PASS", "Please ensure the Payment amount is greater than 0"))</f>
        <v/>
      </c>
      <c r="K35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0" s="62" t="str">
        <f>IF(ISBLANK(data_final_bulk[[#This Row],[Member ID]]), "", IF(ISBLANK(data_final_bulk[[#This Row],[Effective date]]), "Please fill in the effective date",
"PASS"))</f>
        <v/>
      </c>
      <c r="M35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1" spans="1:13" ht="12.95" customHeight="1" x14ac:dyDescent="0.2">
      <c r="A351" s="124"/>
      <c r="B351" s="124"/>
      <c r="C351" s="129"/>
      <c r="D351" s="126"/>
      <c r="E351" s="127"/>
      <c r="F351" s="127"/>
      <c r="G351" s="148"/>
      <c r="H35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1" s="60" t="str">
        <f>IF(ISBLANK(data_final_bulk[[#This Row],[Member ID]]), "",IF(data_final_bulk[[#This Row],[Payment amount]] &gt; 0, "PASS", "Please ensure the Payment amount is greater than 0"))</f>
        <v/>
      </c>
      <c r="K35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1" s="62" t="str">
        <f>IF(ISBLANK(data_final_bulk[[#This Row],[Member ID]]), "", IF(ISBLANK(data_final_bulk[[#This Row],[Effective date]]), "Please fill in the effective date",
"PASS"))</f>
        <v/>
      </c>
      <c r="M35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2" spans="1:13" ht="12.95" customHeight="1" x14ac:dyDescent="0.2">
      <c r="A352" s="124"/>
      <c r="B352" s="124"/>
      <c r="C352" s="129"/>
      <c r="D352" s="126"/>
      <c r="E352" s="127"/>
      <c r="F352" s="127"/>
      <c r="G352" s="148"/>
      <c r="H35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2" s="60" t="str">
        <f>IF(ISBLANK(data_final_bulk[[#This Row],[Member ID]]), "",IF(data_final_bulk[[#This Row],[Payment amount]] &gt; 0, "PASS", "Please ensure the Payment amount is greater than 0"))</f>
        <v/>
      </c>
      <c r="K35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2" s="62" t="str">
        <f>IF(ISBLANK(data_final_bulk[[#This Row],[Member ID]]), "", IF(ISBLANK(data_final_bulk[[#This Row],[Effective date]]), "Please fill in the effective date",
"PASS"))</f>
        <v/>
      </c>
      <c r="M35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3" spans="1:13" ht="12.95" customHeight="1" x14ac:dyDescent="0.2">
      <c r="A353" s="124"/>
      <c r="B353" s="124"/>
      <c r="C353" s="129"/>
      <c r="D353" s="126"/>
      <c r="E353" s="127"/>
      <c r="F353" s="127"/>
      <c r="G353" s="148"/>
      <c r="H35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3" s="60" t="str">
        <f>IF(ISBLANK(data_final_bulk[[#This Row],[Member ID]]), "",IF(data_final_bulk[[#This Row],[Payment amount]] &gt; 0, "PASS", "Please ensure the Payment amount is greater than 0"))</f>
        <v/>
      </c>
      <c r="K35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3" s="62" t="str">
        <f>IF(ISBLANK(data_final_bulk[[#This Row],[Member ID]]), "", IF(ISBLANK(data_final_bulk[[#This Row],[Effective date]]), "Please fill in the effective date",
"PASS"))</f>
        <v/>
      </c>
      <c r="M35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4" spans="1:13" ht="12.95" customHeight="1" x14ac:dyDescent="0.2">
      <c r="A354" s="124"/>
      <c r="B354" s="124"/>
      <c r="C354" s="129"/>
      <c r="D354" s="126"/>
      <c r="E354" s="127"/>
      <c r="F354" s="127"/>
      <c r="G354" s="148"/>
      <c r="H35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4" s="60" t="str">
        <f>IF(ISBLANK(data_final_bulk[[#This Row],[Member ID]]), "",IF(data_final_bulk[[#This Row],[Payment amount]] &gt; 0, "PASS", "Please ensure the Payment amount is greater than 0"))</f>
        <v/>
      </c>
      <c r="K35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4" s="62" t="str">
        <f>IF(ISBLANK(data_final_bulk[[#This Row],[Member ID]]), "", IF(ISBLANK(data_final_bulk[[#This Row],[Effective date]]), "Please fill in the effective date",
"PASS"))</f>
        <v/>
      </c>
      <c r="M35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5" spans="1:13" ht="12.95" customHeight="1" x14ac:dyDescent="0.2">
      <c r="A355" s="124"/>
      <c r="B355" s="124"/>
      <c r="C355" s="129"/>
      <c r="D355" s="126"/>
      <c r="E355" s="127"/>
      <c r="F355" s="127"/>
      <c r="G355" s="148"/>
      <c r="H35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5" s="60" t="str">
        <f>IF(ISBLANK(data_final_bulk[[#This Row],[Member ID]]), "",IF(data_final_bulk[[#This Row],[Payment amount]] &gt; 0, "PASS", "Please ensure the Payment amount is greater than 0"))</f>
        <v/>
      </c>
      <c r="K35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5" s="62" t="str">
        <f>IF(ISBLANK(data_final_bulk[[#This Row],[Member ID]]), "", IF(ISBLANK(data_final_bulk[[#This Row],[Effective date]]), "Please fill in the effective date",
"PASS"))</f>
        <v/>
      </c>
      <c r="M35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6" spans="1:13" ht="12.95" customHeight="1" x14ac:dyDescent="0.2">
      <c r="A356" s="124"/>
      <c r="B356" s="124"/>
      <c r="C356" s="129"/>
      <c r="D356" s="126"/>
      <c r="E356" s="127"/>
      <c r="F356" s="127"/>
      <c r="G356" s="148"/>
      <c r="H35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6" s="60" t="str">
        <f>IF(ISBLANK(data_final_bulk[[#This Row],[Member ID]]), "",IF(data_final_bulk[[#This Row],[Payment amount]] &gt; 0, "PASS", "Please ensure the Payment amount is greater than 0"))</f>
        <v/>
      </c>
      <c r="K35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6" s="62" t="str">
        <f>IF(ISBLANK(data_final_bulk[[#This Row],[Member ID]]), "", IF(ISBLANK(data_final_bulk[[#This Row],[Effective date]]), "Please fill in the effective date",
"PASS"))</f>
        <v/>
      </c>
      <c r="M35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7" spans="1:13" ht="12.95" customHeight="1" x14ac:dyDescent="0.2">
      <c r="A357" s="124"/>
      <c r="B357" s="124"/>
      <c r="C357" s="129"/>
      <c r="D357" s="126"/>
      <c r="E357" s="127"/>
      <c r="F357" s="127"/>
      <c r="G357" s="148"/>
      <c r="H35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7" s="60" t="str">
        <f>IF(ISBLANK(data_final_bulk[[#This Row],[Member ID]]), "",IF(data_final_bulk[[#This Row],[Payment amount]] &gt; 0, "PASS", "Please ensure the Payment amount is greater than 0"))</f>
        <v/>
      </c>
      <c r="K35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7" s="62" t="str">
        <f>IF(ISBLANK(data_final_bulk[[#This Row],[Member ID]]), "", IF(ISBLANK(data_final_bulk[[#This Row],[Effective date]]), "Please fill in the effective date",
"PASS"))</f>
        <v/>
      </c>
      <c r="M35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8" spans="1:13" ht="12.95" customHeight="1" x14ac:dyDescent="0.2">
      <c r="A358" s="124"/>
      <c r="B358" s="124"/>
      <c r="C358" s="129"/>
      <c r="D358" s="126"/>
      <c r="E358" s="127"/>
      <c r="F358" s="127"/>
      <c r="G358" s="148"/>
      <c r="H35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8" s="60" t="str">
        <f>IF(ISBLANK(data_final_bulk[[#This Row],[Member ID]]), "",IF(data_final_bulk[[#This Row],[Payment amount]] &gt; 0, "PASS", "Please ensure the Payment amount is greater than 0"))</f>
        <v/>
      </c>
      <c r="K35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8" s="62" t="str">
        <f>IF(ISBLANK(data_final_bulk[[#This Row],[Member ID]]), "", IF(ISBLANK(data_final_bulk[[#This Row],[Effective date]]), "Please fill in the effective date",
"PASS"))</f>
        <v/>
      </c>
      <c r="M35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59" spans="1:13" ht="12.95" customHeight="1" x14ac:dyDescent="0.2">
      <c r="A359" s="124"/>
      <c r="B359" s="124"/>
      <c r="C359" s="129"/>
      <c r="D359" s="126"/>
      <c r="E359" s="127"/>
      <c r="F359" s="127"/>
      <c r="G359" s="148"/>
      <c r="H35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5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59" s="60" t="str">
        <f>IF(ISBLANK(data_final_bulk[[#This Row],[Member ID]]), "",IF(data_final_bulk[[#This Row],[Payment amount]] &gt; 0, "PASS", "Please ensure the Payment amount is greater than 0"))</f>
        <v/>
      </c>
      <c r="K35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59" s="62" t="str">
        <f>IF(ISBLANK(data_final_bulk[[#This Row],[Member ID]]), "", IF(ISBLANK(data_final_bulk[[#This Row],[Effective date]]), "Please fill in the effective date",
"PASS"))</f>
        <v/>
      </c>
      <c r="M35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0" spans="1:13" ht="12.95" customHeight="1" x14ac:dyDescent="0.2">
      <c r="A360" s="124"/>
      <c r="B360" s="124"/>
      <c r="C360" s="129"/>
      <c r="D360" s="126"/>
      <c r="E360" s="127"/>
      <c r="F360" s="127"/>
      <c r="G360" s="148"/>
      <c r="H36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0" s="60" t="str">
        <f>IF(ISBLANK(data_final_bulk[[#This Row],[Member ID]]), "",IF(data_final_bulk[[#This Row],[Payment amount]] &gt; 0, "PASS", "Please ensure the Payment amount is greater than 0"))</f>
        <v/>
      </c>
      <c r="K36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0" s="62" t="str">
        <f>IF(ISBLANK(data_final_bulk[[#This Row],[Member ID]]), "", IF(ISBLANK(data_final_bulk[[#This Row],[Effective date]]), "Please fill in the effective date",
"PASS"))</f>
        <v/>
      </c>
      <c r="M36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1" spans="1:13" ht="12.95" customHeight="1" x14ac:dyDescent="0.2">
      <c r="A361" s="124"/>
      <c r="B361" s="124"/>
      <c r="C361" s="129"/>
      <c r="D361" s="126"/>
      <c r="E361" s="127"/>
      <c r="F361" s="127"/>
      <c r="G361" s="148"/>
      <c r="H36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1" s="60" t="str">
        <f>IF(ISBLANK(data_final_bulk[[#This Row],[Member ID]]), "",IF(data_final_bulk[[#This Row],[Payment amount]] &gt; 0, "PASS", "Please ensure the Payment amount is greater than 0"))</f>
        <v/>
      </c>
      <c r="K36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1" s="62" t="str">
        <f>IF(ISBLANK(data_final_bulk[[#This Row],[Member ID]]), "", IF(ISBLANK(data_final_bulk[[#This Row],[Effective date]]), "Please fill in the effective date",
"PASS"))</f>
        <v/>
      </c>
      <c r="M36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2" spans="1:13" ht="12.95" customHeight="1" x14ac:dyDescent="0.2">
      <c r="A362" s="124"/>
      <c r="B362" s="124"/>
      <c r="C362" s="129"/>
      <c r="D362" s="126"/>
      <c r="E362" s="127"/>
      <c r="F362" s="127"/>
      <c r="G362" s="148"/>
      <c r="H36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2" s="60" t="str">
        <f>IF(ISBLANK(data_final_bulk[[#This Row],[Member ID]]), "",IF(data_final_bulk[[#This Row],[Payment amount]] &gt; 0, "PASS", "Please ensure the Payment amount is greater than 0"))</f>
        <v/>
      </c>
      <c r="K36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2" s="62" t="str">
        <f>IF(ISBLANK(data_final_bulk[[#This Row],[Member ID]]), "", IF(ISBLANK(data_final_bulk[[#This Row],[Effective date]]), "Please fill in the effective date",
"PASS"))</f>
        <v/>
      </c>
      <c r="M36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3" spans="1:13" ht="12.95" customHeight="1" x14ac:dyDescent="0.2">
      <c r="A363" s="124"/>
      <c r="B363" s="124"/>
      <c r="C363" s="129"/>
      <c r="D363" s="126"/>
      <c r="E363" s="127"/>
      <c r="F363" s="127"/>
      <c r="G363" s="148"/>
      <c r="H36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3" s="60" t="str">
        <f>IF(ISBLANK(data_final_bulk[[#This Row],[Member ID]]), "",IF(data_final_bulk[[#This Row],[Payment amount]] &gt; 0, "PASS", "Please ensure the Payment amount is greater than 0"))</f>
        <v/>
      </c>
      <c r="K36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3" s="62" t="str">
        <f>IF(ISBLANK(data_final_bulk[[#This Row],[Member ID]]), "", IF(ISBLANK(data_final_bulk[[#This Row],[Effective date]]), "Please fill in the effective date",
"PASS"))</f>
        <v/>
      </c>
      <c r="M36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4" spans="1:13" ht="12.95" customHeight="1" x14ac:dyDescent="0.2">
      <c r="A364" s="124"/>
      <c r="B364" s="124"/>
      <c r="C364" s="129"/>
      <c r="D364" s="126"/>
      <c r="E364" s="127"/>
      <c r="F364" s="127"/>
      <c r="G364" s="148"/>
      <c r="H36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4" s="60" t="str">
        <f>IF(ISBLANK(data_final_bulk[[#This Row],[Member ID]]), "",IF(data_final_bulk[[#This Row],[Payment amount]] &gt; 0, "PASS", "Please ensure the Payment amount is greater than 0"))</f>
        <v/>
      </c>
      <c r="K36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4" s="62" t="str">
        <f>IF(ISBLANK(data_final_bulk[[#This Row],[Member ID]]), "", IF(ISBLANK(data_final_bulk[[#This Row],[Effective date]]), "Please fill in the effective date",
"PASS"))</f>
        <v/>
      </c>
      <c r="M36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5" spans="1:13" ht="12.95" customHeight="1" x14ac:dyDescent="0.2">
      <c r="A365" s="124"/>
      <c r="B365" s="124"/>
      <c r="C365" s="129"/>
      <c r="D365" s="126"/>
      <c r="E365" s="127"/>
      <c r="F365" s="127"/>
      <c r="G365" s="148"/>
      <c r="H36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5" s="60" t="str">
        <f>IF(ISBLANK(data_final_bulk[[#This Row],[Member ID]]), "",IF(data_final_bulk[[#This Row],[Payment amount]] &gt; 0, "PASS", "Please ensure the Payment amount is greater than 0"))</f>
        <v/>
      </c>
      <c r="K36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5" s="62" t="str">
        <f>IF(ISBLANK(data_final_bulk[[#This Row],[Member ID]]), "", IF(ISBLANK(data_final_bulk[[#This Row],[Effective date]]), "Please fill in the effective date",
"PASS"))</f>
        <v/>
      </c>
      <c r="M36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6" spans="1:13" ht="12.95" customHeight="1" x14ac:dyDescent="0.2">
      <c r="A366" s="124"/>
      <c r="B366" s="124"/>
      <c r="C366" s="129"/>
      <c r="D366" s="126"/>
      <c r="E366" s="127"/>
      <c r="F366" s="127"/>
      <c r="G366" s="148"/>
      <c r="H36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6" s="60" t="str">
        <f>IF(ISBLANK(data_final_bulk[[#This Row],[Member ID]]), "",IF(data_final_bulk[[#This Row],[Payment amount]] &gt; 0, "PASS", "Please ensure the Payment amount is greater than 0"))</f>
        <v/>
      </c>
      <c r="K36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6" s="62" t="str">
        <f>IF(ISBLANK(data_final_bulk[[#This Row],[Member ID]]), "", IF(ISBLANK(data_final_bulk[[#This Row],[Effective date]]), "Please fill in the effective date",
"PASS"))</f>
        <v/>
      </c>
      <c r="M36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7" spans="1:13" ht="12.95" customHeight="1" x14ac:dyDescent="0.2">
      <c r="A367" s="124"/>
      <c r="B367" s="124"/>
      <c r="C367" s="129"/>
      <c r="D367" s="126"/>
      <c r="E367" s="127"/>
      <c r="F367" s="127"/>
      <c r="G367" s="148"/>
      <c r="H36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7" s="60" t="str">
        <f>IF(ISBLANK(data_final_bulk[[#This Row],[Member ID]]), "",IF(data_final_bulk[[#This Row],[Payment amount]] &gt; 0, "PASS", "Please ensure the Payment amount is greater than 0"))</f>
        <v/>
      </c>
      <c r="K36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7" s="62" t="str">
        <f>IF(ISBLANK(data_final_bulk[[#This Row],[Member ID]]), "", IF(ISBLANK(data_final_bulk[[#This Row],[Effective date]]), "Please fill in the effective date",
"PASS"))</f>
        <v/>
      </c>
      <c r="M36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8" spans="1:13" ht="12.95" customHeight="1" x14ac:dyDescent="0.2">
      <c r="A368" s="124"/>
      <c r="B368" s="124"/>
      <c r="C368" s="129"/>
      <c r="D368" s="126"/>
      <c r="E368" s="127"/>
      <c r="F368" s="127"/>
      <c r="G368" s="148"/>
      <c r="H36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8" s="60" t="str">
        <f>IF(ISBLANK(data_final_bulk[[#This Row],[Member ID]]), "",IF(data_final_bulk[[#This Row],[Payment amount]] &gt; 0, "PASS", "Please ensure the Payment amount is greater than 0"))</f>
        <v/>
      </c>
      <c r="K36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8" s="62" t="str">
        <f>IF(ISBLANK(data_final_bulk[[#This Row],[Member ID]]), "", IF(ISBLANK(data_final_bulk[[#This Row],[Effective date]]), "Please fill in the effective date",
"PASS"))</f>
        <v/>
      </c>
      <c r="M36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69" spans="1:13" ht="12.95" customHeight="1" x14ac:dyDescent="0.2">
      <c r="A369" s="124"/>
      <c r="B369" s="124"/>
      <c r="C369" s="129"/>
      <c r="D369" s="126"/>
      <c r="E369" s="127"/>
      <c r="F369" s="127"/>
      <c r="G369" s="148"/>
      <c r="H36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6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69" s="60" t="str">
        <f>IF(ISBLANK(data_final_bulk[[#This Row],[Member ID]]), "",IF(data_final_bulk[[#This Row],[Payment amount]] &gt; 0, "PASS", "Please ensure the Payment amount is greater than 0"))</f>
        <v/>
      </c>
      <c r="K36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69" s="62" t="str">
        <f>IF(ISBLANK(data_final_bulk[[#This Row],[Member ID]]), "", IF(ISBLANK(data_final_bulk[[#This Row],[Effective date]]), "Please fill in the effective date",
"PASS"))</f>
        <v/>
      </c>
      <c r="M36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0" spans="1:13" ht="12.95" customHeight="1" x14ac:dyDescent="0.2">
      <c r="A370" s="124"/>
      <c r="B370" s="124"/>
      <c r="C370" s="129"/>
      <c r="D370" s="126"/>
      <c r="E370" s="127"/>
      <c r="F370" s="127"/>
      <c r="G370" s="148"/>
      <c r="H37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0" s="60" t="str">
        <f>IF(ISBLANK(data_final_bulk[[#This Row],[Member ID]]), "",IF(data_final_bulk[[#This Row],[Payment amount]] &gt; 0, "PASS", "Please ensure the Payment amount is greater than 0"))</f>
        <v/>
      </c>
      <c r="K37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0" s="62" t="str">
        <f>IF(ISBLANK(data_final_bulk[[#This Row],[Member ID]]), "", IF(ISBLANK(data_final_bulk[[#This Row],[Effective date]]), "Please fill in the effective date",
"PASS"))</f>
        <v/>
      </c>
      <c r="M37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1" spans="1:13" ht="12.95" customHeight="1" x14ac:dyDescent="0.2">
      <c r="A371" s="124"/>
      <c r="B371" s="124"/>
      <c r="C371" s="129"/>
      <c r="D371" s="126"/>
      <c r="E371" s="127"/>
      <c r="F371" s="127"/>
      <c r="G371" s="148"/>
      <c r="H37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1" s="60" t="str">
        <f>IF(ISBLANK(data_final_bulk[[#This Row],[Member ID]]), "",IF(data_final_bulk[[#This Row],[Payment amount]] &gt; 0, "PASS", "Please ensure the Payment amount is greater than 0"))</f>
        <v/>
      </c>
      <c r="K37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1" s="62" t="str">
        <f>IF(ISBLANK(data_final_bulk[[#This Row],[Member ID]]), "", IF(ISBLANK(data_final_bulk[[#This Row],[Effective date]]), "Please fill in the effective date",
"PASS"))</f>
        <v/>
      </c>
      <c r="M37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2" spans="1:13" ht="12.95" customHeight="1" x14ac:dyDescent="0.2">
      <c r="A372" s="124"/>
      <c r="B372" s="124"/>
      <c r="C372" s="129"/>
      <c r="D372" s="126"/>
      <c r="E372" s="127"/>
      <c r="F372" s="127"/>
      <c r="G372" s="148"/>
      <c r="H37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2" s="60" t="str">
        <f>IF(ISBLANK(data_final_bulk[[#This Row],[Member ID]]), "",IF(data_final_bulk[[#This Row],[Payment amount]] &gt; 0, "PASS", "Please ensure the Payment amount is greater than 0"))</f>
        <v/>
      </c>
      <c r="K37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2" s="62" t="str">
        <f>IF(ISBLANK(data_final_bulk[[#This Row],[Member ID]]), "", IF(ISBLANK(data_final_bulk[[#This Row],[Effective date]]), "Please fill in the effective date",
"PASS"))</f>
        <v/>
      </c>
      <c r="M37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3" spans="1:13" ht="12.95" customHeight="1" x14ac:dyDescent="0.2">
      <c r="A373" s="124"/>
      <c r="B373" s="124"/>
      <c r="C373" s="129"/>
      <c r="D373" s="126"/>
      <c r="E373" s="127"/>
      <c r="F373" s="127"/>
      <c r="G373" s="148"/>
      <c r="H37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3" s="60" t="str">
        <f>IF(ISBLANK(data_final_bulk[[#This Row],[Member ID]]), "",IF(data_final_bulk[[#This Row],[Payment amount]] &gt; 0, "PASS", "Please ensure the Payment amount is greater than 0"))</f>
        <v/>
      </c>
      <c r="K37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3" s="62" t="str">
        <f>IF(ISBLANK(data_final_bulk[[#This Row],[Member ID]]), "", IF(ISBLANK(data_final_bulk[[#This Row],[Effective date]]), "Please fill in the effective date",
"PASS"))</f>
        <v/>
      </c>
      <c r="M37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4" spans="1:13" ht="12.95" customHeight="1" x14ac:dyDescent="0.2">
      <c r="A374" s="124"/>
      <c r="B374" s="124"/>
      <c r="C374" s="129"/>
      <c r="D374" s="126"/>
      <c r="E374" s="127"/>
      <c r="F374" s="127"/>
      <c r="G374" s="148"/>
      <c r="H37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4" s="60" t="str">
        <f>IF(ISBLANK(data_final_bulk[[#This Row],[Member ID]]), "",IF(data_final_bulk[[#This Row],[Payment amount]] &gt; 0, "PASS", "Please ensure the Payment amount is greater than 0"))</f>
        <v/>
      </c>
      <c r="K37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4" s="62" t="str">
        <f>IF(ISBLANK(data_final_bulk[[#This Row],[Member ID]]), "", IF(ISBLANK(data_final_bulk[[#This Row],[Effective date]]), "Please fill in the effective date",
"PASS"))</f>
        <v/>
      </c>
      <c r="M37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5" spans="1:13" ht="12.95" customHeight="1" x14ac:dyDescent="0.2">
      <c r="A375" s="124"/>
      <c r="B375" s="124"/>
      <c r="C375" s="129"/>
      <c r="D375" s="126"/>
      <c r="E375" s="127"/>
      <c r="F375" s="127"/>
      <c r="G375" s="148"/>
      <c r="H37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5" s="60" t="str">
        <f>IF(ISBLANK(data_final_bulk[[#This Row],[Member ID]]), "",IF(data_final_bulk[[#This Row],[Payment amount]] &gt; 0, "PASS", "Please ensure the Payment amount is greater than 0"))</f>
        <v/>
      </c>
      <c r="K37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5" s="62" t="str">
        <f>IF(ISBLANK(data_final_bulk[[#This Row],[Member ID]]), "", IF(ISBLANK(data_final_bulk[[#This Row],[Effective date]]), "Please fill in the effective date",
"PASS"))</f>
        <v/>
      </c>
      <c r="M37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6" spans="1:13" ht="12.95" customHeight="1" x14ac:dyDescent="0.2">
      <c r="A376" s="124"/>
      <c r="B376" s="124"/>
      <c r="C376" s="129"/>
      <c r="D376" s="126"/>
      <c r="E376" s="127"/>
      <c r="F376" s="127"/>
      <c r="G376" s="148"/>
      <c r="H37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6" s="60" t="str">
        <f>IF(ISBLANK(data_final_bulk[[#This Row],[Member ID]]), "",IF(data_final_bulk[[#This Row],[Payment amount]] &gt; 0, "PASS", "Please ensure the Payment amount is greater than 0"))</f>
        <v/>
      </c>
      <c r="K37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6" s="62" t="str">
        <f>IF(ISBLANK(data_final_bulk[[#This Row],[Member ID]]), "", IF(ISBLANK(data_final_bulk[[#This Row],[Effective date]]), "Please fill in the effective date",
"PASS"))</f>
        <v/>
      </c>
      <c r="M37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7" spans="1:13" ht="12.95" customHeight="1" x14ac:dyDescent="0.2">
      <c r="A377" s="124"/>
      <c r="B377" s="124"/>
      <c r="C377" s="129"/>
      <c r="D377" s="126"/>
      <c r="E377" s="127"/>
      <c r="F377" s="127"/>
      <c r="G377" s="148"/>
      <c r="H37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7" s="60" t="str">
        <f>IF(ISBLANK(data_final_bulk[[#This Row],[Member ID]]), "",IF(data_final_bulk[[#This Row],[Payment amount]] &gt; 0, "PASS", "Please ensure the Payment amount is greater than 0"))</f>
        <v/>
      </c>
      <c r="K37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7" s="62" t="str">
        <f>IF(ISBLANK(data_final_bulk[[#This Row],[Member ID]]), "", IF(ISBLANK(data_final_bulk[[#This Row],[Effective date]]), "Please fill in the effective date",
"PASS"))</f>
        <v/>
      </c>
      <c r="M37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8" spans="1:13" ht="12.95" customHeight="1" x14ac:dyDescent="0.2">
      <c r="A378" s="124"/>
      <c r="B378" s="124"/>
      <c r="C378" s="129"/>
      <c r="D378" s="126"/>
      <c r="E378" s="127"/>
      <c r="F378" s="127"/>
      <c r="G378" s="148"/>
      <c r="H37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8" s="60" t="str">
        <f>IF(ISBLANK(data_final_bulk[[#This Row],[Member ID]]), "",IF(data_final_bulk[[#This Row],[Payment amount]] &gt; 0, "PASS", "Please ensure the Payment amount is greater than 0"))</f>
        <v/>
      </c>
      <c r="K37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8" s="62" t="str">
        <f>IF(ISBLANK(data_final_bulk[[#This Row],[Member ID]]), "", IF(ISBLANK(data_final_bulk[[#This Row],[Effective date]]), "Please fill in the effective date",
"PASS"))</f>
        <v/>
      </c>
      <c r="M37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79" spans="1:13" ht="12.95" customHeight="1" x14ac:dyDescent="0.2">
      <c r="A379" s="124"/>
      <c r="B379" s="124"/>
      <c r="C379" s="129"/>
      <c r="D379" s="126"/>
      <c r="E379" s="127"/>
      <c r="F379" s="127"/>
      <c r="G379" s="148"/>
      <c r="H37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7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79" s="60" t="str">
        <f>IF(ISBLANK(data_final_bulk[[#This Row],[Member ID]]), "",IF(data_final_bulk[[#This Row],[Payment amount]] &gt; 0, "PASS", "Please ensure the Payment amount is greater than 0"))</f>
        <v/>
      </c>
      <c r="K37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79" s="62" t="str">
        <f>IF(ISBLANK(data_final_bulk[[#This Row],[Member ID]]), "", IF(ISBLANK(data_final_bulk[[#This Row],[Effective date]]), "Please fill in the effective date",
"PASS"))</f>
        <v/>
      </c>
      <c r="M37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0" spans="1:13" ht="12.95" customHeight="1" x14ac:dyDescent="0.2">
      <c r="A380" s="124"/>
      <c r="B380" s="124"/>
      <c r="C380" s="129"/>
      <c r="D380" s="126"/>
      <c r="E380" s="127"/>
      <c r="F380" s="127"/>
      <c r="G380" s="148"/>
      <c r="H38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0" s="60" t="str">
        <f>IF(ISBLANK(data_final_bulk[[#This Row],[Member ID]]), "",IF(data_final_bulk[[#This Row],[Payment amount]] &gt; 0, "PASS", "Please ensure the Payment amount is greater than 0"))</f>
        <v/>
      </c>
      <c r="K38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0" s="62" t="str">
        <f>IF(ISBLANK(data_final_bulk[[#This Row],[Member ID]]), "", IF(ISBLANK(data_final_bulk[[#This Row],[Effective date]]), "Please fill in the effective date",
"PASS"))</f>
        <v/>
      </c>
      <c r="M38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1" spans="1:13" ht="12.95" customHeight="1" x14ac:dyDescent="0.2">
      <c r="A381" s="124"/>
      <c r="B381" s="124"/>
      <c r="C381" s="129"/>
      <c r="D381" s="126"/>
      <c r="E381" s="127"/>
      <c r="F381" s="127"/>
      <c r="G381" s="148"/>
      <c r="H38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1" s="60" t="str">
        <f>IF(ISBLANK(data_final_bulk[[#This Row],[Member ID]]), "",IF(data_final_bulk[[#This Row],[Payment amount]] &gt; 0, "PASS", "Please ensure the Payment amount is greater than 0"))</f>
        <v/>
      </c>
      <c r="K38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1" s="62" t="str">
        <f>IF(ISBLANK(data_final_bulk[[#This Row],[Member ID]]), "", IF(ISBLANK(data_final_bulk[[#This Row],[Effective date]]), "Please fill in the effective date",
"PASS"))</f>
        <v/>
      </c>
      <c r="M38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2" spans="1:13" ht="12.95" customHeight="1" x14ac:dyDescent="0.2">
      <c r="A382" s="124"/>
      <c r="B382" s="124"/>
      <c r="C382" s="129"/>
      <c r="D382" s="126"/>
      <c r="E382" s="127"/>
      <c r="F382" s="127"/>
      <c r="G382" s="148"/>
      <c r="H38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2" s="60" t="str">
        <f>IF(ISBLANK(data_final_bulk[[#This Row],[Member ID]]), "",IF(data_final_bulk[[#This Row],[Payment amount]] &gt; 0, "PASS", "Please ensure the Payment amount is greater than 0"))</f>
        <v/>
      </c>
      <c r="K38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2" s="62" t="str">
        <f>IF(ISBLANK(data_final_bulk[[#This Row],[Member ID]]), "", IF(ISBLANK(data_final_bulk[[#This Row],[Effective date]]), "Please fill in the effective date",
"PASS"))</f>
        <v/>
      </c>
      <c r="M38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3" spans="1:13" ht="12.95" customHeight="1" x14ac:dyDescent="0.2">
      <c r="A383" s="124"/>
      <c r="B383" s="124"/>
      <c r="C383" s="129"/>
      <c r="D383" s="126"/>
      <c r="E383" s="127"/>
      <c r="F383" s="127"/>
      <c r="G383" s="148"/>
      <c r="H38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3" s="60" t="str">
        <f>IF(ISBLANK(data_final_bulk[[#This Row],[Member ID]]), "",IF(data_final_bulk[[#This Row],[Payment amount]] &gt; 0, "PASS", "Please ensure the Payment amount is greater than 0"))</f>
        <v/>
      </c>
      <c r="K38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3" s="62" t="str">
        <f>IF(ISBLANK(data_final_bulk[[#This Row],[Member ID]]), "", IF(ISBLANK(data_final_bulk[[#This Row],[Effective date]]), "Please fill in the effective date",
"PASS"))</f>
        <v/>
      </c>
      <c r="M38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4" spans="1:13" ht="12.95" customHeight="1" x14ac:dyDescent="0.2">
      <c r="A384" s="124"/>
      <c r="B384" s="124"/>
      <c r="C384" s="129"/>
      <c r="D384" s="126"/>
      <c r="E384" s="127"/>
      <c r="F384" s="127"/>
      <c r="G384" s="148"/>
      <c r="H38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4" s="60" t="str">
        <f>IF(ISBLANK(data_final_bulk[[#This Row],[Member ID]]), "",IF(data_final_bulk[[#This Row],[Payment amount]] &gt; 0, "PASS", "Please ensure the Payment amount is greater than 0"))</f>
        <v/>
      </c>
      <c r="K38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4" s="62" t="str">
        <f>IF(ISBLANK(data_final_bulk[[#This Row],[Member ID]]), "", IF(ISBLANK(data_final_bulk[[#This Row],[Effective date]]), "Please fill in the effective date",
"PASS"))</f>
        <v/>
      </c>
      <c r="M38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5" spans="1:13" ht="12.95" customHeight="1" x14ac:dyDescent="0.2">
      <c r="A385" s="124"/>
      <c r="B385" s="124"/>
      <c r="C385" s="129"/>
      <c r="D385" s="126"/>
      <c r="E385" s="127"/>
      <c r="F385" s="127"/>
      <c r="G385" s="148"/>
      <c r="H38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5" s="60" t="str">
        <f>IF(ISBLANK(data_final_bulk[[#This Row],[Member ID]]), "",IF(data_final_bulk[[#This Row],[Payment amount]] &gt; 0, "PASS", "Please ensure the Payment amount is greater than 0"))</f>
        <v/>
      </c>
      <c r="K38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5" s="62" t="str">
        <f>IF(ISBLANK(data_final_bulk[[#This Row],[Member ID]]), "", IF(ISBLANK(data_final_bulk[[#This Row],[Effective date]]), "Please fill in the effective date",
"PASS"))</f>
        <v/>
      </c>
      <c r="M38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6" spans="1:13" ht="12.95" customHeight="1" x14ac:dyDescent="0.2">
      <c r="A386" s="124"/>
      <c r="B386" s="124"/>
      <c r="C386" s="129"/>
      <c r="D386" s="126"/>
      <c r="E386" s="127"/>
      <c r="F386" s="127"/>
      <c r="G386" s="148"/>
      <c r="H38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6" s="60" t="str">
        <f>IF(ISBLANK(data_final_bulk[[#This Row],[Member ID]]), "",IF(data_final_bulk[[#This Row],[Payment amount]] &gt; 0, "PASS", "Please ensure the Payment amount is greater than 0"))</f>
        <v/>
      </c>
      <c r="K38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6" s="62" t="str">
        <f>IF(ISBLANK(data_final_bulk[[#This Row],[Member ID]]), "", IF(ISBLANK(data_final_bulk[[#This Row],[Effective date]]), "Please fill in the effective date",
"PASS"))</f>
        <v/>
      </c>
      <c r="M38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7" spans="1:13" ht="12.95" customHeight="1" x14ac:dyDescent="0.2">
      <c r="A387" s="124"/>
      <c r="B387" s="124"/>
      <c r="C387" s="129"/>
      <c r="D387" s="126"/>
      <c r="E387" s="127"/>
      <c r="F387" s="127"/>
      <c r="G387" s="148"/>
      <c r="H38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7" s="60" t="str">
        <f>IF(ISBLANK(data_final_bulk[[#This Row],[Member ID]]), "",IF(data_final_bulk[[#This Row],[Payment amount]] &gt; 0, "PASS", "Please ensure the Payment amount is greater than 0"))</f>
        <v/>
      </c>
      <c r="K38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7" s="62" t="str">
        <f>IF(ISBLANK(data_final_bulk[[#This Row],[Member ID]]), "", IF(ISBLANK(data_final_bulk[[#This Row],[Effective date]]), "Please fill in the effective date",
"PASS"))</f>
        <v/>
      </c>
      <c r="M38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8" spans="1:13" ht="12.95" customHeight="1" x14ac:dyDescent="0.2">
      <c r="A388" s="124"/>
      <c r="B388" s="124"/>
      <c r="C388" s="129"/>
      <c r="D388" s="126"/>
      <c r="E388" s="127"/>
      <c r="F388" s="127"/>
      <c r="G388" s="148"/>
      <c r="H38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8" s="60" t="str">
        <f>IF(ISBLANK(data_final_bulk[[#This Row],[Member ID]]), "",IF(data_final_bulk[[#This Row],[Payment amount]] &gt; 0, "PASS", "Please ensure the Payment amount is greater than 0"))</f>
        <v/>
      </c>
      <c r="K38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8" s="62" t="str">
        <f>IF(ISBLANK(data_final_bulk[[#This Row],[Member ID]]), "", IF(ISBLANK(data_final_bulk[[#This Row],[Effective date]]), "Please fill in the effective date",
"PASS"))</f>
        <v/>
      </c>
      <c r="M38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89" spans="1:13" ht="12.95" customHeight="1" x14ac:dyDescent="0.2">
      <c r="A389" s="124"/>
      <c r="B389" s="124"/>
      <c r="C389" s="129"/>
      <c r="D389" s="126"/>
      <c r="E389" s="127"/>
      <c r="F389" s="127"/>
      <c r="G389" s="148"/>
      <c r="H38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8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89" s="60" t="str">
        <f>IF(ISBLANK(data_final_bulk[[#This Row],[Member ID]]), "",IF(data_final_bulk[[#This Row],[Payment amount]] &gt; 0, "PASS", "Please ensure the Payment amount is greater than 0"))</f>
        <v/>
      </c>
      <c r="K38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89" s="62" t="str">
        <f>IF(ISBLANK(data_final_bulk[[#This Row],[Member ID]]), "", IF(ISBLANK(data_final_bulk[[#This Row],[Effective date]]), "Please fill in the effective date",
"PASS"))</f>
        <v/>
      </c>
      <c r="M38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0" spans="1:13" ht="12.95" customHeight="1" x14ac:dyDescent="0.2">
      <c r="A390" s="124"/>
      <c r="B390" s="124"/>
      <c r="C390" s="129"/>
      <c r="D390" s="126"/>
      <c r="E390" s="127"/>
      <c r="F390" s="127"/>
      <c r="G390" s="148"/>
      <c r="H39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0" s="60" t="str">
        <f>IF(ISBLANK(data_final_bulk[[#This Row],[Member ID]]), "",IF(data_final_bulk[[#This Row],[Payment amount]] &gt; 0, "PASS", "Please ensure the Payment amount is greater than 0"))</f>
        <v/>
      </c>
      <c r="K39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0" s="62" t="str">
        <f>IF(ISBLANK(data_final_bulk[[#This Row],[Member ID]]), "", IF(ISBLANK(data_final_bulk[[#This Row],[Effective date]]), "Please fill in the effective date",
"PASS"))</f>
        <v/>
      </c>
      <c r="M39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1" spans="1:13" ht="12.95" customHeight="1" x14ac:dyDescent="0.2">
      <c r="A391" s="124"/>
      <c r="B391" s="124"/>
      <c r="C391" s="129"/>
      <c r="D391" s="126"/>
      <c r="E391" s="127"/>
      <c r="F391" s="127"/>
      <c r="G391" s="148"/>
      <c r="H39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1" s="60" t="str">
        <f>IF(ISBLANK(data_final_bulk[[#This Row],[Member ID]]), "",IF(data_final_bulk[[#This Row],[Payment amount]] &gt; 0, "PASS", "Please ensure the Payment amount is greater than 0"))</f>
        <v/>
      </c>
      <c r="K39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1" s="62" t="str">
        <f>IF(ISBLANK(data_final_bulk[[#This Row],[Member ID]]), "", IF(ISBLANK(data_final_bulk[[#This Row],[Effective date]]), "Please fill in the effective date",
"PASS"))</f>
        <v/>
      </c>
      <c r="M39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2" spans="1:13" ht="12.95" customHeight="1" x14ac:dyDescent="0.2">
      <c r="A392" s="124"/>
      <c r="B392" s="124"/>
      <c r="C392" s="129"/>
      <c r="D392" s="126"/>
      <c r="E392" s="127"/>
      <c r="F392" s="127"/>
      <c r="G392" s="148"/>
      <c r="H39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2" s="60" t="str">
        <f>IF(ISBLANK(data_final_bulk[[#This Row],[Member ID]]), "",IF(data_final_bulk[[#This Row],[Payment amount]] &gt; 0, "PASS", "Please ensure the Payment amount is greater than 0"))</f>
        <v/>
      </c>
      <c r="K39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2" s="62" t="str">
        <f>IF(ISBLANK(data_final_bulk[[#This Row],[Member ID]]), "", IF(ISBLANK(data_final_bulk[[#This Row],[Effective date]]), "Please fill in the effective date",
"PASS"))</f>
        <v/>
      </c>
      <c r="M39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3" spans="1:13" ht="12.95" customHeight="1" x14ac:dyDescent="0.2">
      <c r="A393" s="124"/>
      <c r="B393" s="124"/>
      <c r="C393" s="129"/>
      <c r="D393" s="126"/>
      <c r="E393" s="127"/>
      <c r="F393" s="127"/>
      <c r="G393" s="148"/>
      <c r="H39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3" s="60" t="str">
        <f>IF(ISBLANK(data_final_bulk[[#This Row],[Member ID]]), "",IF(data_final_bulk[[#This Row],[Payment amount]] &gt; 0, "PASS", "Please ensure the Payment amount is greater than 0"))</f>
        <v/>
      </c>
      <c r="K39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3" s="62" t="str">
        <f>IF(ISBLANK(data_final_bulk[[#This Row],[Member ID]]), "", IF(ISBLANK(data_final_bulk[[#This Row],[Effective date]]), "Please fill in the effective date",
"PASS"))</f>
        <v/>
      </c>
      <c r="M39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4" spans="1:13" ht="12.95" customHeight="1" x14ac:dyDescent="0.2">
      <c r="A394" s="124"/>
      <c r="B394" s="124"/>
      <c r="C394" s="129"/>
      <c r="D394" s="126"/>
      <c r="E394" s="127"/>
      <c r="F394" s="127"/>
      <c r="G394" s="148"/>
      <c r="H39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4" s="60" t="str">
        <f>IF(ISBLANK(data_final_bulk[[#This Row],[Member ID]]), "",IF(data_final_bulk[[#This Row],[Payment amount]] &gt; 0, "PASS", "Please ensure the Payment amount is greater than 0"))</f>
        <v/>
      </c>
      <c r="K39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4" s="62" t="str">
        <f>IF(ISBLANK(data_final_bulk[[#This Row],[Member ID]]), "", IF(ISBLANK(data_final_bulk[[#This Row],[Effective date]]), "Please fill in the effective date",
"PASS"))</f>
        <v/>
      </c>
      <c r="M39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5" spans="1:13" ht="12.95" customHeight="1" x14ac:dyDescent="0.2">
      <c r="A395" s="124"/>
      <c r="B395" s="124"/>
      <c r="C395" s="129"/>
      <c r="D395" s="126"/>
      <c r="E395" s="127"/>
      <c r="F395" s="127"/>
      <c r="G395" s="148"/>
      <c r="H39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5" s="60" t="str">
        <f>IF(ISBLANK(data_final_bulk[[#This Row],[Member ID]]), "",IF(data_final_bulk[[#This Row],[Payment amount]] &gt; 0, "PASS", "Please ensure the Payment amount is greater than 0"))</f>
        <v/>
      </c>
      <c r="K39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5" s="62" t="str">
        <f>IF(ISBLANK(data_final_bulk[[#This Row],[Member ID]]), "", IF(ISBLANK(data_final_bulk[[#This Row],[Effective date]]), "Please fill in the effective date",
"PASS"))</f>
        <v/>
      </c>
      <c r="M39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6" spans="1:13" ht="12.95" customHeight="1" x14ac:dyDescent="0.2">
      <c r="A396" s="124"/>
      <c r="B396" s="124"/>
      <c r="C396" s="129"/>
      <c r="D396" s="126"/>
      <c r="E396" s="127"/>
      <c r="F396" s="127"/>
      <c r="G396" s="148"/>
      <c r="H39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6" s="60" t="str">
        <f>IF(ISBLANK(data_final_bulk[[#This Row],[Member ID]]), "",IF(data_final_bulk[[#This Row],[Payment amount]] &gt; 0, "PASS", "Please ensure the Payment amount is greater than 0"))</f>
        <v/>
      </c>
      <c r="K39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6" s="62" t="str">
        <f>IF(ISBLANK(data_final_bulk[[#This Row],[Member ID]]), "", IF(ISBLANK(data_final_bulk[[#This Row],[Effective date]]), "Please fill in the effective date",
"PASS"))</f>
        <v/>
      </c>
      <c r="M39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7" spans="1:13" ht="12.95" customHeight="1" x14ac:dyDescent="0.2">
      <c r="A397" s="124"/>
      <c r="B397" s="124"/>
      <c r="C397" s="129"/>
      <c r="D397" s="126"/>
      <c r="E397" s="127"/>
      <c r="F397" s="127"/>
      <c r="G397" s="148"/>
      <c r="H39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7" s="60" t="str">
        <f>IF(ISBLANK(data_final_bulk[[#This Row],[Member ID]]), "",IF(data_final_bulk[[#This Row],[Payment amount]] &gt; 0, "PASS", "Please ensure the Payment amount is greater than 0"))</f>
        <v/>
      </c>
      <c r="K39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7" s="62" t="str">
        <f>IF(ISBLANK(data_final_bulk[[#This Row],[Member ID]]), "", IF(ISBLANK(data_final_bulk[[#This Row],[Effective date]]), "Please fill in the effective date",
"PASS"))</f>
        <v/>
      </c>
      <c r="M39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8" spans="1:13" ht="12.95" customHeight="1" x14ac:dyDescent="0.2">
      <c r="A398" s="124"/>
      <c r="B398" s="124"/>
      <c r="C398" s="129"/>
      <c r="D398" s="126"/>
      <c r="E398" s="127"/>
      <c r="F398" s="127"/>
      <c r="G398" s="148"/>
      <c r="H39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8" s="60" t="str">
        <f>IF(ISBLANK(data_final_bulk[[#This Row],[Member ID]]), "",IF(data_final_bulk[[#This Row],[Payment amount]] &gt; 0, "PASS", "Please ensure the Payment amount is greater than 0"))</f>
        <v/>
      </c>
      <c r="K39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8" s="62" t="str">
        <f>IF(ISBLANK(data_final_bulk[[#This Row],[Member ID]]), "", IF(ISBLANK(data_final_bulk[[#This Row],[Effective date]]), "Please fill in the effective date",
"PASS"))</f>
        <v/>
      </c>
      <c r="M39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399" spans="1:13" ht="12.95" customHeight="1" x14ac:dyDescent="0.2">
      <c r="A399" s="124"/>
      <c r="B399" s="124"/>
      <c r="C399" s="129"/>
      <c r="D399" s="126"/>
      <c r="E399" s="127"/>
      <c r="F399" s="127"/>
      <c r="G399" s="148"/>
      <c r="H39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39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399" s="60" t="str">
        <f>IF(ISBLANK(data_final_bulk[[#This Row],[Member ID]]), "",IF(data_final_bulk[[#This Row],[Payment amount]] &gt; 0, "PASS", "Please ensure the Payment amount is greater than 0"))</f>
        <v/>
      </c>
      <c r="K39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399" s="62" t="str">
        <f>IF(ISBLANK(data_final_bulk[[#This Row],[Member ID]]), "", IF(ISBLANK(data_final_bulk[[#This Row],[Effective date]]), "Please fill in the effective date",
"PASS"))</f>
        <v/>
      </c>
      <c r="M39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0" spans="1:13" ht="12.95" customHeight="1" x14ac:dyDescent="0.2">
      <c r="A400" s="124"/>
      <c r="B400" s="124"/>
      <c r="C400" s="129"/>
      <c r="D400" s="126"/>
      <c r="E400" s="127"/>
      <c r="F400" s="127"/>
      <c r="G400" s="148"/>
      <c r="H40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0" s="60" t="str">
        <f>IF(ISBLANK(data_final_bulk[[#This Row],[Member ID]]), "",IF(data_final_bulk[[#This Row],[Payment amount]] &gt; 0, "PASS", "Please ensure the Payment amount is greater than 0"))</f>
        <v/>
      </c>
      <c r="K40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0" s="62" t="str">
        <f>IF(ISBLANK(data_final_bulk[[#This Row],[Member ID]]), "", IF(ISBLANK(data_final_bulk[[#This Row],[Effective date]]), "Please fill in the effective date",
"PASS"))</f>
        <v/>
      </c>
      <c r="M40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1" spans="1:13" ht="12.95" customHeight="1" x14ac:dyDescent="0.2">
      <c r="A401" s="124"/>
      <c r="B401" s="124"/>
      <c r="C401" s="129"/>
      <c r="D401" s="126"/>
      <c r="E401" s="127"/>
      <c r="F401" s="127"/>
      <c r="G401" s="148"/>
      <c r="H40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1" s="60" t="str">
        <f>IF(ISBLANK(data_final_bulk[[#This Row],[Member ID]]), "",IF(data_final_bulk[[#This Row],[Payment amount]] &gt; 0, "PASS", "Please ensure the Payment amount is greater than 0"))</f>
        <v/>
      </c>
      <c r="K40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1" s="62" t="str">
        <f>IF(ISBLANK(data_final_bulk[[#This Row],[Member ID]]), "", IF(ISBLANK(data_final_bulk[[#This Row],[Effective date]]), "Please fill in the effective date",
"PASS"))</f>
        <v/>
      </c>
      <c r="M40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2" spans="1:13" ht="12.95" customHeight="1" x14ac:dyDescent="0.2">
      <c r="A402" s="124"/>
      <c r="B402" s="124"/>
      <c r="C402" s="129"/>
      <c r="D402" s="126"/>
      <c r="E402" s="127"/>
      <c r="F402" s="127"/>
      <c r="G402" s="148"/>
      <c r="H40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2" s="60" t="str">
        <f>IF(ISBLANK(data_final_bulk[[#This Row],[Member ID]]), "",IF(data_final_bulk[[#This Row],[Payment amount]] &gt; 0, "PASS", "Please ensure the Payment amount is greater than 0"))</f>
        <v/>
      </c>
      <c r="K40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2" s="62" t="str">
        <f>IF(ISBLANK(data_final_bulk[[#This Row],[Member ID]]), "", IF(ISBLANK(data_final_bulk[[#This Row],[Effective date]]), "Please fill in the effective date",
"PASS"))</f>
        <v/>
      </c>
      <c r="M40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3" spans="1:13" ht="12.95" customHeight="1" x14ac:dyDescent="0.2">
      <c r="A403" s="124"/>
      <c r="B403" s="124"/>
      <c r="C403" s="129"/>
      <c r="D403" s="126"/>
      <c r="E403" s="127"/>
      <c r="F403" s="127"/>
      <c r="G403" s="148"/>
      <c r="H40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3" s="60" t="str">
        <f>IF(ISBLANK(data_final_bulk[[#This Row],[Member ID]]), "",IF(data_final_bulk[[#This Row],[Payment amount]] &gt; 0, "PASS", "Please ensure the Payment amount is greater than 0"))</f>
        <v/>
      </c>
      <c r="K40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3" s="62" t="str">
        <f>IF(ISBLANK(data_final_bulk[[#This Row],[Member ID]]), "", IF(ISBLANK(data_final_bulk[[#This Row],[Effective date]]), "Please fill in the effective date",
"PASS"))</f>
        <v/>
      </c>
      <c r="M40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4" spans="1:13" ht="12.95" customHeight="1" x14ac:dyDescent="0.2">
      <c r="A404" s="124"/>
      <c r="B404" s="124"/>
      <c r="C404" s="129"/>
      <c r="D404" s="126"/>
      <c r="E404" s="127"/>
      <c r="F404" s="127"/>
      <c r="G404" s="148"/>
      <c r="H40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4" s="60" t="str">
        <f>IF(ISBLANK(data_final_bulk[[#This Row],[Member ID]]), "",IF(data_final_bulk[[#This Row],[Payment amount]] &gt; 0, "PASS", "Please ensure the Payment amount is greater than 0"))</f>
        <v/>
      </c>
      <c r="K40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4" s="62" t="str">
        <f>IF(ISBLANK(data_final_bulk[[#This Row],[Member ID]]), "", IF(ISBLANK(data_final_bulk[[#This Row],[Effective date]]), "Please fill in the effective date",
"PASS"))</f>
        <v/>
      </c>
      <c r="M40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5" spans="1:13" ht="12.95" customHeight="1" x14ac:dyDescent="0.2">
      <c r="A405" s="124"/>
      <c r="B405" s="124"/>
      <c r="C405" s="129"/>
      <c r="D405" s="126"/>
      <c r="E405" s="127"/>
      <c r="F405" s="127"/>
      <c r="G405" s="148"/>
      <c r="H40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5" s="60" t="str">
        <f>IF(ISBLANK(data_final_bulk[[#This Row],[Member ID]]), "",IF(data_final_bulk[[#This Row],[Payment amount]] &gt; 0, "PASS", "Please ensure the Payment amount is greater than 0"))</f>
        <v/>
      </c>
      <c r="K40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5" s="62" t="str">
        <f>IF(ISBLANK(data_final_bulk[[#This Row],[Member ID]]), "", IF(ISBLANK(data_final_bulk[[#This Row],[Effective date]]), "Please fill in the effective date",
"PASS"))</f>
        <v/>
      </c>
      <c r="M40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6" spans="1:13" ht="12.95" customHeight="1" x14ac:dyDescent="0.2">
      <c r="A406" s="124"/>
      <c r="B406" s="124"/>
      <c r="C406" s="129"/>
      <c r="D406" s="126"/>
      <c r="E406" s="127"/>
      <c r="F406" s="127"/>
      <c r="G406" s="148"/>
      <c r="H40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6" s="60" t="str">
        <f>IF(ISBLANK(data_final_bulk[[#This Row],[Member ID]]), "",IF(data_final_bulk[[#This Row],[Payment amount]] &gt; 0, "PASS", "Please ensure the Payment amount is greater than 0"))</f>
        <v/>
      </c>
      <c r="K40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6" s="62" t="str">
        <f>IF(ISBLANK(data_final_bulk[[#This Row],[Member ID]]), "", IF(ISBLANK(data_final_bulk[[#This Row],[Effective date]]), "Please fill in the effective date",
"PASS"))</f>
        <v/>
      </c>
      <c r="M40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7" spans="1:13" ht="12.95" customHeight="1" x14ac:dyDescent="0.2">
      <c r="A407" s="124"/>
      <c r="B407" s="124"/>
      <c r="C407" s="129"/>
      <c r="D407" s="126"/>
      <c r="E407" s="127"/>
      <c r="F407" s="127"/>
      <c r="G407" s="148"/>
      <c r="H40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7" s="60" t="str">
        <f>IF(ISBLANK(data_final_bulk[[#This Row],[Member ID]]), "",IF(data_final_bulk[[#This Row],[Payment amount]] &gt; 0, "PASS", "Please ensure the Payment amount is greater than 0"))</f>
        <v/>
      </c>
      <c r="K40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7" s="62" t="str">
        <f>IF(ISBLANK(data_final_bulk[[#This Row],[Member ID]]), "", IF(ISBLANK(data_final_bulk[[#This Row],[Effective date]]), "Please fill in the effective date",
"PASS"))</f>
        <v/>
      </c>
      <c r="M40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8" spans="1:13" ht="12.95" customHeight="1" x14ac:dyDescent="0.2">
      <c r="A408" s="124"/>
      <c r="B408" s="124"/>
      <c r="C408" s="129"/>
      <c r="D408" s="126"/>
      <c r="E408" s="127"/>
      <c r="F408" s="127"/>
      <c r="G408" s="148"/>
      <c r="H40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8" s="60" t="str">
        <f>IF(ISBLANK(data_final_bulk[[#This Row],[Member ID]]), "",IF(data_final_bulk[[#This Row],[Payment amount]] &gt; 0, "PASS", "Please ensure the Payment amount is greater than 0"))</f>
        <v/>
      </c>
      <c r="K40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8" s="62" t="str">
        <f>IF(ISBLANK(data_final_bulk[[#This Row],[Member ID]]), "", IF(ISBLANK(data_final_bulk[[#This Row],[Effective date]]), "Please fill in the effective date",
"PASS"))</f>
        <v/>
      </c>
      <c r="M40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09" spans="1:13" ht="12.95" customHeight="1" x14ac:dyDescent="0.2">
      <c r="A409" s="124"/>
      <c r="B409" s="124"/>
      <c r="C409" s="129"/>
      <c r="D409" s="126"/>
      <c r="E409" s="127"/>
      <c r="F409" s="127"/>
      <c r="G409" s="148"/>
      <c r="H40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0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09" s="60" t="str">
        <f>IF(ISBLANK(data_final_bulk[[#This Row],[Member ID]]), "",IF(data_final_bulk[[#This Row],[Payment amount]] &gt; 0, "PASS", "Please ensure the Payment amount is greater than 0"))</f>
        <v/>
      </c>
      <c r="K40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09" s="62" t="str">
        <f>IF(ISBLANK(data_final_bulk[[#This Row],[Member ID]]), "", IF(ISBLANK(data_final_bulk[[#This Row],[Effective date]]), "Please fill in the effective date",
"PASS"))</f>
        <v/>
      </c>
      <c r="M40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0" spans="1:13" ht="12.95" customHeight="1" x14ac:dyDescent="0.2">
      <c r="A410" s="124"/>
      <c r="B410" s="124"/>
      <c r="C410" s="129"/>
      <c r="D410" s="126"/>
      <c r="E410" s="127"/>
      <c r="F410" s="127"/>
      <c r="G410" s="148"/>
      <c r="H41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0" s="60" t="str">
        <f>IF(ISBLANK(data_final_bulk[[#This Row],[Member ID]]), "",IF(data_final_bulk[[#This Row],[Payment amount]] &gt; 0, "PASS", "Please ensure the Payment amount is greater than 0"))</f>
        <v/>
      </c>
      <c r="K41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0" s="62" t="str">
        <f>IF(ISBLANK(data_final_bulk[[#This Row],[Member ID]]), "", IF(ISBLANK(data_final_bulk[[#This Row],[Effective date]]), "Please fill in the effective date",
"PASS"))</f>
        <v/>
      </c>
      <c r="M41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1" spans="1:13" ht="12.95" customHeight="1" x14ac:dyDescent="0.2">
      <c r="A411" s="124"/>
      <c r="B411" s="124"/>
      <c r="C411" s="129"/>
      <c r="D411" s="126"/>
      <c r="E411" s="127"/>
      <c r="F411" s="127"/>
      <c r="G411" s="148"/>
      <c r="H41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1" s="60" t="str">
        <f>IF(ISBLANK(data_final_bulk[[#This Row],[Member ID]]), "",IF(data_final_bulk[[#This Row],[Payment amount]] &gt; 0, "PASS", "Please ensure the Payment amount is greater than 0"))</f>
        <v/>
      </c>
      <c r="K41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1" s="62" t="str">
        <f>IF(ISBLANK(data_final_bulk[[#This Row],[Member ID]]), "", IF(ISBLANK(data_final_bulk[[#This Row],[Effective date]]), "Please fill in the effective date",
"PASS"))</f>
        <v/>
      </c>
      <c r="M41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2" spans="1:13" ht="12.95" customHeight="1" x14ac:dyDescent="0.2">
      <c r="A412" s="124"/>
      <c r="B412" s="124"/>
      <c r="C412" s="129"/>
      <c r="D412" s="126"/>
      <c r="E412" s="127"/>
      <c r="F412" s="127"/>
      <c r="G412" s="148"/>
      <c r="H41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2" s="60" t="str">
        <f>IF(ISBLANK(data_final_bulk[[#This Row],[Member ID]]), "",IF(data_final_bulk[[#This Row],[Payment amount]] &gt; 0, "PASS", "Please ensure the Payment amount is greater than 0"))</f>
        <v/>
      </c>
      <c r="K41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2" s="62" t="str">
        <f>IF(ISBLANK(data_final_bulk[[#This Row],[Member ID]]), "", IF(ISBLANK(data_final_bulk[[#This Row],[Effective date]]), "Please fill in the effective date",
"PASS"))</f>
        <v/>
      </c>
      <c r="M41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3" spans="1:13" ht="12.95" customHeight="1" x14ac:dyDescent="0.2">
      <c r="A413" s="124"/>
      <c r="B413" s="124"/>
      <c r="C413" s="129"/>
      <c r="D413" s="126"/>
      <c r="E413" s="127"/>
      <c r="F413" s="127"/>
      <c r="G413" s="148"/>
      <c r="H41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3" s="60" t="str">
        <f>IF(ISBLANK(data_final_bulk[[#This Row],[Member ID]]), "",IF(data_final_bulk[[#This Row],[Payment amount]] &gt; 0, "PASS", "Please ensure the Payment amount is greater than 0"))</f>
        <v/>
      </c>
      <c r="K41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3" s="62" t="str">
        <f>IF(ISBLANK(data_final_bulk[[#This Row],[Member ID]]), "", IF(ISBLANK(data_final_bulk[[#This Row],[Effective date]]), "Please fill in the effective date",
"PASS"))</f>
        <v/>
      </c>
      <c r="M41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4" spans="1:13" ht="12.95" customHeight="1" x14ac:dyDescent="0.2">
      <c r="A414" s="124"/>
      <c r="B414" s="124"/>
      <c r="C414" s="129"/>
      <c r="D414" s="126"/>
      <c r="E414" s="127"/>
      <c r="F414" s="127"/>
      <c r="G414" s="148"/>
      <c r="H41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4" s="60" t="str">
        <f>IF(ISBLANK(data_final_bulk[[#This Row],[Member ID]]), "",IF(data_final_bulk[[#This Row],[Payment amount]] &gt; 0, "PASS", "Please ensure the Payment amount is greater than 0"))</f>
        <v/>
      </c>
      <c r="K41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4" s="62" t="str">
        <f>IF(ISBLANK(data_final_bulk[[#This Row],[Member ID]]), "", IF(ISBLANK(data_final_bulk[[#This Row],[Effective date]]), "Please fill in the effective date",
"PASS"))</f>
        <v/>
      </c>
      <c r="M41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5" spans="1:13" ht="12.95" customHeight="1" x14ac:dyDescent="0.2">
      <c r="A415" s="124"/>
      <c r="B415" s="124"/>
      <c r="C415" s="129"/>
      <c r="D415" s="126"/>
      <c r="E415" s="127"/>
      <c r="F415" s="127"/>
      <c r="G415" s="148"/>
      <c r="H41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5" s="60" t="str">
        <f>IF(ISBLANK(data_final_bulk[[#This Row],[Member ID]]), "",IF(data_final_bulk[[#This Row],[Payment amount]] &gt; 0, "PASS", "Please ensure the Payment amount is greater than 0"))</f>
        <v/>
      </c>
      <c r="K41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5" s="62" t="str">
        <f>IF(ISBLANK(data_final_bulk[[#This Row],[Member ID]]), "", IF(ISBLANK(data_final_bulk[[#This Row],[Effective date]]), "Please fill in the effective date",
"PASS"))</f>
        <v/>
      </c>
      <c r="M41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6" spans="1:13" ht="12.95" customHeight="1" x14ac:dyDescent="0.2">
      <c r="A416" s="124"/>
      <c r="B416" s="124"/>
      <c r="C416" s="129"/>
      <c r="D416" s="126"/>
      <c r="E416" s="127"/>
      <c r="F416" s="127"/>
      <c r="G416" s="148"/>
      <c r="H41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6" s="60" t="str">
        <f>IF(ISBLANK(data_final_bulk[[#This Row],[Member ID]]), "",IF(data_final_bulk[[#This Row],[Payment amount]] &gt; 0, "PASS", "Please ensure the Payment amount is greater than 0"))</f>
        <v/>
      </c>
      <c r="K41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6" s="62" t="str">
        <f>IF(ISBLANK(data_final_bulk[[#This Row],[Member ID]]), "", IF(ISBLANK(data_final_bulk[[#This Row],[Effective date]]), "Please fill in the effective date",
"PASS"))</f>
        <v/>
      </c>
      <c r="M41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7" spans="1:13" ht="12.95" customHeight="1" x14ac:dyDescent="0.2">
      <c r="A417" s="124"/>
      <c r="B417" s="124"/>
      <c r="C417" s="129"/>
      <c r="D417" s="126"/>
      <c r="E417" s="127"/>
      <c r="F417" s="127"/>
      <c r="G417" s="148"/>
      <c r="H41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7" s="60" t="str">
        <f>IF(ISBLANK(data_final_bulk[[#This Row],[Member ID]]), "",IF(data_final_bulk[[#This Row],[Payment amount]] &gt; 0, "PASS", "Please ensure the Payment amount is greater than 0"))</f>
        <v/>
      </c>
      <c r="K41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7" s="62" t="str">
        <f>IF(ISBLANK(data_final_bulk[[#This Row],[Member ID]]), "", IF(ISBLANK(data_final_bulk[[#This Row],[Effective date]]), "Please fill in the effective date",
"PASS"))</f>
        <v/>
      </c>
      <c r="M41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8" spans="1:13" ht="12.95" customHeight="1" x14ac:dyDescent="0.2">
      <c r="A418" s="124"/>
      <c r="B418" s="124"/>
      <c r="C418" s="129"/>
      <c r="D418" s="126"/>
      <c r="E418" s="127"/>
      <c r="F418" s="127"/>
      <c r="G418" s="148"/>
      <c r="H41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8" s="60" t="str">
        <f>IF(ISBLANK(data_final_bulk[[#This Row],[Member ID]]), "",IF(data_final_bulk[[#This Row],[Payment amount]] &gt; 0, "PASS", "Please ensure the Payment amount is greater than 0"))</f>
        <v/>
      </c>
      <c r="K41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8" s="62" t="str">
        <f>IF(ISBLANK(data_final_bulk[[#This Row],[Member ID]]), "", IF(ISBLANK(data_final_bulk[[#This Row],[Effective date]]), "Please fill in the effective date",
"PASS"))</f>
        <v/>
      </c>
      <c r="M41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19" spans="1:13" ht="12.95" customHeight="1" x14ac:dyDescent="0.2">
      <c r="A419" s="124"/>
      <c r="B419" s="124"/>
      <c r="C419" s="129"/>
      <c r="D419" s="126"/>
      <c r="E419" s="127"/>
      <c r="F419" s="127"/>
      <c r="G419" s="148"/>
      <c r="H41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1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19" s="60" t="str">
        <f>IF(ISBLANK(data_final_bulk[[#This Row],[Member ID]]), "",IF(data_final_bulk[[#This Row],[Payment amount]] &gt; 0, "PASS", "Please ensure the Payment amount is greater than 0"))</f>
        <v/>
      </c>
      <c r="K41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19" s="62" t="str">
        <f>IF(ISBLANK(data_final_bulk[[#This Row],[Member ID]]), "", IF(ISBLANK(data_final_bulk[[#This Row],[Effective date]]), "Please fill in the effective date",
"PASS"))</f>
        <v/>
      </c>
      <c r="M41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0" spans="1:13" ht="12.95" customHeight="1" x14ac:dyDescent="0.2">
      <c r="A420" s="124"/>
      <c r="B420" s="124"/>
      <c r="C420" s="129"/>
      <c r="D420" s="126"/>
      <c r="E420" s="127"/>
      <c r="F420" s="127"/>
      <c r="G420" s="148"/>
      <c r="H42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0" s="60" t="str">
        <f>IF(ISBLANK(data_final_bulk[[#This Row],[Member ID]]), "",IF(data_final_bulk[[#This Row],[Payment amount]] &gt; 0, "PASS", "Please ensure the Payment amount is greater than 0"))</f>
        <v/>
      </c>
      <c r="K42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0" s="62" t="str">
        <f>IF(ISBLANK(data_final_bulk[[#This Row],[Member ID]]), "", IF(ISBLANK(data_final_bulk[[#This Row],[Effective date]]), "Please fill in the effective date",
"PASS"))</f>
        <v/>
      </c>
      <c r="M42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1" spans="1:13" ht="12.95" customHeight="1" x14ac:dyDescent="0.2">
      <c r="A421" s="124"/>
      <c r="B421" s="124"/>
      <c r="C421" s="129"/>
      <c r="D421" s="126"/>
      <c r="E421" s="127"/>
      <c r="F421" s="127"/>
      <c r="G421" s="148"/>
      <c r="H42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1" s="60" t="str">
        <f>IF(ISBLANK(data_final_bulk[[#This Row],[Member ID]]), "",IF(data_final_bulk[[#This Row],[Payment amount]] &gt; 0, "PASS", "Please ensure the Payment amount is greater than 0"))</f>
        <v/>
      </c>
      <c r="K42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1" s="62" t="str">
        <f>IF(ISBLANK(data_final_bulk[[#This Row],[Member ID]]), "", IF(ISBLANK(data_final_bulk[[#This Row],[Effective date]]), "Please fill in the effective date",
"PASS"))</f>
        <v/>
      </c>
      <c r="M42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2" spans="1:13" ht="12.95" customHeight="1" x14ac:dyDescent="0.2">
      <c r="A422" s="124"/>
      <c r="B422" s="124"/>
      <c r="C422" s="129"/>
      <c r="D422" s="126"/>
      <c r="E422" s="127"/>
      <c r="F422" s="127"/>
      <c r="G422" s="148"/>
      <c r="H42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2" s="60" t="str">
        <f>IF(ISBLANK(data_final_bulk[[#This Row],[Member ID]]), "",IF(data_final_bulk[[#This Row],[Payment amount]] &gt; 0, "PASS", "Please ensure the Payment amount is greater than 0"))</f>
        <v/>
      </c>
      <c r="K42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2" s="62" t="str">
        <f>IF(ISBLANK(data_final_bulk[[#This Row],[Member ID]]), "", IF(ISBLANK(data_final_bulk[[#This Row],[Effective date]]), "Please fill in the effective date",
"PASS"))</f>
        <v/>
      </c>
      <c r="M42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3" spans="1:13" ht="12.95" customHeight="1" x14ac:dyDescent="0.2">
      <c r="A423" s="124"/>
      <c r="B423" s="124"/>
      <c r="C423" s="129"/>
      <c r="D423" s="126"/>
      <c r="E423" s="127"/>
      <c r="F423" s="127"/>
      <c r="G423" s="148"/>
      <c r="H42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3" s="60" t="str">
        <f>IF(ISBLANK(data_final_bulk[[#This Row],[Member ID]]), "",IF(data_final_bulk[[#This Row],[Payment amount]] &gt; 0, "PASS", "Please ensure the Payment amount is greater than 0"))</f>
        <v/>
      </c>
      <c r="K42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3" s="62" t="str">
        <f>IF(ISBLANK(data_final_bulk[[#This Row],[Member ID]]), "", IF(ISBLANK(data_final_bulk[[#This Row],[Effective date]]), "Please fill in the effective date",
"PASS"))</f>
        <v/>
      </c>
      <c r="M42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4" spans="1:13" ht="12.95" customHeight="1" x14ac:dyDescent="0.2">
      <c r="A424" s="124"/>
      <c r="B424" s="124"/>
      <c r="C424" s="129"/>
      <c r="D424" s="126"/>
      <c r="E424" s="127"/>
      <c r="F424" s="127"/>
      <c r="G424" s="148"/>
      <c r="H42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4" s="60" t="str">
        <f>IF(ISBLANK(data_final_bulk[[#This Row],[Member ID]]), "",IF(data_final_bulk[[#This Row],[Payment amount]] &gt; 0, "PASS", "Please ensure the Payment amount is greater than 0"))</f>
        <v/>
      </c>
      <c r="K42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4" s="62" t="str">
        <f>IF(ISBLANK(data_final_bulk[[#This Row],[Member ID]]), "", IF(ISBLANK(data_final_bulk[[#This Row],[Effective date]]), "Please fill in the effective date",
"PASS"))</f>
        <v/>
      </c>
      <c r="M42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5" spans="1:13" ht="12.95" customHeight="1" x14ac:dyDescent="0.2">
      <c r="A425" s="124"/>
      <c r="B425" s="124"/>
      <c r="C425" s="129"/>
      <c r="D425" s="126"/>
      <c r="E425" s="127"/>
      <c r="F425" s="127"/>
      <c r="G425" s="148"/>
      <c r="H42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5" s="60" t="str">
        <f>IF(ISBLANK(data_final_bulk[[#This Row],[Member ID]]), "",IF(data_final_bulk[[#This Row],[Payment amount]] &gt; 0, "PASS", "Please ensure the Payment amount is greater than 0"))</f>
        <v/>
      </c>
      <c r="K42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5" s="62" t="str">
        <f>IF(ISBLANK(data_final_bulk[[#This Row],[Member ID]]), "", IF(ISBLANK(data_final_bulk[[#This Row],[Effective date]]), "Please fill in the effective date",
"PASS"))</f>
        <v/>
      </c>
      <c r="M42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6" spans="1:13" ht="12.95" customHeight="1" x14ac:dyDescent="0.2">
      <c r="A426" s="124"/>
      <c r="B426" s="124"/>
      <c r="C426" s="129"/>
      <c r="D426" s="126"/>
      <c r="E426" s="127"/>
      <c r="F426" s="127"/>
      <c r="G426" s="148"/>
      <c r="H42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6" s="60" t="str">
        <f>IF(ISBLANK(data_final_bulk[[#This Row],[Member ID]]), "",IF(data_final_bulk[[#This Row],[Payment amount]] &gt; 0, "PASS", "Please ensure the Payment amount is greater than 0"))</f>
        <v/>
      </c>
      <c r="K42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6" s="62" t="str">
        <f>IF(ISBLANK(data_final_bulk[[#This Row],[Member ID]]), "", IF(ISBLANK(data_final_bulk[[#This Row],[Effective date]]), "Please fill in the effective date",
"PASS"))</f>
        <v/>
      </c>
      <c r="M42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7" spans="1:13" ht="12.95" customHeight="1" x14ac:dyDescent="0.2">
      <c r="A427" s="124"/>
      <c r="B427" s="124"/>
      <c r="C427" s="129"/>
      <c r="D427" s="126"/>
      <c r="E427" s="127"/>
      <c r="F427" s="127"/>
      <c r="G427" s="148"/>
      <c r="H42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7" s="60" t="str">
        <f>IF(ISBLANK(data_final_bulk[[#This Row],[Member ID]]), "",IF(data_final_bulk[[#This Row],[Payment amount]] &gt; 0, "PASS", "Please ensure the Payment amount is greater than 0"))</f>
        <v/>
      </c>
      <c r="K42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7" s="62" t="str">
        <f>IF(ISBLANK(data_final_bulk[[#This Row],[Member ID]]), "", IF(ISBLANK(data_final_bulk[[#This Row],[Effective date]]), "Please fill in the effective date",
"PASS"))</f>
        <v/>
      </c>
      <c r="M42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8" spans="1:13" ht="12.95" customHeight="1" x14ac:dyDescent="0.2">
      <c r="A428" s="124"/>
      <c r="B428" s="124"/>
      <c r="C428" s="129"/>
      <c r="D428" s="126"/>
      <c r="E428" s="127"/>
      <c r="F428" s="127"/>
      <c r="G428" s="148"/>
      <c r="H42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8" s="60" t="str">
        <f>IF(ISBLANK(data_final_bulk[[#This Row],[Member ID]]), "",IF(data_final_bulk[[#This Row],[Payment amount]] &gt; 0, "PASS", "Please ensure the Payment amount is greater than 0"))</f>
        <v/>
      </c>
      <c r="K42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8" s="62" t="str">
        <f>IF(ISBLANK(data_final_bulk[[#This Row],[Member ID]]), "", IF(ISBLANK(data_final_bulk[[#This Row],[Effective date]]), "Please fill in the effective date",
"PASS"))</f>
        <v/>
      </c>
      <c r="M42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29" spans="1:13" ht="12.95" customHeight="1" x14ac:dyDescent="0.2">
      <c r="A429" s="124"/>
      <c r="B429" s="124"/>
      <c r="C429" s="129"/>
      <c r="D429" s="126"/>
      <c r="E429" s="127"/>
      <c r="F429" s="127"/>
      <c r="G429" s="148"/>
      <c r="H42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2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29" s="60" t="str">
        <f>IF(ISBLANK(data_final_bulk[[#This Row],[Member ID]]), "",IF(data_final_bulk[[#This Row],[Payment amount]] &gt; 0, "PASS", "Please ensure the Payment amount is greater than 0"))</f>
        <v/>
      </c>
      <c r="K42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29" s="62" t="str">
        <f>IF(ISBLANK(data_final_bulk[[#This Row],[Member ID]]), "", IF(ISBLANK(data_final_bulk[[#This Row],[Effective date]]), "Please fill in the effective date",
"PASS"))</f>
        <v/>
      </c>
      <c r="M42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0" spans="1:13" ht="12.95" customHeight="1" x14ac:dyDescent="0.2">
      <c r="A430" s="124"/>
      <c r="B430" s="124"/>
      <c r="C430" s="129"/>
      <c r="D430" s="126"/>
      <c r="E430" s="127"/>
      <c r="F430" s="127"/>
      <c r="G430" s="148"/>
      <c r="H43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0" s="60" t="str">
        <f>IF(ISBLANK(data_final_bulk[[#This Row],[Member ID]]), "",IF(data_final_bulk[[#This Row],[Payment amount]] &gt; 0, "PASS", "Please ensure the Payment amount is greater than 0"))</f>
        <v/>
      </c>
      <c r="K43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0" s="62" t="str">
        <f>IF(ISBLANK(data_final_bulk[[#This Row],[Member ID]]), "", IF(ISBLANK(data_final_bulk[[#This Row],[Effective date]]), "Please fill in the effective date",
"PASS"))</f>
        <v/>
      </c>
      <c r="M43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1" spans="1:13" ht="12.95" customHeight="1" x14ac:dyDescent="0.2">
      <c r="A431" s="124"/>
      <c r="B431" s="124"/>
      <c r="C431" s="129"/>
      <c r="D431" s="126"/>
      <c r="E431" s="127"/>
      <c r="F431" s="127"/>
      <c r="G431" s="148"/>
      <c r="H43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1" s="60" t="str">
        <f>IF(ISBLANK(data_final_bulk[[#This Row],[Member ID]]), "",IF(data_final_bulk[[#This Row],[Payment amount]] &gt; 0, "PASS", "Please ensure the Payment amount is greater than 0"))</f>
        <v/>
      </c>
      <c r="K43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1" s="62" t="str">
        <f>IF(ISBLANK(data_final_bulk[[#This Row],[Member ID]]), "", IF(ISBLANK(data_final_bulk[[#This Row],[Effective date]]), "Please fill in the effective date",
"PASS"))</f>
        <v/>
      </c>
      <c r="M43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2" spans="1:13" ht="12.95" customHeight="1" x14ac:dyDescent="0.2">
      <c r="A432" s="124"/>
      <c r="B432" s="124"/>
      <c r="C432" s="129"/>
      <c r="D432" s="126"/>
      <c r="E432" s="127"/>
      <c r="F432" s="127"/>
      <c r="G432" s="148"/>
      <c r="H43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2" s="60" t="str">
        <f>IF(ISBLANK(data_final_bulk[[#This Row],[Member ID]]), "",IF(data_final_bulk[[#This Row],[Payment amount]] &gt; 0, "PASS", "Please ensure the Payment amount is greater than 0"))</f>
        <v/>
      </c>
      <c r="K43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2" s="62" t="str">
        <f>IF(ISBLANK(data_final_bulk[[#This Row],[Member ID]]), "", IF(ISBLANK(data_final_bulk[[#This Row],[Effective date]]), "Please fill in the effective date",
"PASS"))</f>
        <v/>
      </c>
      <c r="M43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3" spans="1:13" ht="12.95" customHeight="1" x14ac:dyDescent="0.2">
      <c r="A433" s="124"/>
      <c r="B433" s="124"/>
      <c r="C433" s="129"/>
      <c r="D433" s="126"/>
      <c r="E433" s="127"/>
      <c r="F433" s="127"/>
      <c r="G433" s="148"/>
      <c r="H43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3" s="60" t="str">
        <f>IF(ISBLANK(data_final_bulk[[#This Row],[Member ID]]), "",IF(data_final_bulk[[#This Row],[Payment amount]] &gt; 0, "PASS", "Please ensure the Payment amount is greater than 0"))</f>
        <v/>
      </c>
      <c r="K43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3" s="62" t="str">
        <f>IF(ISBLANK(data_final_bulk[[#This Row],[Member ID]]), "", IF(ISBLANK(data_final_bulk[[#This Row],[Effective date]]), "Please fill in the effective date",
"PASS"))</f>
        <v/>
      </c>
      <c r="M43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4" spans="1:13" ht="12.95" customHeight="1" x14ac:dyDescent="0.2">
      <c r="A434" s="124"/>
      <c r="B434" s="124"/>
      <c r="C434" s="129"/>
      <c r="D434" s="126"/>
      <c r="E434" s="127"/>
      <c r="F434" s="127"/>
      <c r="G434" s="148"/>
      <c r="H43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4" s="60" t="str">
        <f>IF(ISBLANK(data_final_bulk[[#This Row],[Member ID]]), "",IF(data_final_bulk[[#This Row],[Payment amount]] &gt; 0, "PASS", "Please ensure the Payment amount is greater than 0"))</f>
        <v/>
      </c>
      <c r="K43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4" s="62" t="str">
        <f>IF(ISBLANK(data_final_bulk[[#This Row],[Member ID]]), "", IF(ISBLANK(data_final_bulk[[#This Row],[Effective date]]), "Please fill in the effective date",
"PASS"))</f>
        <v/>
      </c>
      <c r="M43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5" spans="1:13" ht="12.95" customHeight="1" x14ac:dyDescent="0.2">
      <c r="A435" s="124"/>
      <c r="B435" s="124"/>
      <c r="C435" s="129"/>
      <c r="D435" s="126"/>
      <c r="E435" s="127"/>
      <c r="F435" s="127"/>
      <c r="G435" s="148"/>
      <c r="H43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5" s="60" t="str">
        <f>IF(ISBLANK(data_final_bulk[[#This Row],[Member ID]]), "",IF(data_final_bulk[[#This Row],[Payment amount]] &gt; 0, "PASS", "Please ensure the Payment amount is greater than 0"))</f>
        <v/>
      </c>
      <c r="K43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5" s="62" t="str">
        <f>IF(ISBLANK(data_final_bulk[[#This Row],[Member ID]]), "", IF(ISBLANK(data_final_bulk[[#This Row],[Effective date]]), "Please fill in the effective date",
"PASS"))</f>
        <v/>
      </c>
      <c r="M43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6" spans="1:13" ht="12.95" customHeight="1" x14ac:dyDescent="0.2">
      <c r="A436" s="124"/>
      <c r="B436" s="124"/>
      <c r="C436" s="129"/>
      <c r="D436" s="126"/>
      <c r="E436" s="127"/>
      <c r="F436" s="127"/>
      <c r="G436" s="148"/>
      <c r="H43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6" s="60" t="str">
        <f>IF(ISBLANK(data_final_bulk[[#This Row],[Member ID]]), "",IF(data_final_bulk[[#This Row],[Payment amount]] &gt; 0, "PASS", "Please ensure the Payment amount is greater than 0"))</f>
        <v/>
      </c>
      <c r="K43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6" s="62" t="str">
        <f>IF(ISBLANK(data_final_bulk[[#This Row],[Member ID]]), "", IF(ISBLANK(data_final_bulk[[#This Row],[Effective date]]), "Please fill in the effective date",
"PASS"))</f>
        <v/>
      </c>
      <c r="M43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7" spans="1:13" ht="12.95" customHeight="1" x14ac:dyDescent="0.2">
      <c r="A437" s="124"/>
      <c r="B437" s="124"/>
      <c r="C437" s="129"/>
      <c r="D437" s="126"/>
      <c r="E437" s="127"/>
      <c r="F437" s="127"/>
      <c r="G437" s="148"/>
      <c r="H43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7" s="60" t="str">
        <f>IF(ISBLANK(data_final_bulk[[#This Row],[Member ID]]), "",IF(data_final_bulk[[#This Row],[Payment amount]] &gt; 0, "PASS", "Please ensure the Payment amount is greater than 0"))</f>
        <v/>
      </c>
      <c r="K43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7" s="62" t="str">
        <f>IF(ISBLANK(data_final_bulk[[#This Row],[Member ID]]), "", IF(ISBLANK(data_final_bulk[[#This Row],[Effective date]]), "Please fill in the effective date",
"PASS"))</f>
        <v/>
      </c>
      <c r="M43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8" spans="1:13" ht="12.95" customHeight="1" x14ac:dyDescent="0.2">
      <c r="A438" s="124"/>
      <c r="B438" s="124"/>
      <c r="C438" s="129"/>
      <c r="D438" s="126"/>
      <c r="E438" s="127"/>
      <c r="F438" s="127"/>
      <c r="G438" s="148"/>
      <c r="H43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8" s="60" t="str">
        <f>IF(ISBLANK(data_final_bulk[[#This Row],[Member ID]]), "",IF(data_final_bulk[[#This Row],[Payment amount]] &gt; 0, "PASS", "Please ensure the Payment amount is greater than 0"))</f>
        <v/>
      </c>
      <c r="K43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8" s="62" t="str">
        <f>IF(ISBLANK(data_final_bulk[[#This Row],[Member ID]]), "", IF(ISBLANK(data_final_bulk[[#This Row],[Effective date]]), "Please fill in the effective date",
"PASS"))</f>
        <v/>
      </c>
      <c r="M43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39" spans="1:13" ht="12.95" customHeight="1" x14ac:dyDescent="0.2">
      <c r="A439" s="124"/>
      <c r="B439" s="124"/>
      <c r="C439" s="129"/>
      <c r="D439" s="126"/>
      <c r="E439" s="127"/>
      <c r="F439" s="127"/>
      <c r="G439" s="148"/>
      <c r="H43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3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39" s="60" t="str">
        <f>IF(ISBLANK(data_final_bulk[[#This Row],[Member ID]]), "",IF(data_final_bulk[[#This Row],[Payment amount]] &gt; 0, "PASS", "Please ensure the Payment amount is greater than 0"))</f>
        <v/>
      </c>
      <c r="K43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39" s="62" t="str">
        <f>IF(ISBLANK(data_final_bulk[[#This Row],[Member ID]]), "", IF(ISBLANK(data_final_bulk[[#This Row],[Effective date]]), "Please fill in the effective date",
"PASS"))</f>
        <v/>
      </c>
      <c r="M43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0" spans="1:13" ht="12.95" customHeight="1" x14ac:dyDescent="0.2">
      <c r="A440" s="124"/>
      <c r="B440" s="124"/>
      <c r="C440" s="129"/>
      <c r="D440" s="126"/>
      <c r="E440" s="127"/>
      <c r="F440" s="127"/>
      <c r="G440" s="148"/>
      <c r="H44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0" s="60" t="str">
        <f>IF(ISBLANK(data_final_bulk[[#This Row],[Member ID]]), "",IF(data_final_bulk[[#This Row],[Payment amount]] &gt; 0, "PASS", "Please ensure the Payment amount is greater than 0"))</f>
        <v/>
      </c>
      <c r="K44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0" s="62" t="str">
        <f>IF(ISBLANK(data_final_bulk[[#This Row],[Member ID]]), "", IF(ISBLANK(data_final_bulk[[#This Row],[Effective date]]), "Please fill in the effective date",
"PASS"))</f>
        <v/>
      </c>
      <c r="M44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1" spans="1:13" ht="12.95" customHeight="1" x14ac:dyDescent="0.2">
      <c r="A441" s="124"/>
      <c r="B441" s="124"/>
      <c r="C441" s="129"/>
      <c r="D441" s="126"/>
      <c r="E441" s="127"/>
      <c r="F441" s="127"/>
      <c r="G441" s="148"/>
      <c r="H44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1" s="60" t="str">
        <f>IF(ISBLANK(data_final_bulk[[#This Row],[Member ID]]), "",IF(data_final_bulk[[#This Row],[Payment amount]] &gt; 0, "PASS", "Please ensure the Payment amount is greater than 0"))</f>
        <v/>
      </c>
      <c r="K44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1" s="62" t="str">
        <f>IF(ISBLANK(data_final_bulk[[#This Row],[Member ID]]), "", IF(ISBLANK(data_final_bulk[[#This Row],[Effective date]]), "Please fill in the effective date",
"PASS"))</f>
        <v/>
      </c>
      <c r="M44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2" spans="1:13" ht="12.95" customHeight="1" x14ac:dyDescent="0.2">
      <c r="A442" s="124"/>
      <c r="B442" s="124"/>
      <c r="C442" s="129"/>
      <c r="D442" s="126"/>
      <c r="E442" s="127"/>
      <c r="F442" s="127"/>
      <c r="G442" s="148"/>
      <c r="H44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2" s="60" t="str">
        <f>IF(ISBLANK(data_final_bulk[[#This Row],[Member ID]]), "",IF(data_final_bulk[[#This Row],[Payment amount]] &gt; 0, "PASS", "Please ensure the Payment amount is greater than 0"))</f>
        <v/>
      </c>
      <c r="K44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2" s="62" t="str">
        <f>IF(ISBLANK(data_final_bulk[[#This Row],[Member ID]]), "", IF(ISBLANK(data_final_bulk[[#This Row],[Effective date]]), "Please fill in the effective date",
"PASS"))</f>
        <v/>
      </c>
      <c r="M44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3" spans="1:13" ht="12.95" customHeight="1" x14ac:dyDescent="0.2">
      <c r="A443" s="124"/>
      <c r="B443" s="124"/>
      <c r="C443" s="129"/>
      <c r="D443" s="126"/>
      <c r="E443" s="127"/>
      <c r="F443" s="127"/>
      <c r="G443" s="148"/>
      <c r="H44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3" s="60" t="str">
        <f>IF(ISBLANK(data_final_bulk[[#This Row],[Member ID]]), "",IF(data_final_bulk[[#This Row],[Payment amount]] &gt; 0, "PASS", "Please ensure the Payment amount is greater than 0"))</f>
        <v/>
      </c>
      <c r="K44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3" s="62" t="str">
        <f>IF(ISBLANK(data_final_bulk[[#This Row],[Member ID]]), "", IF(ISBLANK(data_final_bulk[[#This Row],[Effective date]]), "Please fill in the effective date",
"PASS"))</f>
        <v/>
      </c>
      <c r="M44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4" spans="1:13" ht="12.95" customHeight="1" x14ac:dyDescent="0.2">
      <c r="A444" s="124"/>
      <c r="B444" s="124"/>
      <c r="C444" s="129"/>
      <c r="D444" s="126"/>
      <c r="E444" s="127"/>
      <c r="F444" s="127"/>
      <c r="G444" s="148"/>
      <c r="H44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4" s="60" t="str">
        <f>IF(ISBLANK(data_final_bulk[[#This Row],[Member ID]]), "",IF(data_final_bulk[[#This Row],[Payment amount]] &gt; 0, "PASS", "Please ensure the Payment amount is greater than 0"))</f>
        <v/>
      </c>
      <c r="K44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4" s="62" t="str">
        <f>IF(ISBLANK(data_final_bulk[[#This Row],[Member ID]]), "", IF(ISBLANK(data_final_bulk[[#This Row],[Effective date]]), "Please fill in the effective date",
"PASS"))</f>
        <v/>
      </c>
      <c r="M44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5" spans="1:13" ht="12.95" customHeight="1" x14ac:dyDescent="0.2">
      <c r="A445" s="124"/>
      <c r="B445" s="124"/>
      <c r="C445" s="129"/>
      <c r="D445" s="126"/>
      <c r="E445" s="127"/>
      <c r="F445" s="127"/>
      <c r="G445" s="148"/>
      <c r="H44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5" s="60" t="str">
        <f>IF(ISBLANK(data_final_bulk[[#This Row],[Member ID]]), "",IF(data_final_bulk[[#This Row],[Payment amount]] &gt; 0, "PASS", "Please ensure the Payment amount is greater than 0"))</f>
        <v/>
      </c>
      <c r="K44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5" s="62" t="str">
        <f>IF(ISBLANK(data_final_bulk[[#This Row],[Member ID]]), "", IF(ISBLANK(data_final_bulk[[#This Row],[Effective date]]), "Please fill in the effective date",
"PASS"))</f>
        <v/>
      </c>
      <c r="M44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6" spans="1:13" ht="12.95" customHeight="1" x14ac:dyDescent="0.2">
      <c r="A446" s="124"/>
      <c r="B446" s="124"/>
      <c r="C446" s="129"/>
      <c r="D446" s="126"/>
      <c r="E446" s="127"/>
      <c r="F446" s="127"/>
      <c r="G446" s="148"/>
      <c r="H44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6" s="60" t="str">
        <f>IF(ISBLANK(data_final_bulk[[#This Row],[Member ID]]), "",IF(data_final_bulk[[#This Row],[Payment amount]] &gt; 0, "PASS", "Please ensure the Payment amount is greater than 0"))</f>
        <v/>
      </c>
      <c r="K44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6" s="62" t="str">
        <f>IF(ISBLANK(data_final_bulk[[#This Row],[Member ID]]), "", IF(ISBLANK(data_final_bulk[[#This Row],[Effective date]]), "Please fill in the effective date",
"PASS"))</f>
        <v/>
      </c>
      <c r="M44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7" spans="1:13" ht="12.95" customHeight="1" x14ac:dyDescent="0.2">
      <c r="A447" s="124"/>
      <c r="B447" s="124"/>
      <c r="C447" s="129"/>
      <c r="D447" s="126"/>
      <c r="E447" s="127"/>
      <c r="F447" s="127"/>
      <c r="G447" s="148"/>
      <c r="H44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7" s="60" t="str">
        <f>IF(ISBLANK(data_final_bulk[[#This Row],[Member ID]]), "",IF(data_final_bulk[[#This Row],[Payment amount]] &gt; 0, "PASS", "Please ensure the Payment amount is greater than 0"))</f>
        <v/>
      </c>
      <c r="K44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7" s="62" t="str">
        <f>IF(ISBLANK(data_final_bulk[[#This Row],[Member ID]]), "", IF(ISBLANK(data_final_bulk[[#This Row],[Effective date]]), "Please fill in the effective date",
"PASS"))</f>
        <v/>
      </c>
      <c r="M44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8" spans="1:13" ht="12.95" customHeight="1" x14ac:dyDescent="0.2">
      <c r="A448" s="124"/>
      <c r="B448" s="124"/>
      <c r="C448" s="129"/>
      <c r="D448" s="126"/>
      <c r="E448" s="127"/>
      <c r="F448" s="127"/>
      <c r="G448" s="148"/>
      <c r="H44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8" s="60" t="str">
        <f>IF(ISBLANK(data_final_bulk[[#This Row],[Member ID]]), "",IF(data_final_bulk[[#This Row],[Payment amount]] &gt; 0, "PASS", "Please ensure the Payment amount is greater than 0"))</f>
        <v/>
      </c>
      <c r="K44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8" s="62" t="str">
        <f>IF(ISBLANK(data_final_bulk[[#This Row],[Member ID]]), "", IF(ISBLANK(data_final_bulk[[#This Row],[Effective date]]), "Please fill in the effective date",
"PASS"))</f>
        <v/>
      </c>
      <c r="M44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49" spans="1:13" ht="12.95" customHeight="1" x14ac:dyDescent="0.2">
      <c r="A449" s="124"/>
      <c r="B449" s="124"/>
      <c r="C449" s="129"/>
      <c r="D449" s="126"/>
      <c r="E449" s="127"/>
      <c r="F449" s="127"/>
      <c r="G449" s="148"/>
      <c r="H44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4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49" s="60" t="str">
        <f>IF(ISBLANK(data_final_bulk[[#This Row],[Member ID]]), "",IF(data_final_bulk[[#This Row],[Payment amount]] &gt; 0, "PASS", "Please ensure the Payment amount is greater than 0"))</f>
        <v/>
      </c>
      <c r="K44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49" s="62" t="str">
        <f>IF(ISBLANK(data_final_bulk[[#This Row],[Member ID]]), "", IF(ISBLANK(data_final_bulk[[#This Row],[Effective date]]), "Please fill in the effective date",
"PASS"))</f>
        <v/>
      </c>
      <c r="M44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0" spans="1:13" ht="12.95" customHeight="1" x14ac:dyDescent="0.2">
      <c r="A450" s="124"/>
      <c r="B450" s="124"/>
      <c r="C450" s="129"/>
      <c r="D450" s="126"/>
      <c r="E450" s="127"/>
      <c r="F450" s="127"/>
      <c r="G450" s="148"/>
      <c r="H45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0" s="60" t="str">
        <f>IF(ISBLANK(data_final_bulk[[#This Row],[Member ID]]), "",IF(data_final_bulk[[#This Row],[Payment amount]] &gt; 0, "PASS", "Please ensure the Payment amount is greater than 0"))</f>
        <v/>
      </c>
      <c r="K45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0" s="62" t="str">
        <f>IF(ISBLANK(data_final_bulk[[#This Row],[Member ID]]), "", IF(ISBLANK(data_final_bulk[[#This Row],[Effective date]]), "Please fill in the effective date",
"PASS"))</f>
        <v/>
      </c>
      <c r="M45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1" spans="1:13" ht="12.95" customHeight="1" x14ac:dyDescent="0.2">
      <c r="A451" s="124"/>
      <c r="B451" s="124"/>
      <c r="C451" s="129"/>
      <c r="D451" s="126"/>
      <c r="E451" s="127"/>
      <c r="F451" s="127"/>
      <c r="G451" s="148"/>
      <c r="H45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1" s="60" t="str">
        <f>IF(ISBLANK(data_final_bulk[[#This Row],[Member ID]]), "",IF(data_final_bulk[[#This Row],[Payment amount]] &gt; 0, "PASS", "Please ensure the Payment amount is greater than 0"))</f>
        <v/>
      </c>
      <c r="K45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1" s="62" t="str">
        <f>IF(ISBLANK(data_final_bulk[[#This Row],[Member ID]]), "", IF(ISBLANK(data_final_bulk[[#This Row],[Effective date]]), "Please fill in the effective date",
"PASS"))</f>
        <v/>
      </c>
      <c r="M45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2" spans="1:13" ht="12.95" customHeight="1" x14ac:dyDescent="0.2">
      <c r="A452" s="124"/>
      <c r="B452" s="124"/>
      <c r="C452" s="129"/>
      <c r="D452" s="126"/>
      <c r="E452" s="127"/>
      <c r="F452" s="127"/>
      <c r="G452" s="148"/>
      <c r="H45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2" s="60" t="str">
        <f>IF(ISBLANK(data_final_bulk[[#This Row],[Member ID]]), "",IF(data_final_bulk[[#This Row],[Payment amount]] &gt; 0, "PASS", "Please ensure the Payment amount is greater than 0"))</f>
        <v/>
      </c>
      <c r="K45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2" s="62" t="str">
        <f>IF(ISBLANK(data_final_bulk[[#This Row],[Member ID]]), "", IF(ISBLANK(data_final_bulk[[#This Row],[Effective date]]), "Please fill in the effective date",
"PASS"))</f>
        <v/>
      </c>
      <c r="M45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3" spans="1:13" ht="12.95" customHeight="1" x14ac:dyDescent="0.2">
      <c r="A453" s="124"/>
      <c r="B453" s="124"/>
      <c r="C453" s="129"/>
      <c r="D453" s="126"/>
      <c r="E453" s="127"/>
      <c r="F453" s="127"/>
      <c r="G453" s="148"/>
      <c r="H45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3" s="60" t="str">
        <f>IF(ISBLANK(data_final_bulk[[#This Row],[Member ID]]), "",IF(data_final_bulk[[#This Row],[Payment amount]] &gt; 0, "PASS", "Please ensure the Payment amount is greater than 0"))</f>
        <v/>
      </c>
      <c r="K45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3" s="62" t="str">
        <f>IF(ISBLANK(data_final_bulk[[#This Row],[Member ID]]), "", IF(ISBLANK(data_final_bulk[[#This Row],[Effective date]]), "Please fill in the effective date",
"PASS"))</f>
        <v/>
      </c>
      <c r="M45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4" spans="1:13" ht="12.95" customHeight="1" x14ac:dyDescent="0.2">
      <c r="A454" s="124"/>
      <c r="B454" s="124"/>
      <c r="C454" s="129"/>
      <c r="D454" s="126"/>
      <c r="E454" s="127"/>
      <c r="F454" s="127"/>
      <c r="G454" s="148"/>
      <c r="H45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4" s="60" t="str">
        <f>IF(ISBLANK(data_final_bulk[[#This Row],[Member ID]]), "",IF(data_final_bulk[[#This Row],[Payment amount]] &gt; 0, "PASS", "Please ensure the Payment amount is greater than 0"))</f>
        <v/>
      </c>
      <c r="K45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4" s="62" t="str">
        <f>IF(ISBLANK(data_final_bulk[[#This Row],[Member ID]]), "", IF(ISBLANK(data_final_bulk[[#This Row],[Effective date]]), "Please fill in the effective date",
"PASS"))</f>
        <v/>
      </c>
      <c r="M45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5" spans="1:13" ht="12.95" customHeight="1" x14ac:dyDescent="0.2">
      <c r="A455" s="124"/>
      <c r="B455" s="124"/>
      <c r="C455" s="129"/>
      <c r="D455" s="126"/>
      <c r="E455" s="127"/>
      <c r="F455" s="127"/>
      <c r="G455" s="148"/>
      <c r="H45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5" s="60" t="str">
        <f>IF(ISBLANK(data_final_bulk[[#This Row],[Member ID]]), "",IF(data_final_bulk[[#This Row],[Payment amount]] &gt; 0, "PASS", "Please ensure the Payment amount is greater than 0"))</f>
        <v/>
      </c>
      <c r="K45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5" s="62" t="str">
        <f>IF(ISBLANK(data_final_bulk[[#This Row],[Member ID]]), "", IF(ISBLANK(data_final_bulk[[#This Row],[Effective date]]), "Please fill in the effective date",
"PASS"))</f>
        <v/>
      </c>
      <c r="M45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6" spans="1:13" ht="12.95" customHeight="1" x14ac:dyDescent="0.2">
      <c r="A456" s="124"/>
      <c r="B456" s="124"/>
      <c r="C456" s="129"/>
      <c r="D456" s="126"/>
      <c r="E456" s="127"/>
      <c r="F456" s="127"/>
      <c r="G456" s="148"/>
      <c r="H45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6" s="60" t="str">
        <f>IF(ISBLANK(data_final_bulk[[#This Row],[Member ID]]), "",IF(data_final_bulk[[#This Row],[Payment amount]] &gt; 0, "PASS", "Please ensure the Payment amount is greater than 0"))</f>
        <v/>
      </c>
      <c r="K45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6" s="62" t="str">
        <f>IF(ISBLANK(data_final_bulk[[#This Row],[Member ID]]), "", IF(ISBLANK(data_final_bulk[[#This Row],[Effective date]]), "Please fill in the effective date",
"PASS"))</f>
        <v/>
      </c>
      <c r="M45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7" spans="1:13" ht="12.95" customHeight="1" x14ac:dyDescent="0.2">
      <c r="A457" s="124"/>
      <c r="B457" s="124"/>
      <c r="C457" s="129"/>
      <c r="D457" s="126"/>
      <c r="E457" s="127"/>
      <c r="F457" s="127"/>
      <c r="G457" s="148"/>
      <c r="H45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7" s="60" t="str">
        <f>IF(ISBLANK(data_final_bulk[[#This Row],[Member ID]]), "",IF(data_final_bulk[[#This Row],[Payment amount]] &gt; 0, "PASS", "Please ensure the Payment amount is greater than 0"))</f>
        <v/>
      </c>
      <c r="K45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7" s="62" t="str">
        <f>IF(ISBLANK(data_final_bulk[[#This Row],[Member ID]]), "", IF(ISBLANK(data_final_bulk[[#This Row],[Effective date]]), "Please fill in the effective date",
"PASS"))</f>
        <v/>
      </c>
      <c r="M45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8" spans="1:13" ht="12.95" customHeight="1" x14ac:dyDescent="0.2">
      <c r="A458" s="124"/>
      <c r="B458" s="124"/>
      <c r="C458" s="129"/>
      <c r="D458" s="126"/>
      <c r="E458" s="127"/>
      <c r="F458" s="127"/>
      <c r="G458" s="148"/>
      <c r="H45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8" s="60" t="str">
        <f>IF(ISBLANK(data_final_bulk[[#This Row],[Member ID]]), "",IF(data_final_bulk[[#This Row],[Payment amount]] &gt; 0, "PASS", "Please ensure the Payment amount is greater than 0"))</f>
        <v/>
      </c>
      <c r="K45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8" s="62" t="str">
        <f>IF(ISBLANK(data_final_bulk[[#This Row],[Member ID]]), "", IF(ISBLANK(data_final_bulk[[#This Row],[Effective date]]), "Please fill in the effective date",
"PASS"))</f>
        <v/>
      </c>
      <c r="M45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59" spans="1:13" ht="12.95" customHeight="1" x14ac:dyDescent="0.2">
      <c r="A459" s="124"/>
      <c r="B459" s="124"/>
      <c r="C459" s="129"/>
      <c r="D459" s="126"/>
      <c r="E459" s="127"/>
      <c r="F459" s="127"/>
      <c r="G459" s="148"/>
      <c r="H45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5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59" s="60" t="str">
        <f>IF(ISBLANK(data_final_bulk[[#This Row],[Member ID]]), "",IF(data_final_bulk[[#This Row],[Payment amount]] &gt; 0, "PASS", "Please ensure the Payment amount is greater than 0"))</f>
        <v/>
      </c>
      <c r="K45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59" s="62" t="str">
        <f>IF(ISBLANK(data_final_bulk[[#This Row],[Member ID]]), "", IF(ISBLANK(data_final_bulk[[#This Row],[Effective date]]), "Please fill in the effective date",
"PASS"))</f>
        <v/>
      </c>
      <c r="M45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0" spans="1:13" ht="12.95" customHeight="1" x14ac:dyDescent="0.2">
      <c r="A460" s="124"/>
      <c r="B460" s="124"/>
      <c r="C460" s="129"/>
      <c r="D460" s="126"/>
      <c r="E460" s="127"/>
      <c r="F460" s="127"/>
      <c r="G460" s="148"/>
      <c r="H46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0" s="60" t="str">
        <f>IF(ISBLANK(data_final_bulk[[#This Row],[Member ID]]), "",IF(data_final_bulk[[#This Row],[Payment amount]] &gt; 0, "PASS", "Please ensure the Payment amount is greater than 0"))</f>
        <v/>
      </c>
      <c r="K46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0" s="62" t="str">
        <f>IF(ISBLANK(data_final_bulk[[#This Row],[Member ID]]), "", IF(ISBLANK(data_final_bulk[[#This Row],[Effective date]]), "Please fill in the effective date",
"PASS"))</f>
        <v/>
      </c>
      <c r="M46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1" spans="1:13" ht="12.95" customHeight="1" x14ac:dyDescent="0.2">
      <c r="A461" s="124"/>
      <c r="B461" s="124"/>
      <c r="C461" s="129"/>
      <c r="D461" s="126"/>
      <c r="E461" s="127"/>
      <c r="F461" s="127"/>
      <c r="G461" s="148"/>
      <c r="H46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1" s="60" t="str">
        <f>IF(ISBLANK(data_final_bulk[[#This Row],[Member ID]]), "",IF(data_final_bulk[[#This Row],[Payment amount]] &gt; 0, "PASS", "Please ensure the Payment amount is greater than 0"))</f>
        <v/>
      </c>
      <c r="K46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1" s="62" t="str">
        <f>IF(ISBLANK(data_final_bulk[[#This Row],[Member ID]]), "", IF(ISBLANK(data_final_bulk[[#This Row],[Effective date]]), "Please fill in the effective date",
"PASS"))</f>
        <v/>
      </c>
      <c r="M46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2" spans="1:13" ht="12.95" customHeight="1" x14ac:dyDescent="0.2">
      <c r="A462" s="124"/>
      <c r="B462" s="124"/>
      <c r="C462" s="129"/>
      <c r="D462" s="126"/>
      <c r="E462" s="127"/>
      <c r="F462" s="127"/>
      <c r="G462" s="148"/>
      <c r="H46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2" s="60" t="str">
        <f>IF(ISBLANK(data_final_bulk[[#This Row],[Member ID]]), "",IF(data_final_bulk[[#This Row],[Payment amount]] &gt; 0, "PASS", "Please ensure the Payment amount is greater than 0"))</f>
        <v/>
      </c>
      <c r="K46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2" s="62" t="str">
        <f>IF(ISBLANK(data_final_bulk[[#This Row],[Member ID]]), "", IF(ISBLANK(data_final_bulk[[#This Row],[Effective date]]), "Please fill in the effective date",
"PASS"))</f>
        <v/>
      </c>
      <c r="M46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3" spans="1:13" ht="12.95" customHeight="1" x14ac:dyDescent="0.2">
      <c r="A463" s="124"/>
      <c r="B463" s="124"/>
      <c r="C463" s="129"/>
      <c r="D463" s="126"/>
      <c r="E463" s="127"/>
      <c r="F463" s="127"/>
      <c r="G463" s="148"/>
      <c r="H46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3" s="60" t="str">
        <f>IF(ISBLANK(data_final_bulk[[#This Row],[Member ID]]), "",IF(data_final_bulk[[#This Row],[Payment amount]] &gt; 0, "PASS", "Please ensure the Payment amount is greater than 0"))</f>
        <v/>
      </c>
      <c r="K46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3" s="62" t="str">
        <f>IF(ISBLANK(data_final_bulk[[#This Row],[Member ID]]), "", IF(ISBLANK(data_final_bulk[[#This Row],[Effective date]]), "Please fill in the effective date",
"PASS"))</f>
        <v/>
      </c>
      <c r="M46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4" spans="1:13" ht="12.95" customHeight="1" x14ac:dyDescent="0.2">
      <c r="A464" s="124"/>
      <c r="B464" s="124"/>
      <c r="C464" s="129"/>
      <c r="D464" s="126"/>
      <c r="E464" s="127"/>
      <c r="F464" s="127"/>
      <c r="G464" s="148"/>
      <c r="H46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4" s="60" t="str">
        <f>IF(ISBLANK(data_final_bulk[[#This Row],[Member ID]]), "",IF(data_final_bulk[[#This Row],[Payment amount]] &gt; 0, "PASS", "Please ensure the Payment amount is greater than 0"))</f>
        <v/>
      </c>
      <c r="K46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4" s="62" t="str">
        <f>IF(ISBLANK(data_final_bulk[[#This Row],[Member ID]]), "", IF(ISBLANK(data_final_bulk[[#This Row],[Effective date]]), "Please fill in the effective date",
"PASS"))</f>
        <v/>
      </c>
      <c r="M46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5" spans="1:13" ht="12.95" customHeight="1" x14ac:dyDescent="0.2">
      <c r="A465" s="124"/>
      <c r="B465" s="124"/>
      <c r="C465" s="129"/>
      <c r="D465" s="126"/>
      <c r="E465" s="127"/>
      <c r="F465" s="127"/>
      <c r="G465" s="148"/>
      <c r="H46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5" s="60" t="str">
        <f>IF(ISBLANK(data_final_bulk[[#This Row],[Member ID]]), "",IF(data_final_bulk[[#This Row],[Payment amount]] &gt; 0, "PASS", "Please ensure the Payment amount is greater than 0"))</f>
        <v/>
      </c>
      <c r="K46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5" s="62" t="str">
        <f>IF(ISBLANK(data_final_bulk[[#This Row],[Member ID]]), "", IF(ISBLANK(data_final_bulk[[#This Row],[Effective date]]), "Please fill in the effective date",
"PASS"))</f>
        <v/>
      </c>
      <c r="M46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6" spans="1:13" ht="12.95" customHeight="1" x14ac:dyDescent="0.2">
      <c r="A466" s="124"/>
      <c r="B466" s="124"/>
      <c r="C466" s="129"/>
      <c r="D466" s="126"/>
      <c r="E466" s="127"/>
      <c r="F466" s="127"/>
      <c r="G466" s="148"/>
      <c r="H46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6" s="60" t="str">
        <f>IF(ISBLANK(data_final_bulk[[#This Row],[Member ID]]), "",IF(data_final_bulk[[#This Row],[Payment amount]] &gt; 0, "PASS", "Please ensure the Payment amount is greater than 0"))</f>
        <v/>
      </c>
      <c r="K46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6" s="62" t="str">
        <f>IF(ISBLANK(data_final_bulk[[#This Row],[Member ID]]), "", IF(ISBLANK(data_final_bulk[[#This Row],[Effective date]]), "Please fill in the effective date",
"PASS"))</f>
        <v/>
      </c>
      <c r="M46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7" spans="1:13" ht="12.95" customHeight="1" x14ac:dyDescent="0.2">
      <c r="A467" s="124"/>
      <c r="B467" s="124"/>
      <c r="C467" s="129"/>
      <c r="D467" s="126"/>
      <c r="E467" s="127"/>
      <c r="F467" s="127"/>
      <c r="G467" s="148"/>
      <c r="H46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7" s="60" t="str">
        <f>IF(ISBLANK(data_final_bulk[[#This Row],[Member ID]]), "",IF(data_final_bulk[[#This Row],[Payment amount]] &gt; 0, "PASS", "Please ensure the Payment amount is greater than 0"))</f>
        <v/>
      </c>
      <c r="K46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7" s="62" t="str">
        <f>IF(ISBLANK(data_final_bulk[[#This Row],[Member ID]]), "", IF(ISBLANK(data_final_bulk[[#This Row],[Effective date]]), "Please fill in the effective date",
"PASS"))</f>
        <v/>
      </c>
      <c r="M46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8" spans="1:13" ht="12.95" customHeight="1" x14ac:dyDescent="0.2">
      <c r="A468" s="124"/>
      <c r="B468" s="124"/>
      <c r="C468" s="129"/>
      <c r="D468" s="126"/>
      <c r="E468" s="127"/>
      <c r="F468" s="127"/>
      <c r="G468" s="148"/>
      <c r="H46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8" s="60" t="str">
        <f>IF(ISBLANK(data_final_bulk[[#This Row],[Member ID]]), "",IF(data_final_bulk[[#This Row],[Payment amount]] &gt; 0, "PASS", "Please ensure the Payment amount is greater than 0"))</f>
        <v/>
      </c>
      <c r="K46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8" s="62" t="str">
        <f>IF(ISBLANK(data_final_bulk[[#This Row],[Member ID]]), "", IF(ISBLANK(data_final_bulk[[#This Row],[Effective date]]), "Please fill in the effective date",
"PASS"))</f>
        <v/>
      </c>
      <c r="M46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69" spans="1:13" ht="12.95" customHeight="1" x14ac:dyDescent="0.2">
      <c r="A469" s="124"/>
      <c r="B469" s="124"/>
      <c r="C469" s="129"/>
      <c r="D469" s="126"/>
      <c r="E469" s="127"/>
      <c r="F469" s="127"/>
      <c r="G469" s="148"/>
      <c r="H46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6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69" s="60" t="str">
        <f>IF(ISBLANK(data_final_bulk[[#This Row],[Member ID]]), "",IF(data_final_bulk[[#This Row],[Payment amount]] &gt; 0, "PASS", "Please ensure the Payment amount is greater than 0"))</f>
        <v/>
      </c>
      <c r="K46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69" s="62" t="str">
        <f>IF(ISBLANK(data_final_bulk[[#This Row],[Member ID]]), "", IF(ISBLANK(data_final_bulk[[#This Row],[Effective date]]), "Please fill in the effective date",
"PASS"))</f>
        <v/>
      </c>
      <c r="M46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0" spans="1:13" ht="12.95" customHeight="1" x14ac:dyDescent="0.2">
      <c r="A470" s="124"/>
      <c r="B470" s="124"/>
      <c r="C470" s="129"/>
      <c r="D470" s="126"/>
      <c r="E470" s="127"/>
      <c r="F470" s="127"/>
      <c r="G470" s="148"/>
      <c r="H47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0" s="60" t="str">
        <f>IF(ISBLANK(data_final_bulk[[#This Row],[Member ID]]), "",IF(data_final_bulk[[#This Row],[Payment amount]] &gt; 0, "PASS", "Please ensure the Payment amount is greater than 0"))</f>
        <v/>
      </c>
      <c r="K47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0" s="62" t="str">
        <f>IF(ISBLANK(data_final_bulk[[#This Row],[Member ID]]), "", IF(ISBLANK(data_final_bulk[[#This Row],[Effective date]]), "Please fill in the effective date",
"PASS"))</f>
        <v/>
      </c>
      <c r="M47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1" spans="1:13" ht="12.95" customHeight="1" x14ac:dyDescent="0.2">
      <c r="A471" s="124"/>
      <c r="B471" s="124"/>
      <c r="C471" s="129"/>
      <c r="D471" s="126"/>
      <c r="E471" s="127"/>
      <c r="F471" s="127"/>
      <c r="G471" s="148"/>
      <c r="H47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1" s="60" t="str">
        <f>IF(ISBLANK(data_final_bulk[[#This Row],[Member ID]]), "",IF(data_final_bulk[[#This Row],[Payment amount]] &gt; 0, "PASS", "Please ensure the Payment amount is greater than 0"))</f>
        <v/>
      </c>
      <c r="K47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1" s="62" t="str">
        <f>IF(ISBLANK(data_final_bulk[[#This Row],[Member ID]]), "", IF(ISBLANK(data_final_bulk[[#This Row],[Effective date]]), "Please fill in the effective date",
"PASS"))</f>
        <v/>
      </c>
      <c r="M47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2" spans="1:13" ht="12.95" customHeight="1" x14ac:dyDescent="0.2">
      <c r="A472" s="124"/>
      <c r="B472" s="124"/>
      <c r="C472" s="129"/>
      <c r="D472" s="126"/>
      <c r="E472" s="127"/>
      <c r="F472" s="127"/>
      <c r="G472" s="148"/>
      <c r="H47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2" s="60" t="str">
        <f>IF(ISBLANK(data_final_bulk[[#This Row],[Member ID]]), "",IF(data_final_bulk[[#This Row],[Payment amount]] &gt; 0, "PASS", "Please ensure the Payment amount is greater than 0"))</f>
        <v/>
      </c>
      <c r="K47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2" s="62" t="str">
        <f>IF(ISBLANK(data_final_bulk[[#This Row],[Member ID]]), "", IF(ISBLANK(data_final_bulk[[#This Row],[Effective date]]), "Please fill in the effective date",
"PASS"))</f>
        <v/>
      </c>
      <c r="M47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3" spans="1:13" ht="12.95" customHeight="1" x14ac:dyDescent="0.2">
      <c r="A473" s="124"/>
      <c r="B473" s="124"/>
      <c r="C473" s="129"/>
      <c r="D473" s="126"/>
      <c r="E473" s="127"/>
      <c r="F473" s="127"/>
      <c r="G473" s="148"/>
      <c r="H47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3" s="60" t="str">
        <f>IF(ISBLANK(data_final_bulk[[#This Row],[Member ID]]), "",IF(data_final_bulk[[#This Row],[Payment amount]] &gt; 0, "PASS", "Please ensure the Payment amount is greater than 0"))</f>
        <v/>
      </c>
      <c r="K47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3" s="62" t="str">
        <f>IF(ISBLANK(data_final_bulk[[#This Row],[Member ID]]), "", IF(ISBLANK(data_final_bulk[[#This Row],[Effective date]]), "Please fill in the effective date",
"PASS"))</f>
        <v/>
      </c>
      <c r="M47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4" spans="1:13" ht="12.95" customHeight="1" x14ac:dyDescent="0.2">
      <c r="A474" s="124"/>
      <c r="B474" s="124"/>
      <c r="C474" s="129"/>
      <c r="D474" s="126"/>
      <c r="E474" s="127"/>
      <c r="F474" s="127"/>
      <c r="G474" s="148"/>
      <c r="H47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4" s="60" t="str">
        <f>IF(ISBLANK(data_final_bulk[[#This Row],[Member ID]]), "",IF(data_final_bulk[[#This Row],[Payment amount]] &gt; 0, "PASS", "Please ensure the Payment amount is greater than 0"))</f>
        <v/>
      </c>
      <c r="K47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4" s="62" t="str">
        <f>IF(ISBLANK(data_final_bulk[[#This Row],[Member ID]]), "", IF(ISBLANK(data_final_bulk[[#This Row],[Effective date]]), "Please fill in the effective date",
"PASS"))</f>
        <v/>
      </c>
      <c r="M47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5" spans="1:13" ht="12.95" customHeight="1" x14ac:dyDescent="0.2">
      <c r="A475" s="124"/>
      <c r="B475" s="124"/>
      <c r="C475" s="129"/>
      <c r="D475" s="126"/>
      <c r="E475" s="127"/>
      <c r="F475" s="127"/>
      <c r="G475" s="148"/>
      <c r="H47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5" s="60" t="str">
        <f>IF(ISBLANK(data_final_bulk[[#This Row],[Member ID]]), "",IF(data_final_bulk[[#This Row],[Payment amount]] &gt; 0, "PASS", "Please ensure the Payment amount is greater than 0"))</f>
        <v/>
      </c>
      <c r="K47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5" s="62" t="str">
        <f>IF(ISBLANK(data_final_bulk[[#This Row],[Member ID]]), "", IF(ISBLANK(data_final_bulk[[#This Row],[Effective date]]), "Please fill in the effective date",
"PASS"))</f>
        <v/>
      </c>
      <c r="M47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6" spans="1:13" ht="12.95" customHeight="1" x14ac:dyDescent="0.2">
      <c r="A476" s="124"/>
      <c r="B476" s="124"/>
      <c r="C476" s="129"/>
      <c r="D476" s="126"/>
      <c r="E476" s="127"/>
      <c r="F476" s="127"/>
      <c r="G476" s="148"/>
      <c r="H47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6" s="60" t="str">
        <f>IF(ISBLANK(data_final_bulk[[#This Row],[Member ID]]), "",IF(data_final_bulk[[#This Row],[Payment amount]] &gt; 0, "PASS", "Please ensure the Payment amount is greater than 0"))</f>
        <v/>
      </c>
      <c r="K47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6" s="62" t="str">
        <f>IF(ISBLANK(data_final_bulk[[#This Row],[Member ID]]), "", IF(ISBLANK(data_final_bulk[[#This Row],[Effective date]]), "Please fill in the effective date",
"PASS"))</f>
        <v/>
      </c>
      <c r="M47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7" spans="1:13" ht="12.95" customHeight="1" x14ac:dyDescent="0.2">
      <c r="A477" s="124"/>
      <c r="B477" s="124"/>
      <c r="C477" s="129"/>
      <c r="D477" s="126"/>
      <c r="E477" s="127"/>
      <c r="F477" s="127"/>
      <c r="G477" s="148"/>
      <c r="H47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7" s="60" t="str">
        <f>IF(ISBLANK(data_final_bulk[[#This Row],[Member ID]]), "",IF(data_final_bulk[[#This Row],[Payment amount]] &gt; 0, "PASS", "Please ensure the Payment amount is greater than 0"))</f>
        <v/>
      </c>
      <c r="K47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7" s="62" t="str">
        <f>IF(ISBLANK(data_final_bulk[[#This Row],[Member ID]]), "", IF(ISBLANK(data_final_bulk[[#This Row],[Effective date]]), "Please fill in the effective date",
"PASS"))</f>
        <v/>
      </c>
      <c r="M47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8" spans="1:13" ht="12.95" customHeight="1" x14ac:dyDescent="0.2">
      <c r="A478" s="124"/>
      <c r="B478" s="124"/>
      <c r="C478" s="129"/>
      <c r="D478" s="126"/>
      <c r="E478" s="127"/>
      <c r="F478" s="127"/>
      <c r="G478" s="148"/>
      <c r="H47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8" s="60" t="str">
        <f>IF(ISBLANK(data_final_bulk[[#This Row],[Member ID]]), "",IF(data_final_bulk[[#This Row],[Payment amount]] &gt; 0, "PASS", "Please ensure the Payment amount is greater than 0"))</f>
        <v/>
      </c>
      <c r="K47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8" s="62" t="str">
        <f>IF(ISBLANK(data_final_bulk[[#This Row],[Member ID]]), "", IF(ISBLANK(data_final_bulk[[#This Row],[Effective date]]), "Please fill in the effective date",
"PASS"))</f>
        <v/>
      </c>
      <c r="M47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79" spans="1:13" ht="12.95" customHeight="1" x14ac:dyDescent="0.2">
      <c r="A479" s="124"/>
      <c r="B479" s="124"/>
      <c r="C479" s="129"/>
      <c r="D479" s="126"/>
      <c r="E479" s="127"/>
      <c r="F479" s="127"/>
      <c r="G479" s="148"/>
      <c r="H47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7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79" s="60" t="str">
        <f>IF(ISBLANK(data_final_bulk[[#This Row],[Member ID]]), "",IF(data_final_bulk[[#This Row],[Payment amount]] &gt; 0, "PASS", "Please ensure the Payment amount is greater than 0"))</f>
        <v/>
      </c>
      <c r="K47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79" s="62" t="str">
        <f>IF(ISBLANK(data_final_bulk[[#This Row],[Member ID]]), "", IF(ISBLANK(data_final_bulk[[#This Row],[Effective date]]), "Please fill in the effective date",
"PASS"))</f>
        <v/>
      </c>
      <c r="M47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0" spans="1:13" ht="12.95" customHeight="1" x14ac:dyDescent="0.2">
      <c r="A480" s="124"/>
      <c r="B480" s="124"/>
      <c r="C480" s="129"/>
      <c r="D480" s="126"/>
      <c r="E480" s="127"/>
      <c r="F480" s="127"/>
      <c r="G480" s="148"/>
      <c r="H48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0" s="60" t="str">
        <f>IF(ISBLANK(data_final_bulk[[#This Row],[Member ID]]), "",IF(data_final_bulk[[#This Row],[Payment amount]] &gt; 0, "PASS", "Please ensure the Payment amount is greater than 0"))</f>
        <v/>
      </c>
      <c r="K48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0" s="62" t="str">
        <f>IF(ISBLANK(data_final_bulk[[#This Row],[Member ID]]), "", IF(ISBLANK(data_final_bulk[[#This Row],[Effective date]]), "Please fill in the effective date",
"PASS"))</f>
        <v/>
      </c>
      <c r="M48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1" spans="1:13" ht="12.95" customHeight="1" x14ac:dyDescent="0.2">
      <c r="A481" s="124"/>
      <c r="B481" s="124"/>
      <c r="C481" s="129"/>
      <c r="D481" s="126"/>
      <c r="E481" s="127"/>
      <c r="F481" s="127"/>
      <c r="G481" s="148"/>
      <c r="H48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1" s="60" t="str">
        <f>IF(ISBLANK(data_final_bulk[[#This Row],[Member ID]]), "",IF(data_final_bulk[[#This Row],[Payment amount]] &gt; 0, "PASS", "Please ensure the Payment amount is greater than 0"))</f>
        <v/>
      </c>
      <c r="K48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1" s="62" t="str">
        <f>IF(ISBLANK(data_final_bulk[[#This Row],[Member ID]]), "", IF(ISBLANK(data_final_bulk[[#This Row],[Effective date]]), "Please fill in the effective date",
"PASS"))</f>
        <v/>
      </c>
      <c r="M48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2" spans="1:13" ht="12.95" customHeight="1" x14ac:dyDescent="0.2">
      <c r="A482" s="124"/>
      <c r="B482" s="124"/>
      <c r="C482" s="129"/>
      <c r="D482" s="126"/>
      <c r="E482" s="127"/>
      <c r="F482" s="127"/>
      <c r="G482" s="148"/>
      <c r="H48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2" s="60" t="str">
        <f>IF(ISBLANK(data_final_bulk[[#This Row],[Member ID]]), "",IF(data_final_bulk[[#This Row],[Payment amount]] &gt; 0, "PASS", "Please ensure the Payment amount is greater than 0"))</f>
        <v/>
      </c>
      <c r="K48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2" s="62" t="str">
        <f>IF(ISBLANK(data_final_bulk[[#This Row],[Member ID]]), "", IF(ISBLANK(data_final_bulk[[#This Row],[Effective date]]), "Please fill in the effective date",
"PASS"))</f>
        <v/>
      </c>
      <c r="M48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3" spans="1:13" ht="12.95" customHeight="1" x14ac:dyDescent="0.2">
      <c r="A483" s="124"/>
      <c r="B483" s="124"/>
      <c r="C483" s="129"/>
      <c r="D483" s="126"/>
      <c r="E483" s="127"/>
      <c r="F483" s="127"/>
      <c r="G483" s="148"/>
      <c r="H48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3" s="60" t="str">
        <f>IF(ISBLANK(data_final_bulk[[#This Row],[Member ID]]), "",IF(data_final_bulk[[#This Row],[Payment amount]] &gt; 0, "PASS", "Please ensure the Payment amount is greater than 0"))</f>
        <v/>
      </c>
      <c r="K48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3" s="62" t="str">
        <f>IF(ISBLANK(data_final_bulk[[#This Row],[Member ID]]), "", IF(ISBLANK(data_final_bulk[[#This Row],[Effective date]]), "Please fill in the effective date",
"PASS"))</f>
        <v/>
      </c>
      <c r="M48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4" spans="1:13" ht="12.95" customHeight="1" x14ac:dyDescent="0.2">
      <c r="A484" s="124"/>
      <c r="B484" s="124"/>
      <c r="C484" s="129"/>
      <c r="D484" s="126"/>
      <c r="E484" s="127"/>
      <c r="F484" s="127"/>
      <c r="G484" s="148"/>
      <c r="H48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4" s="60" t="str">
        <f>IF(ISBLANK(data_final_bulk[[#This Row],[Member ID]]), "",IF(data_final_bulk[[#This Row],[Payment amount]] &gt; 0, "PASS", "Please ensure the Payment amount is greater than 0"))</f>
        <v/>
      </c>
      <c r="K48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4" s="62" t="str">
        <f>IF(ISBLANK(data_final_bulk[[#This Row],[Member ID]]), "", IF(ISBLANK(data_final_bulk[[#This Row],[Effective date]]), "Please fill in the effective date",
"PASS"))</f>
        <v/>
      </c>
      <c r="M48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5" spans="1:13" ht="12.95" customHeight="1" x14ac:dyDescent="0.2">
      <c r="A485" s="124"/>
      <c r="B485" s="124"/>
      <c r="C485" s="129"/>
      <c r="D485" s="126"/>
      <c r="E485" s="127"/>
      <c r="F485" s="127"/>
      <c r="G485" s="148"/>
      <c r="H48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5" s="60" t="str">
        <f>IF(ISBLANK(data_final_bulk[[#This Row],[Member ID]]), "",IF(data_final_bulk[[#This Row],[Payment amount]] &gt; 0, "PASS", "Please ensure the Payment amount is greater than 0"))</f>
        <v/>
      </c>
      <c r="K48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5" s="62" t="str">
        <f>IF(ISBLANK(data_final_bulk[[#This Row],[Member ID]]), "", IF(ISBLANK(data_final_bulk[[#This Row],[Effective date]]), "Please fill in the effective date",
"PASS"))</f>
        <v/>
      </c>
      <c r="M48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6" spans="1:13" ht="12.95" customHeight="1" x14ac:dyDescent="0.2">
      <c r="A486" s="124"/>
      <c r="B486" s="124"/>
      <c r="C486" s="129"/>
      <c r="D486" s="126"/>
      <c r="E486" s="127"/>
      <c r="F486" s="127"/>
      <c r="G486" s="148"/>
      <c r="H48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6" s="60" t="str">
        <f>IF(ISBLANK(data_final_bulk[[#This Row],[Member ID]]), "",IF(data_final_bulk[[#This Row],[Payment amount]] &gt; 0, "PASS", "Please ensure the Payment amount is greater than 0"))</f>
        <v/>
      </c>
      <c r="K48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6" s="62" t="str">
        <f>IF(ISBLANK(data_final_bulk[[#This Row],[Member ID]]), "", IF(ISBLANK(data_final_bulk[[#This Row],[Effective date]]), "Please fill in the effective date",
"PASS"))</f>
        <v/>
      </c>
      <c r="M48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7" spans="1:13" ht="12.95" customHeight="1" x14ac:dyDescent="0.2">
      <c r="A487" s="124"/>
      <c r="B487" s="124"/>
      <c r="C487" s="129"/>
      <c r="D487" s="126"/>
      <c r="E487" s="127"/>
      <c r="F487" s="127"/>
      <c r="G487" s="148"/>
      <c r="H48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7" s="60" t="str">
        <f>IF(ISBLANK(data_final_bulk[[#This Row],[Member ID]]), "",IF(data_final_bulk[[#This Row],[Payment amount]] &gt; 0, "PASS", "Please ensure the Payment amount is greater than 0"))</f>
        <v/>
      </c>
      <c r="K48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7" s="62" t="str">
        <f>IF(ISBLANK(data_final_bulk[[#This Row],[Member ID]]), "", IF(ISBLANK(data_final_bulk[[#This Row],[Effective date]]), "Please fill in the effective date",
"PASS"))</f>
        <v/>
      </c>
      <c r="M48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8" spans="1:13" ht="12.95" customHeight="1" x14ac:dyDescent="0.2">
      <c r="A488" s="124"/>
      <c r="B488" s="124"/>
      <c r="C488" s="129"/>
      <c r="D488" s="126"/>
      <c r="E488" s="127"/>
      <c r="F488" s="127"/>
      <c r="G488" s="148"/>
      <c r="H48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8" s="60" t="str">
        <f>IF(ISBLANK(data_final_bulk[[#This Row],[Member ID]]), "",IF(data_final_bulk[[#This Row],[Payment amount]] &gt; 0, "PASS", "Please ensure the Payment amount is greater than 0"))</f>
        <v/>
      </c>
      <c r="K48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8" s="62" t="str">
        <f>IF(ISBLANK(data_final_bulk[[#This Row],[Member ID]]), "", IF(ISBLANK(data_final_bulk[[#This Row],[Effective date]]), "Please fill in the effective date",
"PASS"))</f>
        <v/>
      </c>
      <c r="M48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89" spans="1:13" ht="12.95" customHeight="1" x14ac:dyDescent="0.2">
      <c r="A489" s="124"/>
      <c r="B489" s="124"/>
      <c r="C489" s="129"/>
      <c r="D489" s="126"/>
      <c r="E489" s="127"/>
      <c r="F489" s="127"/>
      <c r="G489" s="148"/>
      <c r="H48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8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89" s="60" t="str">
        <f>IF(ISBLANK(data_final_bulk[[#This Row],[Member ID]]), "",IF(data_final_bulk[[#This Row],[Payment amount]] &gt; 0, "PASS", "Please ensure the Payment amount is greater than 0"))</f>
        <v/>
      </c>
      <c r="K48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89" s="62" t="str">
        <f>IF(ISBLANK(data_final_bulk[[#This Row],[Member ID]]), "", IF(ISBLANK(data_final_bulk[[#This Row],[Effective date]]), "Please fill in the effective date",
"PASS"))</f>
        <v/>
      </c>
      <c r="M48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0" spans="1:13" ht="12.95" customHeight="1" x14ac:dyDescent="0.2">
      <c r="A490" s="124"/>
      <c r="B490" s="124"/>
      <c r="C490" s="129"/>
      <c r="D490" s="126"/>
      <c r="E490" s="127"/>
      <c r="F490" s="127"/>
      <c r="G490" s="148"/>
      <c r="H49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0" s="60" t="str">
        <f>IF(ISBLANK(data_final_bulk[[#This Row],[Member ID]]), "",IF(data_final_bulk[[#This Row],[Payment amount]] &gt; 0, "PASS", "Please ensure the Payment amount is greater than 0"))</f>
        <v/>
      </c>
      <c r="K49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0" s="62" t="str">
        <f>IF(ISBLANK(data_final_bulk[[#This Row],[Member ID]]), "", IF(ISBLANK(data_final_bulk[[#This Row],[Effective date]]), "Please fill in the effective date",
"PASS"))</f>
        <v/>
      </c>
      <c r="M49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1" spans="1:13" ht="12.95" customHeight="1" x14ac:dyDescent="0.2">
      <c r="A491" s="124"/>
      <c r="B491" s="124"/>
      <c r="C491" s="129"/>
      <c r="D491" s="126"/>
      <c r="E491" s="127"/>
      <c r="F491" s="127"/>
      <c r="G491" s="148"/>
      <c r="H49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1" s="60" t="str">
        <f>IF(ISBLANK(data_final_bulk[[#This Row],[Member ID]]), "",IF(data_final_bulk[[#This Row],[Payment amount]] &gt; 0, "PASS", "Please ensure the Payment amount is greater than 0"))</f>
        <v/>
      </c>
      <c r="K49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1" s="62" t="str">
        <f>IF(ISBLANK(data_final_bulk[[#This Row],[Member ID]]), "", IF(ISBLANK(data_final_bulk[[#This Row],[Effective date]]), "Please fill in the effective date",
"PASS"))</f>
        <v/>
      </c>
      <c r="M49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2" spans="1:13" ht="12.95" customHeight="1" x14ac:dyDescent="0.2">
      <c r="A492" s="124"/>
      <c r="B492" s="124"/>
      <c r="C492" s="129"/>
      <c r="D492" s="126"/>
      <c r="E492" s="127"/>
      <c r="F492" s="127"/>
      <c r="G492" s="148"/>
      <c r="H49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2" s="60" t="str">
        <f>IF(ISBLANK(data_final_bulk[[#This Row],[Member ID]]), "",IF(data_final_bulk[[#This Row],[Payment amount]] &gt; 0, "PASS", "Please ensure the Payment amount is greater than 0"))</f>
        <v/>
      </c>
      <c r="K49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2" s="62" t="str">
        <f>IF(ISBLANK(data_final_bulk[[#This Row],[Member ID]]), "", IF(ISBLANK(data_final_bulk[[#This Row],[Effective date]]), "Please fill in the effective date",
"PASS"))</f>
        <v/>
      </c>
      <c r="M49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3" spans="1:13" ht="12.95" customHeight="1" x14ac:dyDescent="0.2">
      <c r="A493" s="124"/>
      <c r="B493" s="124"/>
      <c r="C493" s="129"/>
      <c r="D493" s="126"/>
      <c r="E493" s="127"/>
      <c r="F493" s="127"/>
      <c r="G493" s="148"/>
      <c r="H49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3" s="60" t="str">
        <f>IF(ISBLANK(data_final_bulk[[#This Row],[Member ID]]), "",IF(data_final_bulk[[#This Row],[Payment amount]] &gt; 0, "PASS", "Please ensure the Payment amount is greater than 0"))</f>
        <v/>
      </c>
      <c r="K49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3" s="62" t="str">
        <f>IF(ISBLANK(data_final_bulk[[#This Row],[Member ID]]), "", IF(ISBLANK(data_final_bulk[[#This Row],[Effective date]]), "Please fill in the effective date",
"PASS"))</f>
        <v/>
      </c>
      <c r="M49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4" spans="1:13" ht="12.95" customHeight="1" x14ac:dyDescent="0.2">
      <c r="A494" s="124"/>
      <c r="B494" s="124"/>
      <c r="C494" s="129"/>
      <c r="D494" s="126"/>
      <c r="E494" s="127"/>
      <c r="F494" s="127"/>
      <c r="G494" s="148"/>
      <c r="H49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4" s="60" t="str">
        <f>IF(ISBLANK(data_final_bulk[[#This Row],[Member ID]]), "",IF(data_final_bulk[[#This Row],[Payment amount]] &gt; 0, "PASS", "Please ensure the Payment amount is greater than 0"))</f>
        <v/>
      </c>
      <c r="K49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4" s="62" t="str">
        <f>IF(ISBLANK(data_final_bulk[[#This Row],[Member ID]]), "", IF(ISBLANK(data_final_bulk[[#This Row],[Effective date]]), "Please fill in the effective date",
"PASS"))</f>
        <v/>
      </c>
      <c r="M49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5" spans="1:13" ht="12.95" customHeight="1" x14ac:dyDescent="0.2">
      <c r="A495" s="124"/>
      <c r="B495" s="124"/>
      <c r="C495" s="129"/>
      <c r="D495" s="126"/>
      <c r="E495" s="127"/>
      <c r="F495" s="127"/>
      <c r="G495" s="148"/>
      <c r="H49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5" s="60" t="str">
        <f>IF(ISBLANK(data_final_bulk[[#This Row],[Member ID]]), "",IF(data_final_bulk[[#This Row],[Payment amount]] &gt; 0, "PASS", "Please ensure the Payment amount is greater than 0"))</f>
        <v/>
      </c>
      <c r="K49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5" s="62" t="str">
        <f>IF(ISBLANK(data_final_bulk[[#This Row],[Member ID]]), "", IF(ISBLANK(data_final_bulk[[#This Row],[Effective date]]), "Please fill in the effective date",
"PASS"))</f>
        <v/>
      </c>
      <c r="M49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6" spans="1:13" ht="12.95" customHeight="1" x14ac:dyDescent="0.2">
      <c r="A496" s="124"/>
      <c r="B496" s="124"/>
      <c r="C496" s="129"/>
      <c r="D496" s="126"/>
      <c r="E496" s="127"/>
      <c r="F496" s="127"/>
      <c r="G496" s="148"/>
      <c r="H49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6" s="60" t="str">
        <f>IF(ISBLANK(data_final_bulk[[#This Row],[Member ID]]), "",IF(data_final_bulk[[#This Row],[Payment amount]] &gt; 0, "PASS", "Please ensure the Payment amount is greater than 0"))</f>
        <v/>
      </c>
      <c r="K49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6" s="62" t="str">
        <f>IF(ISBLANK(data_final_bulk[[#This Row],[Member ID]]), "", IF(ISBLANK(data_final_bulk[[#This Row],[Effective date]]), "Please fill in the effective date",
"PASS"))</f>
        <v/>
      </c>
      <c r="M49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7" spans="1:13" ht="12.95" customHeight="1" x14ac:dyDescent="0.2">
      <c r="A497" s="124"/>
      <c r="B497" s="124"/>
      <c r="C497" s="129"/>
      <c r="D497" s="126"/>
      <c r="E497" s="127"/>
      <c r="F497" s="127"/>
      <c r="G497" s="148"/>
      <c r="H49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7" s="60" t="str">
        <f>IF(ISBLANK(data_final_bulk[[#This Row],[Member ID]]), "",IF(data_final_bulk[[#This Row],[Payment amount]] &gt; 0, "PASS", "Please ensure the Payment amount is greater than 0"))</f>
        <v/>
      </c>
      <c r="K49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7" s="62" t="str">
        <f>IF(ISBLANK(data_final_bulk[[#This Row],[Member ID]]), "", IF(ISBLANK(data_final_bulk[[#This Row],[Effective date]]), "Please fill in the effective date",
"PASS"))</f>
        <v/>
      </c>
      <c r="M49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8" spans="1:13" ht="12.95" customHeight="1" x14ac:dyDescent="0.2">
      <c r="A498" s="124"/>
      <c r="B498" s="124"/>
      <c r="C498" s="129"/>
      <c r="D498" s="126"/>
      <c r="E498" s="127"/>
      <c r="F498" s="127"/>
      <c r="G498" s="148"/>
      <c r="H49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8" s="60" t="str">
        <f>IF(ISBLANK(data_final_bulk[[#This Row],[Member ID]]), "",IF(data_final_bulk[[#This Row],[Payment amount]] &gt; 0, "PASS", "Please ensure the Payment amount is greater than 0"))</f>
        <v/>
      </c>
      <c r="K49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8" s="62" t="str">
        <f>IF(ISBLANK(data_final_bulk[[#This Row],[Member ID]]), "", IF(ISBLANK(data_final_bulk[[#This Row],[Effective date]]), "Please fill in the effective date",
"PASS"))</f>
        <v/>
      </c>
      <c r="M49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499" spans="1:13" ht="12.95" customHeight="1" x14ac:dyDescent="0.2">
      <c r="A499" s="124"/>
      <c r="B499" s="124"/>
      <c r="C499" s="129"/>
      <c r="D499" s="126"/>
      <c r="E499" s="127"/>
      <c r="F499" s="127"/>
      <c r="G499" s="148"/>
      <c r="H49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49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499" s="60" t="str">
        <f>IF(ISBLANK(data_final_bulk[[#This Row],[Member ID]]), "",IF(data_final_bulk[[#This Row],[Payment amount]] &gt; 0, "PASS", "Please ensure the Payment amount is greater than 0"))</f>
        <v/>
      </c>
      <c r="K49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499" s="62" t="str">
        <f>IF(ISBLANK(data_final_bulk[[#This Row],[Member ID]]), "", IF(ISBLANK(data_final_bulk[[#This Row],[Effective date]]), "Please fill in the effective date",
"PASS"))</f>
        <v/>
      </c>
      <c r="M49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0" spans="1:13" ht="12.95" customHeight="1" x14ac:dyDescent="0.2">
      <c r="A500" s="124"/>
      <c r="B500" s="124"/>
      <c r="C500" s="129"/>
      <c r="D500" s="126"/>
      <c r="E500" s="127"/>
      <c r="F500" s="127"/>
      <c r="G500" s="148"/>
      <c r="H50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0" s="60" t="str">
        <f>IF(ISBLANK(data_final_bulk[[#This Row],[Member ID]]), "",IF(data_final_bulk[[#This Row],[Payment amount]] &gt; 0, "PASS", "Please ensure the Payment amount is greater than 0"))</f>
        <v/>
      </c>
      <c r="K50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0" s="62" t="str">
        <f>IF(ISBLANK(data_final_bulk[[#This Row],[Member ID]]), "", IF(ISBLANK(data_final_bulk[[#This Row],[Effective date]]), "Please fill in the effective date",
"PASS"))</f>
        <v/>
      </c>
      <c r="M50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1" spans="1:13" ht="12.95" customHeight="1" x14ac:dyDescent="0.2">
      <c r="A501" s="124"/>
      <c r="B501" s="124"/>
      <c r="C501" s="129"/>
      <c r="D501" s="126"/>
      <c r="E501" s="127"/>
      <c r="F501" s="127"/>
      <c r="G501" s="148"/>
      <c r="H50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1" s="60" t="str">
        <f>IF(ISBLANK(data_final_bulk[[#This Row],[Member ID]]), "",IF(data_final_bulk[[#This Row],[Payment amount]] &gt; 0, "PASS", "Please ensure the Payment amount is greater than 0"))</f>
        <v/>
      </c>
      <c r="K50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1" s="62" t="str">
        <f>IF(ISBLANK(data_final_bulk[[#This Row],[Member ID]]), "", IF(ISBLANK(data_final_bulk[[#This Row],[Effective date]]), "Please fill in the effective date",
"PASS"))</f>
        <v/>
      </c>
      <c r="M50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2" spans="1:13" ht="12.95" customHeight="1" x14ac:dyDescent="0.2">
      <c r="A502" s="124"/>
      <c r="B502" s="124"/>
      <c r="C502" s="129"/>
      <c r="D502" s="126"/>
      <c r="E502" s="127"/>
      <c r="F502" s="127"/>
      <c r="G502" s="148"/>
      <c r="H50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2" s="60" t="str">
        <f>IF(ISBLANK(data_final_bulk[[#This Row],[Member ID]]), "",IF(data_final_bulk[[#This Row],[Payment amount]] &gt; 0, "PASS", "Please ensure the Payment amount is greater than 0"))</f>
        <v/>
      </c>
      <c r="K50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2" s="62" t="str">
        <f>IF(ISBLANK(data_final_bulk[[#This Row],[Member ID]]), "", IF(ISBLANK(data_final_bulk[[#This Row],[Effective date]]), "Please fill in the effective date",
"PASS"))</f>
        <v/>
      </c>
      <c r="M50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3" spans="1:13" ht="12.95" customHeight="1" x14ac:dyDescent="0.2">
      <c r="A503" s="124"/>
      <c r="B503" s="124"/>
      <c r="C503" s="129"/>
      <c r="D503" s="126"/>
      <c r="E503" s="127"/>
      <c r="F503" s="127"/>
      <c r="G503" s="148"/>
      <c r="H50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3" s="60" t="str">
        <f>IF(ISBLANK(data_final_bulk[[#This Row],[Member ID]]), "",IF(data_final_bulk[[#This Row],[Payment amount]] &gt; 0, "PASS", "Please ensure the Payment amount is greater than 0"))</f>
        <v/>
      </c>
      <c r="K50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3" s="62" t="str">
        <f>IF(ISBLANK(data_final_bulk[[#This Row],[Member ID]]), "", IF(ISBLANK(data_final_bulk[[#This Row],[Effective date]]), "Please fill in the effective date",
"PASS"))</f>
        <v/>
      </c>
      <c r="M50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4" spans="1:13" ht="12.95" customHeight="1" x14ac:dyDescent="0.2">
      <c r="A504" s="124"/>
      <c r="B504" s="124"/>
      <c r="C504" s="129"/>
      <c r="D504" s="126"/>
      <c r="E504" s="127"/>
      <c r="F504" s="127"/>
      <c r="G504" s="148"/>
      <c r="H50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4" s="60" t="str">
        <f>IF(ISBLANK(data_final_bulk[[#This Row],[Member ID]]), "",IF(data_final_bulk[[#This Row],[Payment amount]] &gt; 0, "PASS", "Please ensure the Payment amount is greater than 0"))</f>
        <v/>
      </c>
      <c r="K50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4" s="62" t="str">
        <f>IF(ISBLANK(data_final_bulk[[#This Row],[Member ID]]), "", IF(ISBLANK(data_final_bulk[[#This Row],[Effective date]]), "Please fill in the effective date",
"PASS"))</f>
        <v/>
      </c>
      <c r="M50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5" spans="1:13" ht="12.95" customHeight="1" x14ac:dyDescent="0.2">
      <c r="A505" s="124"/>
      <c r="B505" s="124"/>
      <c r="C505" s="129"/>
      <c r="D505" s="126"/>
      <c r="E505" s="127"/>
      <c r="F505" s="127"/>
      <c r="G505" s="148"/>
      <c r="H50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5" s="60" t="str">
        <f>IF(ISBLANK(data_final_bulk[[#This Row],[Member ID]]), "",IF(data_final_bulk[[#This Row],[Payment amount]] &gt; 0, "PASS", "Please ensure the Payment amount is greater than 0"))</f>
        <v/>
      </c>
      <c r="K50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5" s="62" t="str">
        <f>IF(ISBLANK(data_final_bulk[[#This Row],[Member ID]]), "", IF(ISBLANK(data_final_bulk[[#This Row],[Effective date]]), "Please fill in the effective date",
"PASS"))</f>
        <v/>
      </c>
      <c r="M50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6" spans="1:13" ht="12.95" customHeight="1" x14ac:dyDescent="0.2">
      <c r="A506" s="124"/>
      <c r="B506" s="124"/>
      <c r="C506" s="129"/>
      <c r="D506" s="126"/>
      <c r="E506" s="127"/>
      <c r="F506" s="127"/>
      <c r="G506" s="148"/>
      <c r="H50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6" s="60" t="str">
        <f>IF(ISBLANK(data_final_bulk[[#This Row],[Member ID]]), "",IF(data_final_bulk[[#This Row],[Payment amount]] &gt; 0, "PASS", "Please ensure the Payment amount is greater than 0"))</f>
        <v/>
      </c>
      <c r="K50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6" s="62" t="str">
        <f>IF(ISBLANK(data_final_bulk[[#This Row],[Member ID]]), "", IF(ISBLANK(data_final_bulk[[#This Row],[Effective date]]), "Please fill in the effective date",
"PASS"))</f>
        <v/>
      </c>
      <c r="M50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7" spans="1:13" ht="12.95" customHeight="1" x14ac:dyDescent="0.2">
      <c r="A507" s="124"/>
      <c r="B507" s="124"/>
      <c r="C507" s="129"/>
      <c r="D507" s="126"/>
      <c r="E507" s="127"/>
      <c r="F507" s="127"/>
      <c r="G507" s="148"/>
      <c r="H50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7" s="60" t="str">
        <f>IF(ISBLANK(data_final_bulk[[#This Row],[Member ID]]), "",IF(data_final_bulk[[#This Row],[Payment amount]] &gt; 0, "PASS", "Please ensure the Payment amount is greater than 0"))</f>
        <v/>
      </c>
      <c r="K50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7" s="62" t="str">
        <f>IF(ISBLANK(data_final_bulk[[#This Row],[Member ID]]), "", IF(ISBLANK(data_final_bulk[[#This Row],[Effective date]]), "Please fill in the effective date",
"PASS"))</f>
        <v/>
      </c>
      <c r="M50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8" spans="1:13" ht="12.95" customHeight="1" x14ac:dyDescent="0.2">
      <c r="A508" s="124"/>
      <c r="B508" s="124"/>
      <c r="C508" s="129"/>
      <c r="D508" s="126"/>
      <c r="E508" s="127"/>
      <c r="F508" s="127"/>
      <c r="G508" s="148"/>
      <c r="H50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8" s="60" t="str">
        <f>IF(ISBLANK(data_final_bulk[[#This Row],[Member ID]]), "",IF(data_final_bulk[[#This Row],[Payment amount]] &gt; 0, "PASS", "Please ensure the Payment amount is greater than 0"))</f>
        <v/>
      </c>
      <c r="K50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8" s="62" t="str">
        <f>IF(ISBLANK(data_final_bulk[[#This Row],[Member ID]]), "", IF(ISBLANK(data_final_bulk[[#This Row],[Effective date]]), "Please fill in the effective date",
"PASS"))</f>
        <v/>
      </c>
      <c r="M50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09" spans="1:13" ht="12.95" customHeight="1" x14ac:dyDescent="0.2">
      <c r="A509" s="124"/>
      <c r="B509" s="124"/>
      <c r="C509" s="129"/>
      <c r="D509" s="126"/>
      <c r="E509" s="127"/>
      <c r="F509" s="127"/>
      <c r="G509" s="148"/>
      <c r="H50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0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09" s="60" t="str">
        <f>IF(ISBLANK(data_final_bulk[[#This Row],[Member ID]]), "",IF(data_final_bulk[[#This Row],[Payment amount]] &gt; 0, "PASS", "Please ensure the Payment amount is greater than 0"))</f>
        <v/>
      </c>
      <c r="K50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09" s="62" t="str">
        <f>IF(ISBLANK(data_final_bulk[[#This Row],[Member ID]]), "", IF(ISBLANK(data_final_bulk[[#This Row],[Effective date]]), "Please fill in the effective date",
"PASS"))</f>
        <v/>
      </c>
      <c r="M50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0" spans="1:13" ht="12.95" customHeight="1" x14ac:dyDescent="0.2">
      <c r="A510" s="124"/>
      <c r="B510" s="124"/>
      <c r="C510" s="129"/>
      <c r="D510" s="126"/>
      <c r="E510" s="127"/>
      <c r="F510" s="127"/>
      <c r="G510" s="148"/>
      <c r="H51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0" s="60" t="str">
        <f>IF(ISBLANK(data_final_bulk[[#This Row],[Member ID]]), "",IF(data_final_bulk[[#This Row],[Payment amount]] &gt; 0, "PASS", "Please ensure the Payment amount is greater than 0"))</f>
        <v/>
      </c>
      <c r="K51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0" s="62" t="str">
        <f>IF(ISBLANK(data_final_bulk[[#This Row],[Member ID]]), "", IF(ISBLANK(data_final_bulk[[#This Row],[Effective date]]), "Please fill in the effective date",
"PASS"))</f>
        <v/>
      </c>
      <c r="M51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1" spans="1:13" ht="12.95" customHeight="1" x14ac:dyDescent="0.2">
      <c r="A511" s="124"/>
      <c r="B511" s="124"/>
      <c r="C511" s="129"/>
      <c r="D511" s="126"/>
      <c r="E511" s="127"/>
      <c r="F511" s="127"/>
      <c r="G511" s="148"/>
      <c r="H51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1" s="60" t="str">
        <f>IF(ISBLANK(data_final_bulk[[#This Row],[Member ID]]), "",IF(data_final_bulk[[#This Row],[Payment amount]] &gt; 0, "PASS", "Please ensure the Payment amount is greater than 0"))</f>
        <v/>
      </c>
      <c r="K51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1" s="62" t="str">
        <f>IF(ISBLANK(data_final_bulk[[#This Row],[Member ID]]), "", IF(ISBLANK(data_final_bulk[[#This Row],[Effective date]]), "Please fill in the effective date",
"PASS"))</f>
        <v/>
      </c>
      <c r="M51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2" spans="1:13" ht="12.95" customHeight="1" x14ac:dyDescent="0.2">
      <c r="A512" s="124"/>
      <c r="B512" s="124"/>
      <c r="C512" s="129"/>
      <c r="D512" s="126"/>
      <c r="E512" s="127"/>
      <c r="F512" s="127"/>
      <c r="G512" s="148"/>
      <c r="H51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2" s="60" t="str">
        <f>IF(ISBLANK(data_final_bulk[[#This Row],[Member ID]]), "",IF(data_final_bulk[[#This Row],[Payment amount]] &gt; 0, "PASS", "Please ensure the Payment amount is greater than 0"))</f>
        <v/>
      </c>
      <c r="K51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2" s="62" t="str">
        <f>IF(ISBLANK(data_final_bulk[[#This Row],[Member ID]]), "", IF(ISBLANK(data_final_bulk[[#This Row],[Effective date]]), "Please fill in the effective date",
"PASS"))</f>
        <v/>
      </c>
      <c r="M51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3" spans="1:15" ht="12.95" customHeight="1" x14ac:dyDescent="0.2">
      <c r="A513" s="124"/>
      <c r="B513" s="124"/>
      <c r="C513" s="129"/>
      <c r="D513" s="126"/>
      <c r="E513" s="127"/>
      <c r="F513" s="127"/>
      <c r="G513" s="148"/>
      <c r="H513"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3"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3" s="60" t="str">
        <f>IF(ISBLANK(data_final_bulk[[#This Row],[Member ID]]), "",IF(data_final_bulk[[#This Row],[Payment amount]] &gt; 0, "PASS", "Please ensure the Payment amount is greater than 0"))</f>
        <v/>
      </c>
      <c r="K513"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3" s="62" t="str">
        <f>IF(ISBLANK(data_final_bulk[[#This Row],[Member ID]]), "", IF(ISBLANK(data_final_bulk[[#This Row],[Effective date]]), "Please fill in the effective date",
"PASS"))</f>
        <v/>
      </c>
      <c r="M513"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4" spans="1:15" ht="12.95" customHeight="1" x14ac:dyDescent="0.2">
      <c r="A514" s="124"/>
      <c r="B514" s="124"/>
      <c r="C514" s="129"/>
      <c r="D514" s="126"/>
      <c r="E514" s="127"/>
      <c r="F514" s="127"/>
      <c r="G514" s="148"/>
      <c r="H514"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4"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4" s="60" t="str">
        <f>IF(ISBLANK(data_final_bulk[[#This Row],[Member ID]]), "",IF(data_final_bulk[[#This Row],[Payment amount]] &gt; 0, "PASS", "Please ensure the Payment amount is greater than 0"))</f>
        <v/>
      </c>
      <c r="K514"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4" s="62" t="str">
        <f>IF(ISBLANK(data_final_bulk[[#This Row],[Member ID]]), "", IF(ISBLANK(data_final_bulk[[#This Row],[Effective date]]), "Please fill in the effective date",
"PASS"))</f>
        <v/>
      </c>
      <c r="M514"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5" spans="1:15" ht="12.95" customHeight="1" x14ac:dyDescent="0.2">
      <c r="A515" s="124"/>
      <c r="B515" s="124"/>
      <c r="C515" s="129"/>
      <c r="D515" s="126"/>
      <c r="E515" s="127"/>
      <c r="F515" s="127"/>
      <c r="G515" s="148"/>
      <c r="H515"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5"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5" s="60" t="str">
        <f>IF(ISBLANK(data_final_bulk[[#This Row],[Member ID]]), "",IF(data_final_bulk[[#This Row],[Payment amount]] &gt; 0, "PASS", "Please ensure the Payment amount is greater than 0"))</f>
        <v/>
      </c>
      <c r="K515"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5" s="62" t="str">
        <f>IF(ISBLANK(data_final_bulk[[#This Row],[Member ID]]), "", IF(ISBLANK(data_final_bulk[[#This Row],[Effective date]]), "Please fill in the effective date",
"PASS"))</f>
        <v/>
      </c>
      <c r="M515"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6" spans="1:15" ht="12.95" customHeight="1" x14ac:dyDescent="0.2">
      <c r="A516" s="124"/>
      <c r="B516" s="124"/>
      <c r="C516" s="129"/>
      <c r="D516" s="126"/>
      <c r="E516" s="127"/>
      <c r="F516" s="127"/>
      <c r="G516" s="148"/>
      <c r="H516"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6"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6" s="60" t="str">
        <f>IF(ISBLANK(data_final_bulk[[#This Row],[Member ID]]), "",IF(data_final_bulk[[#This Row],[Payment amount]] &gt; 0, "PASS", "Please ensure the Payment amount is greater than 0"))</f>
        <v/>
      </c>
      <c r="K516"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6" s="62" t="str">
        <f>IF(ISBLANK(data_final_bulk[[#This Row],[Member ID]]), "", IF(ISBLANK(data_final_bulk[[#This Row],[Effective date]]), "Please fill in the effective date",
"PASS"))</f>
        <v/>
      </c>
      <c r="M516"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7" spans="1:15" ht="12.95" customHeight="1" x14ac:dyDescent="0.2">
      <c r="A517" s="124"/>
      <c r="B517" s="124"/>
      <c r="C517" s="129"/>
      <c r="D517" s="126"/>
      <c r="E517" s="127"/>
      <c r="F517" s="127"/>
      <c r="G517" s="148"/>
      <c r="H517"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7"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7" s="60" t="str">
        <f>IF(ISBLANK(data_final_bulk[[#This Row],[Member ID]]), "",IF(data_final_bulk[[#This Row],[Payment amount]] &gt; 0, "PASS", "Please ensure the Payment amount is greater than 0"))</f>
        <v/>
      </c>
      <c r="K517"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7" s="62" t="str">
        <f>IF(ISBLANK(data_final_bulk[[#This Row],[Member ID]]), "", IF(ISBLANK(data_final_bulk[[#This Row],[Effective date]]), "Please fill in the effective date",
"PASS"))</f>
        <v/>
      </c>
      <c r="M517"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8" spans="1:15" ht="12.95" customHeight="1" x14ac:dyDescent="0.2">
      <c r="A518" s="124"/>
      <c r="B518" s="124"/>
      <c r="C518" s="129"/>
      <c r="D518" s="126"/>
      <c r="E518" s="127"/>
      <c r="F518" s="127"/>
      <c r="G518" s="148"/>
      <c r="H518"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8"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8" s="60" t="str">
        <f>IF(ISBLANK(data_final_bulk[[#This Row],[Member ID]]), "",IF(data_final_bulk[[#This Row],[Payment amount]] &gt; 0, "PASS", "Please ensure the Payment amount is greater than 0"))</f>
        <v/>
      </c>
      <c r="K518"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8" s="62" t="str">
        <f>IF(ISBLANK(data_final_bulk[[#This Row],[Member ID]]), "", IF(ISBLANK(data_final_bulk[[#This Row],[Effective date]]), "Please fill in the effective date",
"PASS"))</f>
        <v/>
      </c>
      <c r="M518"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19" spans="1:15" ht="12.95" customHeight="1" x14ac:dyDescent="0.2">
      <c r="A519" s="124"/>
      <c r="B519" s="124"/>
      <c r="C519" s="129"/>
      <c r="D519" s="126"/>
      <c r="E519" s="127"/>
      <c r="F519" s="127"/>
      <c r="G519" s="148"/>
      <c r="H519"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19"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19" s="60" t="str">
        <f>IF(ISBLANK(data_final_bulk[[#This Row],[Member ID]]), "",IF(data_final_bulk[[#This Row],[Payment amount]] &gt; 0, "PASS", "Please ensure the Payment amount is greater than 0"))</f>
        <v/>
      </c>
      <c r="K519"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19" s="62" t="str">
        <f>IF(ISBLANK(data_final_bulk[[#This Row],[Member ID]]), "", IF(ISBLANK(data_final_bulk[[#This Row],[Effective date]]), "Please fill in the effective date",
"PASS"))</f>
        <v/>
      </c>
      <c r="M519"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20" spans="1:15" ht="12.95" customHeight="1" x14ac:dyDescent="0.2">
      <c r="A520" s="124"/>
      <c r="B520" s="124"/>
      <c r="C520" s="129"/>
      <c r="D520" s="126"/>
      <c r="E520" s="127"/>
      <c r="F520" s="127"/>
      <c r="G520" s="148"/>
      <c r="H520"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20"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20" s="60" t="str">
        <f>IF(ISBLANK(data_final_bulk[[#This Row],[Member ID]]), "",IF(data_final_bulk[[#This Row],[Payment amount]] &gt; 0, "PASS", "Please ensure the Payment amount is greater than 0"))</f>
        <v/>
      </c>
      <c r="K520"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20" s="62" t="str">
        <f>IF(ISBLANK(data_final_bulk[[#This Row],[Member ID]]), "", IF(ISBLANK(data_final_bulk[[#This Row],[Effective date]]), "Please fill in the effective date",
"PASS"))</f>
        <v/>
      </c>
      <c r="M520"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21" spans="1:15" ht="12.95" customHeight="1" x14ac:dyDescent="0.2">
      <c r="A521" s="124"/>
      <c r="B521" s="124"/>
      <c r="C521" s="129"/>
      <c r="D521" s="126"/>
      <c r="E521" s="127"/>
      <c r="F521" s="127"/>
      <c r="G521" s="148"/>
      <c r="H521"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21"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21" s="60" t="str">
        <f>IF(ISBLANK(data_final_bulk[[#This Row],[Member ID]]), "",IF(data_final_bulk[[#This Row],[Payment amount]] &gt; 0, "PASS", "Please ensure the Payment amount is greater than 0"))</f>
        <v/>
      </c>
      <c r="K521"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21" s="62" t="str">
        <f>IF(ISBLANK(data_final_bulk[[#This Row],[Member ID]]), "", IF(ISBLANK(data_final_bulk[[#This Row],[Effective date]]), "Please fill in the effective date",
"PASS"))</f>
        <v/>
      </c>
      <c r="M521"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22" spans="1:15" ht="12.95" customHeight="1" x14ac:dyDescent="0.2">
      <c r="A522" s="124"/>
      <c r="B522" s="124"/>
      <c r="C522" s="129"/>
      <c r="D522" s="126"/>
      <c r="E522" s="127"/>
      <c r="F522" s="127"/>
      <c r="G522" s="148"/>
      <c r="H522" s="61" t="str">
        <f>IF(ISBLANK(data_final_bulk[[#This Row],[Member ID]]), "",
    IF(AND(NOT(ISBLANK(data_final_bulk[[#This Row],[Lump Sum payment date]])), NOT(ISBLANK(data_final_bulk[[#This Row],[Earliest payment date]]))),
        "Do not enter both a lump sum date and an earliest payment date",
        IF(AND(ISBLANK(data_final_bulk[[#This Row],[Lump Sum payment date]]), ISBLANK(data_final_bulk[[#This Row],[Earliest payment date]])),
            "Please enter either an earliest payment date or lump sum date", "PASS")))</f>
        <v/>
      </c>
      <c r="I522" s="60" t="str">
        <f>IF(ISBLANK(data_final_bulk[[#This Row],[Member ID]]), "",
    IF(ISBLANK(data_final_bulk[[#This Row],[Payment type]]), "Payment type cannot be left blank",
        IF(EXACT("Continuous",
                 INDEX(Method_lookup_table[Acceptable input type],
                       MATCH(data_final_bulk[[#This Row],[Payment type]], Method_lookup_table[Payment type], 0))
                ),
           IF(ISBLANK(data_final_bulk[[#This Row],[Lump Sum payment date]]),
          "PASS",
          "This type of payment does not accept lump sum payments, please remove lump sum payment date"),
            IF(ISBLANK(data_final_bulk[[#This Row],[Lump Sum payment date]]), "Please enter a lump sum date",
                    IF(data_final_bulk[[#This Row],[Payment amount]] &lt;&gt; 0, "PASS", "Payment amount must not be zero")
                )
            )
        )
)</f>
        <v/>
      </c>
      <c r="J522" s="60" t="str">
        <f>IF(ISBLANK(data_final_bulk[[#This Row],[Member ID]]), "",IF(data_final_bulk[[#This Row],[Payment amount]] &gt; 0, "PASS", "Please ensure the Payment amount is greater than 0"))</f>
        <v/>
      </c>
      <c r="K522" s="89" t="str">
        <f>IF(ISBLANK(data_final_bulk[[#This Row],[Member ID]]),
   "",
   IF(COUNTIF(Method_lookup_table[Payment type],data_final_bulk[[#This Row],[Payment type]])&gt;0,
      IF((COUNTIFS(data_final_bulk[Member ID], data_final_bulk[[#This Row],[Member ID]], data_final_bulk[Payment type], data_final_bulk[[#This Row],[Payment type]]) - COUNTIF(data_final_bulk[Member ID], data_final_bulk[[#This Row],[Member ID]]))&lt;0,
         "Please enter a different member ID for different payment types",
         "PASS"),
   "Please ensure the Payment type is on the list of allowed types, on the Assumptions tab")
   )</f>
        <v/>
      </c>
      <c r="L522" s="62" t="str">
        <f>IF(ISBLANK(data_final_bulk[[#This Row],[Member ID]]), "", IF(ISBLANK(data_final_bulk[[#This Row],[Effective date]]), "Please fill in the effective date",
"PASS"))</f>
        <v/>
      </c>
      <c r="M522" s="62" t="str">
        <f>IF(ISBLANK(data_final_bulk[[#This Row],[Member ID]]), "", COUNTA(data_final_bulk[[#This Row],[Payment date consistency check]:[Effective date check ]])-((COUNTIF(data_final_bulk[[#This Row],[Payment date consistency check]:[Effective date check ]],"*Pass*")+COUNTIF(data_final_bulk[[#This Row],[Payment date consistency check]:[Effective date check ]],"N/A"))))</f>
        <v/>
      </c>
    </row>
    <row r="523" spans="1:15" ht="12.95" customHeight="1" x14ac:dyDescent="0.2">
      <c r="E523" s="16"/>
      <c r="F523" s="16"/>
      <c r="G523" s="16"/>
      <c r="H523" s="58"/>
      <c r="I523" s="87"/>
      <c r="J523" s="87"/>
      <c r="K523" s="87"/>
      <c r="L523" s="88"/>
      <c r="M523" s="88"/>
      <c r="N523" s="62"/>
      <c r="O523" s="58"/>
    </row>
  </sheetData>
  <sheetProtection algorithmName="SHA-512" hashValue="Bm2xlXMHGOFfisKveUaaCzZv+K+tn0BNr1EG75UOK92iFn6PCjG08R4KyvOmyHrHHycrf/VTd0q4XpM9gqqIrQ==" saltValue="RoEyvHCo+03wNCMQwrWNBw==" spinCount="100000" sheet="1" autoFilter="0"/>
  <phoneticPr fontId="32" type="noConversion"/>
  <conditionalFormatting sqref="A23:G522">
    <cfRule type="expression" dxfId="50" priority="2">
      <formula>Calc_type&lt;&gt;"Bulk"</formula>
    </cfRule>
  </conditionalFormatting>
  <dataValidations count="3">
    <dataValidation operator="greaterThanOrEqual" allowBlank="1" showInputMessage="1" showErrorMessage="1" sqref="B20:B21 B6 B13" xr:uid="{A0A929A4-ABE9-41D3-8034-A46154667DAB}"/>
    <dataValidation type="list" allowBlank="1" showInputMessage="1" showErrorMessage="1" error="Please select a valid payment type." sqref="D23:D522" xr:uid="{DD0071BD-35D9-4AB0-98DE-DBCC4EE58590}">
      <formula1>Valid_payment_types</formula1>
    </dataValidation>
    <dataValidation type="date" operator="greaterThanOrEqual" allowBlank="1" showInputMessage="1" showErrorMessage="1" errorTitle="Invalid date input" error="This input must be a date on or after 1 October 2023." sqref="C30:C522" xr:uid="{C05C7307-D89E-4756-AE72-170F5CA333CB}">
      <formula1>45200</formula1>
    </dataValidation>
  </dataValidations>
  <pageMargins left="0.7" right="0.7" top="0.75" bottom="0.75" header="0.3" footer="0.3"/>
  <pageSetup paperSize="9" orientation="portrait" r:id="rId1"/>
  <headerFooter>
    <oddHeader>&amp;L&amp;Z&amp;F  [&amp;A]</oddHeader>
    <oddFooter>&amp;LPage &amp;P of &amp;N&amp;R&amp;T &amp;D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9F3F2-09F4-4BE0-815C-D34B1BE56BCF}">
  <sheetPr codeName="Sheet7"/>
  <dimension ref="A1:AX89"/>
  <sheetViews>
    <sheetView workbookViewId="0">
      <selection activeCell="B30" sqref="B30"/>
    </sheetView>
  </sheetViews>
  <sheetFormatPr defaultColWidth="9.42578125" defaultRowHeight="15.75" x14ac:dyDescent="0.25"/>
  <cols>
    <col min="1" max="1" width="12.42578125" style="44" customWidth="1"/>
    <col min="2" max="2" width="29.5703125" style="47" customWidth="1"/>
    <col min="3" max="3" width="33.85546875" style="44" customWidth="1"/>
    <col min="4" max="4" width="19.42578125" style="44" customWidth="1"/>
    <col min="5" max="5" width="23.28515625" style="44" customWidth="1"/>
    <col min="6" max="6" width="58.7109375" style="11" customWidth="1"/>
    <col min="7" max="7" width="58.7109375" style="20" customWidth="1"/>
    <col min="8" max="8" width="28.42578125" style="11" customWidth="1"/>
    <col min="9" max="9" width="20.5703125" style="11" customWidth="1"/>
    <col min="10" max="11" width="9.42578125" style="11"/>
    <col min="13" max="13" width="15.42578125" style="20" customWidth="1"/>
    <col min="14" max="14" width="28.42578125" style="11" customWidth="1"/>
    <col min="15" max="15" width="25.140625" style="11" bestFit="1" customWidth="1"/>
    <col min="16" max="16" width="31.42578125" style="11" bestFit="1" customWidth="1"/>
    <col min="17" max="17" width="37.5703125" style="11" bestFit="1" customWidth="1"/>
    <col min="18" max="18" width="37.85546875" style="11" bestFit="1" customWidth="1"/>
    <col min="19" max="19" width="37.5703125" style="11" bestFit="1" customWidth="1"/>
    <col min="20" max="22" width="37.85546875" style="11" bestFit="1" customWidth="1"/>
    <col min="23" max="32" width="9.42578125" style="11"/>
    <col min="33" max="33" width="32.42578125" style="11" bestFit="1" customWidth="1"/>
    <col min="34" max="34" width="30.42578125" style="11" bestFit="1" customWidth="1"/>
    <col min="50" max="16384" width="9.42578125" style="11"/>
  </cols>
  <sheetData>
    <row r="1" spans="1:50" s="12" customFormat="1" ht="20.25" x14ac:dyDescent="0.3">
      <c r="A1" s="38" t="s">
        <v>0</v>
      </c>
      <c r="B1" s="39"/>
      <c r="C1" s="40"/>
      <c r="D1" s="40"/>
      <c r="E1" s="40"/>
      <c r="G1" s="20"/>
      <c r="L1"/>
      <c r="M1" s="20"/>
      <c r="X1" s="21"/>
      <c r="Y1" s="21"/>
      <c r="Z1" s="21"/>
      <c r="AA1" s="21"/>
      <c r="AB1" s="21"/>
      <c r="AC1" s="21"/>
      <c r="AI1"/>
      <c r="AJ1"/>
      <c r="AK1"/>
      <c r="AL1"/>
      <c r="AM1"/>
      <c r="AN1"/>
      <c r="AO1"/>
      <c r="AP1"/>
      <c r="AQ1"/>
      <c r="AR1"/>
      <c r="AS1"/>
      <c r="AT1"/>
      <c r="AU1"/>
      <c r="AV1"/>
      <c r="AW1"/>
    </row>
    <row r="2" spans="1:50" s="12" customFormat="1" x14ac:dyDescent="0.25">
      <c r="A2" s="40" t="s">
        <v>2</v>
      </c>
      <c r="B2" s="41" t="str">
        <f ca="1">IFERROR(IF(wb_title="[Enter workbook title here]",MID(CELL("filename",A1),FIND("[",CELL("filename",A1))+1,FIND("]",CELL("filename",A1))-FIND("[",CELL("filename",A1))-1),wb_title),MID(CELL("filename",A1),FIND("[",CELL("filename",A1))+1,FIND("]",CELL("filename",A1))-FIND("[",CELL("filename",A1))-1))</f>
        <v>McCloud Interest calculator - no macro</v>
      </c>
      <c r="C2" s="40"/>
      <c r="D2" s="40"/>
      <c r="E2" s="40"/>
      <c r="F2" s="11"/>
      <c r="G2" s="20"/>
      <c r="L2"/>
      <c r="M2" s="20"/>
      <c r="AI2"/>
      <c r="AJ2"/>
      <c r="AK2"/>
      <c r="AL2"/>
      <c r="AM2"/>
      <c r="AN2"/>
      <c r="AO2"/>
      <c r="AP2"/>
      <c r="AQ2"/>
      <c r="AR2"/>
      <c r="AS2"/>
      <c r="AT2"/>
      <c r="AU2"/>
      <c r="AV2"/>
      <c r="AW2"/>
    </row>
    <row r="3" spans="1:50" s="12" customFormat="1" x14ac:dyDescent="0.25">
      <c r="A3" s="40" t="s">
        <v>3</v>
      </c>
      <c r="B3" s="41" t="str">
        <f ca="1">MID(CELL("filename",A1),FIND("]",CELL("filename",A1))+1,255)</f>
        <v>Assumptions</v>
      </c>
      <c r="C3" s="40"/>
      <c r="D3" s="40"/>
      <c r="E3" s="40"/>
      <c r="G3" s="20"/>
      <c r="L3"/>
      <c r="M3" s="20"/>
      <c r="AI3"/>
      <c r="AJ3"/>
      <c r="AK3"/>
      <c r="AL3"/>
      <c r="AM3"/>
      <c r="AN3"/>
      <c r="AO3"/>
      <c r="AP3"/>
      <c r="AQ3"/>
      <c r="AR3"/>
      <c r="AS3"/>
      <c r="AT3"/>
      <c r="AU3"/>
      <c r="AV3"/>
      <c r="AW3"/>
    </row>
    <row r="4" spans="1:50" s="12" customFormat="1" x14ac:dyDescent="0.25">
      <c r="A4" s="40" t="s">
        <v>4</v>
      </c>
      <c r="B4" s="41" t="str">
        <f ca="1">CELL("filename",B1)</f>
        <v>C:\Users\rachel.abbey\AppData\Local\Microsoft\Windows\INetCache\Content.Outlook\TLLLNBUV\[LGPS McCloud interest calculator v1.0 - no macro.xlsx]Assumptions</v>
      </c>
      <c r="C4" s="40"/>
      <c r="D4" s="40"/>
      <c r="E4" s="40"/>
      <c r="G4" s="20"/>
      <c r="L4"/>
      <c r="M4" s="20"/>
      <c r="AI4"/>
      <c r="AJ4"/>
      <c r="AK4"/>
      <c r="AL4"/>
      <c r="AM4"/>
      <c r="AN4"/>
      <c r="AO4"/>
      <c r="AP4"/>
      <c r="AQ4"/>
      <c r="AR4"/>
      <c r="AS4"/>
      <c r="AT4"/>
      <c r="AU4"/>
      <c r="AV4"/>
      <c r="AW4"/>
    </row>
    <row r="5" spans="1:50" s="29" customFormat="1" x14ac:dyDescent="0.25">
      <c r="A5" s="42"/>
      <c r="B5" s="43"/>
      <c r="C5" s="42"/>
      <c r="D5" s="42"/>
      <c r="E5" s="42"/>
      <c r="G5" s="30"/>
      <c r="L5" s="31"/>
      <c r="M5" s="30"/>
      <c r="AI5" s="31"/>
      <c r="AJ5" s="31"/>
      <c r="AK5" s="31"/>
      <c r="AL5" s="31"/>
      <c r="AM5" s="31"/>
      <c r="AN5" s="31"/>
      <c r="AO5" s="31"/>
      <c r="AP5" s="31"/>
      <c r="AQ5" s="31"/>
      <c r="AR5" s="31"/>
      <c r="AS5" s="31"/>
      <c r="AT5" s="31"/>
      <c r="AU5" s="31"/>
      <c r="AV5" s="31"/>
      <c r="AW5" s="31"/>
    </row>
    <row r="6" spans="1:50" ht="20.25" x14ac:dyDescent="0.3">
      <c r="B6" s="45" t="s">
        <v>22</v>
      </c>
      <c r="C6" s="112">
        <v>0.08</v>
      </c>
      <c r="D6" s="46"/>
      <c r="E6" s="164" t="s">
        <v>45</v>
      </c>
      <c r="F6" s="165"/>
      <c r="G6" s="166"/>
      <c r="H6" s="29"/>
      <c r="I6" s="29"/>
      <c r="L6" s="11"/>
      <c r="M6" s="11"/>
      <c r="U6" s="29"/>
      <c r="Y6" s="20"/>
      <c r="AA6" s="22"/>
      <c r="AD6"/>
      <c r="AE6" s="20"/>
      <c r="AF6" s="22"/>
      <c r="AI6" s="11"/>
      <c r="AJ6" s="11"/>
      <c r="AS6" s="11"/>
      <c r="AT6" s="11"/>
      <c r="AU6" s="11"/>
      <c r="AV6" s="11"/>
      <c r="AW6" s="11"/>
    </row>
    <row r="7" spans="1:50" customFormat="1" x14ac:dyDescent="0.25">
      <c r="A7" s="44"/>
      <c r="B7" s="18" t="s">
        <v>24</v>
      </c>
      <c r="C7" s="48" t="s">
        <v>25</v>
      </c>
      <c r="D7" s="11"/>
      <c r="E7" s="167" t="s">
        <v>66</v>
      </c>
      <c r="F7" s="168"/>
      <c r="G7" s="169"/>
      <c r="H7" s="29"/>
      <c r="I7" s="29"/>
      <c r="S7" s="11"/>
      <c r="T7" s="11"/>
      <c r="U7" s="29"/>
      <c r="V7" s="11"/>
      <c r="W7" s="11"/>
      <c r="X7" s="11"/>
      <c r="Y7" s="11"/>
      <c r="Z7" s="11"/>
      <c r="AA7" s="11"/>
      <c r="AB7" s="11"/>
      <c r="AC7" s="11"/>
      <c r="AE7" s="20"/>
      <c r="AF7" s="11"/>
      <c r="AG7" s="11"/>
      <c r="AH7" s="11"/>
      <c r="AI7" s="11"/>
      <c r="AJ7" s="11"/>
      <c r="AS7" s="11"/>
      <c r="AT7" s="11"/>
      <c r="AU7" s="11"/>
      <c r="AV7" s="11"/>
      <c r="AW7" s="11"/>
    </row>
    <row r="8" spans="1:50" customFormat="1" x14ac:dyDescent="0.25">
      <c r="A8" s="44"/>
      <c r="C8" t="s">
        <v>101</v>
      </c>
      <c r="D8" s="11"/>
      <c r="E8" s="44"/>
      <c r="F8" s="29"/>
      <c r="G8" s="30"/>
      <c r="H8" s="29"/>
      <c r="I8" s="29"/>
      <c r="S8" s="11"/>
      <c r="T8" s="11"/>
      <c r="U8" s="29"/>
      <c r="V8" s="11"/>
      <c r="W8" s="11"/>
      <c r="X8" s="11"/>
      <c r="Y8" s="11"/>
      <c r="Z8" s="11"/>
      <c r="AA8" s="11"/>
      <c r="AB8" s="11"/>
      <c r="AC8" s="11"/>
      <c r="AE8" s="20"/>
      <c r="AF8" s="11"/>
      <c r="AG8" s="11"/>
      <c r="AH8" s="11"/>
      <c r="AI8" s="11"/>
      <c r="AJ8" s="11"/>
      <c r="AS8" s="11"/>
      <c r="AT8" s="11"/>
      <c r="AU8" s="11"/>
      <c r="AV8" s="11"/>
      <c r="AW8" s="11"/>
    </row>
    <row r="9" spans="1:50" customFormat="1" x14ac:dyDescent="0.25">
      <c r="A9" s="44"/>
      <c r="C9" s="150" t="s">
        <v>102</v>
      </c>
      <c r="D9" s="11"/>
      <c r="E9" s="44"/>
      <c r="F9" s="29"/>
      <c r="G9" s="30"/>
      <c r="H9" s="29"/>
      <c r="I9" s="29"/>
      <c r="S9" s="11"/>
      <c r="T9" s="11"/>
      <c r="U9" s="29"/>
      <c r="V9" s="11"/>
      <c r="W9" s="11"/>
      <c r="X9" s="11"/>
      <c r="Y9" s="11"/>
      <c r="Z9" s="11"/>
      <c r="AA9" s="11"/>
      <c r="AB9" s="11"/>
      <c r="AC9" s="11"/>
      <c r="AE9" s="20"/>
      <c r="AF9" s="11"/>
      <c r="AG9" s="11"/>
      <c r="AH9" s="11"/>
      <c r="AI9" s="11"/>
      <c r="AJ9" s="11"/>
      <c r="AS9" s="11"/>
      <c r="AT9" s="11"/>
      <c r="AU9" s="11"/>
      <c r="AV9" s="11"/>
      <c r="AW9" s="11"/>
    </row>
    <row r="10" spans="1:50" customFormat="1" x14ac:dyDescent="0.25">
      <c r="A10" s="44"/>
      <c r="C10" s="18" t="s">
        <v>103</v>
      </c>
      <c r="D10" s="11"/>
      <c r="E10" s="44"/>
      <c r="F10" s="29"/>
      <c r="G10" s="30"/>
      <c r="H10" s="29"/>
      <c r="I10" s="29"/>
      <c r="S10" s="11"/>
      <c r="T10" s="11"/>
      <c r="U10" s="29"/>
      <c r="V10" s="11"/>
      <c r="W10" s="11"/>
      <c r="X10" s="11"/>
      <c r="Y10" s="11"/>
      <c r="Z10" s="11"/>
      <c r="AA10" s="11"/>
      <c r="AB10" s="11"/>
      <c r="AC10" s="11"/>
      <c r="AE10" s="20"/>
      <c r="AF10" s="11"/>
      <c r="AG10" s="11"/>
      <c r="AH10" s="11"/>
      <c r="AI10" s="11"/>
      <c r="AJ10" s="11"/>
      <c r="AS10" s="11"/>
      <c r="AT10" s="11"/>
      <c r="AU10" s="11"/>
      <c r="AV10" s="11"/>
      <c r="AW10" s="11"/>
    </row>
    <row r="11" spans="1:50" customFormat="1" x14ac:dyDescent="0.25">
      <c r="A11" s="44"/>
      <c r="B11" s="18"/>
      <c r="C11" s="86" t="s">
        <v>43</v>
      </c>
      <c r="E11" s="44"/>
      <c r="F11" s="11"/>
      <c r="H11" s="20"/>
      <c r="I11" s="11"/>
      <c r="S11" s="11"/>
      <c r="T11" s="11"/>
      <c r="U11" s="29"/>
      <c r="V11" s="11"/>
      <c r="W11" s="11"/>
      <c r="X11" s="11"/>
      <c r="Y11" s="11"/>
      <c r="Z11" s="11"/>
      <c r="AA11" s="11"/>
      <c r="AB11" s="11"/>
      <c r="AC11" s="11"/>
      <c r="AE11" s="20"/>
      <c r="AF11" s="11"/>
      <c r="AG11" s="11"/>
      <c r="AH11" s="11"/>
      <c r="AI11" s="11"/>
      <c r="AJ11" s="11"/>
      <c r="AS11" s="11"/>
      <c r="AT11" s="11"/>
      <c r="AU11" s="11"/>
      <c r="AV11" s="11"/>
      <c r="AW11" s="11"/>
    </row>
    <row r="12" spans="1:50" customFormat="1" x14ac:dyDescent="0.25">
      <c r="A12" s="44"/>
      <c r="B12" s="11"/>
      <c r="C12" t="s">
        <v>44</v>
      </c>
      <c r="D12" s="11"/>
      <c r="E12" s="44"/>
      <c r="F12" s="11"/>
      <c r="S12" s="11"/>
      <c r="T12" s="11"/>
      <c r="U12" s="29"/>
      <c r="V12" s="11"/>
      <c r="W12" s="11"/>
      <c r="X12" s="11"/>
      <c r="Y12" s="11"/>
      <c r="Z12" s="11"/>
      <c r="AA12" s="11"/>
      <c r="AB12" s="11"/>
      <c r="AC12" s="11"/>
      <c r="AE12" s="20"/>
      <c r="AF12" s="27"/>
      <c r="AG12" s="11"/>
      <c r="AH12" s="11"/>
      <c r="AI12" s="11"/>
      <c r="AJ12" s="11"/>
      <c r="AS12" s="11"/>
      <c r="AT12" s="11"/>
      <c r="AU12" s="11"/>
      <c r="AV12" s="11"/>
      <c r="AW12" s="11"/>
    </row>
    <row r="13" spans="1:50" customFormat="1" x14ac:dyDescent="0.25">
      <c r="A13" s="44"/>
      <c r="B13" s="47"/>
      <c r="C13" s="44"/>
      <c r="D13" s="44"/>
      <c r="E13" s="44"/>
      <c r="F13" s="11"/>
      <c r="T13" s="11"/>
      <c r="U13" s="11"/>
      <c r="V13" s="29"/>
      <c r="W13" s="11"/>
      <c r="X13" s="11"/>
      <c r="Y13" s="11"/>
      <c r="Z13" s="11"/>
      <c r="AA13" s="11"/>
      <c r="AB13" s="23"/>
      <c r="AC13" s="23"/>
      <c r="AD13" s="23"/>
      <c r="AF13" s="20"/>
      <c r="AG13" s="27"/>
      <c r="AH13" s="11"/>
      <c r="AI13" s="11"/>
      <c r="AJ13" s="11"/>
      <c r="AK13" s="11"/>
      <c r="AT13" s="11"/>
      <c r="AU13" s="11"/>
      <c r="AV13" s="11"/>
      <c r="AW13" s="11"/>
      <c r="AX13" s="11"/>
    </row>
    <row r="14" spans="1:50" customFormat="1" x14ac:dyDescent="0.25">
      <c r="A14" s="44"/>
      <c r="B14" s="20" t="s">
        <v>13</v>
      </c>
      <c r="P14" s="11"/>
      <c r="Q14" s="11"/>
      <c r="R14" s="29"/>
      <c r="S14" s="11"/>
      <c r="T14" s="11"/>
      <c r="U14" s="11"/>
      <c r="V14" s="11"/>
      <c r="W14" s="11"/>
      <c r="X14" s="24"/>
      <c r="Y14" s="24"/>
      <c r="Z14" s="24"/>
      <c r="AB14" s="20"/>
      <c r="AC14" s="27"/>
      <c r="AD14" s="11"/>
      <c r="AE14" s="11"/>
      <c r="AF14" s="11"/>
      <c r="AG14" s="11"/>
      <c r="AP14" s="11"/>
      <c r="AQ14" s="11"/>
      <c r="AR14" s="11"/>
      <c r="AS14" s="11"/>
      <c r="AT14" s="11"/>
    </row>
    <row r="15" spans="1:50" customFormat="1" x14ac:dyDescent="0.25">
      <c r="A15" s="44"/>
      <c r="B15" s="20"/>
      <c r="D15" s="20"/>
      <c r="E15" s="142" t="s">
        <v>96</v>
      </c>
      <c r="P15" s="11"/>
      <c r="Q15" s="11"/>
      <c r="R15" s="29"/>
      <c r="S15" s="11"/>
      <c r="T15" s="11"/>
      <c r="U15" s="11"/>
      <c r="V15" s="11"/>
      <c r="W15" s="11"/>
      <c r="X15" s="25"/>
      <c r="Y15" s="26"/>
      <c r="Z15" s="26"/>
      <c r="AB15" s="20"/>
      <c r="AC15" s="11"/>
      <c r="AD15" s="11"/>
      <c r="AE15" s="11"/>
      <c r="AF15" s="11"/>
      <c r="AG15" s="11"/>
      <c r="AP15" s="11"/>
      <c r="AQ15" s="11"/>
      <c r="AR15" s="11"/>
      <c r="AS15" s="11"/>
      <c r="AT15" s="11"/>
    </row>
    <row r="16" spans="1:50" customFormat="1" ht="26.25" x14ac:dyDescent="0.25">
      <c r="A16" s="44"/>
      <c r="B16" s="36" t="s">
        <v>10</v>
      </c>
      <c r="C16" s="24" t="s">
        <v>62</v>
      </c>
      <c r="D16" s="80" t="s">
        <v>34</v>
      </c>
      <c r="E16" s="141" t="s">
        <v>95</v>
      </c>
      <c r="F16" s="36" t="s">
        <v>81</v>
      </c>
      <c r="G16" s="36" t="s">
        <v>80</v>
      </c>
      <c r="O16" s="11"/>
      <c r="P16" s="11"/>
      <c r="Q16" s="29"/>
      <c r="R16" s="11"/>
      <c r="S16" s="11"/>
      <c r="T16" s="11"/>
      <c r="U16" s="11"/>
      <c r="V16" s="11"/>
      <c r="W16" s="25"/>
      <c r="X16" s="26"/>
      <c r="Y16" s="26"/>
      <c r="AA16" s="20"/>
      <c r="AB16" s="11"/>
      <c r="AC16" s="11"/>
      <c r="AD16" s="11"/>
      <c r="AE16" s="11"/>
      <c r="AF16" s="11"/>
      <c r="AO16" s="11"/>
      <c r="AP16" s="11"/>
      <c r="AQ16" s="11"/>
      <c r="AR16" s="11"/>
      <c r="AS16" s="11"/>
    </row>
    <row r="17" spans="1:49" customFormat="1" ht="36" customHeight="1" x14ac:dyDescent="0.25">
      <c r="A17" s="44"/>
      <c r="B17" s="140" t="s">
        <v>61</v>
      </c>
      <c r="C17" s="140" t="s">
        <v>16</v>
      </c>
      <c r="D17" s="140" t="s">
        <v>36</v>
      </c>
      <c r="E17" s="140" t="s">
        <v>82</v>
      </c>
      <c r="F17" s="140" t="s">
        <v>83</v>
      </c>
      <c r="G17" s="140" t="s">
        <v>89</v>
      </c>
      <c r="O17" s="11"/>
      <c r="P17" s="11"/>
      <c r="Q17" s="29"/>
      <c r="R17" s="11"/>
      <c r="S17" s="11"/>
      <c r="T17" s="11"/>
      <c r="U17" s="11"/>
      <c r="V17" s="11"/>
      <c r="W17" s="25"/>
      <c r="X17" s="26"/>
      <c r="Y17" s="26"/>
      <c r="AA17" s="20"/>
      <c r="AB17" s="11"/>
      <c r="AC17" s="11"/>
      <c r="AD17" s="11"/>
      <c r="AE17" s="11"/>
      <c r="AF17" s="11"/>
      <c r="AO17" s="11"/>
      <c r="AP17" s="11"/>
      <c r="AQ17" s="11"/>
      <c r="AR17" s="11"/>
      <c r="AS17" s="11"/>
    </row>
    <row r="18" spans="1:49" customFormat="1" ht="36" customHeight="1" x14ac:dyDescent="0.25">
      <c r="A18" s="44"/>
      <c r="B18" s="140" t="s">
        <v>58</v>
      </c>
      <c r="C18" s="140" t="s">
        <v>16</v>
      </c>
      <c r="D18" s="140" t="s">
        <v>35</v>
      </c>
      <c r="E18" s="140" t="s">
        <v>84</v>
      </c>
      <c r="F18" s="140" t="s">
        <v>88</v>
      </c>
      <c r="G18" s="140" t="s">
        <v>83</v>
      </c>
      <c r="O18" s="11"/>
      <c r="P18" s="11"/>
      <c r="Q18" s="29"/>
      <c r="R18" s="11"/>
      <c r="S18" s="11"/>
      <c r="T18" s="11"/>
      <c r="U18" s="11"/>
      <c r="V18" s="11"/>
      <c r="W18" s="25"/>
      <c r="X18" s="26"/>
      <c r="Y18" s="26"/>
      <c r="AA18" s="20"/>
      <c r="AB18" s="11"/>
      <c r="AC18" s="11"/>
      <c r="AD18" s="11"/>
      <c r="AE18" s="11"/>
      <c r="AF18" s="11"/>
      <c r="AO18" s="11"/>
      <c r="AP18" s="11"/>
      <c r="AQ18" s="11"/>
      <c r="AR18" s="11"/>
      <c r="AS18" s="11"/>
    </row>
    <row r="19" spans="1:49" customFormat="1" ht="41.1" customHeight="1" x14ac:dyDescent="0.25">
      <c r="A19" s="44"/>
      <c r="B19" s="140" t="s">
        <v>104</v>
      </c>
      <c r="C19" s="140" t="s">
        <v>16</v>
      </c>
      <c r="D19" s="140" t="s">
        <v>35</v>
      </c>
      <c r="E19" s="140" t="s">
        <v>85</v>
      </c>
      <c r="F19" s="140" t="s">
        <v>93</v>
      </c>
      <c r="G19" s="140" t="s">
        <v>83</v>
      </c>
      <c r="O19" s="11"/>
      <c r="P19" s="11"/>
      <c r="Q19" s="29"/>
      <c r="R19" s="11"/>
      <c r="S19" s="11"/>
      <c r="T19" s="11"/>
      <c r="U19" s="11"/>
      <c r="V19" s="11"/>
      <c r="W19" s="11"/>
      <c r="X19" s="11"/>
      <c r="Z19" s="20"/>
      <c r="AA19" s="11"/>
      <c r="AB19" s="11"/>
      <c r="AC19" s="11"/>
      <c r="AD19" s="11"/>
      <c r="AE19" s="11"/>
      <c r="AF19" s="11"/>
      <c r="AO19" s="11"/>
      <c r="AP19" s="11"/>
      <c r="AQ19" s="11"/>
      <c r="AR19" s="11"/>
      <c r="AS19" s="11"/>
    </row>
    <row r="20" spans="1:49" customFormat="1" ht="36" customHeight="1" x14ac:dyDescent="0.25">
      <c r="A20" s="44"/>
      <c r="B20" s="140" t="s">
        <v>59</v>
      </c>
      <c r="C20" s="140" t="s">
        <v>16</v>
      </c>
      <c r="D20" s="140" t="s">
        <v>36</v>
      </c>
      <c r="E20" s="140" t="s">
        <v>86</v>
      </c>
      <c r="F20" s="140" t="s">
        <v>83</v>
      </c>
      <c r="G20" s="140" t="s">
        <v>90</v>
      </c>
      <c r="O20" s="11"/>
      <c r="P20" s="11"/>
      <c r="Q20" s="29"/>
      <c r="R20" s="11"/>
      <c r="S20" s="11"/>
      <c r="T20" s="11"/>
      <c r="U20" s="11"/>
      <c r="V20" s="11"/>
      <c r="W20" s="11"/>
      <c r="X20" s="11"/>
      <c r="Y20" s="11"/>
      <c r="AA20" s="20"/>
      <c r="AB20" s="11"/>
      <c r="AC20" s="11"/>
      <c r="AD20" s="11"/>
      <c r="AE20" s="11"/>
      <c r="AF20" s="11"/>
      <c r="AG20" s="11"/>
      <c r="AO20" s="11"/>
      <c r="AP20" s="11"/>
      <c r="AQ20" s="11"/>
      <c r="AR20" s="11"/>
      <c r="AS20" s="11"/>
    </row>
    <row r="21" spans="1:49" customFormat="1" ht="36" customHeight="1" x14ac:dyDescent="0.25">
      <c r="A21" s="44"/>
      <c r="B21" s="140" t="s">
        <v>60</v>
      </c>
      <c r="C21" s="140" t="s">
        <v>16</v>
      </c>
      <c r="D21" s="140" t="s">
        <v>36</v>
      </c>
      <c r="E21" s="140" t="s">
        <v>87</v>
      </c>
      <c r="F21" s="140" t="s">
        <v>83</v>
      </c>
      <c r="G21" s="140" t="s">
        <v>91</v>
      </c>
      <c r="O21" s="11"/>
      <c r="P21" s="11"/>
      <c r="Q21" s="29"/>
      <c r="R21" s="11"/>
      <c r="S21" s="11"/>
      <c r="T21" s="11"/>
      <c r="U21" s="11"/>
      <c r="V21" s="11"/>
      <c r="W21" s="28"/>
      <c r="X21" s="11"/>
      <c r="Y21" s="11"/>
      <c r="Z21" s="11"/>
      <c r="AB21" s="20"/>
      <c r="AC21" s="11"/>
      <c r="AD21" s="11"/>
      <c r="AE21" s="11"/>
      <c r="AF21" s="11"/>
      <c r="AG21" s="11"/>
      <c r="AO21" s="11"/>
      <c r="AP21" s="11"/>
      <c r="AQ21" s="11"/>
      <c r="AR21" s="11"/>
      <c r="AS21" s="11"/>
    </row>
    <row r="22" spans="1:49" customFormat="1" x14ac:dyDescent="0.25">
      <c r="A22" s="44"/>
      <c r="B22" s="44"/>
      <c r="C22" s="11"/>
      <c r="E22" s="20"/>
      <c r="F22" s="11"/>
      <c r="G22" s="11"/>
      <c r="H22" s="11"/>
      <c r="I22" s="11"/>
      <c r="J22" s="11"/>
      <c r="K22" s="11"/>
      <c r="L22" s="11"/>
      <c r="M22" s="11"/>
      <c r="N22" s="11"/>
      <c r="O22" s="11"/>
      <c r="P22" s="11"/>
      <c r="Q22" s="11"/>
      <c r="R22" s="29"/>
      <c r="S22" s="11"/>
      <c r="T22" s="11"/>
      <c r="U22" s="11"/>
      <c r="V22" s="11"/>
      <c r="W22" s="11"/>
      <c r="X22" s="11"/>
      <c r="Y22" s="11"/>
      <c r="Z22" s="11"/>
      <c r="AP22" s="11"/>
      <c r="AQ22" s="11"/>
      <c r="AR22" s="11"/>
      <c r="AS22" s="11"/>
      <c r="AT22" s="11"/>
    </row>
    <row r="23" spans="1:49" customFormat="1" x14ac:dyDescent="0.25">
      <c r="A23" s="44"/>
      <c r="B23" s="44"/>
      <c r="C23" s="11"/>
      <c r="E23" s="20"/>
      <c r="F23" s="11"/>
      <c r="G23" s="11"/>
      <c r="H23" s="11"/>
      <c r="I23" s="11"/>
      <c r="J23" s="11"/>
      <c r="K23" s="11"/>
      <c r="L23" s="11"/>
      <c r="M23" s="11"/>
      <c r="N23" s="11"/>
      <c r="O23" s="11"/>
      <c r="P23" s="11"/>
      <c r="Q23" s="11"/>
      <c r="R23" s="29"/>
      <c r="S23" s="11"/>
      <c r="T23" s="11"/>
      <c r="U23" s="11"/>
      <c r="V23" s="11"/>
      <c r="W23" s="11"/>
      <c r="X23" s="11"/>
      <c r="Y23" s="11"/>
      <c r="Z23" s="11"/>
      <c r="AP23" s="11"/>
      <c r="AQ23" s="11"/>
      <c r="AR23" s="11"/>
      <c r="AS23" s="11"/>
      <c r="AT23" s="11"/>
    </row>
    <row r="24" spans="1:49" customFormat="1" ht="12.75" x14ac:dyDescent="0.2">
      <c r="A24" s="44"/>
      <c r="B24" s="11"/>
      <c r="C24" s="11"/>
      <c r="D24" s="11"/>
      <c r="E24" s="11"/>
      <c r="F24" s="11"/>
      <c r="G24" s="11"/>
      <c r="H24" s="11"/>
      <c r="I24" s="11"/>
      <c r="J24" s="11"/>
      <c r="K24" s="11"/>
      <c r="L24" s="11"/>
      <c r="M24" s="11"/>
      <c r="N24" s="29"/>
      <c r="O24" s="11"/>
      <c r="P24" s="11"/>
      <c r="Q24" s="11"/>
      <c r="R24" s="11"/>
      <c r="S24" s="11"/>
      <c r="T24" s="11"/>
      <c r="U24" s="11"/>
      <c r="V24" s="11"/>
      <c r="AL24" s="11"/>
      <c r="AM24" s="11"/>
      <c r="AN24" s="11"/>
      <c r="AO24" s="11"/>
      <c r="AP24" s="11"/>
    </row>
    <row r="25" spans="1:49" customFormat="1" ht="12.75" x14ac:dyDescent="0.2">
      <c r="A25" s="44"/>
      <c r="B25" s="11"/>
      <c r="C25" s="11"/>
      <c r="D25" s="11"/>
      <c r="E25" s="11"/>
      <c r="F25" s="11"/>
      <c r="G25" s="11"/>
      <c r="H25" s="11"/>
      <c r="I25" s="11"/>
      <c r="J25" s="11"/>
      <c r="K25" s="11"/>
      <c r="L25" s="11"/>
      <c r="M25" s="11"/>
      <c r="N25" s="29"/>
      <c r="O25" s="11"/>
      <c r="P25" s="11"/>
      <c r="Q25" s="11"/>
      <c r="R25" s="11"/>
      <c r="S25" s="11"/>
      <c r="T25" s="11"/>
      <c r="U25" s="11"/>
      <c r="V25" s="11"/>
      <c r="AL25" s="11"/>
      <c r="AM25" s="11"/>
      <c r="AN25" s="11"/>
      <c r="AO25" s="11"/>
      <c r="AP25" s="11"/>
    </row>
    <row r="26" spans="1:49" ht="12.75" x14ac:dyDescent="0.2">
      <c r="B26" s="11"/>
      <c r="C26" s="11"/>
      <c r="D26" s="11"/>
      <c r="E26" s="11"/>
      <c r="G26" s="11"/>
      <c r="L26" s="11"/>
      <c r="M26" s="11"/>
      <c r="N26" s="29"/>
      <c r="W26"/>
      <c r="X26"/>
      <c r="Y26"/>
      <c r="Z26"/>
      <c r="AA26"/>
      <c r="AB26"/>
      <c r="AC26"/>
      <c r="AD26"/>
      <c r="AE26"/>
      <c r="AF26"/>
      <c r="AG26"/>
      <c r="AH26"/>
      <c r="AL26" s="11"/>
      <c r="AM26" s="11"/>
      <c r="AN26" s="11"/>
      <c r="AO26" s="11"/>
      <c r="AP26" s="11"/>
      <c r="AQ26" s="11"/>
      <c r="AR26" s="11"/>
      <c r="AS26" s="11"/>
      <c r="AT26" s="11"/>
      <c r="AU26" s="11"/>
      <c r="AV26" s="11"/>
      <c r="AW26" s="11"/>
    </row>
    <row r="27" spans="1:49" ht="12.75" x14ac:dyDescent="0.2">
      <c r="B27" s="11"/>
      <c r="C27" s="11"/>
      <c r="D27" s="11"/>
      <c r="E27" s="11"/>
      <c r="G27" s="11"/>
      <c r="L27" s="11"/>
      <c r="M27" s="11"/>
      <c r="N27" s="29"/>
      <c r="W27"/>
      <c r="X27"/>
      <c r="Y27"/>
      <c r="Z27"/>
      <c r="AA27"/>
      <c r="AB27"/>
      <c r="AC27"/>
      <c r="AD27"/>
      <c r="AE27"/>
      <c r="AF27"/>
      <c r="AG27"/>
      <c r="AH27"/>
      <c r="AL27" s="11"/>
      <c r="AM27" s="11"/>
      <c r="AN27" s="11"/>
      <c r="AO27" s="11"/>
      <c r="AP27" s="11"/>
      <c r="AQ27" s="11"/>
      <c r="AR27" s="11"/>
      <c r="AS27" s="11"/>
      <c r="AT27" s="11"/>
      <c r="AU27" s="11"/>
      <c r="AV27" s="11"/>
      <c r="AW27" s="11"/>
    </row>
    <row r="28" spans="1:49" ht="12.75" x14ac:dyDescent="0.2">
      <c r="B28" s="11"/>
      <c r="C28" s="11"/>
      <c r="D28" s="11"/>
      <c r="E28" s="11"/>
      <c r="G28" s="11"/>
      <c r="L28" s="11"/>
      <c r="M28" s="11"/>
      <c r="N28" s="29"/>
      <c r="W28"/>
      <c r="X28"/>
      <c r="Y28"/>
      <c r="Z28"/>
      <c r="AA28"/>
      <c r="AB28"/>
      <c r="AC28"/>
      <c r="AD28"/>
      <c r="AE28"/>
      <c r="AF28"/>
      <c r="AG28"/>
      <c r="AH28"/>
      <c r="AL28" s="11"/>
      <c r="AM28" s="11"/>
      <c r="AN28" s="11"/>
      <c r="AO28" s="11"/>
      <c r="AP28" s="11"/>
      <c r="AQ28" s="11"/>
      <c r="AR28" s="11"/>
      <c r="AS28" s="11"/>
      <c r="AT28" s="11"/>
      <c r="AU28" s="11"/>
      <c r="AV28" s="11"/>
      <c r="AW28" s="11"/>
    </row>
    <row r="29" spans="1:49" ht="12.75" x14ac:dyDescent="0.2">
      <c r="B29" s="11"/>
      <c r="C29" s="11"/>
      <c r="D29" s="11"/>
      <c r="E29" s="11"/>
      <c r="G29" s="11"/>
      <c r="L29" s="11"/>
      <c r="M29" s="11"/>
      <c r="N29" s="29"/>
      <c r="W29"/>
      <c r="X29"/>
      <c r="Y29"/>
      <c r="Z29"/>
      <c r="AA29"/>
      <c r="AB29"/>
      <c r="AC29"/>
      <c r="AD29"/>
      <c r="AE29"/>
      <c r="AF29"/>
      <c r="AG29"/>
      <c r="AH29"/>
      <c r="AL29" s="11"/>
      <c r="AM29" s="11"/>
      <c r="AN29" s="11"/>
      <c r="AO29" s="11"/>
      <c r="AP29" s="11"/>
      <c r="AQ29" s="11"/>
      <c r="AR29" s="11"/>
      <c r="AS29" s="11"/>
      <c r="AT29" s="11"/>
      <c r="AU29" s="11"/>
      <c r="AV29" s="11"/>
      <c r="AW29" s="11"/>
    </row>
    <row r="30" spans="1:49" ht="12.75" x14ac:dyDescent="0.2">
      <c r="B30" s="11"/>
      <c r="C30" s="11"/>
      <c r="D30" s="11"/>
      <c r="E30" s="11"/>
      <c r="G30" s="11"/>
      <c r="L30" s="11"/>
      <c r="M30" s="11"/>
      <c r="N30" s="29"/>
      <c r="W30"/>
      <c r="X30"/>
      <c r="Y30"/>
      <c r="Z30"/>
      <c r="AA30"/>
      <c r="AB30"/>
      <c r="AC30"/>
      <c r="AD30"/>
      <c r="AE30"/>
      <c r="AF30"/>
      <c r="AG30"/>
      <c r="AH30"/>
      <c r="AL30" s="11"/>
      <c r="AM30" s="11"/>
      <c r="AN30" s="11"/>
      <c r="AO30" s="11"/>
      <c r="AP30" s="11"/>
      <c r="AQ30" s="11"/>
      <c r="AR30" s="11"/>
      <c r="AS30" s="11"/>
      <c r="AT30" s="11"/>
      <c r="AU30" s="11"/>
      <c r="AV30" s="11"/>
      <c r="AW30" s="11"/>
    </row>
    <row r="31" spans="1:49" ht="12.75" x14ac:dyDescent="0.2">
      <c r="B31" s="11"/>
      <c r="C31" s="11"/>
      <c r="D31" s="11"/>
      <c r="E31" s="11"/>
      <c r="G31" s="11"/>
      <c r="L31" s="11"/>
      <c r="M31" s="11"/>
      <c r="N31" s="29"/>
      <c r="W31"/>
      <c r="X31"/>
      <c r="Y31"/>
      <c r="Z31"/>
      <c r="AA31"/>
      <c r="AB31"/>
      <c r="AC31"/>
      <c r="AD31"/>
      <c r="AE31"/>
      <c r="AF31"/>
      <c r="AG31"/>
      <c r="AH31"/>
      <c r="AL31" s="11"/>
      <c r="AM31" s="11"/>
      <c r="AN31" s="11"/>
      <c r="AO31" s="11"/>
      <c r="AP31" s="11"/>
      <c r="AQ31" s="11"/>
      <c r="AR31" s="11"/>
      <c r="AS31" s="11"/>
      <c r="AT31" s="11"/>
      <c r="AU31" s="11"/>
      <c r="AV31" s="11"/>
      <c r="AW31" s="11"/>
    </row>
    <row r="32" spans="1:49" x14ac:dyDescent="0.25">
      <c r="B32" s="44"/>
      <c r="C32" s="11"/>
      <c r="D32"/>
      <c r="E32" s="20"/>
      <c r="G32" s="11"/>
      <c r="L32" s="11"/>
      <c r="M32" s="11"/>
      <c r="R32" s="29"/>
      <c r="AA32"/>
      <c r="AB32"/>
      <c r="AC32"/>
      <c r="AD32"/>
      <c r="AE32"/>
      <c r="AF32"/>
      <c r="AG32"/>
      <c r="AH32"/>
      <c r="AP32" s="11"/>
      <c r="AQ32" s="11"/>
      <c r="AR32" s="11"/>
      <c r="AS32" s="11"/>
      <c r="AT32" s="11"/>
      <c r="AU32" s="11"/>
      <c r="AV32" s="11"/>
      <c r="AW32" s="11"/>
    </row>
    <row r="33" spans="2:49" x14ac:dyDescent="0.25">
      <c r="B33" s="44"/>
      <c r="C33" s="11"/>
      <c r="D33"/>
      <c r="E33" s="20"/>
      <c r="G33" s="11"/>
      <c r="L33" s="11"/>
      <c r="M33" s="11"/>
      <c r="R33" s="29"/>
      <c r="AA33"/>
      <c r="AB33"/>
      <c r="AC33"/>
      <c r="AD33"/>
      <c r="AE33"/>
      <c r="AF33"/>
      <c r="AG33"/>
      <c r="AH33"/>
      <c r="AP33" s="11"/>
      <c r="AQ33" s="11"/>
      <c r="AR33" s="11"/>
      <c r="AS33" s="11"/>
      <c r="AT33" s="11"/>
      <c r="AU33" s="11"/>
      <c r="AV33" s="11"/>
      <c r="AW33" s="11"/>
    </row>
    <row r="34" spans="2:49" x14ac:dyDescent="0.25">
      <c r="B34" s="44"/>
      <c r="C34" s="11"/>
      <c r="D34"/>
      <c r="E34" s="20"/>
      <c r="G34" s="11"/>
      <c r="L34" s="11"/>
      <c r="M34" s="11"/>
      <c r="R34" s="29"/>
      <c r="AA34"/>
      <c r="AB34"/>
      <c r="AC34"/>
      <c r="AD34"/>
      <c r="AE34"/>
      <c r="AF34"/>
      <c r="AG34"/>
      <c r="AH34"/>
      <c r="AP34" s="11"/>
      <c r="AQ34" s="11"/>
      <c r="AR34" s="11"/>
      <c r="AS34" s="11"/>
      <c r="AT34" s="11"/>
      <c r="AU34" s="11"/>
      <c r="AV34" s="11"/>
      <c r="AW34" s="11"/>
    </row>
    <row r="35" spans="2:49" x14ac:dyDescent="0.25">
      <c r="B35" s="44"/>
      <c r="C35" s="11"/>
      <c r="D35"/>
      <c r="E35" s="20"/>
      <c r="G35" s="11"/>
      <c r="L35" s="11"/>
      <c r="M35" s="11"/>
      <c r="R35" s="29"/>
      <c r="AA35"/>
      <c r="AB35"/>
      <c r="AC35"/>
      <c r="AD35"/>
      <c r="AE35"/>
      <c r="AF35"/>
      <c r="AG35"/>
      <c r="AH35"/>
      <c r="AP35" s="11"/>
      <c r="AQ35" s="11"/>
      <c r="AR35" s="11"/>
      <c r="AS35" s="11"/>
      <c r="AT35" s="11"/>
      <c r="AU35" s="11"/>
      <c r="AV35" s="11"/>
      <c r="AW35" s="11"/>
    </row>
    <row r="36" spans="2:49" x14ac:dyDescent="0.25">
      <c r="B36" s="44"/>
      <c r="C36" s="11"/>
      <c r="D36"/>
      <c r="E36" s="20"/>
      <c r="G36" s="11"/>
      <c r="L36" s="11"/>
      <c r="M36" s="11"/>
      <c r="R36" s="29"/>
      <c r="AA36"/>
      <c r="AB36"/>
      <c r="AC36"/>
      <c r="AD36"/>
      <c r="AE36"/>
      <c r="AF36"/>
      <c r="AG36"/>
      <c r="AH36"/>
      <c r="AP36" s="11"/>
      <c r="AQ36" s="11"/>
      <c r="AR36" s="11"/>
      <c r="AS36" s="11"/>
      <c r="AT36" s="11"/>
      <c r="AU36" s="11"/>
      <c r="AV36" s="11"/>
      <c r="AW36" s="11"/>
    </row>
    <row r="37" spans="2:49" ht="12.75" x14ac:dyDescent="0.2">
      <c r="B37" s="44"/>
      <c r="C37" s="11"/>
      <c r="D37" s="11"/>
      <c r="E37" s="11"/>
      <c r="G37" s="11"/>
      <c r="L37" s="11"/>
      <c r="M37" s="11"/>
      <c r="R37" s="29"/>
      <c r="AA37"/>
      <c r="AB37"/>
      <c r="AC37"/>
      <c r="AD37"/>
      <c r="AE37"/>
      <c r="AF37"/>
      <c r="AG37"/>
      <c r="AH37"/>
      <c r="AP37" s="11"/>
      <c r="AQ37" s="11"/>
      <c r="AR37" s="11"/>
      <c r="AS37" s="11"/>
      <c r="AT37" s="11"/>
      <c r="AU37" s="11"/>
      <c r="AV37" s="11"/>
      <c r="AW37" s="11"/>
    </row>
    <row r="38" spans="2:49" ht="12.75" x14ac:dyDescent="0.2">
      <c r="B38" s="44"/>
      <c r="C38" s="11"/>
      <c r="D38" s="11"/>
      <c r="E38" s="11"/>
      <c r="G38" s="11"/>
      <c r="L38" s="11"/>
      <c r="M38" s="11"/>
      <c r="R38" s="29"/>
      <c r="AA38"/>
      <c r="AB38"/>
      <c r="AC38"/>
      <c r="AD38"/>
      <c r="AE38"/>
      <c r="AF38"/>
      <c r="AG38"/>
      <c r="AH38"/>
      <c r="AP38" s="11"/>
      <c r="AQ38" s="11"/>
      <c r="AR38" s="11"/>
      <c r="AS38" s="11"/>
      <c r="AT38" s="11"/>
      <c r="AU38" s="11"/>
      <c r="AV38" s="11"/>
      <c r="AW38" s="11"/>
    </row>
    <row r="39" spans="2:49" ht="12.75" x14ac:dyDescent="0.2">
      <c r="B39" s="44"/>
      <c r="C39" s="11"/>
      <c r="D39" s="11"/>
      <c r="E39" s="11"/>
      <c r="G39" s="11"/>
      <c r="L39" s="11"/>
      <c r="M39" s="11"/>
      <c r="R39" s="29"/>
      <c r="AA39"/>
      <c r="AB39"/>
      <c r="AC39"/>
      <c r="AD39"/>
      <c r="AE39"/>
      <c r="AF39"/>
      <c r="AG39"/>
      <c r="AH39"/>
      <c r="AP39" s="11"/>
      <c r="AQ39" s="11"/>
      <c r="AR39" s="11"/>
      <c r="AS39" s="11"/>
      <c r="AT39" s="11"/>
      <c r="AU39" s="11"/>
      <c r="AV39" s="11"/>
      <c r="AW39" s="11"/>
    </row>
    <row r="40" spans="2:49" ht="12.75" x14ac:dyDescent="0.2">
      <c r="B40" s="44"/>
      <c r="C40" s="11"/>
      <c r="D40" s="11"/>
      <c r="E40" s="11"/>
      <c r="G40" s="11"/>
      <c r="L40" s="11"/>
      <c r="M40" s="11"/>
      <c r="R40" s="29"/>
      <c r="AA40"/>
      <c r="AB40"/>
      <c r="AC40"/>
      <c r="AD40"/>
      <c r="AE40"/>
      <c r="AF40"/>
      <c r="AG40"/>
      <c r="AH40"/>
      <c r="AP40" s="11"/>
      <c r="AQ40" s="11"/>
      <c r="AR40" s="11"/>
      <c r="AS40" s="11"/>
      <c r="AT40" s="11"/>
      <c r="AU40" s="11"/>
      <c r="AV40" s="11"/>
      <c r="AW40" s="11"/>
    </row>
    <row r="41" spans="2:49" ht="12.75" x14ac:dyDescent="0.2">
      <c r="B41" s="44"/>
      <c r="C41" s="11"/>
      <c r="D41" s="11"/>
      <c r="E41" s="11"/>
      <c r="G41" s="11"/>
      <c r="L41" s="11"/>
      <c r="M41" s="11"/>
      <c r="R41" s="29"/>
      <c r="AA41"/>
      <c r="AB41"/>
      <c r="AC41"/>
      <c r="AD41"/>
      <c r="AE41"/>
      <c r="AF41"/>
      <c r="AG41"/>
      <c r="AH41"/>
      <c r="AP41" s="11"/>
      <c r="AQ41" s="11"/>
      <c r="AR41" s="11"/>
      <c r="AS41" s="11"/>
      <c r="AT41" s="11"/>
      <c r="AU41" s="11"/>
      <c r="AV41" s="11"/>
      <c r="AW41" s="11"/>
    </row>
    <row r="42" spans="2:49" ht="12.75" x14ac:dyDescent="0.2">
      <c r="B42" s="44"/>
      <c r="C42" s="11"/>
      <c r="D42" s="11"/>
      <c r="E42" s="11"/>
      <c r="G42" s="11"/>
      <c r="L42" s="11"/>
      <c r="M42" s="11"/>
      <c r="R42" s="29"/>
      <c r="AA42"/>
      <c r="AB42"/>
      <c r="AC42"/>
      <c r="AD42"/>
      <c r="AE42"/>
      <c r="AF42"/>
      <c r="AG42"/>
      <c r="AH42"/>
      <c r="AP42" s="11"/>
      <c r="AQ42" s="11"/>
      <c r="AR42" s="11"/>
      <c r="AS42" s="11"/>
      <c r="AT42" s="11"/>
      <c r="AU42" s="11"/>
      <c r="AV42" s="11"/>
      <c r="AW42" s="11"/>
    </row>
    <row r="43" spans="2:49" ht="12.75" x14ac:dyDescent="0.2">
      <c r="B43" s="44"/>
      <c r="C43" s="11"/>
      <c r="D43" s="11"/>
      <c r="E43" s="11"/>
      <c r="G43" s="11"/>
      <c r="L43" s="11"/>
      <c r="M43" s="11"/>
      <c r="R43" s="29"/>
      <c r="AA43"/>
      <c r="AB43"/>
      <c r="AC43"/>
      <c r="AD43"/>
      <c r="AE43"/>
      <c r="AF43"/>
      <c r="AG43"/>
      <c r="AH43"/>
      <c r="AP43" s="11"/>
      <c r="AQ43" s="11"/>
      <c r="AR43" s="11"/>
      <c r="AS43" s="11"/>
      <c r="AT43" s="11"/>
      <c r="AU43" s="11"/>
      <c r="AV43" s="11"/>
      <c r="AW43" s="11"/>
    </row>
    <row r="44" spans="2:49" ht="12.75" x14ac:dyDescent="0.2">
      <c r="B44" s="44"/>
      <c r="C44" s="11"/>
      <c r="D44" s="11"/>
      <c r="E44" s="11"/>
      <c r="G44" s="11"/>
      <c r="L44" s="11"/>
      <c r="M44" s="11"/>
      <c r="R44" s="29"/>
      <c r="AA44"/>
      <c r="AB44"/>
      <c r="AC44"/>
      <c r="AD44"/>
      <c r="AE44"/>
      <c r="AF44"/>
      <c r="AG44"/>
      <c r="AH44"/>
      <c r="AP44" s="11"/>
      <c r="AQ44" s="11"/>
      <c r="AR44" s="11"/>
      <c r="AS44" s="11"/>
      <c r="AT44" s="11"/>
      <c r="AU44" s="11"/>
      <c r="AV44" s="11"/>
      <c r="AW44" s="11"/>
    </row>
    <row r="45" spans="2:49" ht="12.75" x14ac:dyDescent="0.2">
      <c r="B45" s="44"/>
      <c r="C45" s="11"/>
      <c r="D45" s="11"/>
      <c r="E45" s="11"/>
      <c r="G45" s="11"/>
      <c r="L45" s="11"/>
      <c r="M45" s="11"/>
      <c r="R45" s="29"/>
      <c r="AA45"/>
      <c r="AB45"/>
      <c r="AC45"/>
      <c r="AD45"/>
      <c r="AE45"/>
      <c r="AF45"/>
      <c r="AG45"/>
      <c r="AH45"/>
      <c r="AP45" s="11"/>
      <c r="AQ45" s="11"/>
      <c r="AR45" s="11"/>
      <c r="AS45" s="11"/>
      <c r="AT45" s="11"/>
      <c r="AU45" s="11"/>
      <c r="AV45" s="11"/>
      <c r="AW45" s="11"/>
    </row>
    <row r="46" spans="2:49" ht="12.75" x14ac:dyDescent="0.2">
      <c r="B46" s="44"/>
      <c r="C46" s="11"/>
      <c r="D46" s="11"/>
      <c r="E46" s="11"/>
      <c r="G46" s="11"/>
      <c r="L46" s="11"/>
      <c r="M46" s="11"/>
      <c r="R46" s="29"/>
      <c r="AA46"/>
      <c r="AB46"/>
      <c r="AC46"/>
      <c r="AD46"/>
      <c r="AE46"/>
      <c r="AF46"/>
      <c r="AG46"/>
      <c r="AH46"/>
      <c r="AP46" s="11"/>
      <c r="AQ46" s="11"/>
      <c r="AR46" s="11"/>
      <c r="AS46" s="11"/>
      <c r="AT46" s="11"/>
      <c r="AU46" s="11"/>
      <c r="AV46" s="11"/>
      <c r="AW46" s="11"/>
    </row>
    <row r="47" spans="2:49" x14ac:dyDescent="0.25">
      <c r="B47" s="44"/>
      <c r="C47" s="11"/>
      <c r="D47"/>
      <c r="E47" s="20"/>
      <c r="G47" s="11"/>
      <c r="L47" s="11"/>
      <c r="M47" s="11"/>
      <c r="R47" s="29"/>
      <c r="AA47"/>
      <c r="AB47"/>
      <c r="AC47"/>
      <c r="AD47"/>
      <c r="AE47"/>
      <c r="AF47"/>
      <c r="AG47"/>
      <c r="AH47"/>
      <c r="AP47" s="11"/>
      <c r="AQ47" s="11"/>
      <c r="AR47" s="11"/>
      <c r="AS47" s="11"/>
      <c r="AT47" s="11"/>
      <c r="AU47" s="11"/>
      <c r="AV47" s="11"/>
      <c r="AW47" s="11"/>
    </row>
    <row r="48" spans="2:49" x14ac:dyDescent="0.25">
      <c r="B48" s="44"/>
      <c r="C48" s="11"/>
      <c r="D48"/>
      <c r="E48" s="20"/>
      <c r="G48" s="11"/>
      <c r="L48" s="11"/>
      <c r="M48" s="11"/>
      <c r="R48" s="29"/>
      <c r="AA48"/>
      <c r="AB48"/>
      <c r="AC48"/>
      <c r="AD48"/>
      <c r="AE48"/>
      <c r="AF48"/>
      <c r="AG48"/>
      <c r="AH48"/>
      <c r="AP48" s="11"/>
      <c r="AQ48" s="11"/>
      <c r="AR48" s="11"/>
      <c r="AS48" s="11"/>
      <c r="AT48" s="11"/>
      <c r="AU48" s="11"/>
      <c r="AV48" s="11"/>
      <c r="AW48" s="11"/>
    </row>
    <row r="49" spans="1:49" x14ac:dyDescent="0.25">
      <c r="B49" s="44"/>
      <c r="C49" s="11"/>
      <c r="D49"/>
      <c r="E49" s="20"/>
      <c r="G49" s="11"/>
      <c r="L49" s="11"/>
      <c r="M49" s="11"/>
      <c r="R49" s="29"/>
      <c r="AA49"/>
      <c r="AB49"/>
      <c r="AC49"/>
      <c r="AD49"/>
      <c r="AE49"/>
      <c r="AF49"/>
      <c r="AG49"/>
      <c r="AH49"/>
      <c r="AP49" s="11"/>
      <c r="AQ49" s="11"/>
      <c r="AR49" s="11"/>
      <c r="AS49" s="11"/>
      <c r="AT49" s="11"/>
      <c r="AU49" s="11"/>
      <c r="AV49" s="11"/>
      <c r="AW49" s="11"/>
    </row>
    <row r="50" spans="1:49" x14ac:dyDescent="0.25">
      <c r="B50" s="44"/>
      <c r="C50" s="11"/>
      <c r="D50"/>
      <c r="E50" s="20"/>
      <c r="G50" s="11"/>
      <c r="L50" s="11"/>
      <c r="M50" s="11"/>
      <c r="R50" s="29"/>
      <c r="AA50"/>
      <c r="AB50"/>
      <c r="AC50"/>
      <c r="AD50"/>
      <c r="AE50"/>
      <c r="AF50"/>
      <c r="AG50"/>
      <c r="AH50"/>
      <c r="AP50" s="11"/>
      <c r="AQ50" s="11"/>
      <c r="AR50" s="11"/>
      <c r="AS50" s="11"/>
      <c r="AT50" s="11"/>
      <c r="AU50" s="11"/>
      <c r="AV50" s="11"/>
      <c r="AW50" s="11"/>
    </row>
    <row r="51" spans="1:49" x14ac:dyDescent="0.25">
      <c r="B51" s="44"/>
      <c r="C51" s="11"/>
      <c r="D51"/>
      <c r="E51" s="20"/>
      <c r="G51" s="11"/>
      <c r="L51" s="11"/>
      <c r="M51" s="11"/>
      <c r="R51" s="29"/>
      <c r="AA51"/>
      <c r="AB51"/>
      <c r="AC51"/>
      <c r="AD51"/>
      <c r="AE51"/>
      <c r="AF51"/>
      <c r="AG51"/>
      <c r="AH51"/>
      <c r="AP51" s="11"/>
      <c r="AQ51" s="11"/>
      <c r="AR51" s="11"/>
      <c r="AS51" s="11"/>
      <c r="AT51" s="11"/>
      <c r="AU51" s="11"/>
      <c r="AV51" s="11"/>
      <c r="AW51" s="11"/>
    </row>
    <row r="52" spans="1:49" x14ac:dyDescent="0.25">
      <c r="B52" s="44"/>
      <c r="C52" s="29"/>
      <c r="D52" s="31"/>
      <c r="E52" s="30"/>
      <c r="G52" s="11"/>
      <c r="L52" s="11"/>
      <c r="M52" s="11"/>
      <c r="R52" s="29"/>
      <c r="AA52"/>
      <c r="AB52"/>
      <c r="AC52"/>
      <c r="AD52"/>
      <c r="AE52"/>
      <c r="AF52"/>
      <c r="AG52"/>
      <c r="AH52"/>
      <c r="AP52" s="11"/>
      <c r="AQ52" s="11"/>
      <c r="AR52" s="11"/>
      <c r="AS52" s="11"/>
      <c r="AT52" s="11"/>
      <c r="AU52" s="11"/>
      <c r="AV52" s="11"/>
      <c r="AW52" s="11"/>
    </row>
    <row r="53" spans="1:49" x14ac:dyDescent="0.25">
      <c r="B53" s="44"/>
      <c r="C53" s="29"/>
      <c r="D53" s="31"/>
      <c r="E53" s="30"/>
      <c r="G53" s="11"/>
      <c r="L53" s="11"/>
      <c r="M53" s="11"/>
      <c r="R53" s="29"/>
      <c r="AA53"/>
      <c r="AB53"/>
      <c r="AC53"/>
      <c r="AD53"/>
      <c r="AE53"/>
      <c r="AF53"/>
      <c r="AG53"/>
      <c r="AH53"/>
      <c r="AP53" s="11"/>
      <c r="AQ53" s="11"/>
      <c r="AR53" s="11"/>
      <c r="AS53" s="11"/>
      <c r="AT53" s="11"/>
      <c r="AU53" s="11"/>
      <c r="AV53" s="11"/>
      <c r="AW53" s="11"/>
    </row>
    <row r="54" spans="1:49" x14ac:dyDescent="0.25">
      <c r="B54" s="44"/>
      <c r="L54" s="11"/>
      <c r="M54" s="11"/>
      <c r="U54" s="29"/>
      <c r="AD54"/>
      <c r="AE54"/>
      <c r="AF54"/>
      <c r="AG54"/>
      <c r="AH54"/>
      <c r="AS54" s="11"/>
      <c r="AT54" s="11"/>
      <c r="AU54" s="11"/>
      <c r="AV54" s="11"/>
      <c r="AW54" s="11"/>
    </row>
    <row r="55" spans="1:49" x14ac:dyDescent="0.25">
      <c r="B55" s="44"/>
      <c r="L55" s="11"/>
      <c r="M55" s="11"/>
      <c r="U55" s="29"/>
      <c r="AD55"/>
      <c r="AE55"/>
      <c r="AF55"/>
      <c r="AG55"/>
      <c r="AH55"/>
      <c r="AS55" s="11"/>
      <c r="AT55" s="11"/>
      <c r="AU55" s="11"/>
      <c r="AV55" s="11"/>
      <c r="AW55" s="11"/>
    </row>
    <row r="56" spans="1:49" x14ac:dyDescent="0.25">
      <c r="B56" s="44"/>
      <c r="L56" s="11"/>
      <c r="M56" s="11"/>
      <c r="U56" s="29"/>
      <c r="AD56"/>
      <c r="AE56"/>
      <c r="AF56"/>
      <c r="AG56"/>
      <c r="AH56"/>
      <c r="AS56" s="11"/>
      <c r="AT56" s="11"/>
      <c r="AU56" s="11"/>
      <c r="AV56" s="11"/>
      <c r="AW56" s="11"/>
    </row>
    <row r="57" spans="1:49" x14ac:dyDescent="0.25">
      <c r="A57" s="49"/>
      <c r="B57" s="44"/>
      <c r="L57" s="11"/>
      <c r="M57" s="11"/>
      <c r="U57" s="29"/>
      <c r="AD57"/>
      <c r="AE57"/>
      <c r="AF57"/>
      <c r="AG57"/>
      <c r="AH57"/>
      <c r="AS57" s="11"/>
      <c r="AT57" s="11"/>
      <c r="AU57" s="11"/>
      <c r="AV57" s="11"/>
      <c r="AW57" s="11"/>
    </row>
    <row r="58" spans="1:49" x14ac:dyDescent="0.25">
      <c r="B58" s="44"/>
      <c r="L58" s="11"/>
      <c r="M58" s="11"/>
      <c r="U58" s="29"/>
      <c r="AD58"/>
      <c r="AE58"/>
      <c r="AF58"/>
      <c r="AG58"/>
      <c r="AH58"/>
      <c r="AS58" s="11"/>
      <c r="AT58" s="11"/>
      <c r="AU58" s="11"/>
      <c r="AV58" s="11"/>
      <c r="AW58" s="11"/>
    </row>
    <row r="59" spans="1:49" x14ac:dyDescent="0.25">
      <c r="B59" s="44"/>
      <c r="L59" s="11"/>
      <c r="M59" s="11"/>
      <c r="U59" s="29"/>
      <c r="AD59"/>
      <c r="AE59"/>
      <c r="AF59"/>
      <c r="AG59"/>
      <c r="AH59"/>
      <c r="AS59" s="11"/>
      <c r="AT59" s="11"/>
      <c r="AU59" s="11"/>
      <c r="AV59" s="11"/>
      <c r="AW59" s="11"/>
    </row>
    <row r="60" spans="1:49" x14ac:dyDescent="0.25">
      <c r="B60" s="39"/>
      <c r="L60" s="11"/>
      <c r="M60" s="11"/>
      <c r="U60" s="29"/>
      <c r="AD60"/>
      <c r="AE60"/>
      <c r="AF60"/>
      <c r="AG60"/>
      <c r="AH60"/>
      <c r="AS60" s="11"/>
      <c r="AT60" s="11"/>
      <c r="AU60" s="11"/>
      <c r="AV60" s="11"/>
      <c r="AW60" s="11"/>
    </row>
    <row r="61" spans="1:49" x14ac:dyDescent="0.25">
      <c r="A61" s="42"/>
      <c r="B61" s="50"/>
      <c r="C61" s="42"/>
      <c r="D61" s="42"/>
      <c r="E61" s="42"/>
      <c r="J61" s="29"/>
      <c r="K61" s="29"/>
      <c r="L61" s="29"/>
      <c r="M61" s="29"/>
      <c r="N61" s="29"/>
      <c r="O61" s="29"/>
      <c r="P61" s="29"/>
      <c r="Q61" s="29"/>
      <c r="R61" s="29"/>
      <c r="S61" s="29"/>
      <c r="T61" s="29"/>
      <c r="U61" s="29"/>
      <c r="V61" s="29"/>
      <c r="W61" s="29"/>
      <c r="X61" s="29"/>
      <c r="Y61" s="29"/>
      <c r="Z61" s="29"/>
      <c r="AA61" s="29"/>
      <c r="AB61" s="29"/>
      <c r="AC61" s="29"/>
      <c r="AD61" s="31"/>
      <c r="AE61" s="31"/>
      <c r="AF61"/>
      <c r="AG61"/>
      <c r="AH61"/>
      <c r="AS61" s="11"/>
      <c r="AT61" s="11"/>
      <c r="AU61" s="11"/>
      <c r="AV61" s="11"/>
      <c r="AW61" s="11"/>
    </row>
    <row r="62" spans="1:49" x14ac:dyDescent="0.25">
      <c r="A62" s="42"/>
      <c r="B62" s="50"/>
      <c r="C62" s="42"/>
      <c r="D62" s="42"/>
      <c r="E62" s="42"/>
      <c r="I62" s="29"/>
      <c r="J62" s="29"/>
      <c r="K62" s="29"/>
      <c r="L62" s="29"/>
      <c r="M62" s="29"/>
      <c r="N62" s="29"/>
      <c r="O62" s="29"/>
      <c r="P62" s="29"/>
      <c r="Q62" s="29"/>
      <c r="R62" s="29"/>
      <c r="S62" s="29"/>
      <c r="T62" s="29"/>
      <c r="U62" s="31"/>
      <c r="V62" s="31"/>
      <c r="W62" s="29"/>
      <c r="X62" s="29"/>
      <c r="Y62" s="29"/>
      <c r="Z62" s="29"/>
      <c r="AA62" s="29"/>
      <c r="AB62" s="29"/>
      <c r="AC62" s="29"/>
      <c r="AD62" s="31"/>
      <c r="AE62" s="31"/>
      <c r="AF62"/>
      <c r="AG62"/>
      <c r="AH62"/>
      <c r="AS62" s="11"/>
      <c r="AT62" s="11"/>
      <c r="AU62" s="11"/>
      <c r="AV62" s="11"/>
      <c r="AW62" s="11"/>
    </row>
    <row r="63" spans="1:49" x14ac:dyDescent="0.25">
      <c r="A63" s="46"/>
      <c r="B63" s="46"/>
      <c r="C63" s="46"/>
      <c r="D63" s="46"/>
      <c r="E63" s="46"/>
      <c r="I63" s="29"/>
      <c r="U63" s="29"/>
    </row>
    <row r="64" spans="1:49" x14ac:dyDescent="0.25">
      <c r="A64" s="46"/>
      <c r="B64" s="46"/>
      <c r="C64" s="46"/>
      <c r="D64" s="46"/>
      <c r="E64" s="46"/>
      <c r="U64" s="29"/>
    </row>
    <row r="65" spans="1:21" x14ac:dyDescent="0.25">
      <c r="A65" s="46"/>
      <c r="B65" s="46"/>
      <c r="C65" s="46"/>
      <c r="D65" s="46"/>
      <c r="E65" s="46"/>
      <c r="U65" s="29"/>
    </row>
    <row r="66" spans="1:21" x14ac:dyDescent="0.25">
      <c r="A66" s="46"/>
      <c r="B66" s="46"/>
      <c r="C66" s="46"/>
      <c r="D66" s="46"/>
      <c r="E66" s="46"/>
      <c r="U66" s="29"/>
    </row>
    <row r="67" spans="1:21" x14ac:dyDescent="0.25">
      <c r="A67" s="46"/>
      <c r="B67" s="46"/>
      <c r="C67" s="46"/>
      <c r="D67" s="46"/>
      <c r="E67" s="46"/>
      <c r="U67" s="29"/>
    </row>
    <row r="68" spans="1:21" x14ac:dyDescent="0.25">
      <c r="A68" s="49"/>
      <c r="B68" s="39"/>
      <c r="U68" s="29"/>
    </row>
    <row r="69" spans="1:21" x14ac:dyDescent="0.25">
      <c r="A69" s="49"/>
      <c r="B69" s="39"/>
      <c r="U69" s="29"/>
    </row>
    <row r="70" spans="1:21" x14ac:dyDescent="0.25">
      <c r="A70" s="49"/>
      <c r="B70" s="39"/>
      <c r="U70" s="29"/>
    </row>
    <row r="71" spans="1:21" x14ac:dyDescent="0.25">
      <c r="A71" s="49"/>
      <c r="B71" s="39"/>
      <c r="U71" s="29"/>
    </row>
    <row r="72" spans="1:21" x14ac:dyDescent="0.25">
      <c r="A72" s="49"/>
      <c r="B72" s="39"/>
      <c r="U72" s="29"/>
    </row>
    <row r="73" spans="1:21" x14ac:dyDescent="0.25">
      <c r="A73" s="49"/>
      <c r="B73" s="39"/>
      <c r="U73" s="29"/>
    </row>
    <row r="74" spans="1:21" x14ac:dyDescent="0.25">
      <c r="A74" s="49"/>
      <c r="B74" s="39"/>
      <c r="U74" s="29"/>
    </row>
    <row r="75" spans="1:21" x14ac:dyDescent="0.25">
      <c r="A75" s="49"/>
      <c r="B75" s="39"/>
      <c r="U75" s="29"/>
    </row>
    <row r="76" spans="1:21" x14ac:dyDescent="0.25">
      <c r="A76" s="49"/>
      <c r="B76" s="39"/>
      <c r="U76" s="29"/>
    </row>
    <row r="77" spans="1:21" x14ac:dyDescent="0.25">
      <c r="B77" s="39"/>
      <c r="U77" s="29"/>
    </row>
    <row r="78" spans="1:21" x14ac:dyDescent="0.25">
      <c r="B78" s="39"/>
    </row>
    <row r="79" spans="1:21" x14ac:dyDescent="0.25">
      <c r="B79" s="39"/>
    </row>
    <row r="84" spans="3:3" x14ac:dyDescent="0.25">
      <c r="C84" s="51"/>
    </row>
    <row r="89" spans="3:3" x14ac:dyDescent="0.25">
      <c r="C89" s="51"/>
    </row>
  </sheetData>
  <sheetProtection algorithmName="SHA-512" hashValue="rZzjXecRyodygJzfIs09mpABHqGoXkYP3yoBSjotqsZsTnUapAj/9q+XTPPe6HF5J4psWDGxeCRHcvDU8hAnVQ==" saltValue="pXEGB4Fgrek0CyO0HXzYZw==" spinCount="100000" sheet="1" autoFilter="0"/>
  <mergeCells count="2">
    <mergeCell ref="E6:G6"/>
    <mergeCell ref="E7:G7"/>
  </mergeCells>
  <phoneticPr fontId="1" type="noConversion"/>
  <hyperlinks>
    <hyperlink ref="C7" r:id="rId1" display="https://www.legislation.gov.uk/ukpga/Vict/1-2/110/section/17" xr:uid="{A60A9BED-27CE-43FD-BB7E-AC0ADEE9DCE0}"/>
    <hyperlink ref="C11" r:id="rId2" xr:uid="{5303D16E-0E72-4B1E-BD4E-B13A731EA416}"/>
    <hyperlink ref="E15" r:id="rId3" display="https://www.legislation.gov.uk/uksi/2023/972/contents/made" xr:uid="{128BA3C6-A365-4A05-ACBE-B7B57284DBAA}"/>
    <hyperlink ref="C9" r:id="rId4" xr:uid="{79D85D4A-3307-4E01-858C-3C949B5680B1}"/>
  </hyperlinks>
  <pageMargins left="0.7" right="0.7" top="0.75" bottom="0.75" header="0.3" footer="0.3"/>
  <pageSetup orientation="portrait" horizontalDpi="1200" verticalDpi="1200" r:id="rId5"/>
  <headerFooter>
    <oddHeader>&amp;L&amp;Z&amp;F  [&amp;A]</oddHeader>
    <oddFooter>&amp;LPage &amp;P of &amp;N&amp;R&amp;T &amp;D</oddFooter>
  </headerFooter>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734A-9996-41F5-BDD9-75D77E2DAB88}">
  <sheetPr codeName="Sheet16">
    <tabColor theme="9" tint="0.79998168889431442"/>
  </sheetPr>
  <dimension ref="A1:AZ10023"/>
  <sheetViews>
    <sheetView topLeftCell="F22" workbookViewId="0">
      <selection activeCell="Q19" sqref="Q19"/>
    </sheetView>
  </sheetViews>
  <sheetFormatPr defaultColWidth="8.85546875" defaultRowHeight="12.75" x14ac:dyDescent="0.2"/>
  <cols>
    <col min="1" max="6" width="13.140625" style="11" customWidth="1"/>
    <col min="7" max="7" width="22.28515625" customWidth="1"/>
    <col min="8" max="8" width="13.140625" style="11" customWidth="1"/>
    <col min="9" max="11" width="13.140625" customWidth="1"/>
    <col min="12" max="12" width="13.140625" style="11" customWidth="1"/>
    <col min="13" max="14" width="13.140625" customWidth="1"/>
    <col min="15" max="15" width="13.140625" style="11" customWidth="1"/>
    <col min="16" max="17" width="13.140625" customWidth="1"/>
    <col min="18" max="23" width="13.140625" style="11" customWidth="1"/>
    <col min="24" max="33" width="13.85546875" style="11" customWidth="1"/>
    <col min="40" max="49" width="13.85546875" style="11" customWidth="1"/>
    <col min="50" max="63" width="13.140625" style="11" customWidth="1"/>
    <col min="64" max="16384" width="8.85546875" style="11"/>
  </cols>
  <sheetData>
    <row r="1" spans="1:42" s="12" customFormat="1" ht="20.25" x14ac:dyDescent="0.3">
      <c r="A1" s="13" t="s">
        <v>0</v>
      </c>
      <c r="B1" s="13"/>
      <c r="C1" s="13"/>
      <c r="D1" s="13"/>
      <c r="E1" s="13"/>
      <c r="G1" s="13"/>
      <c r="I1" s="13"/>
      <c r="J1" s="13"/>
      <c r="K1" s="13"/>
      <c r="L1" s="13"/>
    </row>
    <row r="2" spans="1:42" s="12" customFormat="1" ht="15.75" x14ac:dyDescent="0.25">
      <c r="A2" s="12" t="s">
        <v>2</v>
      </c>
      <c r="C2" s="15"/>
      <c r="D2" s="15"/>
      <c r="E2" s="15"/>
      <c r="G2" s="15"/>
      <c r="I2" s="15"/>
      <c r="J2" s="15"/>
      <c r="K2" s="15"/>
      <c r="L2" s="15"/>
    </row>
    <row r="3" spans="1:42" s="12" customFormat="1" ht="15.75" x14ac:dyDescent="0.25">
      <c r="A3" s="12" t="s">
        <v>3</v>
      </c>
      <c r="C3" s="15"/>
      <c r="D3" s="15"/>
      <c r="E3" s="15"/>
      <c r="G3" s="15"/>
      <c r="I3" s="15"/>
      <c r="J3" s="15"/>
      <c r="K3" s="15"/>
      <c r="L3" s="15"/>
      <c r="AC3"/>
      <c r="AD3"/>
      <c r="AE3"/>
    </row>
    <row r="4" spans="1:42" s="12" customFormat="1" ht="15" x14ac:dyDescent="0.2">
      <c r="A4" s="12" t="s">
        <v>4</v>
      </c>
      <c r="C4" s="14"/>
      <c r="D4" s="14"/>
      <c r="E4" s="14"/>
      <c r="G4" s="14"/>
      <c r="I4" s="14"/>
      <c r="J4" s="14"/>
      <c r="K4" s="14"/>
      <c r="L4" s="14"/>
      <c r="AP4"/>
    </row>
    <row r="5" spans="1:42" s="12" customFormat="1" ht="15" x14ac:dyDescent="0.2">
      <c r="C5" s="14"/>
      <c r="D5" s="14"/>
      <c r="E5" s="14"/>
      <c r="G5" s="14"/>
      <c r="I5" s="14"/>
      <c r="J5" s="14"/>
      <c r="K5" s="14"/>
      <c r="L5" s="14"/>
      <c r="AP5"/>
    </row>
    <row r="6" spans="1:42" s="12" customFormat="1" ht="15" x14ac:dyDescent="0.2">
      <c r="C6" s="14"/>
      <c r="D6" s="14"/>
      <c r="E6" s="14"/>
      <c r="G6" s="14"/>
      <c r="I6" s="14"/>
      <c r="J6" s="14"/>
      <c r="K6" s="14"/>
      <c r="L6" s="14"/>
      <c r="AP6"/>
    </row>
    <row r="7" spans="1:42" s="12" customFormat="1" ht="15" x14ac:dyDescent="0.2">
      <c r="C7" s="14"/>
      <c r="D7" s="14"/>
      <c r="E7" s="14"/>
      <c r="G7" s="14"/>
      <c r="I7" s="14"/>
      <c r="J7" s="14"/>
      <c r="K7" s="14"/>
      <c r="L7" s="14"/>
      <c r="AP7"/>
    </row>
    <row r="8" spans="1:42" s="12" customFormat="1" ht="15" x14ac:dyDescent="0.2">
      <c r="C8" s="14"/>
      <c r="D8" s="14"/>
      <c r="E8" s="14"/>
      <c r="G8" s="14"/>
      <c r="I8" s="14"/>
      <c r="J8" s="14"/>
      <c r="K8" s="14"/>
      <c r="L8" s="14"/>
      <c r="AP8"/>
    </row>
    <row r="9" spans="1:42" s="12" customFormat="1" ht="15" x14ac:dyDescent="0.2">
      <c r="C9" s="14"/>
      <c r="D9" s="14"/>
      <c r="E9" s="14"/>
      <c r="G9" s="14"/>
      <c r="I9" s="14"/>
      <c r="J9" s="14"/>
      <c r="K9" s="14"/>
      <c r="L9" s="14"/>
      <c r="AP9"/>
    </row>
    <row r="10" spans="1:42" s="12" customFormat="1" ht="15" x14ac:dyDescent="0.2">
      <c r="C10" s="14"/>
      <c r="D10" s="14"/>
      <c r="E10" s="14"/>
      <c r="G10" s="14"/>
      <c r="I10" s="14"/>
      <c r="J10" s="14"/>
      <c r="K10" s="14"/>
      <c r="L10" s="14"/>
      <c r="AP10"/>
    </row>
    <row r="11" spans="1:42" s="12" customFormat="1" ht="15" x14ac:dyDescent="0.2">
      <c r="C11" s="14"/>
      <c r="D11" s="14"/>
      <c r="E11" s="14"/>
      <c r="G11" s="14"/>
      <c r="I11" s="14"/>
      <c r="J11" s="14"/>
      <c r="K11" s="14"/>
      <c r="L11" s="14"/>
      <c r="AP11"/>
    </row>
    <row r="12" spans="1:42" s="12" customFormat="1" ht="15" x14ac:dyDescent="0.2">
      <c r="C12" s="14"/>
      <c r="D12" s="14"/>
      <c r="E12" s="14"/>
      <c r="G12" s="14"/>
      <c r="I12" s="14"/>
      <c r="J12" s="14"/>
      <c r="K12" s="14"/>
      <c r="L12" s="14"/>
      <c r="AP12"/>
    </row>
    <row r="13" spans="1:42" s="12" customFormat="1" ht="15" x14ac:dyDescent="0.2">
      <c r="C13" s="14"/>
      <c r="D13" s="14"/>
      <c r="E13" s="14"/>
      <c r="G13" s="14"/>
      <c r="I13" s="14"/>
      <c r="J13" s="14"/>
      <c r="K13" s="14"/>
      <c r="L13" s="14"/>
      <c r="AP13"/>
    </row>
    <row r="14" spans="1:42" s="12" customFormat="1" ht="15" x14ac:dyDescent="0.2">
      <c r="C14" s="14"/>
      <c r="D14" s="14"/>
      <c r="E14" s="14"/>
      <c r="G14" s="14"/>
      <c r="I14" s="14"/>
      <c r="J14" s="14"/>
      <c r="K14" s="14"/>
      <c r="L14" s="14"/>
      <c r="AP14"/>
    </row>
    <row r="15" spans="1:42" s="12" customFormat="1" ht="15" x14ac:dyDescent="0.2">
      <c r="C15" s="14"/>
      <c r="D15" s="14"/>
      <c r="E15" s="14"/>
      <c r="G15" s="14"/>
      <c r="I15" s="14"/>
      <c r="J15" s="14"/>
      <c r="K15" s="14"/>
      <c r="L15" s="14"/>
      <c r="AP15"/>
    </row>
    <row r="16" spans="1:42" customFormat="1" x14ac:dyDescent="0.2">
      <c r="R16" s="11"/>
    </row>
    <row r="17" spans="1:52" customFormat="1" x14ac:dyDescent="0.2">
      <c r="R17" s="11"/>
    </row>
    <row r="18" spans="1:52" x14ac:dyDescent="0.2">
      <c r="G18" s="11"/>
      <c r="I18" s="11"/>
      <c r="J18" s="11"/>
      <c r="K18" s="11"/>
      <c r="M18" s="11"/>
      <c r="N18" s="11"/>
      <c r="P18" s="11"/>
      <c r="Q18" s="11"/>
      <c r="AH18" s="11"/>
      <c r="AI18" s="11"/>
      <c r="AJ18" s="11"/>
      <c r="AK18" s="11"/>
      <c r="AL18" s="11"/>
      <c r="AM18" s="11"/>
      <c r="AP18"/>
    </row>
    <row r="19" spans="1:52" x14ac:dyDescent="0.2">
      <c r="G19" s="11"/>
      <c r="I19" s="11"/>
      <c r="J19" s="11"/>
      <c r="K19" s="11"/>
      <c r="M19" s="11"/>
      <c r="N19" s="11"/>
      <c r="P19" s="11"/>
      <c r="Q19" s="11"/>
      <c r="AH19" s="11"/>
      <c r="AI19" s="11"/>
      <c r="AJ19" s="11"/>
      <c r="AK19" s="11"/>
      <c r="AL19" s="11"/>
      <c r="AM19" s="11"/>
    </row>
    <row r="20" spans="1:52" x14ac:dyDescent="0.2">
      <c r="G20" s="11"/>
      <c r="I20" s="11"/>
      <c r="J20" s="11"/>
      <c r="K20" s="11"/>
      <c r="M20" s="11"/>
      <c r="N20" s="11"/>
      <c r="P20" s="11"/>
      <c r="Q20" s="11"/>
      <c r="AA20"/>
      <c r="AB20"/>
      <c r="AC20"/>
      <c r="AD20"/>
      <c r="AE20"/>
      <c r="AF20"/>
      <c r="AG20"/>
      <c r="AN20"/>
      <c r="AO20"/>
      <c r="AP20"/>
      <c r="AQ20"/>
      <c r="AR20"/>
      <c r="AS20"/>
      <c r="AT20"/>
      <c r="AU20"/>
      <c r="AV20"/>
      <c r="AW20"/>
      <c r="AX20"/>
    </row>
    <row r="21" spans="1:52" x14ac:dyDescent="0.2">
      <c r="A21" s="17" t="s">
        <v>5</v>
      </c>
      <c r="B21" s="17"/>
      <c r="C21" s="17"/>
      <c r="D21" s="17"/>
      <c r="E21" s="17"/>
      <c r="F21" s="17"/>
      <c r="G21" s="17"/>
      <c r="H21" s="32"/>
      <c r="I21" s="32"/>
      <c r="J21" s="32"/>
      <c r="L21" s="32"/>
      <c r="M21" s="170" t="s">
        <v>17</v>
      </c>
      <c r="N21" s="170"/>
      <c r="O21" s="170"/>
      <c r="P21" s="170"/>
      <c r="Q21" s="33"/>
      <c r="V21"/>
      <c r="W21"/>
      <c r="X21"/>
      <c r="Y21"/>
      <c r="AC21"/>
      <c r="AD21"/>
      <c r="AE21"/>
      <c r="AF21"/>
      <c r="AG21"/>
      <c r="AN21"/>
      <c r="AO21"/>
      <c r="AP21"/>
      <c r="AQ21"/>
      <c r="AR21"/>
      <c r="AS21"/>
      <c r="AT21"/>
      <c r="AU21"/>
      <c r="AV21"/>
      <c r="AW21"/>
      <c r="AX21"/>
      <c r="AY21"/>
      <c r="AZ21"/>
    </row>
    <row r="22" spans="1:52" ht="51" x14ac:dyDescent="0.2">
      <c r="A22" s="111" t="s">
        <v>30</v>
      </c>
      <c r="B22" s="111" t="s">
        <v>56</v>
      </c>
      <c r="C22" s="111" t="s">
        <v>7</v>
      </c>
      <c r="D22" s="111" t="s">
        <v>9</v>
      </c>
      <c r="E22" s="111" t="s">
        <v>8</v>
      </c>
      <c r="F22" s="111" t="s">
        <v>11</v>
      </c>
      <c r="G22" s="111" t="s">
        <v>10</v>
      </c>
      <c r="H22" s="111" t="s">
        <v>37</v>
      </c>
      <c r="I22" s="111" t="s">
        <v>64</v>
      </c>
      <c r="J22" s="111" t="s">
        <v>12</v>
      </c>
      <c r="K22" s="111" t="s">
        <v>14</v>
      </c>
      <c r="L22" s="111" t="s">
        <v>15</v>
      </c>
      <c r="M22" s="111" t="s">
        <v>18</v>
      </c>
      <c r="N22" s="111" t="s">
        <v>19</v>
      </c>
      <c r="O22" s="111" t="s">
        <v>20</v>
      </c>
      <c r="P22" s="111" t="s">
        <v>21</v>
      </c>
      <c r="Q22" s="11"/>
      <c r="AH22" s="11"/>
      <c r="AI22" s="11"/>
      <c r="AJ22" s="11"/>
      <c r="AK22" s="11"/>
      <c r="AL22" s="11"/>
      <c r="AM22" s="11"/>
    </row>
    <row r="23" spans="1:52" x14ac:dyDescent="0.2">
      <c r="A23" s="37" t="str">
        <f>IFERROR(IF(Calc_type="Bulk", IF(data_final_bulk[[#This Row],[Member ID]]="", "", data_final_bulk[[#This Row],[Member ID]]), IF(A22="Member ID",  "Individual","")), "")</f>
        <v>Individual</v>
      </c>
      <c r="B23" s="35" t="str">
        <f>IFERROR(IF(Calc_type="Bulk", IF(data_final_bulk[[#This Row],[Global ID]]="", "", data_final_bulk[[#This Row],[Global ID]]), IF(B22="Global ID", "Individual","")), "")</f>
        <v>Individual</v>
      </c>
      <c r="C23" s="16">
        <f>IF(Calc_type="Bulk", data_final_bulk[[#This Row],[Effective date]], Effective_date_individual)</f>
        <v>0</v>
      </c>
      <c r="D23" s="16">
        <f>IF(Calc_type="Bulk", data_final_bulk[[#This Row],[Earliest payment date]], Earliest_payment_date_individual)</f>
        <v>0</v>
      </c>
      <c r="E23" s="16">
        <f>IF(Calc_type="Bulk", data_final_bulk[[#This Row],[Lump Sum payment date]], Lump_sum_payment_date_individual)</f>
        <v>0</v>
      </c>
      <c r="F23" s="19">
        <f>IF(Calc_type="Bulk", data_final_bulk[[#This Row],[Payment amount]], Payment_amount_individual)</f>
        <v>0</v>
      </c>
      <c r="G23" s="19">
        <f>IF(Calc_type="Bulk", data_final_bulk[[#This Row],[Payment type]], Payment_type_individual)</f>
        <v>0</v>
      </c>
      <c r="H2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 s="16" t="e">
        <f>IF(calculations_table[[#This Row],[Lump sum flag]]="Y",
calculations_table[[#This Row],[Lump sum payment date]],
   IF(calculations_table[[#This Row],[Earliest payment date]]=0,
      "N/A",
      calculations_table[[#This Row],[Earliest payment date]]
   )
)</f>
        <v>#N/A</v>
      </c>
      <c r="J23" s="19">
        <f>SUMIFS(calculations_table[Payment amount], calculations_table[Member ID], calculations_table[[#This Row],[Member ID]])</f>
        <v>0</v>
      </c>
      <c r="K23" s="19" t="e">
        <f>calculations_table[[#This Row],[Total interest multiplier - Judgments]]</f>
        <v>#N/A</v>
      </c>
      <c r="L23" s="19" t="e">
        <f>calculations_table[[#This Row],[Payment amount]]*(calculations_table[[#This Row],[Interest multiplier]]-1)</f>
        <v>#N/A</v>
      </c>
      <c r="M2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 s="19" t="e">
        <f>1+(calculations_table[[#This Row],[Effective date]]-calculations_table[[#This Row],[Interest start date - Judgments]])/365.25* JudgmentsRate</f>
        <v>#N/A</v>
      </c>
      <c r="O23" s="19">
        <v>1</v>
      </c>
      <c r="P23" s="19" t="e">
        <f>calculations_table[[#This Row],[Period 1 interest multiplier - Judgments]]*calculations_table[[#This Row],[Period 2 interest multiplier - Judgments]]</f>
        <v>#N/A</v>
      </c>
      <c r="Q23" s="11"/>
      <c r="AH23" s="11"/>
      <c r="AI23" s="11"/>
      <c r="AJ23" s="11"/>
      <c r="AK23" s="11"/>
      <c r="AL23" s="11"/>
      <c r="AM23" s="11"/>
    </row>
    <row r="24" spans="1:52" x14ac:dyDescent="0.2">
      <c r="A24" s="37" t="str">
        <f>IFERROR(IF(Calc_type="Bulk", IF(data_final_bulk[[#This Row],[Member ID]]="", "", data_final_bulk[[#This Row],[Member ID]]), IF(A23="Member ID",  "Individual","")), "")</f>
        <v/>
      </c>
      <c r="B24" s="35" t="str">
        <f>IFERROR(IF(Calc_type="Bulk", IF(data_final_bulk[[#This Row],[Global ID]]="", "", data_final_bulk[[#This Row],[Global ID]]), IF(B23="Global ID", "Individual","")), "")</f>
        <v/>
      </c>
      <c r="C24" s="16">
        <f>IF(Calc_type="Bulk", data_final_bulk[[#This Row],[Effective date]], Effective_date_individual)</f>
        <v>0</v>
      </c>
      <c r="D24" s="16">
        <f>IF(Calc_type="Bulk", data_final_bulk[[#This Row],[Earliest payment date]], Earliest_payment_date_individual)</f>
        <v>0</v>
      </c>
      <c r="E24" s="16">
        <f>IF(Calc_type="Bulk", data_final_bulk[[#This Row],[Lump Sum payment date]], Lump_sum_payment_date_individual)</f>
        <v>0</v>
      </c>
      <c r="F24" s="19">
        <f>IF(Calc_type="Bulk", data_final_bulk[[#This Row],[Payment amount]], Payment_amount_individual)</f>
        <v>0</v>
      </c>
      <c r="G24" s="19">
        <f>IF(Calc_type="Bulk", data_final_bulk[[#This Row],[Payment type]], Payment_type_individual)</f>
        <v>0</v>
      </c>
      <c r="H2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 s="16" t="e">
        <f>IF(calculations_table[[#This Row],[Lump sum flag]]="Y",
calculations_table[[#This Row],[Lump sum payment date]],
   IF(calculations_table[[#This Row],[Earliest payment date]]=0,
      "N/A",
      calculations_table[[#This Row],[Earliest payment date]]
   )
)</f>
        <v>#N/A</v>
      </c>
      <c r="J24" s="19">
        <f>SUMIFS(calculations_table[Payment amount], calculations_table[Member ID], calculations_table[[#This Row],[Member ID]])</f>
        <v>0</v>
      </c>
      <c r="K24" s="19" t="e">
        <f>calculations_table[[#This Row],[Total interest multiplier - Judgments]]</f>
        <v>#N/A</v>
      </c>
      <c r="L24" s="19" t="e">
        <f>calculations_table[[#This Row],[Payment amount]]*(calculations_table[[#This Row],[Interest multiplier]]-1)</f>
        <v>#N/A</v>
      </c>
      <c r="M2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 s="19" t="e">
        <f>1+(calculations_table[[#This Row],[Effective date]]-calculations_table[[#This Row],[Interest start date - Judgments]])/365.25* JudgmentsRate</f>
        <v>#N/A</v>
      </c>
      <c r="O24" s="19">
        <v>1</v>
      </c>
      <c r="P24" s="19" t="e">
        <f>calculations_table[[#This Row],[Period 1 interest multiplier - Judgments]]*calculations_table[[#This Row],[Period 2 interest multiplier - Judgments]]</f>
        <v>#N/A</v>
      </c>
      <c r="Q24" s="11"/>
      <c r="AH24" s="11"/>
      <c r="AI24" s="11"/>
      <c r="AJ24" s="11"/>
      <c r="AK24" s="11"/>
      <c r="AL24" s="11"/>
      <c r="AM24" s="11"/>
    </row>
    <row r="25" spans="1:52" x14ac:dyDescent="0.2">
      <c r="A25" s="37" t="str">
        <f>IFERROR(IF(Calc_type="Bulk", IF(data_final_bulk[[#This Row],[Member ID]]="", "", data_final_bulk[[#This Row],[Member ID]]), IF(A24="Member ID",  "Individual","")), "")</f>
        <v/>
      </c>
      <c r="B25" s="35" t="str">
        <f>IFERROR(IF(Calc_type="Bulk", IF(data_final_bulk[[#This Row],[Global ID]]="", "", data_final_bulk[[#This Row],[Global ID]]), IF(B24="Global ID", "Individual","")), "")</f>
        <v/>
      </c>
      <c r="C25" s="16">
        <f>IF(Calc_type="Bulk", data_final_bulk[[#This Row],[Effective date]], Effective_date_individual)</f>
        <v>0</v>
      </c>
      <c r="D25" s="16">
        <f>IF(Calc_type="Bulk", data_final_bulk[[#This Row],[Earliest payment date]], Earliest_payment_date_individual)</f>
        <v>0</v>
      </c>
      <c r="E25" s="16">
        <f>IF(Calc_type="Bulk", data_final_bulk[[#This Row],[Lump Sum payment date]], Lump_sum_payment_date_individual)</f>
        <v>0</v>
      </c>
      <c r="F25" s="19">
        <f>IF(Calc_type="Bulk", data_final_bulk[[#This Row],[Payment amount]], Payment_amount_individual)</f>
        <v>0</v>
      </c>
      <c r="G25" s="19">
        <f>IF(Calc_type="Bulk", data_final_bulk[[#This Row],[Payment type]], Payment_type_individual)</f>
        <v>0</v>
      </c>
      <c r="H2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 s="16" t="e">
        <f>IF(calculations_table[[#This Row],[Lump sum flag]]="Y",
calculations_table[[#This Row],[Lump sum payment date]],
   IF(calculations_table[[#This Row],[Earliest payment date]]=0,
      "N/A",
      calculations_table[[#This Row],[Earliest payment date]]
   )
)</f>
        <v>#N/A</v>
      </c>
      <c r="J25" s="19">
        <f>SUMIFS(calculations_table[Payment amount], calculations_table[Member ID], calculations_table[[#This Row],[Member ID]])</f>
        <v>0</v>
      </c>
      <c r="K25" s="19" t="e">
        <f>calculations_table[[#This Row],[Total interest multiplier - Judgments]]</f>
        <v>#N/A</v>
      </c>
      <c r="L25" s="19" t="e">
        <f>calculations_table[[#This Row],[Payment amount]]*(calculations_table[[#This Row],[Interest multiplier]]-1)</f>
        <v>#N/A</v>
      </c>
      <c r="M2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 s="19" t="e">
        <f>1+(calculations_table[[#This Row],[Effective date]]-calculations_table[[#This Row],[Interest start date - Judgments]])/365.25* JudgmentsRate</f>
        <v>#N/A</v>
      </c>
      <c r="O25" s="19">
        <v>1</v>
      </c>
      <c r="P25" s="19" t="e">
        <f>calculations_table[[#This Row],[Period 1 interest multiplier - Judgments]]*calculations_table[[#This Row],[Period 2 interest multiplier - Judgments]]</f>
        <v>#N/A</v>
      </c>
      <c r="Q25" s="11"/>
      <c r="AH25" s="11"/>
      <c r="AI25" s="11"/>
      <c r="AJ25" s="11"/>
      <c r="AK25" s="11"/>
      <c r="AL25" s="11"/>
      <c r="AM25" s="11"/>
    </row>
    <row r="26" spans="1:52" x14ac:dyDescent="0.2">
      <c r="A26" s="37" t="str">
        <f>IFERROR(IF(Calc_type="Bulk", IF(data_final_bulk[[#This Row],[Member ID]]="", "", data_final_bulk[[#This Row],[Member ID]]), IF(A25="Member ID",  "Individual","")), "")</f>
        <v/>
      </c>
      <c r="B26" s="35" t="str">
        <f>IFERROR(IF(Calc_type="Bulk", IF(data_final_bulk[[#This Row],[Global ID]]="", "", data_final_bulk[[#This Row],[Global ID]]), IF(B25="Global ID", "Individual","")), "")</f>
        <v/>
      </c>
      <c r="C26" s="16">
        <f>IF(Calc_type="Bulk", data_final_bulk[[#This Row],[Effective date]], Effective_date_individual)</f>
        <v>0</v>
      </c>
      <c r="D26" s="16">
        <f>IF(Calc_type="Bulk", data_final_bulk[[#This Row],[Earliest payment date]], Earliest_payment_date_individual)</f>
        <v>0</v>
      </c>
      <c r="E26" s="16">
        <f>IF(Calc_type="Bulk", data_final_bulk[[#This Row],[Lump Sum payment date]], Lump_sum_payment_date_individual)</f>
        <v>0</v>
      </c>
      <c r="F26" s="19">
        <f>IF(Calc_type="Bulk", data_final_bulk[[#This Row],[Payment amount]], Payment_amount_individual)</f>
        <v>0</v>
      </c>
      <c r="G26" s="19">
        <f>IF(Calc_type="Bulk", data_final_bulk[[#This Row],[Payment type]], Payment_type_individual)</f>
        <v>0</v>
      </c>
      <c r="H2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 s="16" t="e">
        <f>IF(calculations_table[[#This Row],[Lump sum flag]]="Y",
calculations_table[[#This Row],[Lump sum payment date]],
   IF(calculations_table[[#This Row],[Earliest payment date]]=0,
      "N/A",
      calculations_table[[#This Row],[Earliest payment date]]
   )
)</f>
        <v>#N/A</v>
      </c>
      <c r="J26" s="19">
        <f>SUMIFS(calculations_table[Payment amount], calculations_table[Member ID], calculations_table[[#This Row],[Member ID]])</f>
        <v>0</v>
      </c>
      <c r="K26" s="19" t="e">
        <f>calculations_table[[#This Row],[Total interest multiplier - Judgments]]</f>
        <v>#N/A</v>
      </c>
      <c r="L26" s="19" t="e">
        <f>calculations_table[[#This Row],[Payment amount]]*(calculations_table[[#This Row],[Interest multiplier]]-1)</f>
        <v>#N/A</v>
      </c>
      <c r="M2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 s="19" t="e">
        <f>1+(calculations_table[[#This Row],[Effective date]]-calculations_table[[#This Row],[Interest start date - Judgments]])/365.25* JudgmentsRate</f>
        <v>#N/A</v>
      </c>
      <c r="O26" s="19">
        <v>1</v>
      </c>
      <c r="P26" s="19" t="e">
        <f>calculations_table[[#This Row],[Period 1 interest multiplier - Judgments]]*calculations_table[[#This Row],[Period 2 interest multiplier - Judgments]]</f>
        <v>#N/A</v>
      </c>
      <c r="Q26" s="11"/>
      <c r="AH26" s="11"/>
      <c r="AI26" s="11"/>
      <c r="AJ26" s="11"/>
      <c r="AK26" s="11"/>
      <c r="AL26" s="11"/>
      <c r="AM26" s="11"/>
    </row>
    <row r="27" spans="1:52" x14ac:dyDescent="0.2">
      <c r="A27" s="37" t="str">
        <f>IFERROR(IF(Calc_type="Bulk", IF(data_final_bulk[[#This Row],[Member ID]]="", "", data_final_bulk[[#This Row],[Member ID]]), IF(A26="Member ID",  "Individual","")), "")</f>
        <v/>
      </c>
      <c r="B27" s="35" t="str">
        <f>IFERROR(IF(Calc_type="Bulk", IF(data_final_bulk[[#This Row],[Global ID]]="", "", data_final_bulk[[#This Row],[Global ID]]), IF(B26="Global ID", "Individual","")), "")</f>
        <v/>
      </c>
      <c r="C27" s="16">
        <f>IF(Calc_type="Bulk", data_final_bulk[[#This Row],[Effective date]], Effective_date_individual)</f>
        <v>0</v>
      </c>
      <c r="D27" s="16">
        <f>IF(Calc_type="Bulk", data_final_bulk[[#This Row],[Earliest payment date]], Earliest_payment_date_individual)</f>
        <v>0</v>
      </c>
      <c r="E27" s="16">
        <f>IF(Calc_type="Bulk", data_final_bulk[[#This Row],[Lump Sum payment date]], Lump_sum_payment_date_individual)</f>
        <v>0</v>
      </c>
      <c r="F27" s="19">
        <f>IF(Calc_type="Bulk", data_final_bulk[[#This Row],[Payment amount]], Payment_amount_individual)</f>
        <v>0</v>
      </c>
      <c r="G27" s="19">
        <f>IF(Calc_type="Bulk", data_final_bulk[[#This Row],[Payment type]], Payment_type_individual)</f>
        <v>0</v>
      </c>
      <c r="H2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 s="16" t="e">
        <f>IF(calculations_table[[#This Row],[Lump sum flag]]="Y",
calculations_table[[#This Row],[Lump sum payment date]],
   IF(calculations_table[[#This Row],[Earliest payment date]]=0,
      "N/A",
      calculations_table[[#This Row],[Earliest payment date]]
   )
)</f>
        <v>#N/A</v>
      </c>
      <c r="J27" s="19">
        <f>SUMIFS(calculations_table[Payment amount], calculations_table[Member ID], calculations_table[[#This Row],[Member ID]])</f>
        <v>0</v>
      </c>
      <c r="K27" s="19" t="e">
        <f>calculations_table[[#This Row],[Total interest multiplier - Judgments]]</f>
        <v>#N/A</v>
      </c>
      <c r="L27" s="19" t="e">
        <f>calculations_table[[#This Row],[Payment amount]]*(calculations_table[[#This Row],[Interest multiplier]]-1)</f>
        <v>#N/A</v>
      </c>
      <c r="M2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 s="19" t="e">
        <f>1+(calculations_table[[#This Row],[Effective date]]-calculations_table[[#This Row],[Interest start date - Judgments]])/365.25* JudgmentsRate</f>
        <v>#N/A</v>
      </c>
      <c r="O27" s="19">
        <v>1</v>
      </c>
      <c r="P27" s="19" t="e">
        <f>calculations_table[[#This Row],[Period 1 interest multiplier - Judgments]]*calculations_table[[#This Row],[Period 2 interest multiplier - Judgments]]</f>
        <v>#N/A</v>
      </c>
      <c r="Q27" s="11"/>
      <c r="AH27" s="11"/>
      <c r="AI27" s="11"/>
      <c r="AJ27" s="11"/>
      <c r="AK27" s="11"/>
      <c r="AL27" s="11"/>
      <c r="AM27" s="11"/>
    </row>
    <row r="28" spans="1:52" x14ac:dyDescent="0.2">
      <c r="A28" s="37" t="str">
        <f>IFERROR(IF(Calc_type="Bulk", IF(data_final_bulk[[#This Row],[Member ID]]="", "", data_final_bulk[[#This Row],[Member ID]]), IF(A27="Member ID",  "Individual","")), "")</f>
        <v/>
      </c>
      <c r="B28" s="35" t="str">
        <f>IFERROR(IF(Calc_type="Bulk", IF(data_final_bulk[[#This Row],[Global ID]]="", "", data_final_bulk[[#This Row],[Global ID]]), IF(B27="Global ID", "Individual","")), "")</f>
        <v/>
      </c>
      <c r="C28" s="16">
        <f>IF(Calc_type="Bulk", data_final_bulk[[#This Row],[Effective date]], Effective_date_individual)</f>
        <v>0</v>
      </c>
      <c r="D28" s="16">
        <f>IF(Calc_type="Bulk", data_final_bulk[[#This Row],[Earliest payment date]], Earliest_payment_date_individual)</f>
        <v>0</v>
      </c>
      <c r="E28" s="16">
        <f>IF(Calc_type="Bulk", data_final_bulk[[#This Row],[Lump Sum payment date]], Lump_sum_payment_date_individual)</f>
        <v>0</v>
      </c>
      <c r="F28" s="19">
        <f>IF(Calc_type="Bulk", data_final_bulk[[#This Row],[Payment amount]], Payment_amount_individual)</f>
        <v>0</v>
      </c>
      <c r="G28" s="19">
        <f>IF(Calc_type="Bulk", data_final_bulk[[#This Row],[Payment type]], Payment_type_individual)</f>
        <v>0</v>
      </c>
      <c r="H2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 s="16" t="e">
        <f>IF(calculations_table[[#This Row],[Lump sum flag]]="Y",
calculations_table[[#This Row],[Lump sum payment date]],
   IF(calculations_table[[#This Row],[Earliest payment date]]=0,
      "N/A",
      calculations_table[[#This Row],[Earliest payment date]]
   )
)</f>
        <v>#N/A</v>
      </c>
      <c r="J28" s="19">
        <f>SUMIFS(calculations_table[Payment amount], calculations_table[Member ID], calculations_table[[#This Row],[Member ID]])</f>
        <v>0</v>
      </c>
      <c r="K28" s="19" t="e">
        <f>calculations_table[[#This Row],[Total interest multiplier - Judgments]]</f>
        <v>#N/A</v>
      </c>
      <c r="L28" s="19" t="e">
        <f>calculations_table[[#This Row],[Payment amount]]*(calculations_table[[#This Row],[Interest multiplier]]-1)</f>
        <v>#N/A</v>
      </c>
      <c r="M2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 s="19" t="e">
        <f>1+(calculations_table[[#This Row],[Effective date]]-calculations_table[[#This Row],[Interest start date - Judgments]])/365.25* JudgmentsRate</f>
        <v>#N/A</v>
      </c>
      <c r="O28" s="19">
        <v>1</v>
      </c>
      <c r="P28" s="19" t="e">
        <f>calculations_table[[#This Row],[Period 1 interest multiplier - Judgments]]*calculations_table[[#This Row],[Period 2 interest multiplier - Judgments]]</f>
        <v>#N/A</v>
      </c>
      <c r="Q28" s="11"/>
      <c r="AH28" s="11"/>
      <c r="AI28" s="11"/>
      <c r="AJ28" s="11"/>
      <c r="AK28" s="11"/>
      <c r="AL28" s="11"/>
      <c r="AM28" s="11"/>
    </row>
    <row r="29" spans="1:52" x14ac:dyDescent="0.2">
      <c r="A29" s="37" t="str">
        <f>IFERROR(IF(Calc_type="Bulk", IF(data_final_bulk[[#This Row],[Member ID]]="", "", data_final_bulk[[#This Row],[Member ID]]), IF(A28="Member ID",  "Individual","")), "")</f>
        <v/>
      </c>
      <c r="B29" s="35" t="str">
        <f>IFERROR(IF(Calc_type="Bulk", IF(data_final_bulk[[#This Row],[Global ID]]="", "", data_final_bulk[[#This Row],[Global ID]]), IF(B28="Global ID", "Individual","")), "")</f>
        <v/>
      </c>
      <c r="C29" s="16">
        <f>IF(Calc_type="Bulk", data_final_bulk[[#This Row],[Effective date]], Effective_date_individual)</f>
        <v>0</v>
      </c>
      <c r="D29" s="16">
        <f>IF(Calc_type="Bulk", data_final_bulk[[#This Row],[Earliest payment date]], Earliest_payment_date_individual)</f>
        <v>0</v>
      </c>
      <c r="E29" s="16">
        <f>IF(Calc_type="Bulk", data_final_bulk[[#This Row],[Lump Sum payment date]], Lump_sum_payment_date_individual)</f>
        <v>0</v>
      </c>
      <c r="F29" s="19">
        <f>IF(Calc_type="Bulk", data_final_bulk[[#This Row],[Payment amount]], Payment_amount_individual)</f>
        <v>0</v>
      </c>
      <c r="G29" s="19">
        <f>IF(Calc_type="Bulk", data_final_bulk[[#This Row],[Payment type]], Payment_type_individual)</f>
        <v>0</v>
      </c>
      <c r="H2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 s="16" t="e">
        <f>IF(calculations_table[[#This Row],[Lump sum flag]]="Y",
calculations_table[[#This Row],[Lump sum payment date]],
   IF(calculations_table[[#This Row],[Earliest payment date]]=0,
      "N/A",
      calculations_table[[#This Row],[Earliest payment date]]
   )
)</f>
        <v>#N/A</v>
      </c>
      <c r="J29" s="19">
        <f>SUMIFS(calculations_table[Payment amount], calculations_table[Member ID], calculations_table[[#This Row],[Member ID]])</f>
        <v>0</v>
      </c>
      <c r="K29" s="19" t="e">
        <f>calculations_table[[#This Row],[Total interest multiplier - Judgments]]</f>
        <v>#N/A</v>
      </c>
      <c r="L29" s="19" t="e">
        <f>calculations_table[[#This Row],[Payment amount]]*(calculations_table[[#This Row],[Interest multiplier]]-1)</f>
        <v>#N/A</v>
      </c>
      <c r="M2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 s="19" t="e">
        <f>1+(calculations_table[[#This Row],[Effective date]]-calculations_table[[#This Row],[Interest start date - Judgments]])/365.25* JudgmentsRate</f>
        <v>#N/A</v>
      </c>
      <c r="O29" s="19">
        <v>1</v>
      </c>
      <c r="P29" s="19" t="e">
        <f>calculations_table[[#This Row],[Period 1 interest multiplier - Judgments]]*calculations_table[[#This Row],[Period 2 interest multiplier - Judgments]]</f>
        <v>#N/A</v>
      </c>
      <c r="Q29" s="11"/>
      <c r="AH29" s="11"/>
      <c r="AI29" s="11"/>
      <c r="AJ29" s="11"/>
      <c r="AK29" s="11"/>
      <c r="AL29" s="11"/>
      <c r="AM29" s="11"/>
    </row>
    <row r="30" spans="1:52" x14ac:dyDescent="0.2">
      <c r="A30" s="37" t="str">
        <f>IFERROR(IF(Calc_type="Bulk", IF(data_final_bulk[[#This Row],[Member ID]]="", "", data_final_bulk[[#This Row],[Member ID]]), IF(A29="Member ID",  "Individual","")), "")</f>
        <v/>
      </c>
      <c r="B30" s="35" t="str">
        <f>IFERROR(IF(Calc_type="Bulk", IF(data_final_bulk[[#This Row],[Global ID]]="", "", data_final_bulk[[#This Row],[Global ID]]), IF(B29="Global ID", "Individual","")), "")</f>
        <v/>
      </c>
      <c r="C30" s="16">
        <f>IF(Calc_type="Bulk", data_final_bulk[[#This Row],[Effective date]], Effective_date_individual)</f>
        <v>0</v>
      </c>
      <c r="D30" s="16">
        <f>IF(Calc_type="Bulk", data_final_bulk[[#This Row],[Earliest payment date]], Earliest_payment_date_individual)</f>
        <v>0</v>
      </c>
      <c r="E30" s="16">
        <f>IF(Calc_type="Bulk", data_final_bulk[[#This Row],[Lump Sum payment date]], Lump_sum_payment_date_individual)</f>
        <v>0</v>
      </c>
      <c r="F30" s="19">
        <f>IF(Calc_type="Bulk", data_final_bulk[[#This Row],[Payment amount]], Payment_amount_individual)</f>
        <v>0</v>
      </c>
      <c r="G30" s="19">
        <f>IF(Calc_type="Bulk", data_final_bulk[[#This Row],[Payment type]], Payment_type_individual)</f>
        <v>0</v>
      </c>
      <c r="H3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 s="16" t="e">
        <f>IF(calculations_table[[#This Row],[Lump sum flag]]="Y",
calculations_table[[#This Row],[Lump sum payment date]],
   IF(calculations_table[[#This Row],[Earliest payment date]]=0,
      "N/A",
      calculations_table[[#This Row],[Earliest payment date]]
   )
)</f>
        <v>#N/A</v>
      </c>
      <c r="J30" s="19">
        <f>SUMIFS(calculations_table[Payment amount], calculations_table[Member ID], calculations_table[[#This Row],[Member ID]])</f>
        <v>0</v>
      </c>
      <c r="K30" s="19" t="e">
        <f>calculations_table[[#This Row],[Total interest multiplier - Judgments]]</f>
        <v>#N/A</v>
      </c>
      <c r="L30" s="19" t="e">
        <f>calculations_table[[#This Row],[Payment amount]]*(calculations_table[[#This Row],[Interest multiplier]]-1)</f>
        <v>#N/A</v>
      </c>
      <c r="M3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 s="19" t="e">
        <f>1+(calculations_table[[#This Row],[Effective date]]-calculations_table[[#This Row],[Interest start date - Judgments]])/365.25* JudgmentsRate</f>
        <v>#N/A</v>
      </c>
      <c r="O30" s="19">
        <v>1</v>
      </c>
      <c r="P30" s="19" t="e">
        <f>calculations_table[[#This Row],[Period 1 interest multiplier - Judgments]]*calculations_table[[#This Row],[Period 2 interest multiplier - Judgments]]</f>
        <v>#N/A</v>
      </c>
      <c r="Q30" s="11"/>
      <c r="AH30" s="11"/>
      <c r="AI30" s="11"/>
      <c r="AJ30" s="11"/>
      <c r="AK30" s="11"/>
      <c r="AL30" s="11"/>
      <c r="AM30" s="11"/>
    </row>
    <row r="31" spans="1:52" x14ac:dyDescent="0.2">
      <c r="A31" s="37" t="str">
        <f>IFERROR(IF(Calc_type="Bulk", IF(data_final_bulk[[#This Row],[Member ID]]="", "", data_final_bulk[[#This Row],[Member ID]]), IF(A30="Member ID",  "Individual","")), "")</f>
        <v/>
      </c>
      <c r="B31" s="35" t="str">
        <f>IFERROR(IF(Calc_type="Bulk", IF(data_final_bulk[[#This Row],[Global ID]]="", "", data_final_bulk[[#This Row],[Global ID]]), IF(B30="Global ID", "Individual","")), "")</f>
        <v/>
      </c>
      <c r="C31" s="16">
        <f>IF(Calc_type="Bulk", data_final_bulk[[#This Row],[Effective date]], Effective_date_individual)</f>
        <v>0</v>
      </c>
      <c r="D31" s="16">
        <f>IF(Calc_type="Bulk", data_final_bulk[[#This Row],[Earliest payment date]], Earliest_payment_date_individual)</f>
        <v>0</v>
      </c>
      <c r="E31" s="16">
        <f>IF(Calc_type="Bulk", data_final_bulk[[#This Row],[Lump Sum payment date]], Lump_sum_payment_date_individual)</f>
        <v>0</v>
      </c>
      <c r="F31" s="19">
        <f>IF(Calc_type="Bulk", data_final_bulk[[#This Row],[Payment amount]], Payment_amount_individual)</f>
        <v>0</v>
      </c>
      <c r="G31" s="19">
        <f>IF(Calc_type="Bulk", data_final_bulk[[#This Row],[Payment type]], Payment_type_individual)</f>
        <v>0</v>
      </c>
      <c r="H3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 s="16" t="e">
        <f>IF(calculations_table[[#This Row],[Lump sum flag]]="Y",
calculations_table[[#This Row],[Lump sum payment date]],
   IF(calculations_table[[#This Row],[Earliest payment date]]=0,
      "N/A",
      calculations_table[[#This Row],[Earliest payment date]]
   )
)</f>
        <v>#N/A</v>
      </c>
      <c r="J31" s="19">
        <f>SUMIFS(calculations_table[Payment amount], calculations_table[Member ID], calculations_table[[#This Row],[Member ID]])</f>
        <v>0</v>
      </c>
      <c r="K31" s="19" t="e">
        <f>calculations_table[[#This Row],[Total interest multiplier - Judgments]]</f>
        <v>#N/A</v>
      </c>
      <c r="L31" s="19" t="e">
        <f>calculations_table[[#This Row],[Payment amount]]*(calculations_table[[#This Row],[Interest multiplier]]-1)</f>
        <v>#N/A</v>
      </c>
      <c r="M3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 s="19" t="e">
        <f>1+(calculations_table[[#This Row],[Effective date]]-calculations_table[[#This Row],[Interest start date - Judgments]])/365.25* JudgmentsRate</f>
        <v>#N/A</v>
      </c>
      <c r="O31" s="19">
        <v>1</v>
      </c>
      <c r="P31" s="19" t="e">
        <f>calculations_table[[#This Row],[Period 1 interest multiplier - Judgments]]*calculations_table[[#This Row],[Period 2 interest multiplier - Judgments]]</f>
        <v>#N/A</v>
      </c>
      <c r="Q31" s="11"/>
      <c r="AH31" s="11"/>
      <c r="AI31" s="11"/>
      <c r="AJ31" s="11"/>
      <c r="AK31" s="11"/>
      <c r="AL31" s="11"/>
      <c r="AM31" s="11"/>
    </row>
    <row r="32" spans="1:52" x14ac:dyDescent="0.2">
      <c r="A32" s="37" t="str">
        <f>IFERROR(IF(Calc_type="Bulk", IF(data_final_bulk[[#This Row],[Member ID]]="", "", data_final_bulk[[#This Row],[Member ID]]), IF(A31="Member ID",  "Individual","")), "")</f>
        <v/>
      </c>
      <c r="B32" s="35" t="str">
        <f>IFERROR(IF(Calc_type="Bulk", IF(data_final_bulk[[#This Row],[Global ID]]="", "", data_final_bulk[[#This Row],[Global ID]]), IF(B31="Global ID", "Individual","")), "")</f>
        <v/>
      </c>
      <c r="C32" s="16">
        <f>IF(Calc_type="Bulk", data_final_bulk[[#This Row],[Effective date]], Effective_date_individual)</f>
        <v>0</v>
      </c>
      <c r="D32" s="16">
        <f>IF(Calc_type="Bulk", data_final_bulk[[#This Row],[Earliest payment date]], Earliest_payment_date_individual)</f>
        <v>0</v>
      </c>
      <c r="E32" s="16">
        <f>IF(Calc_type="Bulk", data_final_bulk[[#This Row],[Lump Sum payment date]], Lump_sum_payment_date_individual)</f>
        <v>0</v>
      </c>
      <c r="F32" s="19">
        <f>IF(Calc_type="Bulk", data_final_bulk[[#This Row],[Payment amount]], Payment_amount_individual)</f>
        <v>0</v>
      </c>
      <c r="G32" s="19">
        <f>IF(Calc_type="Bulk", data_final_bulk[[#This Row],[Payment type]], Payment_type_individual)</f>
        <v>0</v>
      </c>
      <c r="H3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 s="16" t="e">
        <f>IF(calculations_table[[#This Row],[Lump sum flag]]="Y",
calculations_table[[#This Row],[Lump sum payment date]],
   IF(calculations_table[[#This Row],[Earliest payment date]]=0,
      "N/A",
      calculations_table[[#This Row],[Earliest payment date]]
   )
)</f>
        <v>#N/A</v>
      </c>
      <c r="J32" s="19">
        <f>SUMIFS(calculations_table[Payment amount], calculations_table[Member ID], calculations_table[[#This Row],[Member ID]])</f>
        <v>0</v>
      </c>
      <c r="K32" s="19" t="e">
        <f>calculations_table[[#This Row],[Total interest multiplier - Judgments]]</f>
        <v>#N/A</v>
      </c>
      <c r="L32" s="19" t="e">
        <f>calculations_table[[#This Row],[Payment amount]]*(calculations_table[[#This Row],[Interest multiplier]]-1)</f>
        <v>#N/A</v>
      </c>
      <c r="M3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 s="19" t="e">
        <f>1+(calculations_table[[#This Row],[Effective date]]-calculations_table[[#This Row],[Interest start date - Judgments]])/365.25* JudgmentsRate</f>
        <v>#N/A</v>
      </c>
      <c r="O32" s="19">
        <v>1</v>
      </c>
      <c r="P32" s="19" t="e">
        <f>calculations_table[[#This Row],[Period 1 interest multiplier - Judgments]]*calculations_table[[#This Row],[Period 2 interest multiplier - Judgments]]</f>
        <v>#N/A</v>
      </c>
      <c r="Q32" s="11"/>
      <c r="AH32" s="11"/>
      <c r="AI32" s="11"/>
      <c r="AJ32" s="11"/>
      <c r="AK32" s="11"/>
      <c r="AL32" s="11"/>
      <c r="AM32" s="11"/>
    </row>
    <row r="33" spans="1:39" x14ac:dyDescent="0.2">
      <c r="A33" s="37" t="str">
        <f>IFERROR(IF(Calc_type="Bulk", IF(data_final_bulk[[#This Row],[Member ID]]="", "", data_final_bulk[[#This Row],[Member ID]]), IF(A32="Member ID",  "Individual","")), "")</f>
        <v/>
      </c>
      <c r="B33" s="35" t="str">
        <f>IFERROR(IF(Calc_type="Bulk", IF(data_final_bulk[[#This Row],[Global ID]]="", "", data_final_bulk[[#This Row],[Global ID]]), IF(B32="Global ID", "Individual","")), "")</f>
        <v/>
      </c>
      <c r="C33" s="34">
        <f>IF(Calc_type="Bulk", data_final_bulk[[#This Row],[Effective date]], Effective_date_individual)</f>
        <v>0</v>
      </c>
      <c r="D33" s="35">
        <f>IF(Calc_type="Bulk", data_final_bulk[[#This Row],[Earliest payment date]], Earliest_payment_date_individual)</f>
        <v>0</v>
      </c>
      <c r="E33" s="16">
        <f>IF(Calc_type="Bulk", data_final_bulk[[#This Row],[Lump Sum payment date]], Lump_sum_payment_date_individual)</f>
        <v>0</v>
      </c>
      <c r="F33" s="19">
        <f>IF(Calc_type="Bulk", data_final_bulk[[#This Row],[Payment amount]], Payment_amount_individual)</f>
        <v>0</v>
      </c>
      <c r="G33" s="19">
        <f>IF(Calc_type="Bulk", data_final_bulk[[#This Row],[Payment type]], Payment_type_individual)</f>
        <v>0</v>
      </c>
      <c r="H3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 s="16" t="e">
        <f>IF(calculations_table[[#This Row],[Lump sum flag]]="Y",
calculations_table[[#This Row],[Lump sum payment date]],
   IF(calculations_table[[#This Row],[Earliest payment date]]=0,
      "N/A",
      calculations_table[[#This Row],[Earliest payment date]]
   )
)</f>
        <v>#N/A</v>
      </c>
      <c r="J33" s="19">
        <f>SUMIFS(calculations_table[Payment amount], calculations_table[Member ID], calculations_table[[#This Row],[Member ID]])</f>
        <v>0</v>
      </c>
      <c r="K33" s="19" t="e">
        <f>calculations_table[[#This Row],[Total interest multiplier - Judgments]]</f>
        <v>#N/A</v>
      </c>
      <c r="L33" s="19" t="e">
        <f>calculations_table[[#This Row],[Payment amount]]*(calculations_table[[#This Row],[Interest multiplier]]-1)</f>
        <v>#N/A</v>
      </c>
      <c r="M3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 s="19" t="e">
        <f>1+(calculations_table[[#This Row],[Effective date]]-calculations_table[[#This Row],[Interest start date - Judgments]])/365.25* JudgmentsRate</f>
        <v>#N/A</v>
      </c>
      <c r="O33" s="19">
        <v>1</v>
      </c>
      <c r="P33" s="19" t="e">
        <f>calculations_table[[#This Row],[Period 1 interest multiplier - Judgments]]*calculations_table[[#This Row],[Period 2 interest multiplier - Judgments]]</f>
        <v>#N/A</v>
      </c>
      <c r="Q33" s="11"/>
      <c r="AH33" s="11"/>
      <c r="AI33" s="11"/>
      <c r="AJ33" s="11"/>
      <c r="AK33" s="11"/>
      <c r="AL33" s="11"/>
      <c r="AM33" s="11"/>
    </row>
    <row r="34" spans="1:39" x14ac:dyDescent="0.2">
      <c r="A34" s="37" t="str">
        <f>IFERROR(IF(Calc_type="Bulk", IF(data_final_bulk[[#This Row],[Member ID]]="", "", data_final_bulk[[#This Row],[Member ID]]), IF(A33="Member ID",  "Individual","")), "")</f>
        <v/>
      </c>
      <c r="B34" s="35" t="str">
        <f>IFERROR(IF(Calc_type="Bulk", IF(data_final_bulk[[#This Row],[Global ID]]="", "", data_final_bulk[[#This Row],[Global ID]]), IF(B33="Global ID", "Individual","")), "")</f>
        <v/>
      </c>
      <c r="C34" s="34">
        <f>IF(Calc_type="Bulk", data_final_bulk[[#This Row],[Effective date]], Effective_date_individual)</f>
        <v>0</v>
      </c>
      <c r="D34" s="35">
        <f>IF(Calc_type="Bulk", data_final_bulk[[#This Row],[Earliest payment date]], Earliest_payment_date_individual)</f>
        <v>0</v>
      </c>
      <c r="E34" s="16">
        <f>IF(Calc_type="Bulk", data_final_bulk[[#This Row],[Lump Sum payment date]], Lump_sum_payment_date_individual)</f>
        <v>0</v>
      </c>
      <c r="F34" s="19">
        <f>IF(Calc_type="Bulk", data_final_bulk[[#This Row],[Payment amount]], Payment_amount_individual)</f>
        <v>0</v>
      </c>
      <c r="G34" s="19">
        <f>IF(Calc_type="Bulk", data_final_bulk[[#This Row],[Payment type]], Payment_type_individual)</f>
        <v>0</v>
      </c>
      <c r="H3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 s="16" t="e">
        <f>IF(calculations_table[[#This Row],[Lump sum flag]]="Y",
calculations_table[[#This Row],[Lump sum payment date]],
   IF(calculations_table[[#This Row],[Earliest payment date]]=0,
      "N/A",
      calculations_table[[#This Row],[Earliest payment date]]
   )
)</f>
        <v>#N/A</v>
      </c>
      <c r="J34" s="19">
        <f>SUMIFS(calculations_table[Payment amount], calculations_table[Member ID], calculations_table[[#This Row],[Member ID]])</f>
        <v>0</v>
      </c>
      <c r="K34" s="19" t="e">
        <f>calculations_table[[#This Row],[Total interest multiplier - Judgments]]</f>
        <v>#N/A</v>
      </c>
      <c r="L34" s="19" t="e">
        <f>calculations_table[[#This Row],[Payment amount]]*(calculations_table[[#This Row],[Interest multiplier]]-1)</f>
        <v>#N/A</v>
      </c>
      <c r="M3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 s="19" t="e">
        <f>1+(calculations_table[[#This Row],[Effective date]]-calculations_table[[#This Row],[Interest start date - Judgments]])/365.25* JudgmentsRate</f>
        <v>#N/A</v>
      </c>
      <c r="O34" s="19">
        <v>1</v>
      </c>
      <c r="P34" s="19" t="e">
        <f>calculations_table[[#This Row],[Period 1 interest multiplier - Judgments]]*calculations_table[[#This Row],[Period 2 interest multiplier - Judgments]]</f>
        <v>#N/A</v>
      </c>
      <c r="R34"/>
      <c r="S34"/>
      <c r="T34"/>
      <c r="U34"/>
      <c r="V34"/>
      <c r="AH34" s="11"/>
      <c r="AI34" s="11"/>
      <c r="AJ34" s="11"/>
      <c r="AK34" s="11"/>
      <c r="AL34" s="11"/>
      <c r="AM34" s="11"/>
    </row>
    <row r="35" spans="1:39" x14ac:dyDescent="0.2">
      <c r="A35" s="37" t="str">
        <f>IFERROR(IF(Calc_type="Bulk", IF(data_final_bulk[[#This Row],[Member ID]]="", "", data_final_bulk[[#This Row],[Member ID]]), IF(A34="Member ID",  "Individual","")), "")</f>
        <v/>
      </c>
      <c r="B35" s="35" t="str">
        <f>IFERROR(IF(Calc_type="Bulk", IF(data_final_bulk[[#This Row],[Global ID]]="", "", data_final_bulk[[#This Row],[Global ID]]), IF(B34="Global ID", "Individual","")), "")</f>
        <v/>
      </c>
      <c r="C35" s="34">
        <f>IF(Calc_type="Bulk", data_final_bulk[[#This Row],[Effective date]], Effective_date_individual)</f>
        <v>0</v>
      </c>
      <c r="D35" s="16">
        <f>IF(Calc_type="Bulk", data_final_bulk[[#This Row],[Earliest payment date]], Earliest_payment_date_individual)</f>
        <v>0</v>
      </c>
      <c r="E35" s="16">
        <f>IF(Calc_type="Bulk", data_final_bulk[[#This Row],[Lump Sum payment date]], Lump_sum_payment_date_individual)</f>
        <v>0</v>
      </c>
      <c r="F35" s="19">
        <f>IF(Calc_type="Bulk", data_final_bulk[[#This Row],[Payment amount]], Payment_amount_individual)</f>
        <v>0</v>
      </c>
      <c r="G35" s="19">
        <f>IF(Calc_type="Bulk", data_final_bulk[[#This Row],[Payment type]], Payment_type_individual)</f>
        <v>0</v>
      </c>
      <c r="H3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 s="16" t="e">
        <f>IF(calculations_table[[#This Row],[Lump sum flag]]="Y",
calculations_table[[#This Row],[Lump sum payment date]],
   IF(calculations_table[[#This Row],[Earliest payment date]]=0,
      "N/A",
      calculations_table[[#This Row],[Earliest payment date]]
   )
)</f>
        <v>#N/A</v>
      </c>
      <c r="J35" s="19">
        <f>SUMIFS(calculations_table[Payment amount], calculations_table[Member ID], calculations_table[[#This Row],[Member ID]])</f>
        <v>0</v>
      </c>
      <c r="K35" s="19" t="e">
        <f>calculations_table[[#This Row],[Total interest multiplier - Judgments]]</f>
        <v>#N/A</v>
      </c>
      <c r="L35" s="19" t="e">
        <f>calculations_table[[#This Row],[Payment amount]]*(calculations_table[[#This Row],[Interest multiplier]]-1)</f>
        <v>#N/A</v>
      </c>
      <c r="M3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 s="19" t="e">
        <f>1+(calculations_table[[#This Row],[Effective date]]-calculations_table[[#This Row],[Interest start date - Judgments]])/365.25* JudgmentsRate</f>
        <v>#N/A</v>
      </c>
      <c r="O35" s="19">
        <v>1</v>
      </c>
      <c r="P35" s="19" t="e">
        <f>calculations_table[[#This Row],[Period 1 interest multiplier - Judgments]]*calculations_table[[#This Row],[Period 2 interest multiplier - Judgments]]</f>
        <v>#N/A</v>
      </c>
      <c r="Q35" s="11"/>
      <c r="Z35"/>
      <c r="AA35"/>
      <c r="AB35"/>
      <c r="AC35"/>
      <c r="AD35"/>
      <c r="AE35"/>
      <c r="AH35" s="11"/>
      <c r="AI35" s="11"/>
      <c r="AJ35" s="11"/>
      <c r="AK35" s="11"/>
      <c r="AL35" s="11"/>
      <c r="AM35" s="11"/>
    </row>
    <row r="36" spans="1:39" x14ac:dyDescent="0.2">
      <c r="A36" s="37" t="str">
        <f>IFERROR(IF(Calc_type="Bulk", IF(data_final_bulk[[#This Row],[Member ID]]="", "", data_final_bulk[[#This Row],[Member ID]]), IF(A35="Member ID",  "Individual","")), "")</f>
        <v/>
      </c>
      <c r="B36" s="35" t="str">
        <f>IFERROR(IF(Calc_type="Bulk", IF(data_final_bulk[[#This Row],[Global ID]]="", "", data_final_bulk[[#This Row],[Global ID]]), IF(B35="Global ID", "Individual","")), "")</f>
        <v/>
      </c>
      <c r="C36" s="85">
        <f>IF(Calc_type="Bulk", data_final_bulk[[#This Row],[Effective date]], Effective_date_individual)</f>
        <v>0</v>
      </c>
      <c r="D36" s="16">
        <f>IF(Calc_type="Bulk", data_final_bulk[[#This Row],[Earliest payment date]], Earliest_payment_date_individual)</f>
        <v>0</v>
      </c>
      <c r="E36" s="16">
        <f>IF(Calc_type="Bulk", data_final_bulk[[#This Row],[Lump Sum payment date]], Lump_sum_payment_date_individual)</f>
        <v>0</v>
      </c>
      <c r="F36" s="19">
        <f>IF(Calc_type="Bulk", data_final_bulk[[#This Row],[Payment amount]], Payment_amount_individual)</f>
        <v>0</v>
      </c>
      <c r="G36" s="19">
        <f>IF(Calc_type="Bulk", data_final_bulk[[#This Row],[Payment type]], Payment_type_individual)</f>
        <v>0</v>
      </c>
      <c r="H3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 s="16" t="e">
        <f>IF(calculations_table[[#This Row],[Lump sum flag]]="Y",
calculations_table[[#This Row],[Lump sum payment date]],
   IF(calculations_table[[#This Row],[Earliest payment date]]=0,
      "N/A",
      calculations_table[[#This Row],[Earliest payment date]]
   )
)</f>
        <v>#N/A</v>
      </c>
      <c r="J36" s="19">
        <f>SUMIFS(calculations_table[Payment amount], calculations_table[Member ID], calculations_table[[#This Row],[Member ID]])</f>
        <v>0</v>
      </c>
      <c r="K36" s="19" t="e">
        <f>calculations_table[[#This Row],[Total interest multiplier - Judgments]]</f>
        <v>#N/A</v>
      </c>
      <c r="L36" s="19" t="e">
        <f>calculations_table[[#This Row],[Payment amount]]*(calculations_table[[#This Row],[Interest multiplier]]-1)</f>
        <v>#N/A</v>
      </c>
      <c r="M3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 s="19" t="e">
        <f>1+(calculations_table[[#This Row],[Effective date]]-calculations_table[[#This Row],[Interest start date - Judgments]])/365.25* JudgmentsRate</f>
        <v>#N/A</v>
      </c>
      <c r="O36" s="19">
        <v>1</v>
      </c>
      <c r="P36" s="19" t="e">
        <f>calculations_table[[#This Row],[Period 1 interest multiplier - Judgments]]*calculations_table[[#This Row],[Period 2 interest multiplier - Judgments]]</f>
        <v>#N/A</v>
      </c>
      <c r="Q36" s="11"/>
      <c r="Z36"/>
      <c r="AA36"/>
      <c r="AB36"/>
      <c r="AC36"/>
      <c r="AD36"/>
      <c r="AE36"/>
      <c r="AH36" s="11"/>
      <c r="AI36" s="11"/>
      <c r="AJ36" s="11"/>
      <c r="AK36" s="11"/>
      <c r="AL36" s="11"/>
      <c r="AM36" s="11"/>
    </row>
    <row r="37" spans="1:39" x14ac:dyDescent="0.2">
      <c r="A37" s="37" t="str">
        <f>IFERROR(IF(Calc_type="Bulk", IF(data_final_bulk[[#This Row],[Member ID]]="", "", data_final_bulk[[#This Row],[Member ID]]), IF(A36="Member ID",  "Individual","")), "")</f>
        <v/>
      </c>
      <c r="B37" s="35" t="str">
        <f>IFERROR(IF(Calc_type="Bulk", IF(data_final_bulk[[#This Row],[Global ID]]="", "", data_final_bulk[[#This Row],[Global ID]]), IF(B36="Global ID", "Individual","")), "")</f>
        <v/>
      </c>
      <c r="C37" s="85">
        <f>IF(Calc_type="Bulk", data_final_bulk[[#This Row],[Effective date]], Effective_date_individual)</f>
        <v>0</v>
      </c>
      <c r="D37" s="16">
        <f>IF(Calc_type="Bulk", data_final_bulk[[#This Row],[Earliest payment date]], Earliest_payment_date_individual)</f>
        <v>0</v>
      </c>
      <c r="E37" s="16">
        <f>IF(Calc_type="Bulk", data_final_bulk[[#This Row],[Lump Sum payment date]], Lump_sum_payment_date_individual)</f>
        <v>0</v>
      </c>
      <c r="F37" s="19">
        <f>IF(Calc_type="Bulk", data_final_bulk[[#This Row],[Payment amount]], Payment_amount_individual)</f>
        <v>0</v>
      </c>
      <c r="G37" s="19">
        <f>IF(Calc_type="Bulk", data_final_bulk[[#This Row],[Payment type]], Payment_type_individual)</f>
        <v>0</v>
      </c>
      <c r="H3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 s="16" t="e">
        <f>IF(calculations_table[[#This Row],[Lump sum flag]]="Y",
calculations_table[[#This Row],[Lump sum payment date]],
   IF(calculations_table[[#This Row],[Earliest payment date]]=0,
      "N/A",
      calculations_table[[#This Row],[Earliest payment date]]
   )
)</f>
        <v>#N/A</v>
      </c>
      <c r="J37" s="19">
        <f>SUMIFS(calculations_table[Payment amount], calculations_table[Member ID], calculations_table[[#This Row],[Member ID]])</f>
        <v>0</v>
      </c>
      <c r="K37" s="19" t="e">
        <f>calculations_table[[#This Row],[Total interest multiplier - Judgments]]</f>
        <v>#N/A</v>
      </c>
      <c r="L37" s="19" t="e">
        <f>calculations_table[[#This Row],[Payment amount]]*(calculations_table[[#This Row],[Interest multiplier]]-1)</f>
        <v>#N/A</v>
      </c>
      <c r="M3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 s="19" t="e">
        <f>1+(calculations_table[[#This Row],[Effective date]]-calculations_table[[#This Row],[Interest start date - Judgments]])/365.25* JudgmentsRate</f>
        <v>#N/A</v>
      </c>
      <c r="O37" s="19">
        <v>1</v>
      </c>
      <c r="P37" s="19" t="e">
        <f>calculations_table[[#This Row],[Period 1 interest multiplier - Judgments]]*calculations_table[[#This Row],[Period 2 interest multiplier - Judgments]]</f>
        <v>#N/A</v>
      </c>
      <c r="Q37" s="11"/>
      <c r="Z37"/>
      <c r="AA37"/>
      <c r="AB37"/>
      <c r="AC37"/>
      <c r="AD37"/>
      <c r="AE37"/>
      <c r="AH37" s="11"/>
      <c r="AI37" s="11"/>
      <c r="AJ37" s="11"/>
      <c r="AK37" s="11"/>
      <c r="AL37" s="11"/>
      <c r="AM37" s="11"/>
    </row>
    <row r="38" spans="1:39" x14ac:dyDescent="0.2">
      <c r="A38" s="37" t="str">
        <f>IFERROR(IF(Calc_type="Bulk", IF(data_final_bulk[[#This Row],[Member ID]]="", "", data_final_bulk[[#This Row],[Member ID]]), IF(A37="Member ID",  "Individual","")), "")</f>
        <v/>
      </c>
      <c r="B38" s="35" t="str">
        <f>IFERROR(IF(Calc_type="Bulk", IF(data_final_bulk[[#This Row],[Global ID]]="", "", data_final_bulk[[#This Row],[Global ID]]), IF(B37="Global ID", "Individual","")), "")</f>
        <v/>
      </c>
      <c r="C38" s="85">
        <f>IF(Calc_type="Bulk", data_final_bulk[[#This Row],[Effective date]], Effective_date_individual)</f>
        <v>0</v>
      </c>
      <c r="D38" s="16">
        <f>IF(Calc_type="Bulk", data_final_bulk[[#This Row],[Earliest payment date]], Earliest_payment_date_individual)</f>
        <v>0</v>
      </c>
      <c r="E38" s="16">
        <f>IF(Calc_type="Bulk", data_final_bulk[[#This Row],[Lump Sum payment date]], Lump_sum_payment_date_individual)</f>
        <v>0</v>
      </c>
      <c r="F38" s="19">
        <f>IF(Calc_type="Bulk", data_final_bulk[[#This Row],[Payment amount]], Payment_amount_individual)</f>
        <v>0</v>
      </c>
      <c r="G38" s="19">
        <f>IF(Calc_type="Bulk", data_final_bulk[[#This Row],[Payment type]], Payment_type_individual)</f>
        <v>0</v>
      </c>
      <c r="H3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 s="16" t="e">
        <f>IF(calculations_table[[#This Row],[Lump sum flag]]="Y",
calculations_table[[#This Row],[Lump sum payment date]],
   IF(calculations_table[[#This Row],[Earliest payment date]]=0,
      "N/A",
      calculations_table[[#This Row],[Earliest payment date]]
   )
)</f>
        <v>#N/A</v>
      </c>
      <c r="J38" s="19">
        <f>SUMIFS(calculations_table[Payment amount], calculations_table[Member ID], calculations_table[[#This Row],[Member ID]])</f>
        <v>0</v>
      </c>
      <c r="K38" s="19" t="e">
        <f>calculations_table[[#This Row],[Total interest multiplier - Judgments]]</f>
        <v>#N/A</v>
      </c>
      <c r="L38" s="19" t="e">
        <f>calculations_table[[#This Row],[Payment amount]]*(calculations_table[[#This Row],[Interest multiplier]]-1)</f>
        <v>#N/A</v>
      </c>
      <c r="M3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 s="19" t="e">
        <f>1+(calculations_table[[#This Row],[Effective date]]-calculations_table[[#This Row],[Interest start date - Judgments]])/365.25* JudgmentsRate</f>
        <v>#N/A</v>
      </c>
      <c r="O38" s="19">
        <v>1</v>
      </c>
      <c r="P38" s="19" t="e">
        <f>calculations_table[[#This Row],[Period 1 interest multiplier - Judgments]]*calculations_table[[#This Row],[Period 2 interest multiplier - Judgments]]</f>
        <v>#N/A</v>
      </c>
      <c r="Q38" s="11"/>
      <c r="Z38"/>
      <c r="AA38"/>
      <c r="AB38"/>
      <c r="AC38"/>
      <c r="AD38"/>
      <c r="AE38"/>
      <c r="AH38" s="11"/>
      <c r="AI38" s="11"/>
      <c r="AJ38" s="11"/>
      <c r="AK38" s="11"/>
      <c r="AL38" s="11"/>
      <c r="AM38" s="11"/>
    </row>
    <row r="39" spans="1:39" x14ac:dyDescent="0.2">
      <c r="A39" s="37" t="str">
        <f>IFERROR(IF(Calc_type="Bulk", IF(data_final_bulk[[#This Row],[Member ID]]="", "", data_final_bulk[[#This Row],[Member ID]]), IF(A38="Member ID",  "Individual","")), "")</f>
        <v/>
      </c>
      <c r="B39" s="35" t="str">
        <f>IFERROR(IF(Calc_type="Bulk", IF(data_final_bulk[[#This Row],[Global ID]]="", "", data_final_bulk[[#This Row],[Global ID]]), IF(B38="Global ID", "Individual","")), "")</f>
        <v/>
      </c>
      <c r="C39" s="85">
        <f>IF(Calc_type="Bulk", data_final_bulk[[#This Row],[Effective date]], Effective_date_individual)</f>
        <v>0</v>
      </c>
      <c r="D39" s="16">
        <f>IF(Calc_type="Bulk", data_final_bulk[[#This Row],[Earliest payment date]], Earliest_payment_date_individual)</f>
        <v>0</v>
      </c>
      <c r="E39" s="16">
        <f>IF(Calc_type="Bulk", data_final_bulk[[#This Row],[Lump Sum payment date]], Lump_sum_payment_date_individual)</f>
        <v>0</v>
      </c>
      <c r="F39" s="19">
        <f>IF(Calc_type="Bulk", data_final_bulk[[#This Row],[Payment amount]], Payment_amount_individual)</f>
        <v>0</v>
      </c>
      <c r="G39" s="19">
        <f>IF(Calc_type="Bulk", data_final_bulk[[#This Row],[Payment type]], Payment_type_individual)</f>
        <v>0</v>
      </c>
      <c r="H3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 s="16" t="e">
        <f>IF(calculations_table[[#This Row],[Lump sum flag]]="Y",
calculations_table[[#This Row],[Lump sum payment date]],
   IF(calculations_table[[#This Row],[Earliest payment date]]=0,
      "N/A",
      calculations_table[[#This Row],[Earliest payment date]]
   )
)</f>
        <v>#N/A</v>
      </c>
      <c r="J39" s="19">
        <f>SUMIFS(calculations_table[Payment amount], calculations_table[Member ID], calculations_table[[#This Row],[Member ID]])</f>
        <v>0</v>
      </c>
      <c r="K39" s="19" t="e">
        <f>calculations_table[[#This Row],[Total interest multiplier - Judgments]]</f>
        <v>#N/A</v>
      </c>
      <c r="L39" s="19" t="e">
        <f>calculations_table[[#This Row],[Payment amount]]*(calculations_table[[#This Row],[Interest multiplier]]-1)</f>
        <v>#N/A</v>
      </c>
      <c r="M3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 s="19" t="e">
        <f>1+(calculations_table[[#This Row],[Effective date]]-calculations_table[[#This Row],[Interest start date - Judgments]])/365.25* JudgmentsRate</f>
        <v>#N/A</v>
      </c>
      <c r="O39" s="19">
        <v>1</v>
      </c>
      <c r="P39" s="19" t="e">
        <f>calculations_table[[#This Row],[Period 1 interest multiplier - Judgments]]*calculations_table[[#This Row],[Period 2 interest multiplier - Judgments]]</f>
        <v>#N/A</v>
      </c>
      <c r="Q39" s="11"/>
      <c r="Z39"/>
      <c r="AA39"/>
      <c r="AB39"/>
      <c r="AC39"/>
      <c r="AD39"/>
      <c r="AE39"/>
      <c r="AH39" s="11"/>
      <c r="AI39" s="11"/>
      <c r="AJ39" s="11"/>
      <c r="AK39" s="11"/>
      <c r="AL39" s="11"/>
      <c r="AM39" s="11"/>
    </row>
    <row r="40" spans="1:39" x14ac:dyDescent="0.2">
      <c r="A40" s="37" t="str">
        <f>IFERROR(IF(Calc_type="Bulk", IF(data_final_bulk[[#This Row],[Member ID]]="", "", data_final_bulk[[#This Row],[Member ID]]), IF(A39="Member ID",  "Individual","")), "")</f>
        <v/>
      </c>
      <c r="B40" s="35" t="str">
        <f>IFERROR(IF(Calc_type="Bulk", IF(data_final_bulk[[#This Row],[Global ID]]="", "", data_final_bulk[[#This Row],[Global ID]]), IF(B39="Global ID", "Individual","")), "")</f>
        <v/>
      </c>
      <c r="C40" s="85">
        <f>IF(Calc_type="Bulk", data_final_bulk[[#This Row],[Effective date]], Effective_date_individual)</f>
        <v>0</v>
      </c>
      <c r="D40" s="16">
        <f>IF(Calc_type="Bulk", data_final_bulk[[#This Row],[Earliest payment date]], Earliest_payment_date_individual)</f>
        <v>0</v>
      </c>
      <c r="E40" s="16">
        <f>IF(Calc_type="Bulk", data_final_bulk[[#This Row],[Lump Sum payment date]], Lump_sum_payment_date_individual)</f>
        <v>0</v>
      </c>
      <c r="F40" s="19">
        <f>IF(Calc_type="Bulk", data_final_bulk[[#This Row],[Payment amount]], Payment_amount_individual)</f>
        <v>0</v>
      </c>
      <c r="G40" s="19">
        <f>IF(Calc_type="Bulk", data_final_bulk[[#This Row],[Payment type]], Payment_type_individual)</f>
        <v>0</v>
      </c>
      <c r="H4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 s="16" t="e">
        <f>IF(calculations_table[[#This Row],[Lump sum flag]]="Y",
calculations_table[[#This Row],[Lump sum payment date]],
   IF(calculations_table[[#This Row],[Earliest payment date]]=0,
      "N/A",
      calculations_table[[#This Row],[Earliest payment date]]
   )
)</f>
        <v>#N/A</v>
      </c>
      <c r="J40" s="19">
        <f>SUMIFS(calculations_table[Payment amount], calculations_table[Member ID], calculations_table[[#This Row],[Member ID]])</f>
        <v>0</v>
      </c>
      <c r="K40" s="19" t="e">
        <f>calculations_table[[#This Row],[Total interest multiplier - Judgments]]</f>
        <v>#N/A</v>
      </c>
      <c r="L40" s="19" t="e">
        <f>calculations_table[[#This Row],[Payment amount]]*(calculations_table[[#This Row],[Interest multiplier]]-1)</f>
        <v>#N/A</v>
      </c>
      <c r="M4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 s="19" t="e">
        <f>1+(calculations_table[[#This Row],[Effective date]]-calculations_table[[#This Row],[Interest start date - Judgments]])/365.25* JudgmentsRate</f>
        <v>#N/A</v>
      </c>
      <c r="O40" s="19">
        <v>1</v>
      </c>
      <c r="P40" s="19" t="e">
        <f>calculations_table[[#This Row],[Period 1 interest multiplier - Judgments]]*calculations_table[[#This Row],[Period 2 interest multiplier - Judgments]]</f>
        <v>#N/A</v>
      </c>
      <c r="Q40" s="11"/>
      <c r="Z40"/>
      <c r="AA40"/>
      <c r="AB40"/>
      <c r="AC40"/>
      <c r="AD40"/>
      <c r="AE40"/>
      <c r="AH40" s="11"/>
      <c r="AI40" s="11"/>
      <c r="AJ40" s="11"/>
      <c r="AK40" s="11"/>
      <c r="AL40" s="11"/>
      <c r="AM40" s="11"/>
    </row>
    <row r="41" spans="1:39" x14ac:dyDescent="0.2">
      <c r="A41" s="37" t="str">
        <f>IFERROR(IF(Calc_type="Bulk", IF(data_final_bulk[[#This Row],[Member ID]]="", "", data_final_bulk[[#This Row],[Member ID]]), IF(A40="Member ID",  "Individual","")), "")</f>
        <v/>
      </c>
      <c r="B41" s="35" t="str">
        <f>IFERROR(IF(Calc_type="Bulk", IF(data_final_bulk[[#This Row],[Global ID]]="", "", data_final_bulk[[#This Row],[Global ID]]), IF(B40="Global ID", "Individual","")), "")</f>
        <v/>
      </c>
      <c r="C41" s="85">
        <f>IF(Calc_type="Bulk", data_final_bulk[[#This Row],[Effective date]], Effective_date_individual)</f>
        <v>0</v>
      </c>
      <c r="D41" s="16">
        <f>IF(Calc_type="Bulk", data_final_bulk[[#This Row],[Earliest payment date]], Earliest_payment_date_individual)</f>
        <v>0</v>
      </c>
      <c r="E41" s="16">
        <f>IF(Calc_type="Bulk", data_final_bulk[[#This Row],[Lump Sum payment date]], Lump_sum_payment_date_individual)</f>
        <v>0</v>
      </c>
      <c r="F41" s="19">
        <f>IF(Calc_type="Bulk", data_final_bulk[[#This Row],[Payment amount]], Payment_amount_individual)</f>
        <v>0</v>
      </c>
      <c r="G41" s="19">
        <f>IF(Calc_type="Bulk", data_final_bulk[[#This Row],[Payment type]], Payment_type_individual)</f>
        <v>0</v>
      </c>
      <c r="H4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 s="16" t="e">
        <f>IF(calculations_table[[#This Row],[Lump sum flag]]="Y",
calculations_table[[#This Row],[Lump sum payment date]],
   IF(calculations_table[[#This Row],[Earliest payment date]]=0,
      "N/A",
      calculations_table[[#This Row],[Earliest payment date]]
   )
)</f>
        <v>#N/A</v>
      </c>
      <c r="J41" s="19">
        <f>SUMIFS(calculations_table[Payment amount], calculations_table[Member ID], calculations_table[[#This Row],[Member ID]])</f>
        <v>0</v>
      </c>
      <c r="K41" s="19" t="e">
        <f>calculations_table[[#This Row],[Total interest multiplier - Judgments]]</f>
        <v>#N/A</v>
      </c>
      <c r="L41" s="19" t="e">
        <f>calculations_table[[#This Row],[Payment amount]]*(calculations_table[[#This Row],[Interest multiplier]]-1)</f>
        <v>#N/A</v>
      </c>
      <c r="M4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 s="19" t="e">
        <f>1+(calculations_table[[#This Row],[Effective date]]-calculations_table[[#This Row],[Interest start date - Judgments]])/365.25* JudgmentsRate</f>
        <v>#N/A</v>
      </c>
      <c r="O41" s="19">
        <v>1</v>
      </c>
      <c r="P41" s="19" t="e">
        <f>calculations_table[[#This Row],[Period 1 interest multiplier - Judgments]]*calculations_table[[#This Row],[Period 2 interest multiplier - Judgments]]</f>
        <v>#N/A</v>
      </c>
      <c r="Q41" s="11"/>
      <c r="Z41"/>
      <c r="AA41"/>
      <c r="AB41"/>
      <c r="AC41"/>
      <c r="AD41"/>
      <c r="AE41"/>
      <c r="AH41" s="11"/>
      <c r="AI41" s="11"/>
      <c r="AJ41" s="11"/>
      <c r="AK41" s="11"/>
      <c r="AL41" s="11"/>
      <c r="AM41" s="11"/>
    </row>
    <row r="42" spans="1:39" x14ac:dyDescent="0.2">
      <c r="A42" s="37" t="str">
        <f>IFERROR(IF(Calc_type="Bulk", IF(data_final_bulk[[#This Row],[Member ID]]="", "", data_final_bulk[[#This Row],[Member ID]]), IF(A41="Member ID",  "Individual","")), "")</f>
        <v/>
      </c>
      <c r="B42" s="35" t="str">
        <f>IFERROR(IF(Calc_type="Bulk", IF(data_final_bulk[[#This Row],[Global ID]]="", "", data_final_bulk[[#This Row],[Global ID]]), IF(B41="Global ID", "Individual","")), "")</f>
        <v/>
      </c>
      <c r="C42" s="85">
        <f>IF(Calc_type="Bulk", data_final_bulk[[#This Row],[Effective date]], Effective_date_individual)</f>
        <v>0</v>
      </c>
      <c r="D42" s="16">
        <f>IF(Calc_type="Bulk", data_final_bulk[[#This Row],[Earliest payment date]], Earliest_payment_date_individual)</f>
        <v>0</v>
      </c>
      <c r="E42" s="16">
        <f>IF(Calc_type="Bulk", data_final_bulk[[#This Row],[Lump Sum payment date]], Lump_sum_payment_date_individual)</f>
        <v>0</v>
      </c>
      <c r="F42" s="19">
        <f>IF(Calc_type="Bulk", data_final_bulk[[#This Row],[Payment amount]], Payment_amount_individual)</f>
        <v>0</v>
      </c>
      <c r="G42" s="19">
        <f>IF(Calc_type="Bulk", data_final_bulk[[#This Row],[Payment type]], Payment_type_individual)</f>
        <v>0</v>
      </c>
      <c r="H4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 s="16" t="e">
        <f>IF(calculations_table[[#This Row],[Lump sum flag]]="Y",
calculations_table[[#This Row],[Lump sum payment date]],
   IF(calculations_table[[#This Row],[Earliest payment date]]=0,
      "N/A",
      calculations_table[[#This Row],[Earliest payment date]]
   )
)</f>
        <v>#N/A</v>
      </c>
      <c r="J42" s="19">
        <f>SUMIFS(calculations_table[Payment amount], calculations_table[Member ID], calculations_table[[#This Row],[Member ID]])</f>
        <v>0</v>
      </c>
      <c r="K42" s="19" t="e">
        <f>calculations_table[[#This Row],[Total interest multiplier - Judgments]]</f>
        <v>#N/A</v>
      </c>
      <c r="L42" s="19" t="e">
        <f>calculations_table[[#This Row],[Payment amount]]*(calculations_table[[#This Row],[Interest multiplier]]-1)</f>
        <v>#N/A</v>
      </c>
      <c r="M4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 s="19" t="e">
        <f>1+(calculations_table[[#This Row],[Effective date]]-calculations_table[[#This Row],[Interest start date - Judgments]])/365.25* JudgmentsRate</f>
        <v>#N/A</v>
      </c>
      <c r="O42" s="19">
        <v>1</v>
      </c>
      <c r="P42" s="19" t="e">
        <f>calculations_table[[#This Row],[Period 1 interest multiplier - Judgments]]*calculations_table[[#This Row],[Period 2 interest multiplier - Judgments]]</f>
        <v>#N/A</v>
      </c>
      <c r="Q42" s="11"/>
      <c r="Z42"/>
      <c r="AA42"/>
      <c r="AB42"/>
      <c r="AC42"/>
      <c r="AD42"/>
      <c r="AE42"/>
      <c r="AH42" s="11"/>
      <c r="AI42" s="11"/>
      <c r="AJ42" s="11"/>
      <c r="AK42" s="11"/>
      <c r="AL42" s="11"/>
      <c r="AM42" s="11"/>
    </row>
    <row r="43" spans="1:39" x14ac:dyDescent="0.2">
      <c r="A43" s="37" t="str">
        <f>IFERROR(IF(Calc_type="Bulk", IF(data_final_bulk[[#This Row],[Member ID]]="", "", data_final_bulk[[#This Row],[Member ID]]), IF(A42="Member ID",  "Individual","")), "")</f>
        <v/>
      </c>
      <c r="B43" s="35" t="str">
        <f>IFERROR(IF(Calc_type="Bulk", IF(data_final_bulk[[#This Row],[Global ID]]="", "", data_final_bulk[[#This Row],[Global ID]]), IF(B42="Global ID", "Individual","")), "")</f>
        <v/>
      </c>
      <c r="C43" s="85">
        <f>IF(Calc_type="Bulk", data_final_bulk[[#This Row],[Effective date]], Effective_date_individual)</f>
        <v>0</v>
      </c>
      <c r="D43" s="16">
        <f>IF(Calc_type="Bulk", data_final_bulk[[#This Row],[Earliest payment date]], Earliest_payment_date_individual)</f>
        <v>0</v>
      </c>
      <c r="E43" s="16">
        <f>IF(Calc_type="Bulk", data_final_bulk[[#This Row],[Lump Sum payment date]], Lump_sum_payment_date_individual)</f>
        <v>0</v>
      </c>
      <c r="F43" s="19">
        <f>IF(Calc_type="Bulk", data_final_bulk[[#This Row],[Payment amount]], Payment_amount_individual)</f>
        <v>0</v>
      </c>
      <c r="G43" s="19">
        <f>IF(Calc_type="Bulk", data_final_bulk[[#This Row],[Payment type]], Payment_type_individual)</f>
        <v>0</v>
      </c>
      <c r="H4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 s="16" t="e">
        <f>IF(calculations_table[[#This Row],[Lump sum flag]]="Y",
calculations_table[[#This Row],[Lump sum payment date]],
   IF(calculations_table[[#This Row],[Earliest payment date]]=0,
      "N/A",
      calculations_table[[#This Row],[Earliest payment date]]
   )
)</f>
        <v>#N/A</v>
      </c>
      <c r="J43" s="19">
        <f>SUMIFS(calculations_table[Payment amount], calculations_table[Member ID], calculations_table[[#This Row],[Member ID]])</f>
        <v>0</v>
      </c>
      <c r="K43" s="19" t="e">
        <f>calculations_table[[#This Row],[Total interest multiplier - Judgments]]</f>
        <v>#N/A</v>
      </c>
      <c r="L43" s="19" t="e">
        <f>calculations_table[[#This Row],[Payment amount]]*(calculations_table[[#This Row],[Interest multiplier]]-1)</f>
        <v>#N/A</v>
      </c>
      <c r="M4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 s="19" t="e">
        <f>1+(calculations_table[[#This Row],[Effective date]]-calculations_table[[#This Row],[Interest start date - Judgments]])/365.25* JudgmentsRate</f>
        <v>#N/A</v>
      </c>
      <c r="O43" s="19">
        <v>1</v>
      </c>
      <c r="P43" s="19" t="e">
        <f>calculations_table[[#This Row],[Period 1 interest multiplier - Judgments]]*calculations_table[[#This Row],[Period 2 interest multiplier - Judgments]]</f>
        <v>#N/A</v>
      </c>
      <c r="Q43" s="11"/>
      <c r="Z43"/>
      <c r="AA43"/>
      <c r="AB43"/>
      <c r="AC43"/>
      <c r="AD43"/>
      <c r="AE43"/>
      <c r="AH43" s="11"/>
      <c r="AI43" s="11"/>
      <c r="AJ43" s="11"/>
      <c r="AK43" s="11"/>
      <c r="AL43" s="11"/>
      <c r="AM43" s="11"/>
    </row>
    <row r="44" spans="1:39" x14ac:dyDescent="0.2">
      <c r="A44" s="37" t="str">
        <f>IFERROR(IF(Calc_type="Bulk", IF(data_final_bulk[[#This Row],[Member ID]]="", "", data_final_bulk[[#This Row],[Member ID]]), IF(A43="Member ID",  "Individual","")), "")</f>
        <v/>
      </c>
      <c r="B44" s="35" t="str">
        <f>IFERROR(IF(Calc_type="Bulk", IF(data_final_bulk[[#This Row],[Global ID]]="", "", data_final_bulk[[#This Row],[Global ID]]), IF(B43="Global ID", "Individual","")), "")</f>
        <v/>
      </c>
      <c r="C44" s="85">
        <f>IF(Calc_type="Bulk", data_final_bulk[[#This Row],[Effective date]], Effective_date_individual)</f>
        <v>0</v>
      </c>
      <c r="D44" s="16">
        <f>IF(Calc_type="Bulk", data_final_bulk[[#This Row],[Earliest payment date]], Earliest_payment_date_individual)</f>
        <v>0</v>
      </c>
      <c r="E44" s="16">
        <f>IF(Calc_type="Bulk", data_final_bulk[[#This Row],[Lump Sum payment date]], Lump_sum_payment_date_individual)</f>
        <v>0</v>
      </c>
      <c r="F44" s="19">
        <f>IF(Calc_type="Bulk", data_final_bulk[[#This Row],[Payment amount]], Payment_amount_individual)</f>
        <v>0</v>
      </c>
      <c r="G44" s="19">
        <f>IF(Calc_type="Bulk", data_final_bulk[[#This Row],[Payment type]], Payment_type_individual)</f>
        <v>0</v>
      </c>
      <c r="H4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 s="16" t="e">
        <f>IF(calculations_table[[#This Row],[Lump sum flag]]="Y",
calculations_table[[#This Row],[Lump sum payment date]],
   IF(calculations_table[[#This Row],[Earliest payment date]]=0,
      "N/A",
      calculations_table[[#This Row],[Earliest payment date]]
   )
)</f>
        <v>#N/A</v>
      </c>
      <c r="J44" s="19">
        <f>SUMIFS(calculations_table[Payment amount], calculations_table[Member ID], calculations_table[[#This Row],[Member ID]])</f>
        <v>0</v>
      </c>
      <c r="K44" s="19" t="e">
        <f>calculations_table[[#This Row],[Total interest multiplier - Judgments]]</f>
        <v>#N/A</v>
      </c>
      <c r="L44" s="19" t="e">
        <f>calculations_table[[#This Row],[Payment amount]]*(calculations_table[[#This Row],[Interest multiplier]]-1)</f>
        <v>#N/A</v>
      </c>
      <c r="M4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 s="19" t="e">
        <f>1+(calculations_table[[#This Row],[Effective date]]-calculations_table[[#This Row],[Interest start date - Judgments]])/365.25* JudgmentsRate</f>
        <v>#N/A</v>
      </c>
      <c r="O44" s="19">
        <v>1</v>
      </c>
      <c r="P44" s="19" t="e">
        <f>calculations_table[[#This Row],[Period 1 interest multiplier - Judgments]]*calculations_table[[#This Row],[Period 2 interest multiplier - Judgments]]</f>
        <v>#N/A</v>
      </c>
      <c r="Q44" s="11"/>
      <c r="Z44"/>
      <c r="AA44"/>
      <c r="AB44"/>
      <c r="AC44"/>
      <c r="AD44"/>
      <c r="AE44"/>
      <c r="AH44" s="11"/>
      <c r="AI44" s="11"/>
      <c r="AJ44" s="11"/>
      <c r="AK44" s="11"/>
      <c r="AL44" s="11"/>
      <c r="AM44" s="11"/>
    </row>
    <row r="45" spans="1:39" x14ac:dyDescent="0.2">
      <c r="A45" s="37" t="str">
        <f>IFERROR(IF(Calc_type="Bulk", IF(data_final_bulk[[#This Row],[Member ID]]="", "", data_final_bulk[[#This Row],[Member ID]]), IF(A44="Member ID",  "Individual","")), "")</f>
        <v/>
      </c>
      <c r="B45" s="35" t="str">
        <f>IFERROR(IF(Calc_type="Bulk", IF(data_final_bulk[[#This Row],[Global ID]]="", "", data_final_bulk[[#This Row],[Global ID]]), IF(B44="Global ID", "Individual","")), "")</f>
        <v/>
      </c>
      <c r="C45" s="85">
        <f>IF(Calc_type="Bulk", data_final_bulk[[#This Row],[Effective date]], Effective_date_individual)</f>
        <v>0</v>
      </c>
      <c r="D45" s="16">
        <f>IF(Calc_type="Bulk", data_final_bulk[[#This Row],[Earliest payment date]], Earliest_payment_date_individual)</f>
        <v>0</v>
      </c>
      <c r="E45" s="16">
        <f>IF(Calc_type="Bulk", data_final_bulk[[#This Row],[Lump Sum payment date]], Lump_sum_payment_date_individual)</f>
        <v>0</v>
      </c>
      <c r="F45" s="19">
        <f>IF(Calc_type="Bulk", data_final_bulk[[#This Row],[Payment amount]], Payment_amount_individual)</f>
        <v>0</v>
      </c>
      <c r="G45" s="19">
        <f>IF(Calc_type="Bulk", data_final_bulk[[#This Row],[Payment type]], Payment_type_individual)</f>
        <v>0</v>
      </c>
      <c r="H4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 s="16" t="e">
        <f>IF(calculations_table[[#This Row],[Lump sum flag]]="Y",
calculations_table[[#This Row],[Lump sum payment date]],
   IF(calculations_table[[#This Row],[Earliest payment date]]=0,
      "N/A",
      calculations_table[[#This Row],[Earliest payment date]]
   )
)</f>
        <v>#N/A</v>
      </c>
      <c r="J45" s="19">
        <f>SUMIFS(calculations_table[Payment amount], calculations_table[Member ID], calculations_table[[#This Row],[Member ID]])</f>
        <v>0</v>
      </c>
      <c r="K45" s="19" t="e">
        <f>calculations_table[[#This Row],[Total interest multiplier - Judgments]]</f>
        <v>#N/A</v>
      </c>
      <c r="L45" s="19" t="e">
        <f>calculations_table[[#This Row],[Payment amount]]*(calculations_table[[#This Row],[Interest multiplier]]-1)</f>
        <v>#N/A</v>
      </c>
      <c r="M4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 s="19" t="e">
        <f>1+(calculations_table[[#This Row],[Effective date]]-calculations_table[[#This Row],[Interest start date - Judgments]])/365.25* JudgmentsRate</f>
        <v>#N/A</v>
      </c>
      <c r="O45" s="19">
        <v>1</v>
      </c>
      <c r="P45" s="19" t="e">
        <f>calculations_table[[#This Row],[Period 1 interest multiplier - Judgments]]*calculations_table[[#This Row],[Period 2 interest multiplier - Judgments]]</f>
        <v>#N/A</v>
      </c>
      <c r="Q45" s="11"/>
      <c r="Z45"/>
      <c r="AA45"/>
      <c r="AB45"/>
      <c r="AC45"/>
      <c r="AD45"/>
      <c r="AE45"/>
      <c r="AH45" s="11"/>
      <c r="AI45" s="11"/>
      <c r="AJ45" s="11"/>
      <c r="AK45" s="11"/>
      <c r="AL45" s="11"/>
      <c r="AM45" s="11"/>
    </row>
    <row r="46" spans="1:39" x14ac:dyDescent="0.2">
      <c r="A46" s="37" t="str">
        <f>IFERROR(IF(Calc_type="Bulk", IF(data_final_bulk[[#This Row],[Member ID]]="", "", data_final_bulk[[#This Row],[Member ID]]), IF(A45="Member ID",  "Individual","")), "")</f>
        <v/>
      </c>
      <c r="B46" s="35" t="str">
        <f>IFERROR(IF(Calc_type="Bulk", IF(data_final_bulk[[#This Row],[Global ID]]="", "", data_final_bulk[[#This Row],[Global ID]]), IF(B45="Global ID", "Individual","")), "")</f>
        <v/>
      </c>
      <c r="C46" s="85">
        <f>IF(Calc_type="Bulk", data_final_bulk[[#This Row],[Effective date]], Effective_date_individual)</f>
        <v>0</v>
      </c>
      <c r="D46" s="16">
        <f>IF(Calc_type="Bulk", data_final_bulk[[#This Row],[Earliest payment date]], Earliest_payment_date_individual)</f>
        <v>0</v>
      </c>
      <c r="E46" s="16">
        <f>IF(Calc_type="Bulk", data_final_bulk[[#This Row],[Lump Sum payment date]], Lump_sum_payment_date_individual)</f>
        <v>0</v>
      </c>
      <c r="F46" s="19">
        <f>IF(Calc_type="Bulk", data_final_bulk[[#This Row],[Payment amount]], Payment_amount_individual)</f>
        <v>0</v>
      </c>
      <c r="G46" s="19">
        <f>IF(Calc_type="Bulk", data_final_bulk[[#This Row],[Payment type]], Payment_type_individual)</f>
        <v>0</v>
      </c>
      <c r="H4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 s="16" t="e">
        <f>IF(calculations_table[[#This Row],[Lump sum flag]]="Y",
calculations_table[[#This Row],[Lump sum payment date]],
   IF(calculations_table[[#This Row],[Earliest payment date]]=0,
      "N/A",
      calculations_table[[#This Row],[Earliest payment date]]
   )
)</f>
        <v>#N/A</v>
      </c>
      <c r="J46" s="19">
        <f>SUMIFS(calculations_table[Payment amount], calculations_table[Member ID], calculations_table[[#This Row],[Member ID]])</f>
        <v>0</v>
      </c>
      <c r="K46" s="19" t="e">
        <f>calculations_table[[#This Row],[Total interest multiplier - Judgments]]</f>
        <v>#N/A</v>
      </c>
      <c r="L46" s="19" t="e">
        <f>calculations_table[[#This Row],[Payment amount]]*(calculations_table[[#This Row],[Interest multiplier]]-1)</f>
        <v>#N/A</v>
      </c>
      <c r="M4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 s="19" t="e">
        <f>1+(calculations_table[[#This Row],[Effective date]]-calculations_table[[#This Row],[Interest start date - Judgments]])/365.25* JudgmentsRate</f>
        <v>#N/A</v>
      </c>
      <c r="O46" s="19">
        <v>1</v>
      </c>
      <c r="P46" s="19" t="e">
        <f>calculations_table[[#This Row],[Period 1 interest multiplier - Judgments]]*calculations_table[[#This Row],[Period 2 interest multiplier - Judgments]]</f>
        <v>#N/A</v>
      </c>
      <c r="Q46" s="11"/>
      <c r="Z46"/>
      <c r="AA46"/>
      <c r="AB46"/>
      <c r="AC46"/>
      <c r="AD46"/>
      <c r="AE46"/>
      <c r="AH46" s="11"/>
      <c r="AI46" s="11"/>
      <c r="AJ46" s="11"/>
      <c r="AK46" s="11"/>
      <c r="AL46" s="11"/>
      <c r="AM46" s="11"/>
    </row>
    <row r="47" spans="1:39" x14ac:dyDescent="0.2">
      <c r="A47" s="37" t="str">
        <f>IFERROR(IF(Calc_type="Bulk", IF(data_final_bulk[[#This Row],[Member ID]]="", "", data_final_bulk[[#This Row],[Member ID]]), IF(A46="Member ID",  "Individual","")), "")</f>
        <v/>
      </c>
      <c r="B47" s="35" t="str">
        <f>IFERROR(IF(Calc_type="Bulk", IF(data_final_bulk[[#This Row],[Global ID]]="", "", data_final_bulk[[#This Row],[Global ID]]), IF(B46="Global ID", "Individual","")), "")</f>
        <v/>
      </c>
      <c r="C47" s="85">
        <f>IF(Calc_type="Bulk", data_final_bulk[[#This Row],[Effective date]], Effective_date_individual)</f>
        <v>0</v>
      </c>
      <c r="D47" s="16">
        <f>IF(Calc_type="Bulk", data_final_bulk[[#This Row],[Earliest payment date]], Earliest_payment_date_individual)</f>
        <v>0</v>
      </c>
      <c r="E47" s="16">
        <f>IF(Calc_type="Bulk", data_final_bulk[[#This Row],[Lump Sum payment date]], Lump_sum_payment_date_individual)</f>
        <v>0</v>
      </c>
      <c r="F47" s="19">
        <f>IF(Calc_type="Bulk", data_final_bulk[[#This Row],[Payment amount]], Payment_amount_individual)</f>
        <v>0</v>
      </c>
      <c r="G47" s="19">
        <f>IF(Calc_type="Bulk", data_final_bulk[[#This Row],[Payment type]], Payment_type_individual)</f>
        <v>0</v>
      </c>
      <c r="H4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 s="16" t="e">
        <f>IF(calculations_table[[#This Row],[Lump sum flag]]="Y",
calculations_table[[#This Row],[Lump sum payment date]],
   IF(calculations_table[[#This Row],[Earliest payment date]]=0,
      "N/A",
      calculations_table[[#This Row],[Earliest payment date]]
   )
)</f>
        <v>#N/A</v>
      </c>
      <c r="J47" s="19">
        <f>SUMIFS(calculations_table[Payment amount], calculations_table[Member ID], calculations_table[[#This Row],[Member ID]])</f>
        <v>0</v>
      </c>
      <c r="K47" s="19" t="e">
        <f>calculations_table[[#This Row],[Total interest multiplier - Judgments]]</f>
        <v>#N/A</v>
      </c>
      <c r="L47" s="19" t="e">
        <f>calculations_table[[#This Row],[Payment amount]]*(calculations_table[[#This Row],[Interest multiplier]]-1)</f>
        <v>#N/A</v>
      </c>
      <c r="M4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 s="19" t="e">
        <f>1+(calculations_table[[#This Row],[Effective date]]-calculations_table[[#This Row],[Interest start date - Judgments]])/365.25* JudgmentsRate</f>
        <v>#N/A</v>
      </c>
      <c r="O47" s="19">
        <v>1</v>
      </c>
      <c r="P47" s="19" t="e">
        <f>calculations_table[[#This Row],[Period 1 interest multiplier - Judgments]]*calculations_table[[#This Row],[Period 2 interest multiplier - Judgments]]</f>
        <v>#N/A</v>
      </c>
      <c r="Q47" s="11"/>
      <c r="Z47"/>
      <c r="AA47"/>
      <c r="AB47"/>
      <c r="AC47"/>
      <c r="AD47"/>
      <c r="AE47"/>
      <c r="AH47" s="11"/>
      <c r="AI47" s="11"/>
      <c r="AJ47" s="11"/>
      <c r="AK47" s="11"/>
      <c r="AL47" s="11"/>
      <c r="AM47" s="11"/>
    </row>
    <row r="48" spans="1:39" x14ac:dyDescent="0.2">
      <c r="A48" s="37" t="str">
        <f>IFERROR(IF(Calc_type="Bulk", IF(data_final_bulk[[#This Row],[Member ID]]="", "", data_final_bulk[[#This Row],[Member ID]]), IF(A47="Member ID",  "Individual","")), "")</f>
        <v/>
      </c>
      <c r="B48" s="35" t="str">
        <f>IFERROR(IF(Calc_type="Bulk", IF(data_final_bulk[[#This Row],[Global ID]]="", "", data_final_bulk[[#This Row],[Global ID]]), IF(B47="Global ID", "Individual","")), "")</f>
        <v/>
      </c>
      <c r="C48" s="85">
        <f>IF(Calc_type="Bulk", data_final_bulk[[#This Row],[Effective date]], Effective_date_individual)</f>
        <v>0</v>
      </c>
      <c r="D48" s="16">
        <f>IF(Calc_type="Bulk", data_final_bulk[[#This Row],[Earliest payment date]], Earliest_payment_date_individual)</f>
        <v>0</v>
      </c>
      <c r="E48" s="16">
        <f>IF(Calc_type="Bulk", data_final_bulk[[#This Row],[Lump Sum payment date]], Lump_sum_payment_date_individual)</f>
        <v>0</v>
      </c>
      <c r="F48" s="19">
        <f>IF(Calc_type="Bulk", data_final_bulk[[#This Row],[Payment amount]], Payment_amount_individual)</f>
        <v>0</v>
      </c>
      <c r="G48" s="19">
        <f>IF(Calc_type="Bulk", data_final_bulk[[#This Row],[Payment type]], Payment_type_individual)</f>
        <v>0</v>
      </c>
      <c r="H4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 s="16" t="e">
        <f>IF(calculations_table[[#This Row],[Lump sum flag]]="Y",
calculations_table[[#This Row],[Lump sum payment date]],
   IF(calculations_table[[#This Row],[Earliest payment date]]=0,
      "N/A",
      calculations_table[[#This Row],[Earliest payment date]]
   )
)</f>
        <v>#N/A</v>
      </c>
      <c r="J48" s="19">
        <f>SUMIFS(calculations_table[Payment amount], calculations_table[Member ID], calculations_table[[#This Row],[Member ID]])</f>
        <v>0</v>
      </c>
      <c r="K48" s="19" t="e">
        <f>calculations_table[[#This Row],[Total interest multiplier - Judgments]]</f>
        <v>#N/A</v>
      </c>
      <c r="L48" s="19" t="e">
        <f>calculations_table[[#This Row],[Payment amount]]*(calculations_table[[#This Row],[Interest multiplier]]-1)</f>
        <v>#N/A</v>
      </c>
      <c r="M4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 s="19" t="e">
        <f>1+(calculations_table[[#This Row],[Effective date]]-calculations_table[[#This Row],[Interest start date - Judgments]])/365.25* JudgmentsRate</f>
        <v>#N/A</v>
      </c>
      <c r="O48" s="19">
        <v>1</v>
      </c>
      <c r="P48" s="19" t="e">
        <f>calculations_table[[#This Row],[Period 1 interest multiplier - Judgments]]*calculations_table[[#This Row],[Period 2 interest multiplier - Judgments]]</f>
        <v>#N/A</v>
      </c>
      <c r="Q48" s="11"/>
      <c r="Z48"/>
      <c r="AA48"/>
      <c r="AB48"/>
      <c r="AC48"/>
      <c r="AD48"/>
      <c r="AE48"/>
      <c r="AH48" s="11"/>
      <c r="AI48" s="11"/>
      <c r="AJ48" s="11"/>
      <c r="AK48" s="11"/>
      <c r="AL48" s="11"/>
      <c r="AM48" s="11"/>
    </row>
    <row r="49" spans="1:39" x14ac:dyDescent="0.2">
      <c r="A49" s="37" t="str">
        <f>IFERROR(IF(Calc_type="Bulk", IF(data_final_bulk[[#This Row],[Member ID]]="", "", data_final_bulk[[#This Row],[Member ID]]), IF(A48="Member ID",  "Individual","")), "")</f>
        <v/>
      </c>
      <c r="B49" s="35" t="str">
        <f>IFERROR(IF(Calc_type="Bulk", IF(data_final_bulk[[#This Row],[Global ID]]="", "", data_final_bulk[[#This Row],[Global ID]]), IF(B48="Global ID", "Individual","")), "")</f>
        <v/>
      </c>
      <c r="C49" s="85">
        <f>IF(Calc_type="Bulk", data_final_bulk[[#This Row],[Effective date]], Effective_date_individual)</f>
        <v>0</v>
      </c>
      <c r="D49" s="16">
        <f>IF(Calc_type="Bulk", data_final_bulk[[#This Row],[Earliest payment date]], Earliest_payment_date_individual)</f>
        <v>0</v>
      </c>
      <c r="E49" s="16">
        <f>IF(Calc_type="Bulk", data_final_bulk[[#This Row],[Lump Sum payment date]], Lump_sum_payment_date_individual)</f>
        <v>0</v>
      </c>
      <c r="F49" s="19">
        <f>IF(Calc_type="Bulk", data_final_bulk[[#This Row],[Payment amount]], Payment_amount_individual)</f>
        <v>0</v>
      </c>
      <c r="G49" s="19">
        <f>IF(Calc_type="Bulk", data_final_bulk[[#This Row],[Payment type]], Payment_type_individual)</f>
        <v>0</v>
      </c>
      <c r="H4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 s="16" t="e">
        <f>IF(calculations_table[[#This Row],[Lump sum flag]]="Y",
calculations_table[[#This Row],[Lump sum payment date]],
   IF(calculations_table[[#This Row],[Earliest payment date]]=0,
      "N/A",
      calculations_table[[#This Row],[Earliest payment date]]
   )
)</f>
        <v>#N/A</v>
      </c>
      <c r="J49" s="19">
        <f>SUMIFS(calculations_table[Payment amount], calculations_table[Member ID], calculations_table[[#This Row],[Member ID]])</f>
        <v>0</v>
      </c>
      <c r="K49" s="19" t="e">
        <f>calculations_table[[#This Row],[Total interest multiplier - Judgments]]</f>
        <v>#N/A</v>
      </c>
      <c r="L49" s="19" t="e">
        <f>calculations_table[[#This Row],[Payment amount]]*(calculations_table[[#This Row],[Interest multiplier]]-1)</f>
        <v>#N/A</v>
      </c>
      <c r="M4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 s="19" t="e">
        <f>1+(calculations_table[[#This Row],[Effective date]]-calculations_table[[#This Row],[Interest start date - Judgments]])/365.25* JudgmentsRate</f>
        <v>#N/A</v>
      </c>
      <c r="O49" s="19">
        <v>1</v>
      </c>
      <c r="P49" s="19" t="e">
        <f>calculations_table[[#This Row],[Period 1 interest multiplier - Judgments]]*calculations_table[[#This Row],[Period 2 interest multiplier - Judgments]]</f>
        <v>#N/A</v>
      </c>
      <c r="Q49" s="11"/>
      <c r="Z49"/>
      <c r="AA49"/>
      <c r="AB49"/>
      <c r="AC49"/>
      <c r="AD49"/>
      <c r="AE49"/>
      <c r="AH49" s="11"/>
      <c r="AI49" s="11"/>
      <c r="AJ49" s="11"/>
      <c r="AK49" s="11"/>
      <c r="AL49" s="11"/>
      <c r="AM49" s="11"/>
    </row>
    <row r="50" spans="1:39" x14ac:dyDescent="0.2">
      <c r="A50" s="37" t="str">
        <f>IFERROR(IF(Calc_type="Bulk", IF(data_final_bulk[[#This Row],[Member ID]]="", "", data_final_bulk[[#This Row],[Member ID]]), IF(A49="Member ID",  "Individual","")), "")</f>
        <v/>
      </c>
      <c r="B50" s="35" t="str">
        <f>IFERROR(IF(Calc_type="Bulk", IF(data_final_bulk[[#This Row],[Global ID]]="", "", data_final_bulk[[#This Row],[Global ID]]), IF(B49="Global ID", "Individual","")), "")</f>
        <v/>
      </c>
      <c r="C50" s="85">
        <f>IF(Calc_type="Bulk", data_final_bulk[[#This Row],[Effective date]], Effective_date_individual)</f>
        <v>0</v>
      </c>
      <c r="D50" s="16">
        <f>IF(Calc_type="Bulk", data_final_bulk[[#This Row],[Earliest payment date]], Earliest_payment_date_individual)</f>
        <v>0</v>
      </c>
      <c r="E50" s="16">
        <f>IF(Calc_type="Bulk", data_final_bulk[[#This Row],[Lump Sum payment date]], Lump_sum_payment_date_individual)</f>
        <v>0</v>
      </c>
      <c r="F50" s="19">
        <f>IF(Calc_type="Bulk", data_final_bulk[[#This Row],[Payment amount]], Payment_amount_individual)</f>
        <v>0</v>
      </c>
      <c r="G50" s="19">
        <f>IF(Calc_type="Bulk", data_final_bulk[[#This Row],[Payment type]], Payment_type_individual)</f>
        <v>0</v>
      </c>
      <c r="H5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 s="16" t="e">
        <f>IF(calculations_table[[#This Row],[Lump sum flag]]="Y",
calculations_table[[#This Row],[Lump sum payment date]],
   IF(calculations_table[[#This Row],[Earliest payment date]]=0,
      "N/A",
      calculations_table[[#This Row],[Earliest payment date]]
   )
)</f>
        <v>#N/A</v>
      </c>
      <c r="J50" s="19">
        <f>SUMIFS(calculations_table[Payment amount], calculations_table[Member ID], calculations_table[[#This Row],[Member ID]])</f>
        <v>0</v>
      </c>
      <c r="K50" s="19" t="e">
        <f>calculations_table[[#This Row],[Total interest multiplier - Judgments]]</f>
        <v>#N/A</v>
      </c>
      <c r="L50" s="19" t="e">
        <f>calculations_table[[#This Row],[Payment amount]]*(calculations_table[[#This Row],[Interest multiplier]]-1)</f>
        <v>#N/A</v>
      </c>
      <c r="M5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 s="19" t="e">
        <f>1+(calculations_table[[#This Row],[Effective date]]-calculations_table[[#This Row],[Interest start date - Judgments]])/365.25* JudgmentsRate</f>
        <v>#N/A</v>
      </c>
      <c r="O50" s="19">
        <v>1</v>
      </c>
      <c r="P50" s="19" t="e">
        <f>calculations_table[[#This Row],[Period 1 interest multiplier - Judgments]]*calculations_table[[#This Row],[Period 2 interest multiplier - Judgments]]</f>
        <v>#N/A</v>
      </c>
      <c r="Q50" s="11"/>
      <c r="Z50"/>
      <c r="AA50"/>
      <c r="AB50"/>
      <c r="AC50"/>
      <c r="AD50"/>
      <c r="AE50"/>
      <c r="AH50" s="11"/>
      <c r="AI50" s="11"/>
      <c r="AJ50" s="11"/>
      <c r="AK50" s="11"/>
      <c r="AL50" s="11"/>
      <c r="AM50" s="11"/>
    </row>
    <row r="51" spans="1:39" x14ac:dyDescent="0.2">
      <c r="A51" s="37" t="str">
        <f>IFERROR(IF(Calc_type="Bulk", IF(data_final_bulk[[#This Row],[Member ID]]="", "", data_final_bulk[[#This Row],[Member ID]]), IF(A50="Member ID",  "Individual","")), "")</f>
        <v/>
      </c>
      <c r="B51" s="35" t="str">
        <f>IFERROR(IF(Calc_type="Bulk", IF(data_final_bulk[[#This Row],[Global ID]]="", "", data_final_bulk[[#This Row],[Global ID]]), IF(B50="Global ID", "Individual","")), "")</f>
        <v/>
      </c>
      <c r="C51" s="85">
        <f>IF(Calc_type="Bulk", data_final_bulk[[#This Row],[Effective date]], Effective_date_individual)</f>
        <v>0</v>
      </c>
      <c r="D51" s="16">
        <f>IF(Calc_type="Bulk", data_final_bulk[[#This Row],[Earliest payment date]], Earliest_payment_date_individual)</f>
        <v>0</v>
      </c>
      <c r="E51" s="16">
        <f>IF(Calc_type="Bulk", data_final_bulk[[#This Row],[Lump Sum payment date]], Lump_sum_payment_date_individual)</f>
        <v>0</v>
      </c>
      <c r="F51" s="19">
        <f>IF(Calc_type="Bulk", data_final_bulk[[#This Row],[Payment amount]], Payment_amount_individual)</f>
        <v>0</v>
      </c>
      <c r="G51" s="19">
        <f>IF(Calc_type="Bulk", data_final_bulk[[#This Row],[Payment type]], Payment_type_individual)</f>
        <v>0</v>
      </c>
      <c r="H5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 s="16" t="e">
        <f>IF(calculations_table[[#This Row],[Lump sum flag]]="Y",
calculations_table[[#This Row],[Lump sum payment date]],
   IF(calculations_table[[#This Row],[Earliest payment date]]=0,
      "N/A",
      calculations_table[[#This Row],[Earliest payment date]]
   )
)</f>
        <v>#N/A</v>
      </c>
      <c r="J51" s="19">
        <f>SUMIFS(calculations_table[Payment amount], calculations_table[Member ID], calculations_table[[#This Row],[Member ID]])</f>
        <v>0</v>
      </c>
      <c r="K51" s="19" t="e">
        <f>calculations_table[[#This Row],[Total interest multiplier - Judgments]]</f>
        <v>#N/A</v>
      </c>
      <c r="L51" s="19" t="e">
        <f>calculations_table[[#This Row],[Payment amount]]*(calculations_table[[#This Row],[Interest multiplier]]-1)</f>
        <v>#N/A</v>
      </c>
      <c r="M5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 s="19" t="e">
        <f>1+(calculations_table[[#This Row],[Effective date]]-calculations_table[[#This Row],[Interest start date - Judgments]])/365.25* JudgmentsRate</f>
        <v>#N/A</v>
      </c>
      <c r="O51" s="19">
        <v>1</v>
      </c>
      <c r="P51" s="19" t="e">
        <f>calculations_table[[#This Row],[Period 1 interest multiplier - Judgments]]*calculations_table[[#This Row],[Period 2 interest multiplier - Judgments]]</f>
        <v>#N/A</v>
      </c>
      <c r="Q51" s="11"/>
      <c r="Z51"/>
      <c r="AA51"/>
      <c r="AB51"/>
      <c r="AC51"/>
      <c r="AD51"/>
      <c r="AE51"/>
      <c r="AH51" s="11"/>
      <c r="AI51" s="11"/>
      <c r="AJ51" s="11"/>
      <c r="AK51" s="11"/>
      <c r="AL51" s="11"/>
      <c r="AM51" s="11"/>
    </row>
    <row r="52" spans="1:39" x14ac:dyDescent="0.2">
      <c r="A52" s="37" t="str">
        <f>IFERROR(IF(Calc_type="Bulk", IF(data_final_bulk[[#This Row],[Member ID]]="", "", data_final_bulk[[#This Row],[Member ID]]), IF(A51="Member ID",  "Individual","")), "")</f>
        <v/>
      </c>
      <c r="B52" s="35" t="str">
        <f>IFERROR(IF(Calc_type="Bulk", IF(data_final_bulk[[#This Row],[Global ID]]="", "", data_final_bulk[[#This Row],[Global ID]]), IF(B51="Global ID", "Individual","")), "")</f>
        <v/>
      </c>
      <c r="C52" s="85">
        <f>IF(Calc_type="Bulk", data_final_bulk[[#This Row],[Effective date]], Effective_date_individual)</f>
        <v>0</v>
      </c>
      <c r="D52" s="16">
        <f>IF(Calc_type="Bulk", data_final_bulk[[#This Row],[Earliest payment date]], Earliest_payment_date_individual)</f>
        <v>0</v>
      </c>
      <c r="E52" s="16">
        <f>IF(Calc_type="Bulk", data_final_bulk[[#This Row],[Lump Sum payment date]], Lump_sum_payment_date_individual)</f>
        <v>0</v>
      </c>
      <c r="F52" s="19">
        <f>IF(Calc_type="Bulk", data_final_bulk[[#This Row],[Payment amount]], Payment_amount_individual)</f>
        <v>0</v>
      </c>
      <c r="G52" s="19">
        <f>IF(Calc_type="Bulk", data_final_bulk[[#This Row],[Payment type]], Payment_type_individual)</f>
        <v>0</v>
      </c>
      <c r="H5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2" s="16" t="e">
        <f>IF(calculations_table[[#This Row],[Lump sum flag]]="Y",
calculations_table[[#This Row],[Lump sum payment date]],
   IF(calculations_table[[#This Row],[Earliest payment date]]=0,
      "N/A",
      calculations_table[[#This Row],[Earliest payment date]]
   )
)</f>
        <v>#N/A</v>
      </c>
      <c r="J52" s="19">
        <f>SUMIFS(calculations_table[Payment amount], calculations_table[Member ID], calculations_table[[#This Row],[Member ID]])</f>
        <v>0</v>
      </c>
      <c r="K52" s="19" t="e">
        <f>calculations_table[[#This Row],[Total interest multiplier - Judgments]]</f>
        <v>#N/A</v>
      </c>
      <c r="L52" s="19" t="e">
        <f>calculations_table[[#This Row],[Payment amount]]*(calculations_table[[#This Row],[Interest multiplier]]-1)</f>
        <v>#N/A</v>
      </c>
      <c r="M5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2" s="19" t="e">
        <f>1+(calculations_table[[#This Row],[Effective date]]-calculations_table[[#This Row],[Interest start date - Judgments]])/365.25* JudgmentsRate</f>
        <v>#N/A</v>
      </c>
      <c r="O52" s="19">
        <v>1</v>
      </c>
      <c r="P52" s="19" t="e">
        <f>calculations_table[[#This Row],[Period 1 interest multiplier - Judgments]]*calculations_table[[#This Row],[Period 2 interest multiplier - Judgments]]</f>
        <v>#N/A</v>
      </c>
      <c r="Q52" s="11"/>
      <c r="Z52"/>
      <c r="AA52"/>
      <c r="AB52"/>
      <c r="AC52"/>
      <c r="AD52"/>
      <c r="AE52"/>
      <c r="AH52" s="11"/>
      <c r="AI52" s="11"/>
      <c r="AJ52" s="11"/>
      <c r="AK52" s="11"/>
      <c r="AL52" s="11"/>
      <c r="AM52" s="11"/>
    </row>
    <row r="53" spans="1:39" x14ac:dyDescent="0.2">
      <c r="A53" s="37" t="str">
        <f>IFERROR(IF(Calc_type="Bulk", IF(data_final_bulk[[#This Row],[Member ID]]="", "", data_final_bulk[[#This Row],[Member ID]]), IF(A52="Member ID",  "Individual","")), "")</f>
        <v/>
      </c>
      <c r="B53" s="35" t="str">
        <f>IFERROR(IF(Calc_type="Bulk", IF(data_final_bulk[[#This Row],[Global ID]]="", "", data_final_bulk[[#This Row],[Global ID]]), IF(B52="Global ID", "Individual","")), "")</f>
        <v/>
      </c>
      <c r="C53" s="85">
        <f>IF(Calc_type="Bulk", data_final_bulk[[#This Row],[Effective date]], Effective_date_individual)</f>
        <v>0</v>
      </c>
      <c r="D53" s="16">
        <f>IF(Calc_type="Bulk", data_final_bulk[[#This Row],[Earliest payment date]], Earliest_payment_date_individual)</f>
        <v>0</v>
      </c>
      <c r="E53" s="16">
        <f>IF(Calc_type="Bulk", data_final_bulk[[#This Row],[Lump Sum payment date]], Lump_sum_payment_date_individual)</f>
        <v>0</v>
      </c>
      <c r="F53" s="19">
        <f>IF(Calc_type="Bulk", data_final_bulk[[#This Row],[Payment amount]], Payment_amount_individual)</f>
        <v>0</v>
      </c>
      <c r="G53" s="19">
        <f>IF(Calc_type="Bulk", data_final_bulk[[#This Row],[Payment type]], Payment_type_individual)</f>
        <v>0</v>
      </c>
      <c r="H5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3" s="16" t="e">
        <f>IF(calculations_table[[#This Row],[Lump sum flag]]="Y",
calculations_table[[#This Row],[Lump sum payment date]],
   IF(calculations_table[[#This Row],[Earliest payment date]]=0,
      "N/A",
      calculations_table[[#This Row],[Earliest payment date]]
   )
)</f>
        <v>#N/A</v>
      </c>
      <c r="J53" s="19">
        <f>SUMIFS(calculations_table[Payment amount], calculations_table[Member ID], calculations_table[[#This Row],[Member ID]])</f>
        <v>0</v>
      </c>
      <c r="K53" s="19" t="e">
        <f>calculations_table[[#This Row],[Total interest multiplier - Judgments]]</f>
        <v>#N/A</v>
      </c>
      <c r="L53" s="19" t="e">
        <f>calculations_table[[#This Row],[Payment amount]]*(calculations_table[[#This Row],[Interest multiplier]]-1)</f>
        <v>#N/A</v>
      </c>
      <c r="M5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3" s="19" t="e">
        <f>1+(calculations_table[[#This Row],[Effective date]]-calculations_table[[#This Row],[Interest start date - Judgments]])/365.25* JudgmentsRate</f>
        <v>#N/A</v>
      </c>
      <c r="O53" s="19">
        <v>1</v>
      </c>
      <c r="P53" s="19" t="e">
        <f>calculations_table[[#This Row],[Period 1 interest multiplier - Judgments]]*calculations_table[[#This Row],[Period 2 interest multiplier - Judgments]]</f>
        <v>#N/A</v>
      </c>
      <c r="Q53" s="11"/>
      <c r="Z53"/>
      <c r="AA53"/>
      <c r="AB53"/>
      <c r="AC53"/>
      <c r="AD53"/>
      <c r="AE53"/>
      <c r="AH53" s="11"/>
      <c r="AI53" s="11"/>
      <c r="AJ53" s="11"/>
      <c r="AK53" s="11"/>
      <c r="AL53" s="11"/>
      <c r="AM53" s="11"/>
    </row>
    <row r="54" spans="1:39" x14ac:dyDescent="0.2">
      <c r="A54" s="37" t="str">
        <f>IFERROR(IF(Calc_type="Bulk", IF(data_final_bulk[[#This Row],[Member ID]]="", "", data_final_bulk[[#This Row],[Member ID]]), IF(A53="Member ID",  "Individual","")), "")</f>
        <v/>
      </c>
      <c r="B54" s="35" t="str">
        <f>IFERROR(IF(Calc_type="Bulk", IF(data_final_bulk[[#This Row],[Global ID]]="", "", data_final_bulk[[#This Row],[Global ID]]), IF(B53="Global ID", "Individual","")), "")</f>
        <v/>
      </c>
      <c r="C54" s="85">
        <f>IF(Calc_type="Bulk", data_final_bulk[[#This Row],[Effective date]], Effective_date_individual)</f>
        <v>0</v>
      </c>
      <c r="D54" s="16">
        <f>IF(Calc_type="Bulk", data_final_bulk[[#This Row],[Earliest payment date]], Earliest_payment_date_individual)</f>
        <v>0</v>
      </c>
      <c r="E54" s="16">
        <f>IF(Calc_type="Bulk", data_final_bulk[[#This Row],[Lump Sum payment date]], Lump_sum_payment_date_individual)</f>
        <v>0</v>
      </c>
      <c r="F54" s="19">
        <f>IF(Calc_type="Bulk", data_final_bulk[[#This Row],[Payment amount]], Payment_amount_individual)</f>
        <v>0</v>
      </c>
      <c r="G54" s="19">
        <f>IF(Calc_type="Bulk", data_final_bulk[[#This Row],[Payment type]], Payment_type_individual)</f>
        <v>0</v>
      </c>
      <c r="H5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4" s="16" t="e">
        <f>IF(calculations_table[[#This Row],[Lump sum flag]]="Y",
calculations_table[[#This Row],[Lump sum payment date]],
   IF(calculations_table[[#This Row],[Earliest payment date]]=0,
      "N/A",
      calculations_table[[#This Row],[Earliest payment date]]
   )
)</f>
        <v>#N/A</v>
      </c>
      <c r="J54" s="19">
        <f>SUMIFS(calculations_table[Payment amount], calculations_table[Member ID], calculations_table[[#This Row],[Member ID]])</f>
        <v>0</v>
      </c>
      <c r="K54" s="19" t="e">
        <f>calculations_table[[#This Row],[Total interest multiplier - Judgments]]</f>
        <v>#N/A</v>
      </c>
      <c r="L54" s="19" t="e">
        <f>calculations_table[[#This Row],[Payment amount]]*(calculations_table[[#This Row],[Interest multiplier]]-1)</f>
        <v>#N/A</v>
      </c>
      <c r="M5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4" s="19" t="e">
        <f>1+(calculations_table[[#This Row],[Effective date]]-calculations_table[[#This Row],[Interest start date - Judgments]])/365.25* JudgmentsRate</f>
        <v>#N/A</v>
      </c>
      <c r="O54" s="19">
        <v>1</v>
      </c>
      <c r="P54" s="19" t="e">
        <f>calculations_table[[#This Row],[Period 1 interest multiplier - Judgments]]*calculations_table[[#This Row],[Period 2 interest multiplier - Judgments]]</f>
        <v>#N/A</v>
      </c>
      <c r="Q54" s="11"/>
      <c r="Z54"/>
      <c r="AA54"/>
      <c r="AB54"/>
      <c r="AC54"/>
      <c r="AD54"/>
      <c r="AE54"/>
      <c r="AH54" s="11"/>
      <c r="AI54" s="11"/>
      <c r="AJ54" s="11"/>
      <c r="AK54" s="11"/>
      <c r="AL54" s="11"/>
      <c r="AM54" s="11"/>
    </row>
    <row r="55" spans="1:39" x14ac:dyDescent="0.2">
      <c r="A55" s="37" t="str">
        <f>IFERROR(IF(Calc_type="Bulk", IF(data_final_bulk[[#This Row],[Member ID]]="", "", data_final_bulk[[#This Row],[Member ID]]), IF(A54="Member ID",  "Individual","")), "")</f>
        <v/>
      </c>
      <c r="B55" s="35" t="str">
        <f>IFERROR(IF(Calc_type="Bulk", IF(data_final_bulk[[#This Row],[Global ID]]="", "", data_final_bulk[[#This Row],[Global ID]]), IF(B54="Global ID", "Individual","")), "")</f>
        <v/>
      </c>
      <c r="C55" s="85">
        <f>IF(Calc_type="Bulk", data_final_bulk[[#This Row],[Effective date]], Effective_date_individual)</f>
        <v>0</v>
      </c>
      <c r="D55" s="16">
        <f>IF(Calc_type="Bulk", data_final_bulk[[#This Row],[Earliest payment date]], Earliest_payment_date_individual)</f>
        <v>0</v>
      </c>
      <c r="E55" s="16">
        <f>IF(Calc_type="Bulk", data_final_bulk[[#This Row],[Lump Sum payment date]], Lump_sum_payment_date_individual)</f>
        <v>0</v>
      </c>
      <c r="F55" s="19">
        <f>IF(Calc_type="Bulk", data_final_bulk[[#This Row],[Payment amount]], Payment_amount_individual)</f>
        <v>0</v>
      </c>
      <c r="G55" s="19">
        <f>IF(Calc_type="Bulk", data_final_bulk[[#This Row],[Payment type]], Payment_type_individual)</f>
        <v>0</v>
      </c>
      <c r="H5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5" s="16" t="e">
        <f>IF(calculations_table[[#This Row],[Lump sum flag]]="Y",
calculations_table[[#This Row],[Lump sum payment date]],
   IF(calculations_table[[#This Row],[Earliest payment date]]=0,
      "N/A",
      calculations_table[[#This Row],[Earliest payment date]]
   )
)</f>
        <v>#N/A</v>
      </c>
      <c r="J55" s="19">
        <f>SUMIFS(calculations_table[Payment amount], calculations_table[Member ID], calculations_table[[#This Row],[Member ID]])</f>
        <v>0</v>
      </c>
      <c r="K55" s="19" t="e">
        <f>calculations_table[[#This Row],[Total interest multiplier - Judgments]]</f>
        <v>#N/A</v>
      </c>
      <c r="L55" s="19" t="e">
        <f>calculations_table[[#This Row],[Payment amount]]*(calculations_table[[#This Row],[Interest multiplier]]-1)</f>
        <v>#N/A</v>
      </c>
      <c r="M5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5" s="19" t="e">
        <f>1+(calculations_table[[#This Row],[Effective date]]-calculations_table[[#This Row],[Interest start date - Judgments]])/365.25* JudgmentsRate</f>
        <v>#N/A</v>
      </c>
      <c r="O55" s="19">
        <v>1</v>
      </c>
      <c r="P55" s="19" t="e">
        <f>calculations_table[[#This Row],[Period 1 interest multiplier - Judgments]]*calculations_table[[#This Row],[Period 2 interest multiplier - Judgments]]</f>
        <v>#N/A</v>
      </c>
      <c r="Q55" s="11"/>
      <c r="Z55"/>
      <c r="AA55"/>
      <c r="AB55"/>
      <c r="AC55"/>
      <c r="AD55"/>
      <c r="AE55"/>
      <c r="AH55" s="11"/>
      <c r="AI55" s="11"/>
      <c r="AJ55" s="11"/>
      <c r="AK55" s="11"/>
      <c r="AL55" s="11"/>
      <c r="AM55" s="11"/>
    </row>
    <row r="56" spans="1:39" x14ac:dyDescent="0.2">
      <c r="A56" s="37" t="str">
        <f>IFERROR(IF(Calc_type="Bulk", IF(data_final_bulk[[#This Row],[Member ID]]="", "", data_final_bulk[[#This Row],[Member ID]]), IF(A55="Member ID",  "Individual","")), "")</f>
        <v/>
      </c>
      <c r="B56" s="35" t="str">
        <f>IFERROR(IF(Calc_type="Bulk", IF(data_final_bulk[[#This Row],[Global ID]]="", "", data_final_bulk[[#This Row],[Global ID]]), IF(B55="Global ID", "Individual","")), "")</f>
        <v/>
      </c>
      <c r="C56" s="85">
        <f>IF(Calc_type="Bulk", data_final_bulk[[#This Row],[Effective date]], Effective_date_individual)</f>
        <v>0</v>
      </c>
      <c r="D56" s="16">
        <f>IF(Calc_type="Bulk", data_final_bulk[[#This Row],[Earliest payment date]], Earliest_payment_date_individual)</f>
        <v>0</v>
      </c>
      <c r="E56" s="16">
        <f>IF(Calc_type="Bulk", data_final_bulk[[#This Row],[Lump Sum payment date]], Lump_sum_payment_date_individual)</f>
        <v>0</v>
      </c>
      <c r="F56" s="19">
        <f>IF(Calc_type="Bulk", data_final_bulk[[#This Row],[Payment amount]], Payment_amount_individual)</f>
        <v>0</v>
      </c>
      <c r="G56" s="19">
        <f>IF(Calc_type="Bulk", data_final_bulk[[#This Row],[Payment type]], Payment_type_individual)</f>
        <v>0</v>
      </c>
      <c r="H5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6" s="16" t="e">
        <f>IF(calculations_table[[#This Row],[Lump sum flag]]="Y",
calculations_table[[#This Row],[Lump sum payment date]],
   IF(calculations_table[[#This Row],[Earliest payment date]]=0,
      "N/A",
      calculations_table[[#This Row],[Earliest payment date]]
   )
)</f>
        <v>#N/A</v>
      </c>
      <c r="J56" s="19">
        <f>SUMIFS(calculations_table[Payment amount], calculations_table[Member ID], calculations_table[[#This Row],[Member ID]])</f>
        <v>0</v>
      </c>
      <c r="K56" s="19" t="e">
        <f>calculations_table[[#This Row],[Total interest multiplier - Judgments]]</f>
        <v>#N/A</v>
      </c>
      <c r="L56" s="19" t="e">
        <f>calculations_table[[#This Row],[Payment amount]]*(calculations_table[[#This Row],[Interest multiplier]]-1)</f>
        <v>#N/A</v>
      </c>
      <c r="M5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6" s="19" t="e">
        <f>1+(calculations_table[[#This Row],[Effective date]]-calculations_table[[#This Row],[Interest start date - Judgments]])/365.25* JudgmentsRate</f>
        <v>#N/A</v>
      </c>
      <c r="O56" s="19">
        <v>1</v>
      </c>
      <c r="P56" s="19" t="e">
        <f>calculations_table[[#This Row],[Period 1 interest multiplier - Judgments]]*calculations_table[[#This Row],[Period 2 interest multiplier - Judgments]]</f>
        <v>#N/A</v>
      </c>
      <c r="Q56" s="11"/>
      <c r="Z56"/>
      <c r="AA56"/>
      <c r="AB56"/>
      <c r="AC56"/>
      <c r="AD56"/>
      <c r="AE56"/>
      <c r="AH56" s="11"/>
      <c r="AI56" s="11"/>
      <c r="AJ56" s="11"/>
      <c r="AK56" s="11"/>
      <c r="AL56" s="11"/>
      <c r="AM56" s="11"/>
    </row>
    <row r="57" spans="1:39" x14ac:dyDescent="0.2">
      <c r="A57" s="37" t="str">
        <f>IFERROR(IF(Calc_type="Bulk", IF(data_final_bulk[[#This Row],[Member ID]]="", "", data_final_bulk[[#This Row],[Member ID]]), IF(A56="Member ID",  "Individual","")), "")</f>
        <v/>
      </c>
      <c r="B57" s="35" t="str">
        <f>IFERROR(IF(Calc_type="Bulk", IF(data_final_bulk[[#This Row],[Global ID]]="", "", data_final_bulk[[#This Row],[Global ID]]), IF(B56="Global ID", "Individual","")), "")</f>
        <v/>
      </c>
      <c r="C57" s="85">
        <f>IF(Calc_type="Bulk", data_final_bulk[[#This Row],[Effective date]], Effective_date_individual)</f>
        <v>0</v>
      </c>
      <c r="D57" s="16">
        <f>IF(Calc_type="Bulk", data_final_bulk[[#This Row],[Earliest payment date]], Earliest_payment_date_individual)</f>
        <v>0</v>
      </c>
      <c r="E57" s="16">
        <f>IF(Calc_type="Bulk", data_final_bulk[[#This Row],[Lump Sum payment date]], Lump_sum_payment_date_individual)</f>
        <v>0</v>
      </c>
      <c r="F57" s="19">
        <f>IF(Calc_type="Bulk", data_final_bulk[[#This Row],[Payment amount]], Payment_amount_individual)</f>
        <v>0</v>
      </c>
      <c r="G57" s="19">
        <f>IF(Calc_type="Bulk", data_final_bulk[[#This Row],[Payment type]], Payment_type_individual)</f>
        <v>0</v>
      </c>
      <c r="H5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7" s="16" t="e">
        <f>IF(calculations_table[[#This Row],[Lump sum flag]]="Y",
calculations_table[[#This Row],[Lump sum payment date]],
   IF(calculations_table[[#This Row],[Earliest payment date]]=0,
      "N/A",
      calculations_table[[#This Row],[Earliest payment date]]
   )
)</f>
        <v>#N/A</v>
      </c>
      <c r="J57" s="19">
        <f>SUMIFS(calculations_table[Payment amount], calculations_table[Member ID], calculations_table[[#This Row],[Member ID]])</f>
        <v>0</v>
      </c>
      <c r="K57" s="19" t="e">
        <f>calculations_table[[#This Row],[Total interest multiplier - Judgments]]</f>
        <v>#N/A</v>
      </c>
      <c r="L57" s="19" t="e">
        <f>calculations_table[[#This Row],[Payment amount]]*(calculations_table[[#This Row],[Interest multiplier]]-1)</f>
        <v>#N/A</v>
      </c>
      <c r="M5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7" s="19" t="e">
        <f>1+(calculations_table[[#This Row],[Effective date]]-calculations_table[[#This Row],[Interest start date - Judgments]])/365.25* JudgmentsRate</f>
        <v>#N/A</v>
      </c>
      <c r="O57" s="19">
        <v>1</v>
      </c>
      <c r="P57" s="19" t="e">
        <f>calculations_table[[#This Row],[Period 1 interest multiplier - Judgments]]*calculations_table[[#This Row],[Period 2 interest multiplier - Judgments]]</f>
        <v>#N/A</v>
      </c>
      <c r="Q57" s="11"/>
      <c r="Z57"/>
      <c r="AA57"/>
      <c r="AB57"/>
      <c r="AC57"/>
      <c r="AD57"/>
      <c r="AE57"/>
      <c r="AH57" s="11"/>
      <c r="AI57" s="11"/>
      <c r="AJ57" s="11"/>
      <c r="AK57" s="11"/>
      <c r="AL57" s="11"/>
      <c r="AM57" s="11"/>
    </row>
    <row r="58" spans="1:39" x14ac:dyDescent="0.2">
      <c r="A58" s="37" t="str">
        <f>IFERROR(IF(Calc_type="Bulk", IF(data_final_bulk[[#This Row],[Member ID]]="", "", data_final_bulk[[#This Row],[Member ID]]), IF(A57="Member ID",  "Individual","")), "")</f>
        <v/>
      </c>
      <c r="B58" s="35" t="str">
        <f>IFERROR(IF(Calc_type="Bulk", IF(data_final_bulk[[#This Row],[Global ID]]="", "", data_final_bulk[[#This Row],[Global ID]]), IF(B57="Global ID", "Individual","")), "")</f>
        <v/>
      </c>
      <c r="C58" s="85">
        <f>IF(Calc_type="Bulk", data_final_bulk[[#This Row],[Effective date]], Effective_date_individual)</f>
        <v>0</v>
      </c>
      <c r="D58" s="16">
        <f>IF(Calc_type="Bulk", data_final_bulk[[#This Row],[Earliest payment date]], Earliest_payment_date_individual)</f>
        <v>0</v>
      </c>
      <c r="E58" s="16">
        <f>IF(Calc_type="Bulk", data_final_bulk[[#This Row],[Lump Sum payment date]], Lump_sum_payment_date_individual)</f>
        <v>0</v>
      </c>
      <c r="F58" s="19">
        <f>IF(Calc_type="Bulk", data_final_bulk[[#This Row],[Payment amount]], Payment_amount_individual)</f>
        <v>0</v>
      </c>
      <c r="G58" s="19">
        <f>IF(Calc_type="Bulk", data_final_bulk[[#This Row],[Payment type]], Payment_type_individual)</f>
        <v>0</v>
      </c>
      <c r="H5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8" s="16" t="e">
        <f>IF(calculations_table[[#This Row],[Lump sum flag]]="Y",
calculations_table[[#This Row],[Lump sum payment date]],
   IF(calculations_table[[#This Row],[Earliest payment date]]=0,
      "N/A",
      calculations_table[[#This Row],[Earliest payment date]]
   )
)</f>
        <v>#N/A</v>
      </c>
      <c r="J58" s="19">
        <f>SUMIFS(calculations_table[Payment amount], calculations_table[Member ID], calculations_table[[#This Row],[Member ID]])</f>
        <v>0</v>
      </c>
      <c r="K58" s="19" t="e">
        <f>calculations_table[[#This Row],[Total interest multiplier - Judgments]]</f>
        <v>#N/A</v>
      </c>
      <c r="L58" s="19" t="e">
        <f>calculations_table[[#This Row],[Payment amount]]*(calculations_table[[#This Row],[Interest multiplier]]-1)</f>
        <v>#N/A</v>
      </c>
      <c r="M5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8" s="19" t="e">
        <f>1+(calculations_table[[#This Row],[Effective date]]-calculations_table[[#This Row],[Interest start date - Judgments]])/365.25* JudgmentsRate</f>
        <v>#N/A</v>
      </c>
      <c r="O58" s="19">
        <v>1</v>
      </c>
      <c r="P58" s="19" t="e">
        <f>calculations_table[[#This Row],[Period 1 interest multiplier - Judgments]]*calculations_table[[#This Row],[Period 2 interest multiplier - Judgments]]</f>
        <v>#N/A</v>
      </c>
      <c r="Q58" s="11"/>
      <c r="Z58"/>
      <c r="AA58"/>
      <c r="AB58"/>
      <c r="AC58"/>
      <c r="AD58"/>
      <c r="AE58"/>
      <c r="AH58" s="11"/>
      <c r="AI58" s="11"/>
      <c r="AJ58" s="11"/>
      <c r="AK58" s="11"/>
      <c r="AL58" s="11"/>
      <c r="AM58" s="11"/>
    </row>
    <row r="59" spans="1:39" x14ac:dyDescent="0.2">
      <c r="A59" s="37" t="str">
        <f>IFERROR(IF(Calc_type="Bulk", IF(data_final_bulk[[#This Row],[Member ID]]="", "", data_final_bulk[[#This Row],[Member ID]]), IF(A58="Member ID",  "Individual","")), "")</f>
        <v/>
      </c>
      <c r="B59" s="35" t="str">
        <f>IFERROR(IF(Calc_type="Bulk", IF(data_final_bulk[[#This Row],[Global ID]]="", "", data_final_bulk[[#This Row],[Global ID]]), IF(B58="Global ID", "Individual","")), "")</f>
        <v/>
      </c>
      <c r="C59" s="85">
        <f>IF(Calc_type="Bulk", data_final_bulk[[#This Row],[Effective date]], Effective_date_individual)</f>
        <v>0</v>
      </c>
      <c r="D59" s="16">
        <f>IF(Calc_type="Bulk", data_final_bulk[[#This Row],[Earliest payment date]], Earliest_payment_date_individual)</f>
        <v>0</v>
      </c>
      <c r="E59" s="16">
        <f>IF(Calc_type="Bulk", data_final_bulk[[#This Row],[Lump Sum payment date]], Lump_sum_payment_date_individual)</f>
        <v>0</v>
      </c>
      <c r="F59" s="19">
        <f>IF(Calc_type="Bulk", data_final_bulk[[#This Row],[Payment amount]], Payment_amount_individual)</f>
        <v>0</v>
      </c>
      <c r="G59" s="19">
        <f>IF(Calc_type="Bulk", data_final_bulk[[#This Row],[Payment type]], Payment_type_individual)</f>
        <v>0</v>
      </c>
      <c r="H5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9" s="16" t="e">
        <f>IF(calculations_table[[#This Row],[Lump sum flag]]="Y",
calculations_table[[#This Row],[Lump sum payment date]],
   IF(calculations_table[[#This Row],[Earliest payment date]]=0,
      "N/A",
      calculations_table[[#This Row],[Earliest payment date]]
   )
)</f>
        <v>#N/A</v>
      </c>
      <c r="J59" s="19">
        <f>SUMIFS(calculations_table[Payment amount], calculations_table[Member ID], calculations_table[[#This Row],[Member ID]])</f>
        <v>0</v>
      </c>
      <c r="K59" s="19" t="e">
        <f>calculations_table[[#This Row],[Total interest multiplier - Judgments]]</f>
        <v>#N/A</v>
      </c>
      <c r="L59" s="19" t="e">
        <f>calculations_table[[#This Row],[Payment amount]]*(calculations_table[[#This Row],[Interest multiplier]]-1)</f>
        <v>#N/A</v>
      </c>
      <c r="M5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9" s="19" t="e">
        <f>1+(calculations_table[[#This Row],[Effective date]]-calculations_table[[#This Row],[Interest start date - Judgments]])/365.25* JudgmentsRate</f>
        <v>#N/A</v>
      </c>
      <c r="O59" s="19">
        <v>1</v>
      </c>
      <c r="P59" s="19" t="e">
        <f>calculations_table[[#This Row],[Period 1 interest multiplier - Judgments]]*calculations_table[[#This Row],[Period 2 interest multiplier - Judgments]]</f>
        <v>#N/A</v>
      </c>
      <c r="Q59" s="11"/>
      <c r="Z59"/>
      <c r="AA59"/>
      <c r="AB59"/>
      <c r="AC59"/>
      <c r="AD59"/>
      <c r="AE59"/>
      <c r="AH59" s="11"/>
      <c r="AI59" s="11"/>
      <c r="AJ59" s="11"/>
      <c r="AK59" s="11"/>
      <c r="AL59" s="11"/>
      <c r="AM59" s="11"/>
    </row>
    <row r="60" spans="1:39" x14ac:dyDescent="0.2">
      <c r="A60" s="37" t="str">
        <f>IFERROR(IF(Calc_type="Bulk", IF(data_final_bulk[[#This Row],[Member ID]]="", "", data_final_bulk[[#This Row],[Member ID]]), IF(A59="Member ID",  "Individual","")), "")</f>
        <v/>
      </c>
      <c r="B60" s="35" t="str">
        <f>IFERROR(IF(Calc_type="Bulk", IF(data_final_bulk[[#This Row],[Global ID]]="", "", data_final_bulk[[#This Row],[Global ID]]), IF(B59="Global ID", "Individual","")), "")</f>
        <v/>
      </c>
      <c r="C60" s="85">
        <f>IF(Calc_type="Bulk", data_final_bulk[[#This Row],[Effective date]], Effective_date_individual)</f>
        <v>0</v>
      </c>
      <c r="D60" s="16">
        <f>IF(Calc_type="Bulk", data_final_bulk[[#This Row],[Earliest payment date]], Earliest_payment_date_individual)</f>
        <v>0</v>
      </c>
      <c r="E60" s="16">
        <f>IF(Calc_type="Bulk", data_final_bulk[[#This Row],[Lump Sum payment date]], Lump_sum_payment_date_individual)</f>
        <v>0</v>
      </c>
      <c r="F60" s="19">
        <f>IF(Calc_type="Bulk", data_final_bulk[[#This Row],[Payment amount]], Payment_amount_individual)</f>
        <v>0</v>
      </c>
      <c r="G60" s="19">
        <f>IF(Calc_type="Bulk", data_final_bulk[[#This Row],[Payment type]], Payment_type_individual)</f>
        <v>0</v>
      </c>
      <c r="H6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0" s="16" t="e">
        <f>IF(calculations_table[[#This Row],[Lump sum flag]]="Y",
calculations_table[[#This Row],[Lump sum payment date]],
   IF(calculations_table[[#This Row],[Earliest payment date]]=0,
      "N/A",
      calculations_table[[#This Row],[Earliest payment date]]
   )
)</f>
        <v>#N/A</v>
      </c>
      <c r="J60" s="19">
        <f>SUMIFS(calculations_table[Payment amount], calculations_table[Member ID], calculations_table[[#This Row],[Member ID]])</f>
        <v>0</v>
      </c>
      <c r="K60" s="19" t="e">
        <f>calculations_table[[#This Row],[Total interest multiplier - Judgments]]</f>
        <v>#N/A</v>
      </c>
      <c r="L60" s="19" t="e">
        <f>calculations_table[[#This Row],[Payment amount]]*(calculations_table[[#This Row],[Interest multiplier]]-1)</f>
        <v>#N/A</v>
      </c>
      <c r="M6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0" s="19" t="e">
        <f>1+(calculations_table[[#This Row],[Effective date]]-calculations_table[[#This Row],[Interest start date - Judgments]])/365.25* JudgmentsRate</f>
        <v>#N/A</v>
      </c>
      <c r="O60" s="19">
        <v>1</v>
      </c>
      <c r="P60" s="19" t="e">
        <f>calculations_table[[#This Row],[Period 1 interest multiplier - Judgments]]*calculations_table[[#This Row],[Period 2 interest multiplier - Judgments]]</f>
        <v>#N/A</v>
      </c>
      <c r="Q60" s="11"/>
      <c r="Z60"/>
      <c r="AA60"/>
      <c r="AB60"/>
      <c r="AC60"/>
      <c r="AD60"/>
      <c r="AE60"/>
      <c r="AH60" s="11"/>
      <c r="AI60" s="11"/>
      <c r="AJ60" s="11"/>
      <c r="AK60" s="11"/>
      <c r="AL60" s="11"/>
      <c r="AM60" s="11"/>
    </row>
    <row r="61" spans="1:39" x14ac:dyDescent="0.2">
      <c r="A61" s="37" t="str">
        <f>IFERROR(IF(Calc_type="Bulk", IF(data_final_bulk[[#This Row],[Member ID]]="", "", data_final_bulk[[#This Row],[Member ID]]), IF(A60="Member ID",  "Individual","")), "")</f>
        <v/>
      </c>
      <c r="B61" s="35" t="str">
        <f>IFERROR(IF(Calc_type="Bulk", IF(data_final_bulk[[#This Row],[Global ID]]="", "", data_final_bulk[[#This Row],[Global ID]]), IF(B60="Global ID", "Individual","")), "")</f>
        <v/>
      </c>
      <c r="C61" s="85">
        <f>IF(Calc_type="Bulk", data_final_bulk[[#This Row],[Effective date]], Effective_date_individual)</f>
        <v>0</v>
      </c>
      <c r="D61" s="16">
        <f>IF(Calc_type="Bulk", data_final_bulk[[#This Row],[Earliest payment date]], Earliest_payment_date_individual)</f>
        <v>0</v>
      </c>
      <c r="E61" s="16">
        <f>IF(Calc_type="Bulk", data_final_bulk[[#This Row],[Lump Sum payment date]], Lump_sum_payment_date_individual)</f>
        <v>0</v>
      </c>
      <c r="F61" s="19">
        <f>IF(Calc_type="Bulk", data_final_bulk[[#This Row],[Payment amount]], Payment_amount_individual)</f>
        <v>0</v>
      </c>
      <c r="G61" s="19">
        <f>IF(Calc_type="Bulk", data_final_bulk[[#This Row],[Payment type]], Payment_type_individual)</f>
        <v>0</v>
      </c>
      <c r="H6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1" s="16" t="e">
        <f>IF(calculations_table[[#This Row],[Lump sum flag]]="Y",
calculations_table[[#This Row],[Lump sum payment date]],
   IF(calculations_table[[#This Row],[Earliest payment date]]=0,
      "N/A",
      calculations_table[[#This Row],[Earliest payment date]]
   )
)</f>
        <v>#N/A</v>
      </c>
      <c r="J61" s="19">
        <f>SUMIFS(calculations_table[Payment amount], calculations_table[Member ID], calculations_table[[#This Row],[Member ID]])</f>
        <v>0</v>
      </c>
      <c r="K61" s="19" t="e">
        <f>calculations_table[[#This Row],[Total interest multiplier - Judgments]]</f>
        <v>#N/A</v>
      </c>
      <c r="L61" s="19" t="e">
        <f>calculations_table[[#This Row],[Payment amount]]*(calculations_table[[#This Row],[Interest multiplier]]-1)</f>
        <v>#N/A</v>
      </c>
      <c r="M6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1" s="19" t="e">
        <f>1+(calculations_table[[#This Row],[Effective date]]-calculations_table[[#This Row],[Interest start date - Judgments]])/365.25* JudgmentsRate</f>
        <v>#N/A</v>
      </c>
      <c r="O61" s="19">
        <v>1</v>
      </c>
      <c r="P61" s="19" t="e">
        <f>calculations_table[[#This Row],[Period 1 interest multiplier - Judgments]]*calculations_table[[#This Row],[Period 2 interest multiplier - Judgments]]</f>
        <v>#N/A</v>
      </c>
      <c r="Q61" s="11"/>
      <c r="Z61"/>
      <c r="AA61"/>
      <c r="AB61"/>
      <c r="AC61"/>
      <c r="AD61"/>
      <c r="AE61"/>
      <c r="AH61" s="11"/>
      <c r="AI61" s="11"/>
      <c r="AJ61" s="11"/>
      <c r="AK61" s="11"/>
      <c r="AL61" s="11"/>
      <c r="AM61" s="11"/>
    </row>
    <row r="62" spans="1:39" x14ac:dyDescent="0.2">
      <c r="A62" s="37" t="str">
        <f>IFERROR(IF(Calc_type="Bulk", IF(data_final_bulk[[#This Row],[Member ID]]="", "", data_final_bulk[[#This Row],[Member ID]]), IF(A61="Member ID",  "Individual","")), "")</f>
        <v/>
      </c>
      <c r="B62" s="35" t="str">
        <f>IFERROR(IF(Calc_type="Bulk", IF(data_final_bulk[[#This Row],[Global ID]]="", "", data_final_bulk[[#This Row],[Global ID]]), IF(B61="Global ID", "Individual","")), "")</f>
        <v/>
      </c>
      <c r="C62" s="85">
        <f>IF(Calc_type="Bulk", data_final_bulk[[#This Row],[Effective date]], Effective_date_individual)</f>
        <v>0</v>
      </c>
      <c r="D62" s="16">
        <f>IF(Calc_type="Bulk", data_final_bulk[[#This Row],[Earliest payment date]], Earliest_payment_date_individual)</f>
        <v>0</v>
      </c>
      <c r="E62" s="16">
        <f>IF(Calc_type="Bulk", data_final_bulk[[#This Row],[Lump Sum payment date]], Lump_sum_payment_date_individual)</f>
        <v>0</v>
      </c>
      <c r="F62" s="19">
        <f>IF(Calc_type="Bulk", data_final_bulk[[#This Row],[Payment amount]], Payment_amount_individual)</f>
        <v>0</v>
      </c>
      <c r="G62" s="19">
        <f>IF(Calc_type="Bulk", data_final_bulk[[#This Row],[Payment type]], Payment_type_individual)</f>
        <v>0</v>
      </c>
      <c r="H6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2" s="16" t="e">
        <f>IF(calculations_table[[#This Row],[Lump sum flag]]="Y",
calculations_table[[#This Row],[Lump sum payment date]],
   IF(calculations_table[[#This Row],[Earliest payment date]]=0,
      "N/A",
      calculations_table[[#This Row],[Earliest payment date]]
   )
)</f>
        <v>#N/A</v>
      </c>
      <c r="J62" s="19">
        <f>SUMIFS(calculations_table[Payment amount], calculations_table[Member ID], calculations_table[[#This Row],[Member ID]])</f>
        <v>0</v>
      </c>
      <c r="K62" s="19" t="e">
        <f>calculations_table[[#This Row],[Total interest multiplier - Judgments]]</f>
        <v>#N/A</v>
      </c>
      <c r="L62" s="19" t="e">
        <f>calculations_table[[#This Row],[Payment amount]]*(calculations_table[[#This Row],[Interest multiplier]]-1)</f>
        <v>#N/A</v>
      </c>
      <c r="M6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2" s="19" t="e">
        <f>1+(calculations_table[[#This Row],[Effective date]]-calculations_table[[#This Row],[Interest start date - Judgments]])/365.25* JudgmentsRate</f>
        <v>#N/A</v>
      </c>
      <c r="O62" s="19">
        <v>1</v>
      </c>
      <c r="P62" s="19" t="e">
        <f>calculations_table[[#This Row],[Period 1 interest multiplier - Judgments]]*calculations_table[[#This Row],[Period 2 interest multiplier - Judgments]]</f>
        <v>#N/A</v>
      </c>
      <c r="Q62" s="11"/>
      <c r="Z62"/>
      <c r="AA62"/>
      <c r="AB62"/>
      <c r="AC62"/>
      <c r="AD62"/>
      <c r="AE62"/>
      <c r="AH62" s="11"/>
      <c r="AI62" s="11"/>
      <c r="AJ62" s="11"/>
      <c r="AK62" s="11"/>
      <c r="AL62" s="11"/>
      <c r="AM62" s="11"/>
    </row>
    <row r="63" spans="1:39" x14ac:dyDescent="0.2">
      <c r="A63" s="37" t="str">
        <f>IFERROR(IF(Calc_type="Bulk", IF(data_final_bulk[[#This Row],[Member ID]]="", "", data_final_bulk[[#This Row],[Member ID]]), IF(A62="Member ID",  "Individual","")), "")</f>
        <v/>
      </c>
      <c r="B63" s="35" t="str">
        <f>IFERROR(IF(Calc_type="Bulk", IF(data_final_bulk[[#This Row],[Global ID]]="", "", data_final_bulk[[#This Row],[Global ID]]), IF(B62="Global ID", "Individual","")), "")</f>
        <v/>
      </c>
      <c r="C63" s="85">
        <f>IF(Calc_type="Bulk", data_final_bulk[[#This Row],[Effective date]], Effective_date_individual)</f>
        <v>0</v>
      </c>
      <c r="D63" s="16">
        <f>IF(Calc_type="Bulk", data_final_bulk[[#This Row],[Earliest payment date]], Earliest_payment_date_individual)</f>
        <v>0</v>
      </c>
      <c r="E63" s="16">
        <f>IF(Calc_type="Bulk", data_final_bulk[[#This Row],[Lump Sum payment date]], Lump_sum_payment_date_individual)</f>
        <v>0</v>
      </c>
      <c r="F63" s="19">
        <f>IF(Calc_type="Bulk", data_final_bulk[[#This Row],[Payment amount]], Payment_amount_individual)</f>
        <v>0</v>
      </c>
      <c r="G63" s="19">
        <f>IF(Calc_type="Bulk", data_final_bulk[[#This Row],[Payment type]], Payment_type_individual)</f>
        <v>0</v>
      </c>
      <c r="H6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3" s="16" t="e">
        <f>IF(calculations_table[[#This Row],[Lump sum flag]]="Y",
calculations_table[[#This Row],[Lump sum payment date]],
   IF(calculations_table[[#This Row],[Earliest payment date]]=0,
      "N/A",
      calculations_table[[#This Row],[Earliest payment date]]
   )
)</f>
        <v>#N/A</v>
      </c>
      <c r="J63" s="19">
        <f>SUMIFS(calculations_table[Payment amount], calculations_table[Member ID], calculations_table[[#This Row],[Member ID]])</f>
        <v>0</v>
      </c>
      <c r="K63" s="19" t="e">
        <f>calculations_table[[#This Row],[Total interest multiplier - Judgments]]</f>
        <v>#N/A</v>
      </c>
      <c r="L63" s="19" t="e">
        <f>calculations_table[[#This Row],[Payment amount]]*(calculations_table[[#This Row],[Interest multiplier]]-1)</f>
        <v>#N/A</v>
      </c>
      <c r="M6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3" s="19" t="e">
        <f>1+(calculations_table[[#This Row],[Effective date]]-calculations_table[[#This Row],[Interest start date - Judgments]])/365.25* JudgmentsRate</f>
        <v>#N/A</v>
      </c>
      <c r="O63" s="19">
        <v>1</v>
      </c>
      <c r="P63" s="19" t="e">
        <f>calculations_table[[#This Row],[Period 1 interest multiplier - Judgments]]*calculations_table[[#This Row],[Period 2 interest multiplier - Judgments]]</f>
        <v>#N/A</v>
      </c>
      <c r="Q63" s="11"/>
      <c r="Z63"/>
      <c r="AA63"/>
      <c r="AB63"/>
      <c r="AC63"/>
      <c r="AD63"/>
      <c r="AE63"/>
      <c r="AH63" s="11"/>
      <c r="AI63" s="11"/>
      <c r="AJ63" s="11"/>
      <c r="AK63" s="11"/>
      <c r="AL63" s="11"/>
      <c r="AM63" s="11"/>
    </row>
    <row r="64" spans="1:39" x14ac:dyDescent="0.2">
      <c r="A64" s="37" t="str">
        <f>IFERROR(IF(Calc_type="Bulk", IF(data_final_bulk[[#This Row],[Member ID]]="", "", data_final_bulk[[#This Row],[Member ID]]), IF(A63="Member ID",  "Individual","")), "")</f>
        <v/>
      </c>
      <c r="B64" s="35" t="str">
        <f>IFERROR(IF(Calc_type="Bulk", IF(data_final_bulk[[#This Row],[Global ID]]="", "", data_final_bulk[[#This Row],[Global ID]]), IF(B63="Global ID", "Individual","")), "")</f>
        <v/>
      </c>
      <c r="C64" s="85">
        <f>IF(Calc_type="Bulk", data_final_bulk[[#This Row],[Effective date]], Effective_date_individual)</f>
        <v>0</v>
      </c>
      <c r="D64" s="16">
        <f>IF(Calc_type="Bulk", data_final_bulk[[#This Row],[Earliest payment date]], Earliest_payment_date_individual)</f>
        <v>0</v>
      </c>
      <c r="E64" s="16">
        <f>IF(Calc_type="Bulk", data_final_bulk[[#This Row],[Lump Sum payment date]], Lump_sum_payment_date_individual)</f>
        <v>0</v>
      </c>
      <c r="F64" s="19">
        <f>IF(Calc_type="Bulk", data_final_bulk[[#This Row],[Payment amount]], Payment_amount_individual)</f>
        <v>0</v>
      </c>
      <c r="G64" s="19">
        <f>IF(Calc_type="Bulk", data_final_bulk[[#This Row],[Payment type]], Payment_type_individual)</f>
        <v>0</v>
      </c>
      <c r="H6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4" s="16" t="e">
        <f>IF(calculations_table[[#This Row],[Lump sum flag]]="Y",
calculations_table[[#This Row],[Lump sum payment date]],
   IF(calculations_table[[#This Row],[Earliest payment date]]=0,
      "N/A",
      calculations_table[[#This Row],[Earliest payment date]]
   )
)</f>
        <v>#N/A</v>
      </c>
      <c r="J64" s="19">
        <f>SUMIFS(calculations_table[Payment amount], calculations_table[Member ID], calculations_table[[#This Row],[Member ID]])</f>
        <v>0</v>
      </c>
      <c r="K64" s="19" t="e">
        <f>calculations_table[[#This Row],[Total interest multiplier - Judgments]]</f>
        <v>#N/A</v>
      </c>
      <c r="L64" s="19" t="e">
        <f>calculations_table[[#This Row],[Payment amount]]*(calculations_table[[#This Row],[Interest multiplier]]-1)</f>
        <v>#N/A</v>
      </c>
      <c r="M6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4" s="19" t="e">
        <f>1+(calculations_table[[#This Row],[Effective date]]-calculations_table[[#This Row],[Interest start date - Judgments]])/365.25* JudgmentsRate</f>
        <v>#N/A</v>
      </c>
      <c r="O64" s="19">
        <v>1</v>
      </c>
      <c r="P64" s="19" t="e">
        <f>calculations_table[[#This Row],[Period 1 interest multiplier - Judgments]]*calculations_table[[#This Row],[Period 2 interest multiplier - Judgments]]</f>
        <v>#N/A</v>
      </c>
      <c r="Q64" s="11"/>
      <c r="Z64"/>
      <c r="AA64"/>
      <c r="AB64"/>
      <c r="AC64"/>
      <c r="AD64"/>
      <c r="AE64"/>
      <c r="AH64" s="11"/>
      <c r="AI64" s="11"/>
      <c r="AJ64" s="11"/>
      <c r="AK64" s="11"/>
      <c r="AL64" s="11"/>
      <c r="AM64" s="11"/>
    </row>
    <row r="65" spans="1:39" x14ac:dyDescent="0.2">
      <c r="A65" s="37" t="str">
        <f>IFERROR(IF(Calc_type="Bulk", IF(data_final_bulk[[#This Row],[Member ID]]="", "", data_final_bulk[[#This Row],[Member ID]]), IF(A64="Member ID",  "Individual","")), "")</f>
        <v/>
      </c>
      <c r="B65" s="35" t="str">
        <f>IFERROR(IF(Calc_type="Bulk", IF(data_final_bulk[[#This Row],[Global ID]]="", "", data_final_bulk[[#This Row],[Global ID]]), IF(B64="Global ID", "Individual","")), "")</f>
        <v/>
      </c>
      <c r="C65" s="85">
        <f>IF(Calc_type="Bulk", data_final_bulk[[#This Row],[Effective date]], Effective_date_individual)</f>
        <v>0</v>
      </c>
      <c r="D65" s="16">
        <f>IF(Calc_type="Bulk", data_final_bulk[[#This Row],[Earliest payment date]], Earliest_payment_date_individual)</f>
        <v>0</v>
      </c>
      <c r="E65" s="16">
        <f>IF(Calc_type="Bulk", data_final_bulk[[#This Row],[Lump Sum payment date]], Lump_sum_payment_date_individual)</f>
        <v>0</v>
      </c>
      <c r="F65" s="19">
        <f>IF(Calc_type="Bulk", data_final_bulk[[#This Row],[Payment amount]], Payment_amount_individual)</f>
        <v>0</v>
      </c>
      <c r="G65" s="19">
        <f>IF(Calc_type="Bulk", data_final_bulk[[#This Row],[Payment type]], Payment_type_individual)</f>
        <v>0</v>
      </c>
      <c r="H6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5" s="16" t="e">
        <f>IF(calculations_table[[#This Row],[Lump sum flag]]="Y",
calculations_table[[#This Row],[Lump sum payment date]],
   IF(calculations_table[[#This Row],[Earliest payment date]]=0,
      "N/A",
      calculations_table[[#This Row],[Earliest payment date]]
   )
)</f>
        <v>#N/A</v>
      </c>
      <c r="J65" s="19">
        <f>SUMIFS(calculations_table[Payment amount], calculations_table[Member ID], calculations_table[[#This Row],[Member ID]])</f>
        <v>0</v>
      </c>
      <c r="K65" s="19" t="e">
        <f>calculations_table[[#This Row],[Total interest multiplier - Judgments]]</f>
        <v>#N/A</v>
      </c>
      <c r="L65" s="19" t="e">
        <f>calculations_table[[#This Row],[Payment amount]]*(calculations_table[[#This Row],[Interest multiplier]]-1)</f>
        <v>#N/A</v>
      </c>
      <c r="M6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5" s="19" t="e">
        <f>1+(calculations_table[[#This Row],[Effective date]]-calculations_table[[#This Row],[Interest start date - Judgments]])/365.25* JudgmentsRate</f>
        <v>#N/A</v>
      </c>
      <c r="O65" s="19">
        <v>1</v>
      </c>
      <c r="P65" s="19" t="e">
        <f>calculations_table[[#This Row],[Period 1 interest multiplier - Judgments]]*calculations_table[[#This Row],[Period 2 interest multiplier - Judgments]]</f>
        <v>#N/A</v>
      </c>
      <c r="Q65" s="11"/>
      <c r="Z65"/>
      <c r="AA65"/>
      <c r="AB65"/>
      <c r="AC65"/>
      <c r="AD65"/>
      <c r="AE65"/>
      <c r="AH65" s="11"/>
      <c r="AI65" s="11"/>
      <c r="AJ65" s="11"/>
      <c r="AK65" s="11"/>
      <c r="AL65" s="11"/>
      <c r="AM65" s="11"/>
    </row>
    <row r="66" spans="1:39" x14ac:dyDescent="0.2">
      <c r="A66" s="37" t="str">
        <f>IFERROR(IF(Calc_type="Bulk", IF(data_final_bulk[[#This Row],[Member ID]]="", "", data_final_bulk[[#This Row],[Member ID]]), IF(A65="Member ID",  "Individual","")), "")</f>
        <v/>
      </c>
      <c r="B66" s="35" t="str">
        <f>IFERROR(IF(Calc_type="Bulk", IF(data_final_bulk[[#This Row],[Global ID]]="", "", data_final_bulk[[#This Row],[Global ID]]), IF(B65="Global ID", "Individual","")), "")</f>
        <v/>
      </c>
      <c r="C66" s="85">
        <f>IF(Calc_type="Bulk", data_final_bulk[[#This Row],[Effective date]], Effective_date_individual)</f>
        <v>0</v>
      </c>
      <c r="D66" s="16">
        <f>IF(Calc_type="Bulk", data_final_bulk[[#This Row],[Earliest payment date]], Earliest_payment_date_individual)</f>
        <v>0</v>
      </c>
      <c r="E66" s="16">
        <f>IF(Calc_type="Bulk", data_final_bulk[[#This Row],[Lump Sum payment date]], Lump_sum_payment_date_individual)</f>
        <v>0</v>
      </c>
      <c r="F66" s="19">
        <f>IF(Calc_type="Bulk", data_final_bulk[[#This Row],[Payment amount]], Payment_amount_individual)</f>
        <v>0</v>
      </c>
      <c r="G66" s="19">
        <f>IF(Calc_type="Bulk", data_final_bulk[[#This Row],[Payment type]], Payment_type_individual)</f>
        <v>0</v>
      </c>
      <c r="H6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6" s="16" t="e">
        <f>IF(calculations_table[[#This Row],[Lump sum flag]]="Y",
calculations_table[[#This Row],[Lump sum payment date]],
   IF(calculations_table[[#This Row],[Earliest payment date]]=0,
      "N/A",
      calculations_table[[#This Row],[Earliest payment date]]
   )
)</f>
        <v>#N/A</v>
      </c>
      <c r="J66" s="19">
        <f>SUMIFS(calculations_table[Payment amount], calculations_table[Member ID], calculations_table[[#This Row],[Member ID]])</f>
        <v>0</v>
      </c>
      <c r="K66" s="19" t="e">
        <f>calculations_table[[#This Row],[Total interest multiplier - Judgments]]</f>
        <v>#N/A</v>
      </c>
      <c r="L66" s="19" t="e">
        <f>calculations_table[[#This Row],[Payment amount]]*(calculations_table[[#This Row],[Interest multiplier]]-1)</f>
        <v>#N/A</v>
      </c>
      <c r="M6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6" s="19" t="e">
        <f>1+(calculations_table[[#This Row],[Effective date]]-calculations_table[[#This Row],[Interest start date - Judgments]])/365.25* JudgmentsRate</f>
        <v>#N/A</v>
      </c>
      <c r="O66" s="19">
        <v>1</v>
      </c>
      <c r="P66" s="19" t="e">
        <f>calculations_table[[#This Row],[Period 1 interest multiplier - Judgments]]*calculations_table[[#This Row],[Period 2 interest multiplier - Judgments]]</f>
        <v>#N/A</v>
      </c>
      <c r="Q66" s="11"/>
      <c r="Z66"/>
      <c r="AA66"/>
      <c r="AB66"/>
      <c r="AC66"/>
      <c r="AD66"/>
      <c r="AE66"/>
      <c r="AH66" s="11"/>
      <c r="AI66" s="11"/>
      <c r="AJ66" s="11"/>
      <c r="AK66" s="11"/>
      <c r="AL66" s="11"/>
      <c r="AM66" s="11"/>
    </row>
    <row r="67" spans="1:39" x14ac:dyDescent="0.2">
      <c r="A67" s="37" t="str">
        <f>IFERROR(IF(Calc_type="Bulk", IF(data_final_bulk[[#This Row],[Member ID]]="", "", data_final_bulk[[#This Row],[Member ID]]), IF(A66="Member ID",  "Individual","")), "")</f>
        <v/>
      </c>
      <c r="B67" s="35" t="str">
        <f>IFERROR(IF(Calc_type="Bulk", IF(data_final_bulk[[#This Row],[Global ID]]="", "", data_final_bulk[[#This Row],[Global ID]]), IF(B66="Global ID", "Individual","")), "")</f>
        <v/>
      </c>
      <c r="C67" s="85">
        <f>IF(Calc_type="Bulk", data_final_bulk[[#This Row],[Effective date]], Effective_date_individual)</f>
        <v>0</v>
      </c>
      <c r="D67" s="16">
        <f>IF(Calc_type="Bulk", data_final_bulk[[#This Row],[Earliest payment date]], Earliest_payment_date_individual)</f>
        <v>0</v>
      </c>
      <c r="E67" s="16">
        <f>IF(Calc_type="Bulk", data_final_bulk[[#This Row],[Lump Sum payment date]], Lump_sum_payment_date_individual)</f>
        <v>0</v>
      </c>
      <c r="F67" s="19">
        <f>IF(Calc_type="Bulk", data_final_bulk[[#This Row],[Payment amount]], Payment_amount_individual)</f>
        <v>0</v>
      </c>
      <c r="G67" s="19">
        <f>IF(Calc_type="Bulk", data_final_bulk[[#This Row],[Payment type]], Payment_type_individual)</f>
        <v>0</v>
      </c>
      <c r="H6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7" s="16" t="e">
        <f>IF(calculations_table[[#This Row],[Lump sum flag]]="Y",
calculations_table[[#This Row],[Lump sum payment date]],
   IF(calculations_table[[#This Row],[Earliest payment date]]=0,
      "N/A",
      calculations_table[[#This Row],[Earliest payment date]]
   )
)</f>
        <v>#N/A</v>
      </c>
      <c r="J67" s="19">
        <f>SUMIFS(calculations_table[Payment amount], calculations_table[Member ID], calculations_table[[#This Row],[Member ID]])</f>
        <v>0</v>
      </c>
      <c r="K67" s="19" t="e">
        <f>calculations_table[[#This Row],[Total interest multiplier - Judgments]]</f>
        <v>#N/A</v>
      </c>
      <c r="L67" s="19" t="e">
        <f>calculations_table[[#This Row],[Payment amount]]*(calculations_table[[#This Row],[Interest multiplier]]-1)</f>
        <v>#N/A</v>
      </c>
      <c r="M6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7" s="19" t="e">
        <f>1+(calculations_table[[#This Row],[Effective date]]-calculations_table[[#This Row],[Interest start date - Judgments]])/365.25* JudgmentsRate</f>
        <v>#N/A</v>
      </c>
      <c r="O67" s="19">
        <v>1</v>
      </c>
      <c r="P67" s="19" t="e">
        <f>calculations_table[[#This Row],[Period 1 interest multiplier - Judgments]]*calculations_table[[#This Row],[Period 2 interest multiplier - Judgments]]</f>
        <v>#N/A</v>
      </c>
      <c r="Q67" s="11"/>
      <c r="Z67"/>
      <c r="AA67"/>
      <c r="AB67"/>
      <c r="AC67"/>
      <c r="AD67"/>
      <c r="AE67"/>
      <c r="AH67" s="11"/>
      <c r="AI67" s="11"/>
      <c r="AJ67" s="11"/>
      <c r="AK67" s="11"/>
      <c r="AL67" s="11"/>
      <c r="AM67" s="11"/>
    </row>
    <row r="68" spans="1:39" x14ac:dyDescent="0.2">
      <c r="A68" s="37" t="str">
        <f>IFERROR(IF(Calc_type="Bulk", IF(data_final_bulk[[#This Row],[Member ID]]="", "", data_final_bulk[[#This Row],[Member ID]]), IF(A67="Member ID",  "Individual","")), "")</f>
        <v/>
      </c>
      <c r="B68" s="35" t="str">
        <f>IFERROR(IF(Calc_type="Bulk", IF(data_final_bulk[[#This Row],[Global ID]]="", "", data_final_bulk[[#This Row],[Global ID]]), IF(B67="Global ID", "Individual","")), "")</f>
        <v/>
      </c>
      <c r="C68" s="85">
        <f>IF(Calc_type="Bulk", data_final_bulk[[#This Row],[Effective date]], Effective_date_individual)</f>
        <v>0</v>
      </c>
      <c r="D68" s="16">
        <f>IF(Calc_type="Bulk", data_final_bulk[[#This Row],[Earliest payment date]], Earliest_payment_date_individual)</f>
        <v>0</v>
      </c>
      <c r="E68" s="16">
        <f>IF(Calc_type="Bulk", data_final_bulk[[#This Row],[Lump Sum payment date]], Lump_sum_payment_date_individual)</f>
        <v>0</v>
      </c>
      <c r="F68" s="19">
        <f>IF(Calc_type="Bulk", data_final_bulk[[#This Row],[Payment amount]], Payment_amount_individual)</f>
        <v>0</v>
      </c>
      <c r="G68" s="19">
        <f>IF(Calc_type="Bulk", data_final_bulk[[#This Row],[Payment type]], Payment_type_individual)</f>
        <v>0</v>
      </c>
      <c r="H6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8" s="16" t="e">
        <f>IF(calculations_table[[#This Row],[Lump sum flag]]="Y",
calculations_table[[#This Row],[Lump sum payment date]],
   IF(calculations_table[[#This Row],[Earliest payment date]]=0,
      "N/A",
      calculations_table[[#This Row],[Earliest payment date]]
   )
)</f>
        <v>#N/A</v>
      </c>
      <c r="J68" s="19">
        <f>SUMIFS(calculations_table[Payment amount], calculations_table[Member ID], calculations_table[[#This Row],[Member ID]])</f>
        <v>0</v>
      </c>
      <c r="K68" s="19" t="e">
        <f>calculations_table[[#This Row],[Total interest multiplier - Judgments]]</f>
        <v>#N/A</v>
      </c>
      <c r="L68" s="19" t="e">
        <f>calculations_table[[#This Row],[Payment amount]]*(calculations_table[[#This Row],[Interest multiplier]]-1)</f>
        <v>#N/A</v>
      </c>
      <c r="M6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8" s="19" t="e">
        <f>1+(calculations_table[[#This Row],[Effective date]]-calculations_table[[#This Row],[Interest start date - Judgments]])/365.25* JudgmentsRate</f>
        <v>#N/A</v>
      </c>
      <c r="O68" s="19">
        <v>1</v>
      </c>
      <c r="P68" s="19" t="e">
        <f>calculations_table[[#This Row],[Period 1 interest multiplier - Judgments]]*calculations_table[[#This Row],[Period 2 interest multiplier - Judgments]]</f>
        <v>#N/A</v>
      </c>
      <c r="Q68" s="11"/>
      <c r="Z68"/>
      <c r="AA68"/>
      <c r="AB68"/>
      <c r="AC68"/>
      <c r="AD68"/>
      <c r="AE68"/>
      <c r="AH68" s="11"/>
      <c r="AI68" s="11"/>
      <c r="AJ68" s="11"/>
      <c r="AK68" s="11"/>
      <c r="AL68" s="11"/>
      <c r="AM68" s="11"/>
    </row>
    <row r="69" spans="1:39" x14ac:dyDescent="0.2">
      <c r="A69" s="37" t="str">
        <f>IFERROR(IF(Calc_type="Bulk", IF(data_final_bulk[[#This Row],[Member ID]]="", "", data_final_bulk[[#This Row],[Member ID]]), IF(A68="Member ID",  "Individual","")), "")</f>
        <v/>
      </c>
      <c r="B69" s="35" t="str">
        <f>IFERROR(IF(Calc_type="Bulk", IF(data_final_bulk[[#This Row],[Global ID]]="", "", data_final_bulk[[#This Row],[Global ID]]), IF(B68="Global ID", "Individual","")), "")</f>
        <v/>
      </c>
      <c r="C69" s="85">
        <f>IF(Calc_type="Bulk", data_final_bulk[[#This Row],[Effective date]], Effective_date_individual)</f>
        <v>0</v>
      </c>
      <c r="D69" s="16">
        <f>IF(Calc_type="Bulk", data_final_bulk[[#This Row],[Earliest payment date]], Earliest_payment_date_individual)</f>
        <v>0</v>
      </c>
      <c r="E69" s="16">
        <f>IF(Calc_type="Bulk", data_final_bulk[[#This Row],[Lump Sum payment date]], Lump_sum_payment_date_individual)</f>
        <v>0</v>
      </c>
      <c r="F69" s="19">
        <f>IF(Calc_type="Bulk", data_final_bulk[[#This Row],[Payment amount]], Payment_amount_individual)</f>
        <v>0</v>
      </c>
      <c r="G69" s="19">
        <f>IF(Calc_type="Bulk", data_final_bulk[[#This Row],[Payment type]], Payment_type_individual)</f>
        <v>0</v>
      </c>
      <c r="H6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69" s="16" t="e">
        <f>IF(calculations_table[[#This Row],[Lump sum flag]]="Y",
calculations_table[[#This Row],[Lump sum payment date]],
   IF(calculations_table[[#This Row],[Earliest payment date]]=0,
      "N/A",
      calculations_table[[#This Row],[Earliest payment date]]
   )
)</f>
        <v>#N/A</v>
      </c>
      <c r="J69" s="19">
        <f>SUMIFS(calculations_table[Payment amount], calculations_table[Member ID], calculations_table[[#This Row],[Member ID]])</f>
        <v>0</v>
      </c>
      <c r="K69" s="19" t="e">
        <f>calculations_table[[#This Row],[Total interest multiplier - Judgments]]</f>
        <v>#N/A</v>
      </c>
      <c r="L69" s="19" t="e">
        <f>calculations_table[[#This Row],[Payment amount]]*(calculations_table[[#This Row],[Interest multiplier]]-1)</f>
        <v>#N/A</v>
      </c>
      <c r="M6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69" s="19" t="e">
        <f>1+(calculations_table[[#This Row],[Effective date]]-calculations_table[[#This Row],[Interest start date - Judgments]])/365.25* JudgmentsRate</f>
        <v>#N/A</v>
      </c>
      <c r="O69" s="19">
        <v>1</v>
      </c>
      <c r="P69" s="19" t="e">
        <f>calculations_table[[#This Row],[Period 1 interest multiplier - Judgments]]*calculations_table[[#This Row],[Period 2 interest multiplier - Judgments]]</f>
        <v>#N/A</v>
      </c>
      <c r="Q69" s="11"/>
      <c r="Z69"/>
      <c r="AA69"/>
      <c r="AB69"/>
      <c r="AC69"/>
      <c r="AD69"/>
      <c r="AE69"/>
      <c r="AH69" s="11"/>
      <c r="AI69" s="11"/>
      <c r="AJ69" s="11"/>
      <c r="AK69" s="11"/>
      <c r="AL69" s="11"/>
      <c r="AM69" s="11"/>
    </row>
    <row r="70" spans="1:39" x14ac:dyDescent="0.2">
      <c r="A70" s="37" t="str">
        <f>IFERROR(IF(Calc_type="Bulk", IF(data_final_bulk[[#This Row],[Member ID]]="", "", data_final_bulk[[#This Row],[Member ID]]), IF(A69="Member ID",  "Individual","")), "")</f>
        <v/>
      </c>
      <c r="B70" s="35" t="str">
        <f>IFERROR(IF(Calc_type="Bulk", IF(data_final_bulk[[#This Row],[Global ID]]="", "", data_final_bulk[[#This Row],[Global ID]]), IF(B69="Global ID", "Individual","")), "")</f>
        <v/>
      </c>
      <c r="C70" s="85">
        <f>IF(Calc_type="Bulk", data_final_bulk[[#This Row],[Effective date]], Effective_date_individual)</f>
        <v>0</v>
      </c>
      <c r="D70" s="16">
        <f>IF(Calc_type="Bulk", data_final_bulk[[#This Row],[Earliest payment date]], Earliest_payment_date_individual)</f>
        <v>0</v>
      </c>
      <c r="E70" s="16">
        <f>IF(Calc_type="Bulk", data_final_bulk[[#This Row],[Lump Sum payment date]], Lump_sum_payment_date_individual)</f>
        <v>0</v>
      </c>
      <c r="F70" s="19">
        <f>IF(Calc_type="Bulk", data_final_bulk[[#This Row],[Payment amount]], Payment_amount_individual)</f>
        <v>0</v>
      </c>
      <c r="G70" s="19">
        <f>IF(Calc_type="Bulk", data_final_bulk[[#This Row],[Payment type]], Payment_type_individual)</f>
        <v>0</v>
      </c>
      <c r="H7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0" s="16" t="e">
        <f>IF(calculations_table[[#This Row],[Lump sum flag]]="Y",
calculations_table[[#This Row],[Lump sum payment date]],
   IF(calculations_table[[#This Row],[Earliest payment date]]=0,
      "N/A",
      calculations_table[[#This Row],[Earliest payment date]]
   )
)</f>
        <v>#N/A</v>
      </c>
      <c r="J70" s="19">
        <f>SUMIFS(calculations_table[Payment amount], calculations_table[Member ID], calculations_table[[#This Row],[Member ID]])</f>
        <v>0</v>
      </c>
      <c r="K70" s="19" t="e">
        <f>calculations_table[[#This Row],[Total interest multiplier - Judgments]]</f>
        <v>#N/A</v>
      </c>
      <c r="L70" s="19" t="e">
        <f>calculations_table[[#This Row],[Payment amount]]*(calculations_table[[#This Row],[Interest multiplier]]-1)</f>
        <v>#N/A</v>
      </c>
      <c r="M7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0" s="19" t="e">
        <f>1+(calculations_table[[#This Row],[Effective date]]-calculations_table[[#This Row],[Interest start date - Judgments]])/365.25* JudgmentsRate</f>
        <v>#N/A</v>
      </c>
      <c r="O70" s="19">
        <v>1</v>
      </c>
      <c r="P70" s="19" t="e">
        <f>calculations_table[[#This Row],[Period 1 interest multiplier - Judgments]]*calculations_table[[#This Row],[Period 2 interest multiplier - Judgments]]</f>
        <v>#N/A</v>
      </c>
      <c r="Q70" s="11"/>
      <c r="Z70"/>
      <c r="AA70"/>
      <c r="AB70"/>
      <c r="AC70"/>
      <c r="AD70"/>
      <c r="AE70"/>
      <c r="AH70" s="11"/>
      <c r="AI70" s="11"/>
      <c r="AJ70" s="11"/>
      <c r="AK70" s="11"/>
      <c r="AL70" s="11"/>
      <c r="AM70" s="11"/>
    </row>
    <row r="71" spans="1:39" x14ac:dyDescent="0.2">
      <c r="A71" s="37" t="str">
        <f>IFERROR(IF(Calc_type="Bulk", IF(data_final_bulk[[#This Row],[Member ID]]="", "", data_final_bulk[[#This Row],[Member ID]]), IF(A70="Member ID",  "Individual","")), "")</f>
        <v/>
      </c>
      <c r="B71" s="35" t="str">
        <f>IFERROR(IF(Calc_type="Bulk", IF(data_final_bulk[[#This Row],[Global ID]]="", "", data_final_bulk[[#This Row],[Global ID]]), IF(B70="Global ID", "Individual","")), "")</f>
        <v/>
      </c>
      <c r="C71" s="85">
        <f>IF(Calc_type="Bulk", data_final_bulk[[#This Row],[Effective date]], Effective_date_individual)</f>
        <v>0</v>
      </c>
      <c r="D71" s="16">
        <f>IF(Calc_type="Bulk", data_final_bulk[[#This Row],[Earliest payment date]], Earliest_payment_date_individual)</f>
        <v>0</v>
      </c>
      <c r="E71" s="16">
        <f>IF(Calc_type="Bulk", data_final_bulk[[#This Row],[Lump Sum payment date]], Lump_sum_payment_date_individual)</f>
        <v>0</v>
      </c>
      <c r="F71" s="19">
        <f>IF(Calc_type="Bulk", data_final_bulk[[#This Row],[Payment amount]], Payment_amount_individual)</f>
        <v>0</v>
      </c>
      <c r="G71" s="19">
        <f>IF(Calc_type="Bulk", data_final_bulk[[#This Row],[Payment type]], Payment_type_individual)</f>
        <v>0</v>
      </c>
      <c r="H7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1" s="16" t="e">
        <f>IF(calculations_table[[#This Row],[Lump sum flag]]="Y",
calculations_table[[#This Row],[Lump sum payment date]],
   IF(calculations_table[[#This Row],[Earliest payment date]]=0,
      "N/A",
      calculations_table[[#This Row],[Earliest payment date]]
   )
)</f>
        <v>#N/A</v>
      </c>
      <c r="J71" s="19">
        <f>SUMIFS(calculations_table[Payment amount], calculations_table[Member ID], calculations_table[[#This Row],[Member ID]])</f>
        <v>0</v>
      </c>
      <c r="K71" s="19" t="e">
        <f>calculations_table[[#This Row],[Total interest multiplier - Judgments]]</f>
        <v>#N/A</v>
      </c>
      <c r="L71" s="19" t="e">
        <f>calculations_table[[#This Row],[Payment amount]]*(calculations_table[[#This Row],[Interest multiplier]]-1)</f>
        <v>#N/A</v>
      </c>
      <c r="M7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1" s="19" t="e">
        <f>1+(calculations_table[[#This Row],[Effective date]]-calculations_table[[#This Row],[Interest start date - Judgments]])/365.25* JudgmentsRate</f>
        <v>#N/A</v>
      </c>
      <c r="O71" s="19">
        <v>1</v>
      </c>
      <c r="P71" s="19" t="e">
        <f>calculations_table[[#This Row],[Period 1 interest multiplier - Judgments]]*calculations_table[[#This Row],[Period 2 interest multiplier - Judgments]]</f>
        <v>#N/A</v>
      </c>
      <c r="Q71" s="11"/>
      <c r="Z71"/>
      <c r="AA71"/>
      <c r="AB71"/>
      <c r="AC71"/>
      <c r="AD71"/>
      <c r="AE71"/>
      <c r="AH71" s="11"/>
      <c r="AI71" s="11"/>
      <c r="AJ71" s="11"/>
      <c r="AK71" s="11"/>
      <c r="AL71" s="11"/>
      <c r="AM71" s="11"/>
    </row>
    <row r="72" spans="1:39" x14ac:dyDescent="0.2">
      <c r="A72" s="37" t="str">
        <f>IFERROR(IF(Calc_type="Bulk", IF(data_final_bulk[[#This Row],[Member ID]]="", "", data_final_bulk[[#This Row],[Member ID]]), IF(A71="Member ID",  "Individual","")), "")</f>
        <v/>
      </c>
      <c r="B72" s="35" t="str">
        <f>IFERROR(IF(Calc_type="Bulk", IF(data_final_bulk[[#This Row],[Global ID]]="", "", data_final_bulk[[#This Row],[Global ID]]), IF(B71="Global ID", "Individual","")), "")</f>
        <v/>
      </c>
      <c r="C72" s="85">
        <f>IF(Calc_type="Bulk", data_final_bulk[[#This Row],[Effective date]], Effective_date_individual)</f>
        <v>0</v>
      </c>
      <c r="D72" s="16">
        <f>IF(Calc_type="Bulk", data_final_bulk[[#This Row],[Earliest payment date]], Earliest_payment_date_individual)</f>
        <v>0</v>
      </c>
      <c r="E72" s="16">
        <f>IF(Calc_type="Bulk", data_final_bulk[[#This Row],[Lump Sum payment date]], Lump_sum_payment_date_individual)</f>
        <v>0</v>
      </c>
      <c r="F72" s="19">
        <f>IF(Calc_type="Bulk", data_final_bulk[[#This Row],[Payment amount]], Payment_amount_individual)</f>
        <v>0</v>
      </c>
      <c r="G72" s="19">
        <f>IF(Calc_type="Bulk", data_final_bulk[[#This Row],[Payment type]], Payment_type_individual)</f>
        <v>0</v>
      </c>
      <c r="H7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2" s="16" t="e">
        <f>IF(calculations_table[[#This Row],[Lump sum flag]]="Y",
calculations_table[[#This Row],[Lump sum payment date]],
   IF(calculations_table[[#This Row],[Earliest payment date]]=0,
      "N/A",
      calculations_table[[#This Row],[Earliest payment date]]
   )
)</f>
        <v>#N/A</v>
      </c>
      <c r="J72" s="19">
        <f>SUMIFS(calculations_table[Payment amount], calculations_table[Member ID], calculations_table[[#This Row],[Member ID]])</f>
        <v>0</v>
      </c>
      <c r="K72" s="19" t="e">
        <f>calculations_table[[#This Row],[Total interest multiplier - Judgments]]</f>
        <v>#N/A</v>
      </c>
      <c r="L72" s="19" t="e">
        <f>calculations_table[[#This Row],[Payment amount]]*(calculations_table[[#This Row],[Interest multiplier]]-1)</f>
        <v>#N/A</v>
      </c>
      <c r="M7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2" s="19" t="e">
        <f>1+(calculations_table[[#This Row],[Effective date]]-calculations_table[[#This Row],[Interest start date - Judgments]])/365.25* JudgmentsRate</f>
        <v>#N/A</v>
      </c>
      <c r="O72" s="19">
        <v>1</v>
      </c>
      <c r="P72" s="19" t="e">
        <f>calculations_table[[#This Row],[Period 1 interest multiplier - Judgments]]*calculations_table[[#This Row],[Period 2 interest multiplier - Judgments]]</f>
        <v>#N/A</v>
      </c>
      <c r="Q72" s="11"/>
      <c r="Z72"/>
      <c r="AA72"/>
      <c r="AB72"/>
      <c r="AC72"/>
      <c r="AD72"/>
      <c r="AE72"/>
      <c r="AH72" s="11"/>
      <c r="AI72" s="11"/>
      <c r="AJ72" s="11"/>
      <c r="AK72" s="11"/>
      <c r="AL72" s="11"/>
      <c r="AM72" s="11"/>
    </row>
    <row r="73" spans="1:39" x14ac:dyDescent="0.2">
      <c r="A73" s="37" t="str">
        <f>IFERROR(IF(Calc_type="Bulk", IF(data_final_bulk[[#This Row],[Member ID]]="", "", data_final_bulk[[#This Row],[Member ID]]), IF(A72="Member ID",  "Individual","")), "")</f>
        <v/>
      </c>
      <c r="B73" s="35" t="str">
        <f>IFERROR(IF(Calc_type="Bulk", IF(data_final_bulk[[#This Row],[Global ID]]="", "", data_final_bulk[[#This Row],[Global ID]]), IF(B72="Global ID", "Individual","")), "")</f>
        <v/>
      </c>
      <c r="C73" s="85">
        <f>IF(Calc_type="Bulk", data_final_bulk[[#This Row],[Effective date]], Effective_date_individual)</f>
        <v>0</v>
      </c>
      <c r="D73" s="16">
        <f>IF(Calc_type="Bulk", data_final_bulk[[#This Row],[Earliest payment date]], Earliest_payment_date_individual)</f>
        <v>0</v>
      </c>
      <c r="E73" s="16">
        <f>IF(Calc_type="Bulk", data_final_bulk[[#This Row],[Lump Sum payment date]], Lump_sum_payment_date_individual)</f>
        <v>0</v>
      </c>
      <c r="F73" s="19">
        <f>IF(Calc_type="Bulk", data_final_bulk[[#This Row],[Payment amount]], Payment_amount_individual)</f>
        <v>0</v>
      </c>
      <c r="G73" s="19">
        <f>IF(Calc_type="Bulk", data_final_bulk[[#This Row],[Payment type]], Payment_type_individual)</f>
        <v>0</v>
      </c>
      <c r="H7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3" s="16" t="e">
        <f>IF(calculations_table[[#This Row],[Lump sum flag]]="Y",
calculations_table[[#This Row],[Lump sum payment date]],
   IF(calculations_table[[#This Row],[Earliest payment date]]=0,
      "N/A",
      calculations_table[[#This Row],[Earliest payment date]]
   )
)</f>
        <v>#N/A</v>
      </c>
      <c r="J73" s="19">
        <f>SUMIFS(calculations_table[Payment amount], calculations_table[Member ID], calculations_table[[#This Row],[Member ID]])</f>
        <v>0</v>
      </c>
      <c r="K73" s="19" t="e">
        <f>calculations_table[[#This Row],[Total interest multiplier - Judgments]]</f>
        <v>#N/A</v>
      </c>
      <c r="L73" s="19" t="e">
        <f>calculations_table[[#This Row],[Payment amount]]*(calculations_table[[#This Row],[Interest multiplier]]-1)</f>
        <v>#N/A</v>
      </c>
      <c r="M7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3" s="19" t="e">
        <f>1+(calculations_table[[#This Row],[Effective date]]-calculations_table[[#This Row],[Interest start date - Judgments]])/365.25* JudgmentsRate</f>
        <v>#N/A</v>
      </c>
      <c r="O73" s="19">
        <v>1</v>
      </c>
      <c r="P73" s="19" t="e">
        <f>calculations_table[[#This Row],[Period 1 interest multiplier - Judgments]]*calculations_table[[#This Row],[Period 2 interest multiplier - Judgments]]</f>
        <v>#N/A</v>
      </c>
      <c r="Q73" s="11"/>
      <c r="Z73"/>
      <c r="AA73"/>
      <c r="AB73"/>
      <c r="AC73"/>
      <c r="AD73"/>
      <c r="AE73"/>
      <c r="AH73" s="11"/>
      <c r="AI73" s="11"/>
      <c r="AJ73" s="11"/>
      <c r="AK73" s="11"/>
      <c r="AL73" s="11"/>
      <c r="AM73" s="11"/>
    </row>
    <row r="74" spans="1:39" x14ac:dyDescent="0.2">
      <c r="A74" s="37" t="str">
        <f>IFERROR(IF(Calc_type="Bulk", IF(data_final_bulk[[#This Row],[Member ID]]="", "", data_final_bulk[[#This Row],[Member ID]]), IF(A73="Member ID",  "Individual","")), "")</f>
        <v/>
      </c>
      <c r="B74" s="35" t="str">
        <f>IFERROR(IF(Calc_type="Bulk", IF(data_final_bulk[[#This Row],[Global ID]]="", "", data_final_bulk[[#This Row],[Global ID]]), IF(B73="Global ID", "Individual","")), "")</f>
        <v/>
      </c>
      <c r="C74" s="85">
        <f>IF(Calc_type="Bulk", data_final_bulk[[#This Row],[Effective date]], Effective_date_individual)</f>
        <v>0</v>
      </c>
      <c r="D74" s="16">
        <f>IF(Calc_type="Bulk", data_final_bulk[[#This Row],[Earliest payment date]], Earliest_payment_date_individual)</f>
        <v>0</v>
      </c>
      <c r="E74" s="16">
        <f>IF(Calc_type="Bulk", data_final_bulk[[#This Row],[Lump Sum payment date]], Lump_sum_payment_date_individual)</f>
        <v>0</v>
      </c>
      <c r="F74" s="19">
        <f>IF(Calc_type="Bulk", data_final_bulk[[#This Row],[Payment amount]], Payment_amount_individual)</f>
        <v>0</v>
      </c>
      <c r="G74" s="19">
        <f>IF(Calc_type="Bulk", data_final_bulk[[#This Row],[Payment type]], Payment_type_individual)</f>
        <v>0</v>
      </c>
      <c r="H7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4" s="16" t="e">
        <f>IF(calculations_table[[#This Row],[Lump sum flag]]="Y",
calculations_table[[#This Row],[Lump sum payment date]],
   IF(calculations_table[[#This Row],[Earliest payment date]]=0,
      "N/A",
      calculations_table[[#This Row],[Earliest payment date]]
   )
)</f>
        <v>#N/A</v>
      </c>
      <c r="J74" s="19">
        <f>SUMIFS(calculations_table[Payment amount], calculations_table[Member ID], calculations_table[[#This Row],[Member ID]])</f>
        <v>0</v>
      </c>
      <c r="K74" s="19" t="e">
        <f>calculations_table[[#This Row],[Total interest multiplier - Judgments]]</f>
        <v>#N/A</v>
      </c>
      <c r="L74" s="19" t="e">
        <f>calculations_table[[#This Row],[Payment amount]]*(calculations_table[[#This Row],[Interest multiplier]]-1)</f>
        <v>#N/A</v>
      </c>
      <c r="M7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4" s="19" t="e">
        <f>1+(calculations_table[[#This Row],[Effective date]]-calculations_table[[#This Row],[Interest start date - Judgments]])/365.25* JudgmentsRate</f>
        <v>#N/A</v>
      </c>
      <c r="O74" s="19">
        <v>1</v>
      </c>
      <c r="P74" s="19" t="e">
        <f>calculations_table[[#This Row],[Period 1 interest multiplier - Judgments]]*calculations_table[[#This Row],[Period 2 interest multiplier - Judgments]]</f>
        <v>#N/A</v>
      </c>
      <c r="Q74" s="11"/>
      <c r="Z74"/>
      <c r="AA74"/>
      <c r="AB74"/>
      <c r="AC74"/>
      <c r="AD74"/>
      <c r="AE74"/>
      <c r="AH74" s="11"/>
      <c r="AI74" s="11"/>
      <c r="AJ74" s="11"/>
      <c r="AK74" s="11"/>
      <c r="AL74" s="11"/>
      <c r="AM74" s="11"/>
    </row>
    <row r="75" spans="1:39" x14ac:dyDescent="0.2">
      <c r="A75" s="37" t="str">
        <f>IFERROR(IF(Calc_type="Bulk", IF(data_final_bulk[[#This Row],[Member ID]]="", "", data_final_bulk[[#This Row],[Member ID]]), IF(A74="Member ID",  "Individual","")), "")</f>
        <v/>
      </c>
      <c r="B75" s="35" t="str">
        <f>IFERROR(IF(Calc_type="Bulk", IF(data_final_bulk[[#This Row],[Global ID]]="", "", data_final_bulk[[#This Row],[Global ID]]), IF(B74="Global ID", "Individual","")), "")</f>
        <v/>
      </c>
      <c r="C75" s="85">
        <f>IF(Calc_type="Bulk", data_final_bulk[[#This Row],[Effective date]], Effective_date_individual)</f>
        <v>0</v>
      </c>
      <c r="D75" s="16">
        <f>IF(Calc_type="Bulk", data_final_bulk[[#This Row],[Earliest payment date]], Earliest_payment_date_individual)</f>
        <v>0</v>
      </c>
      <c r="E75" s="16">
        <f>IF(Calc_type="Bulk", data_final_bulk[[#This Row],[Lump Sum payment date]], Lump_sum_payment_date_individual)</f>
        <v>0</v>
      </c>
      <c r="F75" s="19">
        <f>IF(Calc_type="Bulk", data_final_bulk[[#This Row],[Payment amount]], Payment_amount_individual)</f>
        <v>0</v>
      </c>
      <c r="G75" s="19">
        <f>IF(Calc_type="Bulk", data_final_bulk[[#This Row],[Payment type]], Payment_type_individual)</f>
        <v>0</v>
      </c>
      <c r="H7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5" s="16" t="e">
        <f>IF(calculations_table[[#This Row],[Lump sum flag]]="Y",
calculations_table[[#This Row],[Lump sum payment date]],
   IF(calculations_table[[#This Row],[Earliest payment date]]=0,
      "N/A",
      calculations_table[[#This Row],[Earliest payment date]]
   )
)</f>
        <v>#N/A</v>
      </c>
      <c r="J75" s="19">
        <f>SUMIFS(calculations_table[Payment amount], calculations_table[Member ID], calculations_table[[#This Row],[Member ID]])</f>
        <v>0</v>
      </c>
      <c r="K75" s="19" t="e">
        <f>calculations_table[[#This Row],[Total interest multiplier - Judgments]]</f>
        <v>#N/A</v>
      </c>
      <c r="L75" s="19" t="e">
        <f>calculations_table[[#This Row],[Payment amount]]*(calculations_table[[#This Row],[Interest multiplier]]-1)</f>
        <v>#N/A</v>
      </c>
      <c r="M7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5" s="19" t="e">
        <f>1+(calculations_table[[#This Row],[Effective date]]-calculations_table[[#This Row],[Interest start date - Judgments]])/365.25* JudgmentsRate</f>
        <v>#N/A</v>
      </c>
      <c r="O75" s="19">
        <v>1</v>
      </c>
      <c r="P75" s="19" t="e">
        <f>calculations_table[[#This Row],[Period 1 interest multiplier - Judgments]]*calculations_table[[#This Row],[Period 2 interest multiplier - Judgments]]</f>
        <v>#N/A</v>
      </c>
      <c r="Q75" s="11"/>
      <c r="Z75"/>
      <c r="AA75"/>
      <c r="AB75"/>
      <c r="AC75"/>
      <c r="AD75"/>
      <c r="AE75"/>
      <c r="AH75" s="11"/>
      <c r="AI75" s="11"/>
      <c r="AJ75" s="11"/>
      <c r="AK75" s="11"/>
      <c r="AL75" s="11"/>
      <c r="AM75" s="11"/>
    </row>
    <row r="76" spans="1:39" x14ac:dyDescent="0.2">
      <c r="A76" s="37" t="str">
        <f>IFERROR(IF(Calc_type="Bulk", IF(data_final_bulk[[#This Row],[Member ID]]="", "", data_final_bulk[[#This Row],[Member ID]]), IF(A75="Member ID",  "Individual","")), "")</f>
        <v/>
      </c>
      <c r="B76" s="35" t="str">
        <f>IFERROR(IF(Calc_type="Bulk", IF(data_final_bulk[[#This Row],[Global ID]]="", "", data_final_bulk[[#This Row],[Global ID]]), IF(B75="Global ID", "Individual","")), "")</f>
        <v/>
      </c>
      <c r="C76" s="85">
        <f>IF(Calc_type="Bulk", data_final_bulk[[#This Row],[Effective date]], Effective_date_individual)</f>
        <v>0</v>
      </c>
      <c r="D76" s="16">
        <f>IF(Calc_type="Bulk", data_final_bulk[[#This Row],[Earliest payment date]], Earliest_payment_date_individual)</f>
        <v>0</v>
      </c>
      <c r="E76" s="16">
        <f>IF(Calc_type="Bulk", data_final_bulk[[#This Row],[Lump Sum payment date]], Lump_sum_payment_date_individual)</f>
        <v>0</v>
      </c>
      <c r="F76" s="19">
        <f>IF(Calc_type="Bulk", data_final_bulk[[#This Row],[Payment amount]], Payment_amount_individual)</f>
        <v>0</v>
      </c>
      <c r="G76" s="19">
        <f>IF(Calc_type="Bulk", data_final_bulk[[#This Row],[Payment type]], Payment_type_individual)</f>
        <v>0</v>
      </c>
      <c r="H7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6" s="16" t="e">
        <f>IF(calculations_table[[#This Row],[Lump sum flag]]="Y",
calculations_table[[#This Row],[Lump sum payment date]],
   IF(calculations_table[[#This Row],[Earliest payment date]]=0,
      "N/A",
      calculations_table[[#This Row],[Earliest payment date]]
   )
)</f>
        <v>#N/A</v>
      </c>
      <c r="J76" s="19">
        <f>SUMIFS(calculations_table[Payment amount], calculations_table[Member ID], calculations_table[[#This Row],[Member ID]])</f>
        <v>0</v>
      </c>
      <c r="K76" s="19" t="e">
        <f>calculations_table[[#This Row],[Total interest multiplier - Judgments]]</f>
        <v>#N/A</v>
      </c>
      <c r="L76" s="19" t="e">
        <f>calculations_table[[#This Row],[Payment amount]]*(calculations_table[[#This Row],[Interest multiplier]]-1)</f>
        <v>#N/A</v>
      </c>
      <c r="M7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6" s="19" t="e">
        <f>1+(calculations_table[[#This Row],[Effective date]]-calculations_table[[#This Row],[Interest start date - Judgments]])/365.25* JudgmentsRate</f>
        <v>#N/A</v>
      </c>
      <c r="O76" s="19">
        <v>1</v>
      </c>
      <c r="P76" s="19" t="e">
        <f>calculations_table[[#This Row],[Period 1 interest multiplier - Judgments]]*calculations_table[[#This Row],[Period 2 interest multiplier - Judgments]]</f>
        <v>#N/A</v>
      </c>
      <c r="Q76" s="11"/>
      <c r="Z76"/>
      <c r="AA76"/>
      <c r="AB76"/>
      <c r="AC76"/>
      <c r="AD76"/>
      <c r="AE76"/>
      <c r="AH76" s="11"/>
      <c r="AI76" s="11"/>
      <c r="AJ76" s="11"/>
      <c r="AK76" s="11"/>
      <c r="AL76" s="11"/>
      <c r="AM76" s="11"/>
    </row>
    <row r="77" spans="1:39" x14ac:dyDescent="0.2">
      <c r="A77" s="37" t="str">
        <f>IFERROR(IF(Calc_type="Bulk", IF(data_final_bulk[[#This Row],[Member ID]]="", "", data_final_bulk[[#This Row],[Member ID]]), IF(A76="Member ID",  "Individual","")), "")</f>
        <v/>
      </c>
      <c r="B77" s="35" t="str">
        <f>IFERROR(IF(Calc_type="Bulk", IF(data_final_bulk[[#This Row],[Global ID]]="", "", data_final_bulk[[#This Row],[Global ID]]), IF(B76="Global ID", "Individual","")), "")</f>
        <v/>
      </c>
      <c r="C77" s="85">
        <f>IF(Calc_type="Bulk", data_final_bulk[[#This Row],[Effective date]], Effective_date_individual)</f>
        <v>0</v>
      </c>
      <c r="D77" s="16">
        <f>IF(Calc_type="Bulk", data_final_bulk[[#This Row],[Earliest payment date]], Earliest_payment_date_individual)</f>
        <v>0</v>
      </c>
      <c r="E77" s="16">
        <f>IF(Calc_type="Bulk", data_final_bulk[[#This Row],[Lump Sum payment date]], Lump_sum_payment_date_individual)</f>
        <v>0</v>
      </c>
      <c r="F77" s="19">
        <f>IF(Calc_type="Bulk", data_final_bulk[[#This Row],[Payment amount]], Payment_amount_individual)</f>
        <v>0</v>
      </c>
      <c r="G77" s="19">
        <f>IF(Calc_type="Bulk", data_final_bulk[[#This Row],[Payment type]], Payment_type_individual)</f>
        <v>0</v>
      </c>
      <c r="H7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7" s="16" t="e">
        <f>IF(calculations_table[[#This Row],[Lump sum flag]]="Y",
calculations_table[[#This Row],[Lump sum payment date]],
   IF(calculations_table[[#This Row],[Earliest payment date]]=0,
      "N/A",
      calculations_table[[#This Row],[Earliest payment date]]
   )
)</f>
        <v>#N/A</v>
      </c>
      <c r="J77" s="19">
        <f>SUMIFS(calculations_table[Payment amount], calculations_table[Member ID], calculations_table[[#This Row],[Member ID]])</f>
        <v>0</v>
      </c>
      <c r="K77" s="19" t="e">
        <f>calculations_table[[#This Row],[Total interest multiplier - Judgments]]</f>
        <v>#N/A</v>
      </c>
      <c r="L77" s="19" t="e">
        <f>calculations_table[[#This Row],[Payment amount]]*(calculations_table[[#This Row],[Interest multiplier]]-1)</f>
        <v>#N/A</v>
      </c>
      <c r="M7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7" s="19" t="e">
        <f>1+(calculations_table[[#This Row],[Effective date]]-calculations_table[[#This Row],[Interest start date - Judgments]])/365.25* JudgmentsRate</f>
        <v>#N/A</v>
      </c>
      <c r="O77" s="19">
        <v>1</v>
      </c>
      <c r="P77" s="19" t="e">
        <f>calculations_table[[#This Row],[Period 1 interest multiplier - Judgments]]*calculations_table[[#This Row],[Period 2 interest multiplier - Judgments]]</f>
        <v>#N/A</v>
      </c>
      <c r="Q77" s="11"/>
      <c r="Z77"/>
      <c r="AA77"/>
      <c r="AB77"/>
      <c r="AC77"/>
      <c r="AD77"/>
      <c r="AE77"/>
      <c r="AH77" s="11"/>
      <c r="AI77" s="11"/>
      <c r="AJ77" s="11"/>
      <c r="AK77" s="11"/>
      <c r="AL77" s="11"/>
      <c r="AM77" s="11"/>
    </row>
    <row r="78" spans="1:39" x14ac:dyDescent="0.2">
      <c r="A78" s="37" t="str">
        <f>IFERROR(IF(Calc_type="Bulk", IF(data_final_bulk[[#This Row],[Member ID]]="", "", data_final_bulk[[#This Row],[Member ID]]), IF(A77="Member ID",  "Individual","")), "")</f>
        <v/>
      </c>
      <c r="B78" s="35" t="str">
        <f>IFERROR(IF(Calc_type="Bulk", IF(data_final_bulk[[#This Row],[Global ID]]="", "", data_final_bulk[[#This Row],[Global ID]]), IF(B77="Global ID", "Individual","")), "")</f>
        <v/>
      </c>
      <c r="C78" s="85">
        <f>IF(Calc_type="Bulk", data_final_bulk[[#This Row],[Effective date]], Effective_date_individual)</f>
        <v>0</v>
      </c>
      <c r="D78" s="16">
        <f>IF(Calc_type="Bulk", data_final_bulk[[#This Row],[Earliest payment date]], Earliest_payment_date_individual)</f>
        <v>0</v>
      </c>
      <c r="E78" s="16">
        <f>IF(Calc_type="Bulk", data_final_bulk[[#This Row],[Lump Sum payment date]], Lump_sum_payment_date_individual)</f>
        <v>0</v>
      </c>
      <c r="F78" s="19">
        <f>IF(Calc_type="Bulk", data_final_bulk[[#This Row],[Payment amount]], Payment_amount_individual)</f>
        <v>0</v>
      </c>
      <c r="G78" s="19">
        <f>IF(Calc_type="Bulk", data_final_bulk[[#This Row],[Payment type]], Payment_type_individual)</f>
        <v>0</v>
      </c>
      <c r="H7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8" s="16" t="e">
        <f>IF(calculations_table[[#This Row],[Lump sum flag]]="Y",
calculations_table[[#This Row],[Lump sum payment date]],
   IF(calculations_table[[#This Row],[Earliest payment date]]=0,
      "N/A",
      calculations_table[[#This Row],[Earliest payment date]]
   )
)</f>
        <v>#N/A</v>
      </c>
      <c r="J78" s="19">
        <f>SUMIFS(calculations_table[Payment amount], calculations_table[Member ID], calculations_table[[#This Row],[Member ID]])</f>
        <v>0</v>
      </c>
      <c r="K78" s="19" t="e">
        <f>calculations_table[[#This Row],[Total interest multiplier - Judgments]]</f>
        <v>#N/A</v>
      </c>
      <c r="L78" s="19" t="e">
        <f>calculations_table[[#This Row],[Payment amount]]*(calculations_table[[#This Row],[Interest multiplier]]-1)</f>
        <v>#N/A</v>
      </c>
      <c r="M7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8" s="19" t="e">
        <f>1+(calculations_table[[#This Row],[Effective date]]-calculations_table[[#This Row],[Interest start date - Judgments]])/365.25* JudgmentsRate</f>
        <v>#N/A</v>
      </c>
      <c r="O78" s="19">
        <v>1</v>
      </c>
      <c r="P78" s="19" t="e">
        <f>calculations_table[[#This Row],[Period 1 interest multiplier - Judgments]]*calculations_table[[#This Row],[Period 2 interest multiplier - Judgments]]</f>
        <v>#N/A</v>
      </c>
      <c r="Q78" s="11"/>
      <c r="Z78"/>
      <c r="AA78"/>
      <c r="AB78"/>
      <c r="AC78"/>
      <c r="AD78"/>
      <c r="AE78"/>
      <c r="AH78" s="11"/>
      <c r="AI78" s="11"/>
      <c r="AJ78" s="11"/>
      <c r="AK78" s="11"/>
      <c r="AL78" s="11"/>
      <c r="AM78" s="11"/>
    </row>
    <row r="79" spans="1:39" x14ac:dyDescent="0.2">
      <c r="A79" s="37" t="str">
        <f>IFERROR(IF(Calc_type="Bulk", IF(data_final_bulk[[#This Row],[Member ID]]="", "", data_final_bulk[[#This Row],[Member ID]]), IF(A78="Member ID",  "Individual","")), "")</f>
        <v/>
      </c>
      <c r="B79" s="35" t="str">
        <f>IFERROR(IF(Calc_type="Bulk", IF(data_final_bulk[[#This Row],[Global ID]]="", "", data_final_bulk[[#This Row],[Global ID]]), IF(B78="Global ID", "Individual","")), "")</f>
        <v/>
      </c>
      <c r="C79" s="85">
        <f>IF(Calc_type="Bulk", data_final_bulk[[#This Row],[Effective date]], Effective_date_individual)</f>
        <v>0</v>
      </c>
      <c r="D79" s="16">
        <f>IF(Calc_type="Bulk", data_final_bulk[[#This Row],[Earliest payment date]], Earliest_payment_date_individual)</f>
        <v>0</v>
      </c>
      <c r="E79" s="16">
        <f>IF(Calc_type="Bulk", data_final_bulk[[#This Row],[Lump Sum payment date]], Lump_sum_payment_date_individual)</f>
        <v>0</v>
      </c>
      <c r="F79" s="19">
        <f>IF(Calc_type="Bulk", data_final_bulk[[#This Row],[Payment amount]], Payment_amount_individual)</f>
        <v>0</v>
      </c>
      <c r="G79" s="19">
        <f>IF(Calc_type="Bulk", data_final_bulk[[#This Row],[Payment type]], Payment_type_individual)</f>
        <v>0</v>
      </c>
      <c r="H7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79" s="16" t="e">
        <f>IF(calculations_table[[#This Row],[Lump sum flag]]="Y",
calculations_table[[#This Row],[Lump sum payment date]],
   IF(calculations_table[[#This Row],[Earliest payment date]]=0,
      "N/A",
      calculations_table[[#This Row],[Earliest payment date]]
   )
)</f>
        <v>#N/A</v>
      </c>
      <c r="J79" s="19">
        <f>SUMIFS(calculations_table[Payment amount], calculations_table[Member ID], calculations_table[[#This Row],[Member ID]])</f>
        <v>0</v>
      </c>
      <c r="K79" s="19" t="e">
        <f>calculations_table[[#This Row],[Total interest multiplier - Judgments]]</f>
        <v>#N/A</v>
      </c>
      <c r="L79" s="19" t="e">
        <f>calculations_table[[#This Row],[Payment amount]]*(calculations_table[[#This Row],[Interest multiplier]]-1)</f>
        <v>#N/A</v>
      </c>
      <c r="M7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79" s="19" t="e">
        <f>1+(calculations_table[[#This Row],[Effective date]]-calculations_table[[#This Row],[Interest start date - Judgments]])/365.25* JudgmentsRate</f>
        <v>#N/A</v>
      </c>
      <c r="O79" s="19">
        <v>1</v>
      </c>
      <c r="P79" s="19" t="e">
        <f>calculations_table[[#This Row],[Period 1 interest multiplier - Judgments]]*calculations_table[[#This Row],[Period 2 interest multiplier - Judgments]]</f>
        <v>#N/A</v>
      </c>
      <c r="Q79" s="11"/>
      <c r="Z79"/>
      <c r="AA79"/>
      <c r="AB79"/>
      <c r="AC79"/>
      <c r="AD79"/>
      <c r="AE79"/>
      <c r="AH79" s="11"/>
      <c r="AI79" s="11"/>
      <c r="AJ79" s="11"/>
      <c r="AK79" s="11"/>
      <c r="AL79" s="11"/>
      <c r="AM79" s="11"/>
    </row>
    <row r="80" spans="1:39" x14ac:dyDescent="0.2">
      <c r="A80" s="37" t="str">
        <f>IFERROR(IF(Calc_type="Bulk", IF(data_final_bulk[[#This Row],[Member ID]]="", "", data_final_bulk[[#This Row],[Member ID]]), IF(A79="Member ID",  "Individual","")), "")</f>
        <v/>
      </c>
      <c r="B80" s="35" t="str">
        <f>IFERROR(IF(Calc_type="Bulk", IF(data_final_bulk[[#This Row],[Global ID]]="", "", data_final_bulk[[#This Row],[Global ID]]), IF(B79="Global ID", "Individual","")), "")</f>
        <v/>
      </c>
      <c r="C80" s="85">
        <f>IF(Calc_type="Bulk", data_final_bulk[[#This Row],[Effective date]], Effective_date_individual)</f>
        <v>0</v>
      </c>
      <c r="D80" s="16">
        <f>IF(Calc_type="Bulk", data_final_bulk[[#This Row],[Earliest payment date]], Earliest_payment_date_individual)</f>
        <v>0</v>
      </c>
      <c r="E80" s="16">
        <f>IF(Calc_type="Bulk", data_final_bulk[[#This Row],[Lump Sum payment date]], Lump_sum_payment_date_individual)</f>
        <v>0</v>
      </c>
      <c r="F80" s="19">
        <f>IF(Calc_type="Bulk", data_final_bulk[[#This Row],[Payment amount]], Payment_amount_individual)</f>
        <v>0</v>
      </c>
      <c r="G80" s="19">
        <f>IF(Calc_type="Bulk", data_final_bulk[[#This Row],[Payment type]], Payment_type_individual)</f>
        <v>0</v>
      </c>
      <c r="H8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0" s="16" t="e">
        <f>IF(calculations_table[[#This Row],[Lump sum flag]]="Y",
calculations_table[[#This Row],[Lump sum payment date]],
   IF(calculations_table[[#This Row],[Earliest payment date]]=0,
      "N/A",
      calculations_table[[#This Row],[Earliest payment date]]
   )
)</f>
        <v>#N/A</v>
      </c>
      <c r="J80" s="19">
        <f>SUMIFS(calculations_table[Payment amount], calculations_table[Member ID], calculations_table[[#This Row],[Member ID]])</f>
        <v>0</v>
      </c>
      <c r="K80" s="19" t="e">
        <f>calculations_table[[#This Row],[Total interest multiplier - Judgments]]</f>
        <v>#N/A</v>
      </c>
      <c r="L80" s="19" t="e">
        <f>calculations_table[[#This Row],[Payment amount]]*(calculations_table[[#This Row],[Interest multiplier]]-1)</f>
        <v>#N/A</v>
      </c>
      <c r="M8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0" s="19" t="e">
        <f>1+(calculations_table[[#This Row],[Effective date]]-calculations_table[[#This Row],[Interest start date - Judgments]])/365.25* JudgmentsRate</f>
        <v>#N/A</v>
      </c>
      <c r="O80" s="19">
        <v>1</v>
      </c>
      <c r="P80" s="19" t="e">
        <f>calculations_table[[#This Row],[Period 1 interest multiplier - Judgments]]*calculations_table[[#This Row],[Period 2 interest multiplier - Judgments]]</f>
        <v>#N/A</v>
      </c>
      <c r="Q80" s="11"/>
      <c r="Z80"/>
      <c r="AA80"/>
      <c r="AB80"/>
      <c r="AC80"/>
      <c r="AD80"/>
      <c r="AE80"/>
      <c r="AH80" s="11"/>
      <c r="AI80" s="11"/>
      <c r="AJ80" s="11"/>
      <c r="AK80" s="11"/>
      <c r="AL80" s="11"/>
      <c r="AM80" s="11"/>
    </row>
    <row r="81" spans="1:39" x14ac:dyDescent="0.2">
      <c r="A81" s="37" t="str">
        <f>IFERROR(IF(Calc_type="Bulk", IF(data_final_bulk[[#This Row],[Member ID]]="", "", data_final_bulk[[#This Row],[Member ID]]), IF(A80="Member ID",  "Individual","")), "")</f>
        <v/>
      </c>
      <c r="B81" s="35" t="str">
        <f>IFERROR(IF(Calc_type="Bulk", IF(data_final_bulk[[#This Row],[Global ID]]="", "", data_final_bulk[[#This Row],[Global ID]]), IF(B80="Global ID", "Individual","")), "")</f>
        <v/>
      </c>
      <c r="C81" s="85">
        <f>IF(Calc_type="Bulk", data_final_bulk[[#This Row],[Effective date]], Effective_date_individual)</f>
        <v>0</v>
      </c>
      <c r="D81" s="16">
        <f>IF(Calc_type="Bulk", data_final_bulk[[#This Row],[Earliest payment date]], Earliest_payment_date_individual)</f>
        <v>0</v>
      </c>
      <c r="E81" s="16">
        <f>IF(Calc_type="Bulk", data_final_bulk[[#This Row],[Lump Sum payment date]], Lump_sum_payment_date_individual)</f>
        <v>0</v>
      </c>
      <c r="F81" s="19">
        <f>IF(Calc_type="Bulk", data_final_bulk[[#This Row],[Payment amount]], Payment_amount_individual)</f>
        <v>0</v>
      </c>
      <c r="G81" s="19">
        <f>IF(Calc_type="Bulk", data_final_bulk[[#This Row],[Payment type]], Payment_type_individual)</f>
        <v>0</v>
      </c>
      <c r="H8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1" s="16" t="e">
        <f>IF(calculations_table[[#This Row],[Lump sum flag]]="Y",
calculations_table[[#This Row],[Lump sum payment date]],
   IF(calculations_table[[#This Row],[Earliest payment date]]=0,
      "N/A",
      calculations_table[[#This Row],[Earliest payment date]]
   )
)</f>
        <v>#N/A</v>
      </c>
      <c r="J81" s="19">
        <f>SUMIFS(calculations_table[Payment amount], calculations_table[Member ID], calculations_table[[#This Row],[Member ID]])</f>
        <v>0</v>
      </c>
      <c r="K81" s="19" t="e">
        <f>calculations_table[[#This Row],[Total interest multiplier - Judgments]]</f>
        <v>#N/A</v>
      </c>
      <c r="L81" s="19" t="e">
        <f>calculations_table[[#This Row],[Payment amount]]*(calculations_table[[#This Row],[Interest multiplier]]-1)</f>
        <v>#N/A</v>
      </c>
      <c r="M8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1" s="19" t="e">
        <f>1+(calculations_table[[#This Row],[Effective date]]-calculations_table[[#This Row],[Interest start date - Judgments]])/365.25* JudgmentsRate</f>
        <v>#N/A</v>
      </c>
      <c r="O81" s="19">
        <v>1</v>
      </c>
      <c r="P81" s="19" t="e">
        <f>calculations_table[[#This Row],[Period 1 interest multiplier - Judgments]]*calculations_table[[#This Row],[Period 2 interest multiplier - Judgments]]</f>
        <v>#N/A</v>
      </c>
      <c r="Q81" s="11"/>
      <c r="Z81"/>
      <c r="AA81"/>
      <c r="AB81"/>
      <c r="AC81"/>
      <c r="AD81"/>
      <c r="AE81"/>
      <c r="AH81" s="11"/>
      <c r="AI81" s="11"/>
      <c r="AJ81" s="11"/>
      <c r="AK81" s="11"/>
      <c r="AL81" s="11"/>
      <c r="AM81" s="11"/>
    </row>
    <row r="82" spans="1:39" x14ac:dyDescent="0.2">
      <c r="A82" s="37" t="str">
        <f>IFERROR(IF(Calc_type="Bulk", IF(data_final_bulk[[#This Row],[Member ID]]="", "", data_final_bulk[[#This Row],[Member ID]]), IF(A81="Member ID",  "Individual","")), "")</f>
        <v/>
      </c>
      <c r="B82" s="35" t="str">
        <f>IFERROR(IF(Calc_type="Bulk", IF(data_final_bulk[[#This Row],[Global ID]]="", "", data_final_bulk[[#This Row],[Global ID]]), IF(B81="Global ID", "Individual","")), "")</f>
        <v/>
      </c>
      <c r="C82" s="85">
        <f>IF(Calc_type="Bulk", data_final_bulk[[#This Row],[Effective date]], Effective_date_individual)</f>
        <v>0</v>
      </c>
      <c r="D82" s="16">
        <f>IF(Calc_type="Bulk", data_final_bulk[[#This Row],[Earliest payment date]], Earliest_payment_date_individual)</f>
        <v>0</v>
      </c>
      <c r="E82" s="16">
        <f>IF(Calc_type="Bulk", data_final_bulk[[#This Row],[Lump Sum payment date]], Lump_sum_payment_date_individual)</f>
        <v>0</v>
      </c>
      <c r="F82" s="19">
        <f>IF(Calc_type="Bulk", data_final_bulk[[#This Row],[Payment amount]], Payment_amount_individual)</f>
        <v>0</v>
      </c>
      <c r="G82" s="19">
        <f>IF(Calc_type="Bulk", data_final_bulk[[#This Row],[Payment type]], Payment_type_individual)</f>
        <v>0</v>
      </c>
      <c r="H8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2" s="16" t="e">
        <f>IF(calculations_table[[#This Row],[Lump sum flag]]="Y",
calculations_table[[#This Row],[Lump sum payment date]],
   IF(calculations_table[[#This Row],[Earliest payment date]]=0,
      "N/A",
      calculations_table[[#This Row],[Earliest payment date]]
   )
)</f>
        <v>#N/A</v>
      </c>
      <c r="J82" s="19">
        <f>SUMIFS(calculations_table[Payment amount], calculations_table[Member ID], calculations_table[[#This Row],[Member ID]])</f>
        <v>0</v>
      </c>
      <c r="K82" s="19" t="e">
        <f>calculations_table[[#This Row],[Total interest multiplier - Judgments]]</f>
        <v>#N/A</v>
      </c>
      <c r="L82" s="19" t="e">
        <f>calculations_table[[#This Row],[Payment amount]]*(calculations_table[[#This Row],[Interest multiplier]]-1)</f>
        <v>#N/A</v>
      </c>
      <c r="M8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2" s="19" t="e">
        <f>1+(calculations_table[[#This Row],[Effective date]]-calculations_table[[#This Row],[Interest start date - Judgments]])/365.25* JudgmentsRate</f>
        <v>#N/A</v>
      </c>
      <c r="O82" s="19">
        <v>1</v>
      </c>
      <c r="P82" s="19" t="e">
        <f>calculations_table[[#This Row],[Period 1 interest multiplier - Judgments]]*calculations_table[[#This Row],[Period 2 interest multiplier - Judgments]]</f>
        <v>#N/A</v>
      </c>
      <c r="Q82" s="11"/>
      <c r="Z82"/>
      <c r="AA82"/>
      <c r="AB82"/>
      <c r="AC82"/>
      <c r="AD82"/>
      <c r="AE82"/>
      <c r="AH82" s="11"/>
      <c r="AI82" s="11"/>
      <c r="AJ82" s="11"/>
      <c r="AK82" s="11"/>
      <c r="AL82" s="11"/>
      <c r="AM82" s="11"/>
    </row>
    <row r="83" spans="1:39" x14ac:dyDescent="0.2">
      <c r="A83" s="37" t="str">
        <f>IFERROR(IF(Calc_type="Bulk", IF(data_final_bulk[[#This Row],[Member ID]]="", "", data_final_bulk[[#This Row],[Member ID]]), IF(A82="Member ID",  "Individual","")), "")</f>
        <v/>
      </c>
      <c r="B83" s="35" t="str">
        <f>IFERROR(IF(Calc_type="Bulk", IF(data_final_bulk[[#This Row],[Global ID]]="", "", data_final_bulk[[#This Row],[Global ID]]), IF(B82="Global ID", "Individual","")), "")</f>
        <v/>
      </c>
      <c r="C83" s="85">
        <f>IF(Calc_type="Bulk", data_final_bulk[[#This Row],[Effective date]], Effective_date_individual)</f>
        <v>0</v>
      </c>
      <c r="D83" s="16">
        <f>IF(Calc_type="Bulk", data_final_bulk[[#This Row],[Earliest payment date]], Earliest_payment_date_individual)</f>
        <v>0</v>
      </c>
      <c r="E83" s="16">
        <f>IF(Calc_type="Bulk", data_final_bulk[[#This Row],[Lump Sum payment date]], Lump_sum_payment_date_individual)</f>
        <v>0</v>
      </c>
      <c r="F83" s="19">
        <f>IF(Calc_type="Bulk", data_final_bulk[[#This Row],[Payment amount]], Payment_amount_individual)</f>
        <v>0</v>
      </c>
      <c r="G83" s="19">
        <f>IF(Calc_type="Bulk", data_final_bulk[[#This Row],[Payment type]], Payment_type_individual)</f>
        <v>0</v>
      </c>
      <c r="H8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3" s="16" t="e">
        <f>IF(calculations_table[[#This Row],[Lump sum flag]]="Y",
calculations_table[[#This Row],[Lump sum payment date]],
   IF(calculations_table[[#This Row],[Earliest payment date]]=0,
      "N/A",
      calculations_table[[#This Row],[Earliest payment date]]
   )
)</f>
        <v>#N/A</v>
      </c>
      <c r="J83" s="19">
        <f>SUMIFS(calculations_table[Payment amount], calculations_table[Member ID], calculations_table[[#This Row],[Member ID]])</f>
        <v>0</v>
      </c>
      <c r="K83" s="19" t="e">
        <f>calculations_table[[#This Row],[Total interest multiplier - Judgments]]</f>
        <v>#N/A</v>
      </c>
      <c r="L83" s="19" t="e">
        <f>calculations_table[[#This Row],[Payment amount]]*(calculations_table[[#This Row],[Interest multiplier]]-1)</f>
        <v>#N/A</v>
      </c>
      <c r="M8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3" s="19" t="e">
        <f>1+(calculations_table[[#This Row],[Effective date]]-calculations_table[[#This Row],[Interest start date - Judgments]])/365.25* JudgmentsRate</f>
        <v>#N/A</v>
      </c>
      <c r="O83" s="19">
        <v>1</v>
      </c>
      <c r="P83" s="19" t="e">
        <f>calculations_table[[#This Row],[Period 1 interest multiplier - Judgments]]*calculations_table[[#This Row],[Period 2 interest multiplier - Judgments]]</f>
        <v>#N/A</v>
      </c>
      <c r="Q83" s="11"/>
      <c r="Z83"/>
      <c r="AA83"/>
      <c r="AB83"/>
      <c r="AC83"/>
      <c r="AD83"/>
      <c r="AE83"/>
      <c r="AH83" s="11"/>
      <c r="AI83" s="11"/>
      <c r="AJ83" s="11"/>
      <c r="AK83" s="11"/>
      <c r="AL83" s="11"/>
      <c r="AM83" s="11"/>
    </row>
    <row r="84" spans="1:39" x14ac:dyDescent="0.2">
      <c r="A84" s="37" t="str">
        <f>IFERROR(IF(Calc_type="Bulk", IF(data_final_bulk[[#This Row],[Member ID]]="", "", data_final_bulk[[#This Row],[Member ID]]), IF(A83="Member ID",  "Individual","")), "")</f>
        <v/>
      </c>
      <c r="B84" s="35" t="str">
        <f>IFERROR(IF(Calc_type="Bulk", IF(data_final_bulk[[#This Row],[Global ID]]="", "", data_final_bulk[[#This Row],[Global ID]]), IF(B83="Global ID", "Individual","")), "")</f>
        <v/>
      </c>
      <c r="C84" s="85">
        <f>IF(Calc_type="Bulk", data_final_bulk[[#This Row],[Effective date]], Effective_date_individual)</f>
        <v>0</v>
      </c>
      <c r="D84" s="16">
        <f>IF(Calc_type="Bulk", data_final_bulk[[#This Row],[Earliest payment date]], Earliest_payment_date_individual)</f>
        <v>0</v>
      </c>
      <c r="E84" s="16">
        <f>IF(Calc_type="Bulk", data_final_bulk[[#This Row],[Lump Sum payment date]], Lump_sum_payment_date_individual)</f>
        <v>0</v>
      </c>
      <c r="F84" s="19">
        <f>IF(Calc_type="Bulk", data_final_bulk[[#This Row],[Payment amount]], Payment_amount_individual)</f>
        <v>0</v>
      </c>
      <c r="G84" s="19">
        <f>IF(Calc_type="Bulk", data_final_bulk[[#This Row],[Payment type]], Payment_type_individual)</f>
        <v>0</v>
      </c>
      <c r="H8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4" s="16" t="e">
        <f>IF(calculations_table[[#This Row],[Lump sum flag]]="Y",
calculations_table[[#This Row],[Lump sum payment date]],
   IF(calculations_table[[#This Row],[Earliest payment date]]=0,
      "N/A",
      calculations_table[[#This Row],[Earliest payment date]]
   )
)</f>
        <v>#N/A</v>
      </c>
      <c r="J84" s="19">
        <f>SUMIFS(calculations_table[Payment amount], calculations_table[Member ID], calculations_table[[#This Row],[Member ID]])</f>
        <v>0</v>
      </c>
      <c r="K84" s="19" t="e">
        <f>calculations_table[[#This Row],[Total interest multiplier - Judgments]]</f>
        <v>#N/A</v>
      </c>
      <c r="L84" s="19" t="e">
        <f>calculations_table[[#This Row],[Payment amount]]*(calculations_table[[#This Row],[Interest multiplier]]-1)</f>
        <v>#N/A</v>
      </c>
      <c r="M8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4" s="19" t="e">
        <f>1+(calculations_table[[#This Row],[Effective date]]-calculations_table[[#This Row],[Interest start date - Judgments]])/365.25* JudgmentsRate</f>
        <v>#N/A</v>
      </c>
      <c r="O84" s="19">
        <v>1</v>
      </c>
      <c r="P84" s="19" t="e">
        <f>calculations_table[[#This Row],[Period 1 interest multiplier - Judgments]]*calculations_table[[#This Row],[Period 2 interest multiplier - Judgments]]</f>
        <v>#N/A</v>
      </c>
      <c r="Q84" s="11"/>
      <c r="Z84"/>
      <c r="AA84"/>
      <c r="AB84"/>
      <c r="AC84"/>
      <c r="AD84"/>
      <c r="AE84"/>
      <c r="AH84" s="11"/>
      <c r="AI84" s="11"/>
      <c r="AJ84" s="11"/>
      <c r="AK84" s="11"/>
      <c r="AL84" s="11"/>
      <c r="AM84" s="11"/>
    </row>
    <row r="85" spans="1:39" x14ac:dyDescent="0.2">
      <c r="A85" s="37" t="str">
        <f>IFERROR(IF(Calc_type="Bulk", IF(data_final_bulk[[#This Row],[Member ID]]="", "", data_final_bulk[[#This Row],[Member ID]]), IF(A84="Member ID",  "Individual","")), "")</f>
        <v/>
      </c>
      <c r="B85" s="35" t="str">
        <f>IFERROR(IF(Calc_type="Bulk", IF(data_final_bulk[[#This Row],[Global ID]]="", "", data_final_bulk[[#This Row],[Global ID]]), IF(B84="Global ID", "Individual","")), "")</f>
        <v/>
      </c>
      <c r="C85" s="85">
        <f>IF(Calc_type="Bulk", data_final_bulk[[#This Row],[Effective date]], Effective_date_individual)</f>
        <v>0</v>
      </c>
      <c r="D85" s="16">
        <f>IF(Calc_type="Bulk", data_final_bulk[[#This Row],[Earliest payment date]], Earliest_payment_date_individual)</f>
        <v>0</v>
      </c>
      <c r="E85" s="16">
        <f>IF(Calc_type="Bulk", data_final_bulk[[#This Row],[Lump Sum payment date]], Lump_sum_payment_date_individual)</f>
        <v>0</v>
      </c>
      <c r="F85" s="19">
        <f>IF(Calc_type="Bulk", data_final_bulk[[#This Row],[Payment amount]], Payment_amount_individual)</f>
        <v>0</v>
      </c>
      <c r="G85" s="19">
        <f>IF(Calc_type="Bulk", data_final_bulk[[#This Row],[Payment type]], Payment_type_individual)</f>
        <v>0</v>
      </c>
      <c r="H8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5" s="16" t="e">
        <f>IF(calculations_table[[#This Row],[Lump sum flag]]="Y",
calculations_table[[#This Row],[Lump sum payment date]],
   IF(calculations_table[[#This Row],[Earliest payment date]]=0,
      "N/A",
      calculations_table[[#This Row],[Earliest payment date]]
   )
)</f>
        <v>#N/A</v>
      </c>
      <c r="J85" s="19">
        <f>SUMIFS(calculations_table[Payment amount], calculations_table[Member ID], calculations_table[[#This Row],[Member ID]])</f>
        <v>0</v>
      </c>
      <c r="K85" s="19" t="e">
        <f>calculations_table[[#This Row],[Total interest multiplier - Judgments]]</f>
        <v>#N/A</v>
      </c>
      <c r="L85" s="19" t="e">
        <f>calculations_table[[#This Row],[Payment amount]]*(calculations_table[[#This Row],[Interest multiplier]]-1)</f>
        <v>#N/A</v>
      </c>
      <c r="M8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5" s="19" t="e">
        <f>1+(calculations_table[[#This Row],[Effective date]]-calculations_table[[#This Row],[Interest start date - Judgments]])/365.25* JudgmentsRate</f>
        <v>#N/A</v>
      </c>
      <c r="O85" s="19">
        <v>1</v>
      </c>
      <c r="P85" s="19" t="e">
        <f>calculations_table[[#This Row],[Period 1 interest multiplier - Judgments]]*calculations_table[[#This Row],[Period 2 interest multiplier - Judgments]]</f>
        <v>#N/A</v>
      </c>
      <c r="Q85" s="11"/>
      <c r="Z85"/>
      <c r="AA85"/>
      <c r="AB85"/>
      <c r="AC85"/>
      <c r="AD85"/>
      <c r="AE85"/>
      <c r="AH85" s="11"/>
      <c r="AI85" s="11"/>
      <c r="AJ85" s="11"/>
      <c r="AK85" s="11"/>
      <c r="AL85" s="11"/>
      <c r="AM85" s="11"/>
    </row>
    <row r="86" spans="1:39" x14ac:dyDescent="0.2">
      <c r="A86" s="37" t="str">
        <f>IFERROR(IF(Calc_type="Bulk", IF(data_final_bulk[[#This Row],[Member ID]]="", "", data_final_bulk[[#This Row],[Member ID]]), IF(A85="Member ID",  "Individual","")), "")</f>
        <v/>
      </c>
      <c r="B86" s="35" t="str">
        <f>IFERROR(IF(Calc_type="Bulk", IF(data_final_bulk[[#This Row],[Global ID]]="", "", data_final_bulk[[#This Row],[Global ID]]), IF(B85="Global ID", "Individual","")), "")</f>
        <v/>
      </c>
      <c r="C86" s="85">
        <f>IF(Calc_type="Bulk", data_final_bulk[[#This Row],[Effective date]], Effective_date_individual)</f>
        <v>0</v>
      </c>
      <c r="D86" s="16">
        <f>IF(Calc_type="Bulk", data_final_bulk[[#This Row],[Earliest payment date]], Earliest_payment_date_individual)</f>
        <v>0</v>
      </c>
      <c r="E86" s="16">
        <f>IF(Calc_type="Bulk", data_final_bulk[[#This Row],[Lump Sum payment date]], Lump_sum_payment_date_individual)</f>
        <v>0</v>
      </c>
      <c r="F86" s="19">
        <f>IF(Calc_type="Bulk", data_final_bulk[[#This Row],[Payment amount]], Payment_amount_individual)</f>
        <v>0</v>
      </c>
      <c r="G86" s="19">
        <f>IF(Calc_type="Bulk", data_final_bulk[[#This Row],[Payment type]], Payment_type_individual)</f>
        <v>0</v>
      </c>
      <c r="H8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6" s="16" t="e">
        <f>IF(calculations_table[[#This Row],[Lump sum flag]]="Y",
calculations_table[[#This Row],[Lump sum payment date]],
   IF(calculations_table[[#This Row],[Earliest payment date]]=0,
      "N/A",
      calculations_table[[#This Row],[Earliest payment date]]
   )
)</f>
        <v>#N/A</v>
      </c>
      <c r="J86" s="19">
        <f>SUMIFS(calculations_table[Payment amount], calculations_table[Member ID], calculations_table[[#This Row],[Member ID]])</f>
        <v>0</v>
      </c>
      <c r="K86" s="19" t="e">
        <f>calculations_table[[#This Row],[Total interest multiplier - Judgments]]</f>
        <v>#N/A</v>
      </c>
      <c r="L86" s="19" t="e">
        <f>calculations_table[[#This Row],[Payment amount]]*(calculations_table[[#This Row],[Interest multiplier]]-1)</f>
        <v>#N/A</v>
      </c>
      <c r="M8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6" s="19" t="e">
        <f>1+(calculations_table[[#This Row],[Effective date]]-calculations_table[[#This Row],[Interest start date - Judgments]])/365.25* JudgmentsRate</f>
        <v>#N/A</v>
      </c>
      <c r="O86" s="19">
        <v>1</v>
      </c>
      <c r="P86" s="19" t="e">
        <f>calculations_table[[#This Row],[Period 1 interest multiplier - Judgments]]*calculations_table[[#This Row],[Period 2 interest multiplier - Judgments]]</f>
        <v>#N/A</v>
      </c>
      <c r="Q86" s="11"/>
      <c r="Z86"/>
      <c r="AA86"/>
      <c r="AB86"/>
      <c r="AC86"/>
      <c r="AD86"/>
      <c r="AE86"/>
      <c r="AH86" s="11"/>
      <c r="AI86" s="11"/>
      <c r="AJ86" s="11"/>
      <c r="AK86" s="11"/>
      <c r="AL86" s="11"/>
      <c r="AM86" s="11"/>
    </row>
    <row r="87" spans="1:39" x14ac:dyDescent="0.2">
      <c r="A87" s="37" t="str">
        <f>IFERROR(IF(Calc_type="Bulk", IF(data_final_bulk[[#This Row],[Member ID]]="", "", data_final_bulk[[#This Row],[Member ID]]), IF(A86="Member ID",  "Individual","")), "")</f>
        <v/>
      </c>
      <c r="B87" s="35" t="str">
        <f>IFERROR(IF(Calc_type="Bulk", IF(data_final_bulk[[#This Row],[Global ID]]="", "", data_final_bulk[[#This Row],[Global ID]]), IF(B86="Global ID", "Individual","")), "")</f>
        <v/>
      </c>
      <c r="C87" s="85">
        <f>IF(Calc_type="Bulk", data_final_bulk[[#This Row],[Effective date]], Effective_date_individual)</f>
        <v>0</v>
      </c>
      <c r="D87" s="16">
        <f>IF(Calc_type="Bulk", data_final_bulk[[#This Row],[Earliest payment date]], Earliest_payment_date_individual)</f>
        <v>0</v>
      </c>
      <c r="E87" s="16">
        <f>IF(Calc_type="Bulk", data_final_bulk[[#This Row],[Lump Sum payment date]], Lump_sum_payment_date_individual)</f>
        <v>0</v>
      </c>
      <c r="F87" s="19">
        <f>IF(Calc_type="Bulk", data_final_bulk[[#This Row],[Payment amount]], Payment_amount_individual)</f>
        <v>0</v>
      </c>
      <c r="G87" s="19">
        <f>IF(Calc_type="Bulk", data_final_bulk[[#This Row],[Payment type]], Payment_type_individual)</f>
        <v>0</v>
      </c>
      <c r="H8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7" s="16" t="e">
        <f>IF(calculations_table[[#This Row],[Lump sum flag]]="Y",
calculations_table[[#This Row],[Lump sum payment date]],
   IF(calculations_table[[#This Row],[Earliest payment date]]=0,
      "N/A",
      calculations_table[[#This Row],[Earliest payment date]]
   )
)</f>
        <v>#N/A</v>
      </c>
      <c r="J87" s="19">
        <f>SUMIFS(calculations_table[Payment amount], calculations_table[Member ID], calculations_table[[#This Row],[Member ID]])</f>
        <v>0</v>
      </c>
      <c r="K87" s="19" t="e">
        <f>calculations_table[[#This Row],[Total interest multiplier - Judgments]]</f>
        <v>#N/A</v>
      </c>
      <c r="L87" s="19" t="e">
        <f>calculations_table[[#This Row],[Payment amount]]*(calculations_table[[#This Row],[Interest multiplier]]-1)</f>
        <v>#N/A</v>
      </c>
      <c r="M8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7" s="19" t="e">
        <f>1+(calculations_table[[#This Row],[Effective date]]-calculations_table[[#This Row],[Interest start date - Judgments]])/365.25* JudgmentsRate</f>
        <v>#N/A</v>
      </c>
      <c r="O87" s="19">
        <v>1</v>
      </c>
      <c r="P87" s="19" t="e">
        <f>calculations_table[[#This Row],[Period 1 interest multiplier - Judgments]]*calculations_table[[#This Row],[Period 2 interest multiplier - Judgments]]</f>
        <v>#N/A</v>
      </c>
      <c r="Q87" s="11"/>
      <c r="Z87"/>
      <c r="AA87"/>
      <c r="AB87"/>
      <c r="AC87"/>
      <c r="AD87"/>
      <c r="AE87"/>
      <c r="AH87" s="11"/>
      <c r="AI87" s="11"/>
      <c r="AJ87" s="11"/>
      <c r="AK87" s="11"/>
      <c r="AL87" s="11"/>
      <c r="AM87" s="11"/>
    </row>
    <row r="88" spans="1:39" x14ac:dyDescent="0.2">
      <c r="A88" s="37" t="str">
        <f>IFERROR(IF(Calc_type="Bulk", IF(data_final_bulk[[#This Row],[Member ID]]="", "", data_final_bulk[[#This Row],[Member ID]]), IF(A87="Member ID",  "Individual","")), "")</f>
        <v/>
      </c>
      <c r="B88" s="35" t="str">
        <f>IFERROR(IF(Calc_type="Bulk", IF(data_final_bulk[[#This Row],[Global ID]]="", "", data_final_bulk[[#This Row],[Global ID]]), IF(B87="Global ID", "Individual","")), "")</f>
        <v/>
      </c>
      <c r="C88" s="85">
        <f>IF(Calc_type="Bulk", data_final_bulk[[#This Row],[Effective date]], Effective_date_individual)</f>
        <v>0</v>
      </c>
      <c r="D88" s="16">
        <f>IF(Calc_type="Bulk", data_final_bulk[[#This Row],[Earliest payment date]], Earliest_payment_date_individual)</f>
        <v>0</v>
      </c>
      <c r="E88" s="16">
        <f>IF(Calc_type="Bulk", data_final_bulk[[#This Row],[Lump Sum payment date]], Lump_sum_payment_date_individual)</f>
        <v>0</v>
      </c>
      <c r="F88" s="19">
        <f>IF(Calc_type="Bulk", data_final_bulk[[#This Row],[Payment amount]], Payment_amount_individual)</f>
        <v>0</v>
      </c>
      <c r="G88" s="19">
        <f>IF(Calc_type="Bulk", data_final_bulk[[#This Row],[Payment type]], Payment_type_individual)</f>
        <v>0</v>
      </c>
      <c r="H8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8" s="16" t="e">
        <f>IF(calculations_table[[#This Row],[Lump sum flag]]="Y",
calculations_table[[#This Row],[Lump sum payment date]],
   IF(calculations_table[[#This Row],[Earliest payment date]]=0,
      "N/A",
      calculations_table[[#This Row],[Earliest payment date]]
   )
)</f>
        <v>#N/A</v>
      </c>
      <c r="J88" s="19">
        <f>SUMIFS(calculations_table[Payment amount], calculations_table[Member ID], calculations_table[[#This Row],[Member ID]])</f>
        <v>0</v>
      </c>
      <c r="K88" s="19" t="e">
        <f>calculations_table[[#This Row],[Total interest multiplier - Judgments]]</f>
        <v>#N/A</v>
      </c>
      <c r="L88" s="19" t="e">
        <f>calculations_table[[#This Row],[Payment amount]]*(calculations_table[[#This Row],[Interest multiplier]]-1)</f>
        <v>#N/A</v>
      </c>
      <c r="M8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8" s="19" t="e">
        <f>1+(calculations_table[[#This Row],[Effective date]]-calculations_table[[#This Row],[Interest start date - Judgments]])/365.25* JudgmentsRate</f>
        <v>#N/A</v>
      </c>
      <c r="O88" s="19">
        <v>1</v>
      </c>
      <c r="P88" s="19" t="e">
        <f>calculations_table[[#This Row],[Period 1 interest multiplier - Judgments]]*calculations_table[[#This Row],[Period 2 interest multiplier - Judgments]]</f>
        <v>#N/A</v>
      </c>
      <c r="Q88" s="11"/>
      <c r="Z88"/>
      <c r="AA88"/>
      <c r="AB88"/>
      <c r="AC88"/>
      <c r="AD88"/>
      <c r="AE88"/>
      <c r="AH88" s="11"/>
      <c r="AI88" s="11"/>
      <c r="AJ88" s="11"/>
      <c r="AK88" s="11"/>
      <c r="AL88" s="11"/>
      <c r="AM88" s="11"/>
    </row>
    <row r="89" spans="1:39" x14ac:dyDescent="0.2">
      <c r="A89" s="37" t="str">
        <f>IFERROR(IF(Calc_type="Bulk", IF(data_final_bulk[[#This Row],[Member ID]]="", "", data_final_bulk[[#This Row],[Member ID]]), IF(A88="Member ID",  "Individual","")), "")</f>
        <v/>
      </c>
      <c r="B89" s="35" t="str">
        <f>IFERROR(IF(Calc_type="Bulk", IF(data_final_bulk[[#This Row],[Global ID]]="", "", data_final_bulk[[#This Row],[Global ID]]), IF(B88="Global ID", "Individual","")), "")</f>
        <v/>
      </c>
      <c r="C89" s="85">
        <f>IF(Calc_type="Bulk", data_final_bulk[[#This Row],[Effective date]], Effective_date_individual)</f>
        <v>0</v>
      </c>
      <c r="D89" s="16">
        <f>IF(Calc_type="Bulk", data_final_bulk[[#This Row],[Earliest payment date]], Earliest_payment_date_individual)</f>
        <v>0</v>
      </c>
      <c r="E89" s="16">
        <f>IF(Calc_type="Bulk", data_final_bulk[[#This Row],[Lump Sum payment date]], Lump_sum_payment_date_individual)</f>
        <v>0</v>
      </c>
      <c r="F89" s="19">
        <f>IF(Calc_type="Bulk", data_final_bulk[[#This Row],[Payment amount]], Payment_amount_individual)</f>
        <v>0</v>
      </c>
      <c r="G89" s="19">
        <f>IF(Calc_type="Bulk", data_final_bulk[[#This Row],[Payment type]], Payment_type_individual)</f>
        <v>0</v>
      </c>
      <c r="H8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89" s="16" t="e">
        <f>IF(calculations_table[[#This Row],[Lump sum flag]]="Y",
calculations_table[[#This Row],[Lump sum payment date]],
   IF(calculations_table[[#This Row],[Earliest payment date]]=0,
      "N/A",
      calculations_table[[#This Row],[Earliest payment date]]
   )
)</f>
        <v>#N/A</v>
      </c>
      <c r="J89" s="19">
        <f>SUMIFS(calculations_table[Payment amount], calculations_table[Member ID], calculations_table[[#This Row],[Member ID]])</f>
        <v>0</v>
      </c>
      <c r="K89" s="19" t="e">
        <f>calculations_table[[#This Row],[Total interest multiplier - Judgments]]</f>
        <v>#N/A</v>
      </c>
      <c r="L89" s="19" t="e">
        <f>calculations_table[[#This Row],[Payment amount]]*(calculations_table[[#This Row],[Interest multiplier]]-1)</f>
        <v>#N/A</v>
      </c>
      <c r="M8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89" s="19" t="e">
        <f>1+(calculations_table[[#This Row],[Effective date]]-calculations_table[[#This Row],[Interest start date - Judgments]])/365.25* JudgmentsRate</f>
        <v>#N/A</v>
      </c>
      <c r="O89" s="19">
        <v>1</v>
      </c>
      <c r="P89" s="19" t="e">
        <f>calculations_table[[#This Row],[Period 1 interest multiplier - Judgments]]*calculations_table[[#This Row],[Period 2 interest multiplier - Judgments]]</f>
        <v>#N/A</v>
      </c>
      <c r="Q89" s="11"/>
      <c r="Z89"/>
      <c r="AA89"/>
      <c r="AB89"/>
      <c r="AC89"/>
      <c r="AD89"/>
      <c r="AE89"/>
      <c r="AH89" s="11"/>
      <c r="AI89" s="11"/>
      <c r="AJ89" s="11"/>
      <c r="AK89" s="11"/>
      <c r="AL89" s="11"/>
      <c r="AM89" s="11"/>
    </row>
    <row r="90" spans="1:39" x14ac:dyDescent="0.2">
      <c r="A90" s="37" t="str">
        <f>IFERROR(IF(Calc_type="Bulk", IF(data_final_bulk[[#This Row],[Member ID]]="", "", data_final_bulk[[#This Row],[Member ID]]), IF(A89="Member ID",  "Individual","")), "")</f>
        <v/>
      </c>
      <c r="B90" s="35" t="str">
        <f>IFERROR(IF(Calc_type="Bulk", IF(data_final_bulk[[#This Row],[Global ID]]="", "", data_final_bulk[[#This Row],[Global ID]]), IF(B89="Global ID", "Individual","")), "")</f>
        <v/>
      </c>
      <c r="C90" s="85">
        <f>IF(Calc_type="Bulk", data_final_bulk[[#This Row],[Effective date]], Effective_date_individual)</f>
        <v>0</v>
      </c>
      <c r="D90" s="16">
        <f>IF(Calc_type="Bulk", data_final_bulk[[#This Row],[Earliest payment date]], Earliest_payment_date_individual)</f>
        <v>0</v>
      </c>
      <c r="E90" s="16">
        <f>IF(Calc_type="Bulk", data_final_bulk[[#This Row],[Lump Sum payment date]], Lump_sum_payment_date_individual)</f>
        <v>0</v>
      </c>
      <c r="F90" s="19">
        <f>IF(Calc_type="Bulk", data_final_bulk[[#This Row],[Payment amount]], Payment_amount_individual)</f>
        <v>0</v>
      </c>
      <c r="G90" s="19">
        <f>IF(Calc_type="Bulk", data_final_bulk[[#This Row],[Payment type]], Payment_type_individual)</f>
        <v>0</v>
      </c>
      <c r="H9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0" s="16" t="e">
        <f>IF(calculations_table[[#This Row],[Lump sum flag]]="Y",
calculations_table[[#This Row],[Lump sum payment date]],
   IF(calculations_table[[#This Row],[Earliest payment date]]=0,
      "N/A",
      calculations_table[[#This Row],[Earliest payment date]]
   )
)</f>
        <v>#N/A</v>
      </c>
      <c r="J90" s="19">
        <f>SUMIFS(calculations_table[Payment amount], calculations_table[Member ID], calculations_table[[#This Row],[Member ID]])</f>
        <v>0</v>
      </c>
      <c r="K90" s="19" t="e">
        <f>calculations_table[[#This Row],[Total interest multiplier - Judgments]]</f>
        <v>#N/A</v>
      </c>
      <c r="L90" s="19" t="e">
        <f>calculations_table[[#This Row],[Payment amount]]*(calculations_table[[#This Row],[Interest multiplier]]-1)</f>
        <v>#N/A</v>
      </c>
      <c r="M9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0" s="19" t="e">
        <f>1+(calculations_table[[#This Row],[Effective date]]-calculations_table[[#This Row],[Interest start date - Judgments]])/365.25* JudgmentsRate</f>
        <v>#N/A</v>
      </c>
      <c r="O90" s="19">
        <v>1</v>
      </c>
      <c r="P90" s="19" t="e">
        <f>calculations_table[[#This Row],[Period 1 interest multiplier - Judgments]]*calculations_table[[#This Row],[Period 2 interest multiplier - Judgments]]</f>
        <v>#N/A</v>
      </c>
      <c r="Q90" s="11"/>
      <c r="Z90"/>
      <c r="AA90"/>
      <c r="AB90"/>
      <c r="AC90"/>
      <c r="AD90"/>
      <c r="AE90"/>
      <c r="AH90" s="11"/>
      <c r="AI90" s="11"/>
      <c r="AJ90" s="11"/>
      <c r="AK90" s="11"/>
      <c r="AL90" s="11"/>
      <c r="AM90" s="11"/>
    </row>
    <row r="91" spans="1:39" x14ac:dyDescent="0.2">
      <c r="A91" s="37" t="str">
        <f>IFERROR(IF(Calc_type="Bulk", IF(data_final_bulk[[#This Row],[Member ID]]="", "", data_final_bulk[[#This Row],[Member ID]]), IF(A90="Member ID",  "Individual","")), "")</f>
        <v/>
      </c>
      <c r="B91" s="35" t="str">
        <f>IFERROR(IF(Calc_type="Bulk", IF(data_final_bulk[[#This Row],[Global ID]]="", "", data_final_bulk[[#This Row],[Global ID]]), IF(B90="Global ID", "Individual","")), "")</f>
        <v/>
      </c>
      <c r="C91" s="85">
        <f>IF(Calc_type="Bulk", data_final_bulk[[#This Row],[Effective date]], Effective_date_individual)</f>
        <v>0</v>
      </c>
      <c r="D91" s="16">
        <f>IF(Calc_type="Bulk", data_final_bulk[[#This Row],[Earliest payment date]], Earliest_payment_date_individual)</f>
        <v>0</v>
      </c>
      <c r="E91" s="16">
        <f>IF(Calc_type="Bulk", data_final_bulk[[#This Row],[Lump Sum payment date]], Lump_sum_payment_date_individual)</f>
        <v>0</v>
      </c>
      <c r="F91" s="19">
        <f>IF(Calc_type="Bulk", data_final_bulk[[#This Row],[Payment amount]], Payment_amount_individual)</f>
        <v>0</v>
      </c>
      <c r="G91" s="19">
        <f>IF(Calc_type="Bulk", data_final_bulk[[#This Row],[Payment type]], Payment_type_individual)</f>
        <v>0</v>
      </c>
      <c r="H9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1" s="16" t="e">
        <f>IF(calculations_table[[#This Row],[Lump sum flag]]="Y",
calculations_table[[#This Row],[Lump sum payment date]],
   IF(calculations_table[[#This Row],[Earliest payment date]]=0,
      "N/A",
      calculations_table[[#This Row],[Earliest payment date]]
   )
)</f>
        <v>#N/A</v>
      </c>
      <c r="J91" s="19">
        <f>SUMIFS(calculations_table[Payment amount], calculations_table[Member ID], calculations_table[[#This Row],[Member ID]])</f>
        <v>0</v>
      </c>
      <c r="K91" s="19" t="e">
        <f>calculations_table[[#This Row],[Total interest multiplier - Judgments]]</f>
        <v>#N/A</v>
      </c>
      <c r="L91" s="19" t="e">
        <f>calculations_table[[#This Row],[Payment amount]]*(calculations_table[[#This Row],[Interest multiplier]]-1)</f>
        <v>#N/A</v>
      </c>
      <c r="M9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1" s="19" t="e">
        <f>1+(calculations_table[[#This Row],[Effective date]]-calculations_table[[#This Row],[Interest start date - Judgments]])/365.25* JudgmentsRate</f>
        <v>#N/A</v>
      </c>
      <c r="O91" s="19">
        <v>1</v>
      </c>
      <c r="P91" s="19" t="e">
        <f>calculations_table[[#This Row],[Period 1 interest multiplier - Judgments]]*calculations_table[[#This Row],[Period 2 interest multiplier - Judgments]]</f>
        <v>#N/A</v>
      </c>
      <c r="Q91" s="11"/>
      <c r="Z91"/>
      <c r="AA91"/>
      <c r="AB91"/>
      <c r="AC91"/>
      <c r="AD91"/>
      <c r="AE91"/>
      <c r="AH91" s="11"/>
      <c r="AI91" s="11"/>
      <c r="AJ91" s="11"/>
      <c r="AK91" s="11"/>
      <c r="AL91" s="11"/>
      <c r="AM91" s="11"/>
    </row>
    <row r="92" spans="1:39" x14ac:dyDescent="0.2">
      <c r="A92" s="37" t="str">
        <f>IFERROR(IF(Calc_type="Bulk", IF(data_final_bulk[[#This Row],[Member ID]]="", "", data_final_bulk[[#This Row],[Member ID]]), IF(A91="Member ID",  "Individual","")), "")</f>
        <v/>
      </c>
      <c r="B92" s="35" t="str">
        <f>IFERROR(IF(Calc_type="Bulk", IF(data_final_bulk[[#This Row],[Global ID]]="", "", data_final_bulk[[#This Row],[Global ID]]), IF(B91="Global ID", "Individual","")), "")</f>
        <v/>
      </c>
      <c r="C92" s="85">
        <f>IF(Calc_type="Bulk", data_final_bulk[[#This Row],[Effective date]], Effective_date_individual)</f>
        <v>0</v>
      </c>
      <c r="D92" s="16">
        <f>IF(Calc_type="Bulk", data_final_bulk[[#This Row],[Earliest payment date]], Earliest_payment_date_individual)</f>
        <v>0</v>
      </c>
      <c r="E92" s="16">
        <f>IF(Calc_type="Bulk", data_final_bulk[[#This Row],[Lump Sum payment date]], Lump_sum_payment_date_individual)</f>
        <v>0</v>
      </c>
      <c r="F92" s="19">
        <f>IF(Calc_type="Bulk", data_final_bulk[[#This Row],[Payment amount]], Payment_amount_individual)</f>
        <v>0</v>
      </c>
      <c r="G92" s="19">
        <f>IF(Calc_type="Bulk", data_final_bulk[[#This Row],[Payment type]], Payment_type_individual)</f>
        <v>0</v>
      </c>
      <c r="H9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2" s="16" t="e">
        <f>IF(calculations_table[[#This Row],[Lump sum flag]]="Y",
calculations_table[[#This Row],[Lump sum payment date]],
   IF(calculations_table[[#This Row],[Earliest payment date]]=0,
      "N/A",
      calculations_table[[#This Row],[Earliest payment date]]
   )
)</f>
        <v>#N/A</v>
      </c>
      <c r="J92" s="19">
        <f>SUMIFS(calculations_table[Payment amount], calculations_table[Member ID], calculations_table[[#This Row],[Member ID]])</f>
        <v>0</v>
      </c>
      <c r="K92" s="19" t="e">
        <f>calculations_table[[#This Row],[Total interest multiplier - Judgments]]</f>
        <v>#N/A</v>
      </c>
      <c r="L92" s="19" t="e">
        <f>calculations_table[[#This Row],[Payment amount]]*(calculations_table[[#This Row],[Interest multiplier]]-1)</f>
        <v>#N/A</v>
      </c>
      <c r="M9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2" s="19" t="e">
        <f>1+(calculations_table[[#This Row],[Effective date]]-calculations_table[[#This Row],[Interest start date - Judgments]])/365.25* JudgmentsRate</f>
        <v>#N/A</v>
      </c>
      <c r="O92" s="19">
        <v>1</v>
      </c>
      <c r="P92" s="19" t="e">
        <f>calculations_table[[#This Row],[Period 1 interest multiplier - Judgments]]*calculations_table[[#This Row],[Period 2 interest multiplier - Judgments]]</f>
        <v>#N/A</v>
      </c>
      <c r="Q92" s="11"/>
      <c r="Z92"/>
      <c r="AA92"/>
      <c r="AB92"/>
      <c r="AC92"/>
      <c r="AD92"/>
      <c r="AE92"/>
      <c r="AH92" s="11"/>
      <c r="AI92" s="11"/>
      <c r="AJ92" s="11"/>
      <c r="AK92" s="11"/>
      <c r="AL92" s="11"/>
      <c r="AM92" s="11"/>
    </row>
    <row r="93" spans="1:39" x14ac:dyDescent="0.2">
      <c r="A93" s="37" t="str">
        <f>IFERROR(IF(Calc_type="Bulk", IF(data_final_bulk[[#This Row],[Member ID]]="", "", data_final_bulk[[#This Row],[Member ID]]), IF(A92="Member ID",  "Individual","")), "")</f>
        <v/>
      </c>
      <c r="B93" s="35" t="str">
        <f>IFERROR(IF(Calc_type="Bulk", IF(data_final_bulk[[#This Row],[Global ID]]="", "", data_final_bulk[[#This Row],[Global ID]]), IF(B92="Global ID", "Individual","")), "")</f>
        <v/>
      </c>
      <c r="C93" s="85">
        <f>IF(Calc_type="Bulk", data_final_bulk[[#This Row],[Effective date]], Effective_date_individual)</f>
        <v>0</v>
      </c>
      <c r="D93" s="16">
        <f>IF(Calc_type="Bulk", data_final_bulk[[#This Row],[Earliest payment date]], Earliest_payment_date_individual)</f>
        <v>0</v>
      </c>
      <c r="E93" s="16">
        <f>IF(Calc_type="Bulk", data_final_bulk[[#This Row],[Lump Sum payment date]], Lump_sum_payment_date_individual)</f>
        <v>0</v>
      </c>
      <c r="F93" s="19">
        <f>IF(Calc_type="Bulk", data_final_bulk[[#This Row],[Payment amount]], Payment_amount_individual)</f>
        <v>0</v>
      </c>
      <c r="G93" s="19">
        <f>IF(Calc_type="Bulk", data_final_bulk[[#This Row],[Payment type]], Payment_type_individual)</f>
        <v>0</v>
      </c>
      <c r="H9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3" s="16" t="e">
        <f>IF(calculations_table[[#This Row],[Lump sum flag]]="Y",
calculations_table[[#This Row],[Lump sum payment date]],
   IF(calculations_table[[#This Row],[Earliest payment date]]=0,
      "N/A",
      calculations_table[[#This Row],[Earliest payment date]]
   )
)</f>
        <v>#N/A</v>
      </c>
      <c r="J93" s="19">
        <f>SUMIFS(calculations_table[Payment amount], calculations_table[Member ID], calculations_table[[#This Row],[Member ID]])</f>
        <v>0</v>
      </c>
      <c r="K93" s="19" t="e">
        <f>calculations_table[[#This Row],[Total interest multiplier - Judgments]]</f>
        <v>#N/A</v>
      </c>
      <c r="L93" s="19" t="e">
        <f>calculations_table[[#This Row],[Payment amount]]*(calculations_table[[#This Row],[Interest multiplier]]-1)</f>
        <v>#N/A</v>
      </c>
      <c r="M9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3" s="19" t="e">
        <f>1+(calculations_table[[#This Row],[Effective date]]-calculations_table[[#This Row],[Interest start date - Judgments]])/365.25* JudgmentsRate</f>
        <v>#N/A</v>
      </c>
      <c r="O93" s="19">
        <v>1</v>
      </c>
      <c r="P93" s="19" t="e">
        <f>calculations_table[[#This Row],[Period 1 interest multiplier - Judgments]]*calculations_table[[#This Row],[Period 2 interest multiplier - Judgments]]</f>
        <v>#N/A</v>
      </c>
      <c r="Q93" s="11"/>
      <c r="Z93"/>
      <c r="AA93"/>
      <c r="AB93"/>
      <c r="AC93"/>
      <c r="AD93"/>
      <c r="AE93"/>
      <c r="AH93" s="11"/>
      <c r="AI93" s="11"/>
      <c r="AJ93" s="11"/>
      <c r="AK93" s="11"/>
      <c r="AL93" s="11"/>
      <c r="AM93" s="11"/>
    </row>
    <row r="94" spans="1:39" x14ac:dyDescent="0.2">
      <c r="A94" s="37" t="str">
        <f>IFERROR(IF(Calc_type="Bulk", IF(data_final_bulk[[#This Row],[Member ID]]="", "", data_final_bulk[[#This Row],[Member ID]]), IF(A93="Member ID",  "Individual","")), "")</f>
        <v/>
      </c>
      <c r="B94" s="35" t="str">
        <f>IFERROR(IF(Calc_type="Bulk", IF(data_final_bulk[[#This Row],[Global ID]]="", "", data_final_bulk[[#This Row],[Global ID]]), IF(B93="Global ID", "Individual","")), "")</f>
        <v/>
      </c>
      <c r="C94" s="85">
        <f>IF(Calc_type="Bulk", data_final_bulk[[#This Row],[Effective date]], Effective_date_individual)</f>
        <v>0</v>
      </c>
      <c r="D94" s="16">
        <f>IF(Calc_type="Bulk", data_final_bulk[[#This Row],[Earliest payment date]], Earliest_payment_date_individual)</f>
        <v>0</v>
      </c>
      <c r="E94" s="16">
        <f>IF(Calc_type="Bulk", data_final_bulk[[#This Row],[Lump Sum payment date]], Lump_sum_payment_date_individual)</f>
        <v>0</v>
      </c>
      <c r="F94" s="19">
        <f>IF(Calc_type="Bulk", data_final_bulk[[#This Row],[Payment amount]], Payment_amount_individual)</f>
        <v>0</v>
      </c>
      <c r="G94" s="19">
        <f>IF(Calc_type="Bulk", data_final_bulk[[#This Row],[Payment type]], Payment_type_individual)</f>
        <v>0</v>
      </c>
      <c r="H9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4" s="16" t="e">
        <f>IF(calculations_table[[#This Row],[Lump sum flag]]="Y",
calculations_table[[#This Row],[Lump sum payment date]],
   IF(calculations_table[[#This Row],[Earliest payment date]]=0,
      "N/A",
      calculations_table[[#This Row],[Earliest payment date]]
   )
)</f>
        <v>#N/A</v>
      </c>
      <c r="J94" s="19">
        <f>SUMIFS(calculations_table[Payment amount], calculations_table[Member ID], calculations_table[[#This Row],[Member ID]])</f>
        <v>0</v>
      </c>
      <c r="K94" s="19" t="e">
        <f>calculations_table[[#This Row],[Total interest multiplier - Judgments]]</f>
        <v>#N/A</v>
      </c>
      <c r="L94" s="19" t="e">
        <f>calculations_table[[#This Row],[Payment amount]]*(calculations_table[[#This Row],[Interest multiplier]]-1)</f>
        <v>#N/A</v>
      </c>
      <c r="M9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4" s="19" t="e">
        <f>1+(calculations_table[[#This Row],[Effective date]]-calculations_table[[#This Row],[Interest start date - Judgments]])/365.25* JudgmentsRate</f>
        <v>#N/A</v>
      </c>
      <c r="O94" s="19">
        <v>1</v>
      </c>
      <c r="P94" s="19" t="e">
        <f>calculations_table[[#This Row],[Period 1 interest multiplier - Judgments]]*calculations_table[[#This Row],[Period 2 interest multiplier - Judgments]]</f>
        <v>#N/A</v>
      </c>
      <c r="Q94" s="11"/>
      <c r="Z94"/>
      <c r="AA94"/>
      <c r="AB94"/>
      <c r="AC94"/>
      <c r="AD94"/>
      <c r="AE94"/>
      <c r="AH94" s="11"/>
      <c r="AI94" s="11"/>
      <c r="AJ94" s="11"/>
      <c r="AK94" s="11"/>
      <c r="AL94" s="11"/>
      <c r="AM94" s="11"/>
    </row>
    <row r="95" spans="1:39" x14ac:dyDescent="0.2">
      <c r="A95" s="37" t="str">
        <f>IFERROR(IF(Calc_type="Bulk", IF(data_final_bulk[[#This Row],[Member ID]]="", "", data_final_bulk[[#This Row],[Member ID]]), IF(A94="Member ID",  "Individual","")), "")</f>
        <v/>
      </c>
      <c r="B95" s="35" t="str">
        <f>IFERROR(IF(Calc_type="Bulk", IF(data_final_bulk[[#This Row],[Global ID]]="", "", data_final_bulk[[#This Row],[Global ID]]), IF(B94="Global ID", "Individual","")), "")</f>
        <v/>
      </c>
      <c r="C95" s="85">
        <f>IF(Calc_type="Bulk", data_final_bulk[[#This Row],[Effective date]], Effective_date_individual)</f>
        <v>0</v>
      </c>
      <c r="D95" s="16">
        <f>IF(Calc_type="Bulk", data_final_bulk[[#This Row],[Earliest payment date]], Earliest_payment_date_individual)</f>
        <v>0</v>
      </c>
      <c r="E95" s="16">
        <f>IF(Calc_type="Bulk", data_final_bulk[[#This Row],[Lump Sum payment date]], Lump_sum_payment_date_individual)</f>
        <v>0</v>
      </c>
      <c r="F95" s="19">
        <f>IF(Calc_type="Bulk", data_final_bulk[[#This Row],[Payment amount]], Payment_amount_individual)</f>
        <v>0</v>
      </c>
      <c r="G95" s="19">
        <f>IF(Calc_type="Bulk", data_final_bulk[[#This Row],[Payment type]], Payment_type_individual)</f>
        <v>0</v>
      </c>
      <c r="H9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5" s="16" t="e">
        <f>IF(calculations_table[[#This Row],[Lump sum flag]]="Y",
calculations_table[[#This Row],[Lump sum payment date]],
   IF(calculations_table[[#This Row],[Earliest payment date]]=0,
      "N/A",
      calculations_table[[#This Row],[Earliest payment date]]
   )
)</f>
        <v>#N/A</v>
      </c>
      <c r="J95" s="19">
        <f>SUMIFS(calculations_table[Payment amount], calculations_table[Member ID], calculations_table[[#This Row],[Member ID]])</f>
        <v>0</v>
      </c>
      <c r="K95" s="19" t="e">
        <f>calculations_table[[#This Row],[Total interest multiplier - Judgments]]</f>
        <v>#N/A</v>
      </c>
      <c r="L95" s="19" t="e">
        <f>calculations_table[[#This Row],[Payment amount]]*(calculations_table[[#This Row],[Interest multiplier]]-1)</f>
        <v>#N/A</v>
      </c>
      <c r="M9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5" s="19" t="e">
        <f>1+(calculations_table[[#This Row],[Effective date]]-calculations_table[[#This Row],[Interest start date - Judgments]])/365.25* JudgmentsRate</f>
        <v>#N/A</v>
      </c>
      <c r="O95" s="19">
        <v>1</v>
      </c>
      <c r="P95" s="19" t="e">
        <f>calculations_table[[#This Row],[Period 1 interest multiplier - Judgments]]*calculations_table[[#This Row],[Period 2 interest multiplier - Judgments]]</f>
        <v>#N/A</v>
      </c>
      <c r="Q95" s="11"/>
      <c r="Z95"/>
      <c r="AA95"/>
      <c r="AB95"/>
      <c r="AC95"/>
      <c r="AD95"/>
      <c r="AE95"/>
      <c r="AH95" s="11"/>
      <c r="AI95" s="11"/>
      <c r="AJ95" s="11"/>
      <c r="AK95" s="11"/>
      <c r="AL95" s="11"/>
      <c r="AM95" s="11"/>
    </row>
    <row r="96" spans="1:39" x14ac:dyDescent="0.2">
      <c r="A96" s="37" t="str">
        <f>IFERROR(IF(Calc_type="Bulk", IF(data_final_bulk[[#This Row],[Member ID]]="", "", data_final_bulk[[#This Row],[Member ID]]), IF(A95="Member ID",  "Individual","")), "")</f>
        <v/>
      </c>
      <c r="B96" s="35" t="str">
        <f>IFERROR(IF(Calc_type="Bulk", IF(data_final_bulk[[#This Row],[Global ID]]="", "", data_final_bulk[[#This Row],[Global ID]]), IF(B95="Global ID", "Individual","")), "")</f>
        <v/>
      </c>
      <c r="C96" s="85">
        <f>IF(Calc_type="Bulk", data_final_bulk[[#This Row],[Effective date]], Effective_date_individual)</f>
        <v>0</v>
      </c>
      <c r="D96" s="16">
        <f>IF(Calc_type="Bulk", data_final_bulk[[#This Row],[Earliest payment date]], Earliest_payment_date_individual)</f>
        <v>0</v>
      </c>
      <c r="E96" s="16">
        <f>IF(Calc_type="Bulk", data_final_bulk[[#This Row],[Lump Sum payment date]], Lump_sum_payment_date_individual)</f>
        <v>0</v>
      </c>
      <c r="F96" s="19">
        <f>IF(Calc_type="Bulk", data_final_bulk[[#This Row],[Payment amount]], Payment_amount_individual)</f>
        <v>0</v>
      </c>
      <c r="G96" s="19">
        <f>IF(Calc_type="Bulk", data_final_bulk[[#This Row],[Payment type]], Payment_type_individual)</f>
        <v>0</v>
      </c>
      <c r="H9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6" s="16" t="e">
        <f>IF(calculations_table[[#This Row],[Lump sum flag]]="Y",
calculations_table[[#This Row],[Lump sum payment date]],
   IF(calculations_table[[#This Row],[Earliest payment date]]=0,
      "N/A",
      calculations_table[[#This Row],[Earliest payment date]]
   )
)</f>
        <v>#N/A</v>
      </c>
      <c r="J96" s="19">
        <f>SUMIFS(calculations_table[Payment amount], calculations_table[Member ID], calculations_table[[#This Row],[Member ID]])</f>
        <v>0</v>
      </c>
      <c r="K96" s="19" t="e">
        <f>calculations_table[[#This Row],[Total interest multiplier - Judgments]]</f>
        <v>#N/A</v>
      </c>
      <c r="L96" s="19" t="e">
        <f>calculations_table[[#This Row],[Payment amount]]*(calculations_table[[#This Row],[Interest multiplier]]-1)</f>
        <v>#N/A</v>
      </c>
      <c r="M9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6" s="19" t="e">
        <f>1+(calculations_table[[#This Row],[Effective date]]-calculations_table[[#This Row],[Interest start date - Judgments]])/365.25* JudgmentsRate</f>
        <v>#N/A</v>
      </c>
      <c r="O96" s="19">
        <v>1</v>
      </c>
      <c r="P96" s="19" t="e">
        <f>calculations_table[[#This Row],[Period 1 interest multiplier - Judgments]]*calculations_table[[#This Row],[Period 2 interest multiplier - Judgments]]</f>
        <v>#N/A</v>
      </c>
      <c r="Q96" s="11"/>
      <c r="Z96"/>
      <c r="AA96"/>
      <c r="AB96"/>
      <c r="AC96"/>
      <c r="AD96"/>
      <c r="AE96"/>
      <c r="AH96" s="11"/>
      <c r="AI96" s="11"/>
      <c r="AJ96" s="11"/>
      <c r="AK96" s="11"/>
      <c r="AL96" s="11"/>
      <c r="AM96" s="11"/>
    </row>
    <row r="97" spans="1:39" x14ac:dyDescent="0.2">
      <c r="A97" s="37" t="str">
        <f>IFERROR(IF(Calc_type="Bulk", IF(data_final_bulk[[#This Row],[Member ID]]="", "", data_final_bulk[[#This Row],[Member ID]]), IF(A96="Member ID",  "Individual","")), "")</f>
        <v/>
      </c>
      <c r="B97" s="35" t="str">
        <f>IFERROR(IF(Calc_type="Bulk", IF(data_final_bulk[[#This Row],[Global ID]]="", "", data_final_bulk[[#This Row],[Global ID]]), IF(B96="Global ID", "Individual","")), "")</f>
        <v/>
      </c>
      <c r="C97" s="85">
        <f>IF(Calc_type="Bulk", data_final_bulk[[#This Row],[Effective date]], Effective_date_individual)</f>
        <v>0</v>
      </c>
      <c r="D97" s="16">
        <f>IF(Calc_type="Bulk", data_final_bulk[[#This Row],[Earliest payment date]], Earliest_payment_date_individual)</f>
        <v>0</v>
      </c>
      <c r="E97" s="16">
        <f>IF(Calc_type="Bulk", data_final_bulk[[#This Row],[Lump Sum payment date]], Lump_sum_payment_date_individual)</f>
        <v>0</v>
      </c>
      <c r="F97" s="19">
        <f>IF(Calc_type="Bulk", data_final_bulk[[#This Row],[Payment amount]], Payment_amount_individual)</f>
        <v>0</v>
      </c>
      <c r="G97" s="19">
        <f>IF(Calc_type="Bulk", data_final_bulk[[#This Row],[Payment type]], Payment_type_individual)</f>
        <v>0</v>
      </c>
      <c r="H9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7" s="16" t="e">
        <f>IF(calculations_table[[#This Row],[Lump sum flag]]="Y",
calculations_table[[#This Row],[Lump sum payment date]],
   IF(calculations_table[[#This Row],[Earliest payment date]]=0,
      "N/A",
      calculations_table[[#This Row],[Earliest payment date]]
   )
)</f>
        <v>#N/A</v>
      </c>
      <c r="J97" s="19">
        <f>SUMIFS(calculations_table[Payment amount], calculations_table[Member ID], calculations_table[[#This Row],[Member ID]])</f>
        <v>0</v>
      </c>
      <c r="K97" s="19" t="e">
        <f>calculations_table[[#This Row],[Total interest multiplier - Judgments]]</f>
        <v>#N/A</v>
      </c>
      <c r="L97" s="19" t="e">
        <f>calculations_table[[#This Row],[Payment amount]]*(calculations_table[[#This Row],[Interest multiplier]]-1)</f>
        <v>#N/A</v>
      </c>
      <c r="M9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7" s="19" t="e">
        <f>1+(calculations_table[[#This Row],[Effective date]]-calculations_table[[#This Row],[Interest start date - Judgments]])/365.25* JudgmentsRate</f>
        <v>#N/A</v>
      </c>
      <c r="O97" s="19">
        <v>1</v>
      </c>
      <c r="P97" s="19" t="e">
        <f>calculations_table[[#This Row],[Period 1 interest multiplier - Judgments]]*calculations_table[[#This Row],[Period 2 interest multiplier - Judgments]]</f>
        <v>#N/A</v>
      </c>
      <c r="Q97" s="11"/>
      <c r="Z97"/>
      <c r="AA97"/>
      <c r="AB97"/>
      <c r="AC97"/>
      <c r="AD97"/>
      <c r="AE97"/>
      <c r="AH97" s="11"/>
      <c r="AI97" s="11"/>
      <c r="AJ97" s="11"/>
      <c r="AK97" s="11"/>
      <c r="AL97" s="11"/>
      <c r="AM97" s="11"/>
    </row>
    <row r="98" spans="1:39" x14ac:dyDescent="0.2">
      <c r="A98" s="37" t="str">
        <f>IFERROR(IF(Calc_type="Bulk", IF(data_final_bulk[[#This Row],[Member ID]]="", "", data_final_bulk[[#This Row],[Member ID]]), IF(A97="Member ID",  "Individual","")), "")</f>
        <v/>
      </c>
      <c r="B98" s="35" t="str">
        <f>IFERROR(IF(Calc_type="Bulk", IF(data_final_bulk[[#This Row],[Global ID]]="", "", data_final_bulk[[#This Row],[Global ID]]), IF(B97="Global ID", "Individual","")), "")</f>
        <v/>
      </c>
      <c r="C98" s="85">
        <f>IF(Calc_type="Bulk", data_final_bulk[[#This Row],[Effective date]], Effective_date_individual)</f>
        <v>0</v>
      </c>
      <c r="D98" s="16">
        <f>IF(Calc_type="Bulk", data_final_bulk[[#This Row],[Earliest payment date]], Earliest_payment_date_individual)</f>
        <v>0</v>
      </c>
      <c r="E98" s="16">
        <f>IF(Calc_type="Bulk", data_final_bulk[[#This Row],[Lump Sum payment date]], Lump_sum_payment_date_individual)</f>
        <v>0</v>
      </c>
      <c r="F98" s="19">
        <f>IF(Calc_type="Bulk", data_final_bulk[[#This Row],[Payment amount]], Payment_amount_individual)</f>
        <v>0</v>
      </c>
      <c r="G98" s="19">
        <f>IF(Calc_type="Bulk", data_final_bulk[[#This Row],[Payment type]], Payment_type_individual)</f>
        <v>0</v>
      </c>
      <c r="H9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8" s="16" t="e">
        <f>IF(calculations_table[[#This Row],[Lump sum flag]]="Y",
calculations_table[[#This Row],[Lump sum payment date]],
   IF(calculations_table[[#This Row],[Earliest payment date]]=0,
      "N/A",
      calculations_table[[#This Row],[Earliest payment date]]
   )
)</f>
        <v>#N/A</v>
      </c>
      <c r="J98" s="19">
        <f>SUMIFS(calculations_table[Payment amount], calculations_table[Member ID], calculations_table[[#This Row],[Member ID]])</f>
        <v>0</v>
      </c>
      <c r="K98" s="19" t="e">
        <f>calculations_table[[#This Row],[Total interest multiplier - Judgments]]</f>
        <v>#N/A</v>
      </c>
      <c r="L98" s="19" t="e">
        <f>calculations_table[[#This Row],[Payment amount]]*(calculations_table[[#This Row],[Interest multiplier]]-1)</f>
        <v>#N/A</v>
      </c>
      <c r="M9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8" s="19" t="e">
        <f>1+(calculations_table[[#This Row],[Effective date]]-calculations_table[[#This Row],[Interest start date - Judgments]])/365.25* JudgmentsRate</f>
        <v>#N/A</v>
      </c>
      <c r="O98" s="19">
        <v>1</v>
      </c>
      <c r="P98" s="19" t="e">
        <f>calculations_table[[#This Row],[Period 1 interest multiplier - Judgments]]*calculations_table[[#This Row],[Period 2 interest multiplier - Judgments]]</f>
        <v>#N/A</v>
      </c>
      <c r="Q98" s="11"/>
      <c r="Z98"/>
      <c r="AA98"/>
      <c r="AB98"/>
      <c r="AC98"/>
      <c r="AD98"/>
      <c r="AE98"/>
      <c r="AH98" s="11"/>
      <c r="AI98" s="11"/>
      <c r="AJ98" s="11"/>
      <c r="AK98" s="11"/>
      <c r="AL98" s="11"/>
      <c r="AM98" s="11"/>
    </row>
    <row r="99" spans="1:39" x14ac:dyDescent="0.2">
      <c r="A99" s="37" t="str">
        <f>IFERROR(IF(Calc_type="Bulk", IF(data_final_bulk[[#This Row],[Member ID]]="", "", data_final_bulk[[#This Row],[Member ID]]), IF(A98="Member ID",  "Individual","")), "")</f>
        <v/>
      </c>
      <c r="B99" s="35" t="str">
        <f>IFERROR(IF(Calc_type="Bulk", IF(data_final_bulk[[#This Row],[Global ID]]="", "", data_final_bulk[[#This Row],[Global ID]]), IF(B98="Global ID", "Individual","")), "")</f>
        <v/>
      </c>
      <c r="C99" s="85">
        <f>IF(Calc_type="Bulk", data_final_bulk[[#This Row],[Effective date]], Effective_date_individual)</f>
        <v>0</v>
      </c>
      <c r="D99" s="16">
        <f>IF(Calc_type="Bulk", data_final_bulk[[#This Row],[Earliest payment date]], Earliest_payment_date_individual)</f>
        <v>0</v>
      </c>
      <c r="E99" s="16">
        <f>IF(Calc_type="Bulk", data_final_bulk[[#This Row],[Lump Sum payment date]], Lump_sum_payment_date_individual)</f>
        <v>0</v>
      </c>
      <c r="F99" s="19">
        <f>IF(Calc_type="Bulk", data_final_bulk[[#This Row],[Payment amount]], Payment_amount_individual)</f>
        <v>0</v>
      </c>
      <c r="G99" s="19">
        <f>IF(Calc_type="Bulk", data_final_bulk[[#This Row],[Payment type]], Payment_type_individual)</f>
        <v>0</v>
      </c>
      <c r="H9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99" s="16" t="e">
        <f>IF(calculations_table[[#This Row],[Lump sum flag]]="Y",
calculations_table[[#This Row],[Lump sum payment date]],
   IF(calculations_table[[#This Row],[Earliest payment date]]=0,
      "N/A",
      calculations_table[[#This Row],[Earliest payment date]]
   )
)</f>
        <v>#N/A</v>
      </c>
      <c r="J99" s="19">
        <f>SUMIFS(calculations_table[Payment amount], calculations_table[Member ID], calculations_table[[#This Row],[Member ID]])</f>
        <v>0</v>
      </c>
      <c r="K99" s="19" t="e">
        <f>calculations_table[[#This Row],[Total interest multiplier - Judgments]]</f>
        <v>#N/A</v>
      </c>
      <c r="L99" s="19" t="e">
        <f>calculations_table[[#This Row],[Payment amount]]*(calculations_table[[#This Row],[Interest multiplier]]-1)</f>
        <v>#N/A</v>
      </c>
      <c r="M9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99" s="19" t="e">
        <f>1+(calculations_table[[#This Row],[Effective date]]-calculations_table[[#This Row],[Interest start date - Judgments]])/365.25* JudgmentsRate</f>
        <v>#N/A</v>
      </c>
      <c r="O99" s="19">
        <v>1</v>
      </c>
      <c r="P99" s="19" t="e">
        <f>calculations_table[[#This Row],[Period 1 interest multiplier - Judgments]]*calculations_table[[#This Row],[Period 2 interest multiplier - Judgments]]</f>
        <v>#N/A</v>
      </c>
      <c r="Q99" s="11"/>
      <c r="Z99"/>
      <c r="AA99"/>
      <c r="AB99"/>
      <c r="AC99"/>
      <c r="AD99"/>
      <c r="AE99"/>
      <c r="AH99" s="11"/>
      <c r="AI99" s="11"/>
      <c r="AJ99" s="11"/>
      <c r="AK99" s="11"/>
      <c r="AL99" s="11"/>
      <c r="AM99" s="11"/>
    </row>
    <row r="100" spans="1:39" x14ac:dyDescent="0.2">
      <c r="A100" s="37" t="str">
        <f>IFERROR(IF(Calc_type="Bulk", IF(data_final_bulk[[#This Row],[Member ID]]="", "", data_final_bulk[[#This Row],[Member ID]]), IF(A99="Member ID",  "Individual","")), "")</f>
        <v/>
      </c>
      <c r="B100" s="35" t="str">
        <f>IFERROR(IF(Calc_type="Bulk", IF(data_final_bulk[[#This Row],[Global ID]]="", "", data_final_bulk[[#This Row],[Global ID]]), IF(B99="Global ID", "Individual","")), "")</f>
        <v/>
      </c>
      <c r="C100" s="85">
        <f>IF(Calc_type="Bulk", data_final_bulk[[#This Row],[Effective date]], Effective_date_individual)</f>
        <v>0</v>
      </c>
      <c r="D100" s="16">
        <f>IF(Calc_type="Bulk", data_final_bulk[[#This Row],[Earliest payment date]], Earliest_payment_date_individual)</f>
        <v>0</v>
      </c>
      <c r="E100" s="16">
        <f>IF(Calc_type="Bulk", data_final_bulk[[#This Row],[Lump Sum payment date]], Lump_sum_payment_date_individual)</f>
        <v>0</v>
      </c>
      <c r="F100" s="19">
        <f>IF(Calc_type="Bulk", data_final_bulk[[#This Row],[Payment amount]], Payment_amount_individual)</f>
        <v>0</v>
      </c>
      <c r="G100" s="19">
        <f>IF(Calc_type="Bulk", data_final_bulk[[#This Row],[Payment type]], Payment_type_individual)</f>
        <v>0</v>
      </c>
      <c r="H10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0" s="16" t="e">
        <f>IF(calculations_table[[#This Row],[Lump sum flag]]="Y",
calculations_table[[#This Row],[Lump sum payment date]],
   IF(calculations_table[[#This Row],[Earliest payment date]]=0,
      "N/A",
      calculations_table[[#This Row],[Earliest payment date]]
   )
)</f>
        <v>#N/A</v>
      </c>
      <c r="J100" s="19">
        <f>SUMIFS(calculations_table[Payment amount], calculations_table[Member ID], calculations_table[[#This Row],[Member ID]])</f>
        <v>0</v>
      </c>
      <c r="K100" s="19" t="e">
        <f>calculations_table[[#This Row],[Total interest multiplier - Judgments]]</f>
        <v>#N/A</v>
      </c>
      <c r="L100" s="19" t="e">
        <f>calculations_table[[#This Row],[Payment amount]]*(calculations_table[[#This Row],[Interest multiplier]]-1)</f>
        <v>#N/A</v>
      </c>
      <c r="M10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0" s="19" t="e">
        <f>1+(calculations_table[[#This Row],[Effective date]]-calculations_table[[#This Row],[Interest start date - Judgments]])/365.25* JudgmentsRate</f>
        <v>#N/A</v>
      </c>
      <c r="O100" s="19">
        <v>1</v>
      </c>
      <c r="P100" s="19" t="e">
        <f>calculations_table[[#This Row],[Period 1 interest multiplier - Judgments]]*calculations_table[[#This Row],[Period 2 interest multiplier - Judgments]]</f>
        <v>#N/A</v>
      </c>
      <c r="Q100" s="11"/>
      <c r="Z100"/>
      <c r="AA100"/>
      <c r="AB100"/>
      <c r="AC100"/>
      <c r="AD100"/>
      <c r="AE100"/>
      <c r="AH100" s="11"/>
      <c r="AI100" s="11"/>
      <c r="AJ100" s="11"/>
      <c r="AK100" s="11"/>
      <c r="AL100" s="11"/>
      <c r="AM100" s="11"/>
    </row>
    <row r="101" spans="1:39" x14ac:dyDescent="0.2">
      <c r="A101" s="37" t="str">
        <f>IFERROR(IF(Calc_type="Bulk", IF(data_final_bulk[[#This Row],[Member ID]]="", "", data_final_bulk[[#This Row],[Member ID]]), IF(A100="Member ID",  "Individual","")), "")</f>
        <v/>
      </c>
      <c r="B101" s="35" t="str">
        <f>IFERROR(IF(Calc_type="Bulk", IF(data_final_bulk[[#This Row],[Global ID]]="", "", data_final_bulk[[#This Row],[Global ID]]), IF(B100="Global ID", "Individual","")), "")</f>
        <v/>
      </c>
      <c r="C101" s="85">
        <f>IF(Calc_type="Bulk", data_final_bulk[[#This Row],[Effective date]], Effective_date_individual)</f>
        <v>0</v>
      </c>
      <c r="D101" s="16">
        <f>IF(Calc_type="Bulk", data_final_bulk[[#This Row],[Earliest payment date]], Earliest_payment_date_individual)</f>
        <v>0</v>
      </c>
      <c r="E101" s="16">
        <f>IF(Calc_type="Bulk", data_final_bulk[[#This Row],[Lump Sum payment date]], Lump_sum_payment_date_individual)</f>
        <v>0</v>
      </c>
      <c r="F101" s="19">
        <f>IF(Calc_type="Bulk", data_final_bulk[[#This Row],[Payment amount]], Payment_amount_individual)</f>
        <v>0</v>
      </c>
      <c r="G101" s="19">
        <f>IF(Calc_type="Bulk", data_final_bulk[[#This Row],[Payment type]], Payment_type_individual)</f>
        <v>0</v>
      </c>
      <c r="H10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1" s="16" t="e">
        <f>IF(calculations_table[[#This Row],[Lump sum flag]]="Y",
calculations_table[[#This Row],[Lump sum payment date]],
   IF(calculations_table[[#This Row],[Earliest payment date]]=0,
      "N/A",
      calculations_table[[#This Row],[Earliest payment date]]
   )
)</f>
        <v>#N/A</v>
      </c>
      <c r="J101" s="19">
        <f>SUMIFS(calculations_table[Payment amount], calculations_table[Member ID], calculations_table[[#This Row],[Member ID]])</f>
        <v>0</v>
      </c>
      <c r="K101" s="19" t="e">
        <f>calculations_table[[#This Row],[Total interest multiplier - Judgments]]</f>
        <v>#N/A</v>
      </c>
      <c r="L101" s="19" t="e">
        <f>calculations_table[[#This Row],[Payment amount]]*(calculations_table[[#This Row],[Interest multiplier]]-1)</f>
        <v>#N/A</v>
      </c>
      <c r="M10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1" s="19" t="e">
        <f>1+(calculations_table[[#This Row],[Effective date]]-calculations_table[[#This Row],[Interest start date - Judgments]])/365.25* JudgmentsRate</f>
        <v>#N/A</v>
      </c>
      <c r="O101" s="19">
        <v>1</v>
      </c>
      <c r="P101" s="19" t="e">
        <f>calculations_table[[#This Row],[Period 1 interest multiplier - Judgments]]*calculations_table[[#This Row],[Period 2 interest multiplier - Judgments]]</f>
        <v>#N/A</v>
      </c>
      <c r="Q101" s="11"/>
      <c r="Z101"/>
      <c r="AA101"/>
      <c r="AB101"/>
      <c r="AC101"/>
      <c r="AD101"/>
      <c r="AE101"/>
      <c r="AH101" s="11"/>
      <c r="AI101" s="11"/>
      <c r="AJ101" s="11"/>
      <c r="AK101" s="11"/>
      <c r="AL101" s="11"/>
      <c r="AM101" s="11"/>
    </row>
    <row r="102" spans="1:39" x14ac:dyDescent="0.2">
      <c r="A102" s="37" t="str">
        <f>IFERROR(IF(Calc_type="Bulk", IF(data_final_bulk[[#This Row],[Member ID]]="", "", data_final_bulk[[#This Row],[Member ID]]), IF(A101="Member ID",  "Individual","")), "")</f>
        <v/>
      </c>
      <c r="B102" s="35" t="str">
        <f>IFERROR(IF(Calc_type="Bulk", IF(data_final_bulk[[#This Row],[Global ID]]="", "", data_final_bulk[[#This Row],[Global ID]]), IF(B101="Global ID", "Individual","")), "")</f>
        <v/>
      </c>
      <c r="C102" s="85">
        <f>IF(Calc_type="Bulk", data_final_bulk[[#This Row],[Effective date]], Effective_date_individual)</f>
        <v>0</v>
      </c>
      <c r="D102" s="16">
        <f>IF(Calc_type="Bulk", data_final_bulk[[#This Row],[Earliest payment date]], Earliest_payment_date_individual)</f>
        <v>0</v>
      </c>
      <c r="E102" s="16">
        <f>IF(Calc_type="Bulk", data_final_bulk[[#This Row],[Lump Sum payment date]], Lump_sum_payment_date_individual)</f>
        <v>0</v>
      </c>
      <c r="F102" s="19">
        <f>IF(Calc_type="Bulk", data_final_bulk[[#This Row],[Payment amount]], Payment_amount_individual)</f>
        <v>0</v>
      </c>
      <c r="G102" s="19">
        <f>IF(Calc_type="Bulk", data_final_bulk[[#This Row],[Payment type]], Payment_type_individual)</f>
        <v>0</v>
      </c>
      <c r="H10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2" s="16" t="e">
        <f>IF(calculations_table[[#This Row],[Lump sum flag]]="Y",
calculations_table[[#This Row],[Lump sum payment date]],
   IF(calculations_table[[#This Row],[Earliest payment date]]=0,
      "N/A",
      calculations_table[[#This Row],[Earliest payment date]]
   )
)</f>
        <v>#N/A</v>
      </c>
      <c r="J102" s="19">
        <f>SUMIFS(calculations_table[Payment amount], calculations_table[Member ID], calculations_table[[#This Row],[Member ID]])</f>
        <v>0</v>
      </c>
      <c r="K102" s="19" t="e">
        <f>calculations_table[[#This Row],[Total interest multiplier - Judgments]]</f>
        <v>#N/A</v>
      </c>
      <c r="L102" s="19" t="e">
        <f>calculations_table[[#This Row],[Payment amount]]*(calculations_table[[#This Row],[Interest multiplier]]-1)</f>
        <v>#N/A</v>
      </c>
      <c r="M10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2" s="19" t="e">
        <f>1+(calculations_table[[#This Row],[Effective date]]-calculations_table[[#This Row],[Interest start date - Judgments]])/365.25* JudgmentsRate</f>
        <v>#N/A</v>
      </c>
      <c r="O102" s="19">
        <v>1</v>
      </c>
      <c r="P102" s="19" t="e">
        <f>calculations_table[[#This Row],[Period 1 interest multiplier - Judgments]]*calculations_table[[#This Row],[Period 2 interest multiplier - Judgments]]</f>
        <v>#N/A</v>
      </c>
      <c r="Q102" s="11"/>
      <c r="Z102"/>
      <c r="AA102"/>
      <c r="AB102"/>
      <c r="AC102"/>
      <c r="AD102"/>
      <c r="AE102"/>
      <c r="AH102" s="11"/>
      <c r="AI102" s="11"/>
      <c r="AJ102" s="11"/>
      <c r="AK102" s="11"/>
      <c r="AL102" s="11"/>
      <c r="AM102" s="11"/>
    </row>
    <row r="103" spans="1:39" x14ac:dyDescent="0.2">
      <c r="A103" s="37" t="str">
        <f>IFERROR(IF(Calc_type="Bulk", IF(data_final_bulk[[#This Row],[Member ID]]="", "", data_final_bulk[[#This Row],[Member ID]]), IF(A102="Member ID",  "Individual","")), "")</f>
        <v/>
      </c>
      <c r="B103" s="35" t="str">
        <f>IFERROR(IF(Calc_type="Bulk", IF(data_final_bulk[[#This Row],[Global ID]]="", "", data_final_bulk[[#This Row],[Global ID]]), IF(B102="Global ID", "Individual","")), "")</f>
        <v/>
      </c>
      <c r="C103" s="85">
        <f>IF(Calc_type="Bulk", data_final_bulk[[#This Row],[Effective date]], Effective_date_individual)</f>
        <v>0</v>
      </c>
      <c r="D103" s="16">
        <f>IF(Calc_type="Bulk", data_final_bulk[[#This Row],[Earliest payment date]], Earliest_payment_date_individual)</f>
        <v>0</v>
      </c>
      <c r="E103" s="16">
        <f>IF(Calc_type="Bulk", data_final_bulk[[#This Row],[Lump Sum payment date]], Lump_sum_payment_date_individual)</f>
        <v>0</v>
      </c>
      <c r="F103" s="19">
        <f>IF(Calc_type="Bulk", data_final_bulk[[#This Row],[Payment amount]], Payment_amount_individual)</f>
        <v>0</v>
      </c>
      <c r="G103" s="19">
        <f>IF(Calc_type="Bulk", data_final_bulk[[#This Row],[Payment type]], Payment_type_individual)</f>
        <v>0</v>
      </c>
      <c r="H10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3" s="16" t="e">
        <f>IF(calculations_table[[#This Row],[Lump sum flag]]="Y",
calculations_table[[#This Row],[Lump sum payment date]],
   IF(calculations_table[[#This Row],[Earliest payment date]]=0,
      "N/A",
      calculations_table[[#This Row],[Earliest payment date]]
   )
)</f>
        <v>#N/A</v>
      </c>
      <c r="J103" s="19">
        <f>SUMIFS(calculations_table[Payment amount], calculations_table[Member ID], calculations_table[[#This Row],[Member ID]])</f>
        <v>0</v>
      </c>
      <c r="K103" s="19" t="e">
        <f>calculations_table[[#This Row],[Total interest multiplier - Judgments]]</f>
        <v>#N/A</v>
      </c>
      <c r="L103" s="19" t="e">
        <f>calculations_table[[#This Row],[Payment amount]]*(calculations_table[[#This Row],[Interest multiplier]]-1)</f>
        <v>#N/A</v>
      </c>
      <c r="M10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3" s="19" t="e">
        <f>1+(calculations_table[[#This Row],[Effective date]]-calculations_table[[#This Row],[Interest start date - Judgments]])/365.25* JudgmentsRate</f>
        <v>#N/A</v>
      </c>
      <c r="O103" s="19">
        <v>1</v>
      </c>
      <c r="P103" s="19" t="e">
        <f>calculations_table[[#This Row],[Period 1 interest multiplier - Judgments]]*calculations_table[[#This Row],[Period 2 interest multiplier - Judgments]]</f>
        <v>#N/A</v>
      </c>
      <c r="Q103" s="11"/>
      <c r="Z103"/>
      <c r="AA103"/>
      <c r="AB103"/>
      <c r="AC103"/>
      <c r="AD103"/>
      <c r="AE103"/>
      <c r="AH103" s="11"/>
      <c r="AI103" s="11"/>
      <c r="AJ103" s="11"/>
      <c r="AK103" s="11"/>
      <c r="AL103" s="11"/>
      <c r="AM103" s="11"/>
    </row>
    <row r="104" spans="1:39" x14ac:dyDescent="0.2">
      <c r="A104" s="37" t="str">
        <f>IFERROR(IF(Calc_type="Bulk", IF(data_final_bulk[[#This Row],[Member ID]]="", "", data_final_bulk[[#This Row],[Member ID]]), IF(A103="Member ID",  "Individual","")), "")</f>
        <v/>
      </c>
      <c r="B104" s="35" t="str">
        <f>IFERROR(IF(Calc_type="Bulk", IF(data_final_bulk[[#This Row],[Global ID]]="", "", data_final_bulk[[#This Row],[Global ID]]), IF(B103="Global ID", "Individual","")), "")</f>
        <v/>
      </c>
      <c r="C104" s="85">
        <f>IF(Calc_type="Bulk", data_final_bulk[[#This Row],[Effective date]], Effective_date_individual)</f>
        <v>0</v>
      </c>
      <c r="D104" s="16">
        <f>IF(Calc_type="Bulk", data_final_bulk[[#This Row],[Earliest payment date]], Earliest_payment_date_individual)</f>
        <v>0</v>
      </c>
      <c r="E104" s="16">
        <f>IF(Calc_type="Bulk", data_final_bulk[[#This Row],[Lump Sum payment date]], Lump_sum_payment_date_individual)</f>
        <v>0</v>
      </c>
      <c r="F104" s="19">
        <f>IF(Calc_type="Bulk", data_final_bulk[[#This Row],[Payment amount]], Payment_amount_individual)</f>
        <v>0</v>
      </c>
      <c r="G104" s="19">
        <f>IF(Calc_type="Bulk", data_final_bulk[[#This Row],[Payment type]], Payment_type_individual)</f>
        <v>0</v>
      </c>
      <c r="H10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4" s="16" t="e">
        <f>IF(calculations_table[[#This Row],[Lump sum flag]]="Y",
calculations_table[[#This Row],[Lump sum payment date]],
   IF(calculations_table[[#This Row],[Earliest payment date]]=0,
      "N/A",
      calculations_table[[#This Row],[Earliest payment date]]
   )
)</f>
        <v>#N/A</v>
      </c>
      <c r="J104" s="19">
        <f>SUMIFS(calculations_table[Payment amount], calculations_table[Member ID], calculations_table[[#This Row],[Member ID]])</f>
        <v>0</v>
      </c>
      <c r="K104" s="19" t="e">
        <f>calculations_table[[#This Row],[Total interest multiplier - Judgments]]</f>
        <v>#N/A</v>
      </c>
      <c r="L104" s="19" t="e">
        <f>calculations_table[[#This Row],[Payment amount]]*(calculations_table[[#This Row],[Interest multiplier]]-1)</f>
        <v>#N/A</v>
      </c>
      <c r="M10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4" s="19" t="e">
        <f>1+(calculations_table[[#This Row],[Effective date]]-calculations_table[[#This Row],[Interest start date - Judgments]])/365.25* JudgmentsRate</f>
        <v>#N/A</v>
      </c>
      <c r="O104" s="19">
        <v>1</v>
      </c>
      <c r="P104" s="19" t="e">
        <f>calculations_table[[#This Row],[Period 1 interest multiplier - Judgments]]*calculations_table[[#This Row],[Period 2 interest multiplier - Judgments]]</f>
        <v>#N/A</v>
      </c>
      <c r="Q104" s="11"/>
      <c r="Z104"/>
      <c r="AA104"/>
      <c r="AB104"/>
      <c r="AC104"/>
      <c r="AD104"/>
      <c r="AE104"/>
      <c r="AH104" s="11"/>
      <c r="AI104" s="11"/>
      <c r="AJ104" s="11"/>
      <c r="AK104" s="11"/>
      <c r="AL104" s="11"/>
      <c r="AM104" s="11"/>
    </row>
    <row r="105" spans="1:39" x14ac:dyDescent="0.2">
      <c r="A105" s="37" t="str">
        <f>IFERROR(IF(Calc_type="Bulk", IF(data_final_bulk[[#This Row],[Member ID]]="", "", data_final_bulk[[#This Row],[Member ID]]), IF(A104="Member ID",  "Individual","")), "")</f>
        <v/>
      </c>
      <c r="B105" s="35" t="str">
        <f>IFERROR(IF(Calc_type="Bulk", IF(data_final_bulk[[#This Row],[Global ID]]="", "", data_final_bulk[[#This Row],[Global ID]]), IF(B104="Global ID", "Individual","")), "")</f>
        <v/>
      </c>
      <c r="C105" s="85">
        <f>IF(Calc_type="Bulk", data_final_bulk[[#This Row],[Effective date]], Effective_date_individual)</f>
        <v>0</v>
      </c>
      <c r="D105" s="16">
        <f>IF(Calc_type="Bulk", data_final_bulk[[#This Row],[Earliest payment date]], Earliest_payment_date_individual)</f>
        <v>0</v>
      </c>
      <c r="E105" s="16">
        <f>IF(Calc_type="Bulk", data_final_bulk[[#This Row],[Lump Sum payment date]], Lump_sum_payment_date_individual)</f>
        <v>0</v>
      </c>
      <c r="F105" s="19">
        <f>IF(Calc_type="Bulk", data_final_bulk[[#This Row],[Payment amount]], Payment_amount_individual)</f>
        <v>0</v>
      </c>
      <c r="G105" s="19">
        <f>IF(Calc_type="Bulk", data_final_bulk[[#This Row],[Payment type]], Payment_type_individual)</f>
        <v>0</v>
      </c>
      <c r="H10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5" s="16" t="e">
        <f>IF(calculations_table[[#This Row],[Lump sum flag]]="Y",
calculations_table[[#This Row],[Lump sum payment date]],
   IF(calculations_table[[#This Row],[Earliest payment date]]=0,
      "N/A",
      calculations_table[[#This Row],[Earliest payment date]]
   )
)</f>
        <v>#N/A</v>
      </c>
      <c r="J105" s="19">
        <f>SUMIFS(calculations_table[Payment amount], calculations_table[Member ID], calculations_table[[#This Row],[Member ID]])</f>
        <v>0</v>
      </c>
      <c r="K105" s="19" t="e">
        <f>calculations_table[[#This Row],[Total interest multiplier - Judgments]]</f>
        <v>#N/A</v>
      </c>
      <c r="L105" s="19" t="e">
        <f>calculations_table[[#This Row],[Payment amount]]*(calculations_table[[#This Row],[Interest multiplier]]-1)</f>
        <v>#N/A</v>
      </c>
      <c r="M10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5" s="19" t="e">
        <f>1+(calculations_table[[#This Row],[Effective date]]-calculations_table[[#This Row],[Interest start date - Judgments]])/365.25* JudgmentsRate</f>
        <v>#N/A</v>
      </c>
      <c r="O105" s="19">
        <v>1</v>
      </c>
      <c r="P105" s="19" t="e">
        <f>calculations_table[[#This Row],[Period 1 interest multiplier - Judgments]]*calculations_table[[#This Row],[Period 2 interest multiplier - Judgments]]</f>
        <v>#N/A</v>
      </c>
      <c r="Q105" s="11"/>
      <c r="Z105"/>
      <c r="AA105"/>
      <c r="AB105"/>
      <c r="AC105"/>
      <c r="AD105"/>
      <c r="AE105"/>
      <c r="AH105" s="11"/>
      <c r="AI105" s="11"/>
      <c r="AJ105" s="11"/>
      <c r="AK105" s="11"/>
      <c r="AL105" s="11"/>
      <c r="AM105" s="11"/>
    </row>
    <row r="106" spans="1:39" x14ac:dyDescent="0.2">
      <c r="A106" s="37" t="str">
        <f>IFERROR(IF(Calc_type="Bulk", IF(data_final_bulk[[#This Row],[Member ID]]="", "", data_final_bulk[[#This Row],[Member ID]]), IF(A105="Member ID",  "Individual","")), "")</f>
        <v/>
      </c>
      <c r="B106" s="35" t="str">
        <f>IFERROR(IF(Calc_type="Bulk", IF(data_final_bulk[[#This Row],[Global ID]]="", "", data_final_bulk[[#This Row],[Global ID]]), IF(B105="Global ID", "Individual","")), "")</f>
        <v/>
      </c>
      <c r="C106" s="85">
        <f>IF(Calc_type="Bulk", data_final_bulk[[#This Row],[Effective date]], Effective_date_individual)</f>
        <v>0</v>
      </c>
      <c r="D106" s="16">
        <f>IF(Calc_type="Bulk", data_final_bulk[[#This Row],[Earliest payment date]], Earliest_payment_date_individual)</f>
        <v>0</v>
      </c>
      <c r="E106" s="16">
        <f>IF(Calc_type="Bulk", data_final_bulk[[#This Row],[Lump Sum payment date]], Lump_sum_payment_date_individual)</f>
        <v>0</v>
      </c>
      <c r="F106" s="19">
        <f>IF(Calc_type="Bulk", data_final_bulk[[#This Row],[Payment amount]], Payment_amount_individual)</f>
        <v>0</v>
      </c>
      <c r="G106" s="19">
        <f>IF(Calc_type="Bulk", data_final_bulk[[#This Row],[Payment type]], Payment_type_individual)</f>
        <v>0</v>
      </c>
      <c r="H10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6" s="16" t="e">
        <f>IF(calculations_table[[#This Row],[Lump sum flag]]="Y",
calculations_table[[#This Row],[Lump sum payment date]],
   IF(calculations_table[[#This Row],[Earliest payment date]]=0,
      "N/A",
      calculations_table[[#This Row],[Earliest payment date]]
   )
)</f>
        <v>#N/A</v>
      </c>
      <c r="J106" s="19">
        <f>SUMIFS(calculations_table[Payment amount], calculations_table[Member ID], calculations_table[[#This Row],[Member ID]])</f>
        <v>0</v>
      </c>
      <c r="K106" s="19" t="e">
        <f>calculations_table[[#This Row],[Total interest multiplier - Judgments]]</f>
        <v>#N/A</v>
      </c>
      <c r="L106" s="19" t="e">
        <f>calculations_table[[#This Row],[Payment amount]]*(calculations_table[[#This Row],[Interest multiplier]]-1)</f>
        <v>#N/A</v>
      </c>
      <c r="M10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6" s="19" t="e">
        <f>1+(calculations_table[[#This Row],[Effective date]]-calculations_table[[#This Row],[Interest start date - Judgments]])/365.25* JudgmentsRate</f>
        <v>#N/A</v>
      </c>
      <c r="O106" s="19">
        <v>1</v>
      </c>
      <c r="P106" s="19" t="e">
        <f>calculations_table[[#This Row],[Period 1 interest multiplier - Judgments]]*calculations_table[[#This Row],[Period 2 interest multiplier - Judgments]]</f>
        <v>#N/A</v>
      </c>
      <c r="Q106" s="11"/>
      <c r="Z106"/>
      <c r="AA106"/>
      <c r="AB106"/>
      <c r="AC106"/>
      <c r="AD106"/>
      <c r="AE106"/>
      <c r="AH106" s="11"/>
      <c r="AI106" s="11"/>
      <c r="AJ106" s="11"/>
      <c r="AK106" s="11"/>
      <c r="AL106" s="11"/>
      <c r="AM106" s="11"/>
    </row>
    <row r="107" spans="1:39" x14ac:dyDescent="0.2">
      <c r="A107" s="37" t="str">
        <f>IFERROR(IF(Calc_type="Bulk", IF(data_final_bulk[[#This Row],[Member ID]]="", "", data_final_bulk[[#This Row],[Member ID]]), IF(A106="Member ID",  "Individual","")), "")</f>
        <v/>
      </c>
      <c r="B107" s="35" t="str">
        <f>IFERROR(IF(Calc_type="Bulk", IF(data_final_bulk[[#This Row],[Global ID]]="", "", data_final_bulk[[#This Row],[Global ID]]), IF(B106="Global ID", "Individual","")), "")</f>
        <v/>
      </c>
      <c r="C107" s="85">
        <f>IF(Calc_type="Bulk", data_final_bulk[[#This Row],[Effective date]], Effective_date_individual)</f>
        <v>0</v>
      </c>
      <c r="D107" s="16">
        <f>IF(Calc_type="Bulk", data_final_bulk[[#This Row],[Earliest payment date]], Earliest_payment_date_individual)</f>
        <v>0</v>
      </c>
      <c r="E107" s="16">
        <f>IF(Calc_type="Bulk", data_final_bulk[[#This Row],[Lump Sum payment date]], Lump_sum_payment_date_individual)</f>
        <v>0</v>
      </c>
      <c r="F107" s="19">
        <f>IF(Calc_type="Bulk", data_final_bulk[[#This Row],[Payment amount]], Payment_amount_individual)</f>
        <v>0</v>
      </c>
      <c r="G107" s="19">
        <f>IF(Calc_type="Bulk", data_final_bulk[[#This Row],[Payment type]], Payment_type_individual)</f>
        <v>0</v>
      </c>
      <c r="H10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7" s="16" t="e">
        <f>IF(calculations_table[[#This Row],[Lump sum flag]]="Y",
calculations_table[[#This Row],[Lump sum payment date]],
   IF(calculations_table[[#This Row],[Earliest payment date]]=0,
      "N/A",
      calculations_table[[#This Row],[Earliest payment date]]
   )
)</f>
        <v>#N/A</v>
      </c>
      <c r="J107" s="19">
        <f>SUMIFS(calculations_table[Payment amount], calculations_table[Member ID], calculations_table[[#This Row],[Member ID]])</f>
        <v>0</v>
      </c>
      <c r="K107" s="19" t="e">
        <f>calculations_table[[#This Row],[Total interest multiplier - Judgments]]</f>
        <v>#N/A</v>
      </c>
      <c r="L107" s="19" t="e">
        <f>calculations_table[[#This Row],[Payment amount]]*(calculations_table[[#This Row],[Interest multiplier]]-1)</f>
        <v>#N/A</v>
      </c>
      <c r="M10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7" s="19" t="e">
        <f>1+(calculations_table[[#This Row],[Effective date]]-calculations_table[[#This Row],[Interest start date - Judgments]])/365.25* JudgmentsRate</f>
        <v>#N/A</v>
      </c>
      <c r="O107" s="19">
        <v>1</v>
      </c>
      <c r="P107" s="19" t="e">
        <f>calculations_table[[#This Row],[Period 1 interest multiplier - Judgments]]*calculations_table[[#This Row],[Period 2 interest multiplier - Judgments]]</f>
        <v>#N/A</v>
      </c>
      <c r="Q107" s="11"/>
      <c r="Z107"/>
      <c r="AA107"/>
      <c r="AB107"/>
      <c r="AC107"/>
      <c r="AD107"/>
      <c r="AE107"/>
      <c r="AH107" s="11"/>
      <c r="AI107" s="11"/>
      <c r="AJ107" s="11"/>
      <c r="AK107" s="11"/>
      <c r="AL107" s="11"/>
      <c r="AM107" s="11"/>
    </row>
    <row r="108" spans="1:39" x14ac:dyDescent="0.2">
      <c r="A108" s="37" t="str">
        <f>IFERROR(IF(Calc_type="Bulk", IF(data_final_bulk[[#This Row],[Member ID]]="", "", data_final_bulk[[#This Row],[Member ID]]), IF(A107="Member ID",  "Individual","")), "")</f>
        <v/>
      </c>
      <c r="B108" s="35" t="str">
        <f>IFERROR(IF(Calc_type="Bulk", IF(data_final_bulk[[#This Row],[Global ID]]="", "", data_final_bulk[[#This Row],[Global ID]]), IF(B107="Global ID", "Individual","")), "")</f>
        <v/>
      </c>
      <c r="C108" s="85">
        <f>IF(Calc_type="Bulk", data_final_bulk[[#This Row],[Effective date]], Effective_date_individual)</f>
        <v>0</v>
      </c>
      <c r="D108" s="16">
        <f>IF(Calc_type="Bulk", data_final_bulk[[#This Row],[Earliest payment date]], Earliest_payment_date_individual)</f>
        <v>0</v>
      </c>
      <c r="E108" s="16">
        <f>IF(Calc_type="Bulk", data_final_bulk[[#This Row],[Lump Sum payment date]], Lump_sum_payment_date_individual)</f>
        <v>0</v>
      </c>
      <c r="F108" s="19">
        <f>IF(Calc_type="Bulk", data_final_bulk[[#This Row],[Payment amount]], Payment_amount_individual)</f>
        <v>0</v>
      </c>
      <c r="G108" s="19">
        <f>IF(Calc_type="Bulk", data_final_bulk[[#This Row],[Payment type]], Payment_type_individual)</f>
        <v>0</v>
      </c>
      <c r="H10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8" s="16" t="e">
        <f>IF(calculations_table[[#This Row],[Lump sum flag]]="Y",
calculations_table[[#This Row],[Lump sum payment date]],
   IF(calculations_table[[#This Row],[Earliest payment date]]=0,
      "N/A",
      calculations_table[[#This Row],[Earliest payment date]]
   )
)</f>
        <v>#N/A</v>
      </c>
      <c r="J108" s="19">
        <f>SUMIFS(calculations_table[Payment amount], calculations_table[Member ID], calculations_table[[#This Row],[Member ID]])</f>
        <v>0</v>
      </c>
      <c r="K108" s="19" t="e">
        <f>calculations_table[[#This Row],[Total interest multiplier - Judgments]]</f>
        <v>#N/A</v>
      </c>
      <c r="L108" s="19" t="e">
        <f>calculations_table[[#This Row],[Payment amount]]*(calculations_table[[#This Row],[Interest multiplier]]-1)</f>
        <v>#N/A</v>
      </c>
      <c r="M10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8" s="19" t="e">
        <f>1+(calculations_table[[#This Row],[Effective date]]-calculations_table[[#This Row],[Interest start date - Judgments]])/365.25* JudgmentsRate</f>
        <v>#N/A</v>
      </c>
      <c r="O108" s="19">
        <v>1</v>
      </c>
      <c r="P108" s="19" t="e">
        <f>calculations_table[[#This Row],[Period 1 interest multiplier - Judgments]]*calculations_table[[#This Row],[Period 2 interest multiplier - Judgments]]</f>
        <v>#N/A</v>
      </c>
      <c r="Q108" s="11"/>
      <c r="Z108"/>
      <c r="AA108"/>
      <c r="AB108"/>
      <c r="AC108"/>
      <c r="AD108"/>
      <c r="AE108"/>
      <c r="AH108" s="11"/>
      <c r="AI108" s="11"/>
      <c r="AJ108" s="11"/>
      <c r="AK108" s="11"/>
      <c r="AL108" s="11"/>
      <c r="AM108" s="11"/>
    </row>
    <row r="109" spans="1:39" x14ac:dyDescent="0.2">
      <c r="A109" s="37" t="str">
        <f>IFERROR(IF(Calc_type="Bulk", IF(data_final_bulk[[#This Row],[Member ID]]="", "", data_final_bulk[[#This Row],[Member ID]]), IF(A108="Member ID",  "Individual","")), "")</f>
        <v/>
      </c>
      <c r="B109" s="35" t="str">
        <f>IFERROR(IF(Calc_type="Bulk", IF(data_final_bulk[[#This Row],[Global ID]]="", "", data_final_bulk[[#This Row],[Global ID]]), IF(B108="Global ID", "Individual","")), "")</f>
        <v/>
      </c>
      <c r="C109" s="85">
        <f>IF(Calc_type="Bulk", data_final_bulk[[#This Row],[Effective date]], Effective_date_individual)</f>
        <v>0</v>
      </c>
      <c r="D109" s="16">
        <f>IF(Calc_type="Bulk", data_final_bulk[[#This Row],[Earliest payment date]], Earliest_payment_date_individual)</f>
        <v>0</v>
      </c>
      <c r="E109" s="16">
        <f>IF(Calc_type="Bulk", data_final_bulk[[#This Row],[Lump Sum payment date]], Lump_sum_payment_date_individual)</f>
        <v>0</v>
      </c>
      <c r="F109" s="19">
        <f>IF(Calc_type="Bulk", data_final_bulk[[#This Row],[Payment amount]], Payment_amount_individual)</f>
        <v>0</v>
      </c>
      <c r="G109" s="19">
        <f>IF(Calc_type="Bulk", data_final_bulk[[#This Row],[Payment type]], Payment_type_individual)</f>
        <v>0</v>
      </c>
      <c r="H10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09" s="16" t="e">
        <f>IF(calculations_table[[#This Row],[Lump sum flag]]="Y",
calculations_table[[#This Row],[Lump sum payment date]],
   IF(calculations_table[[#This Row],[Earliest payment date]]=0,
      "N/A",
      calculations_table[[#This Row],[Earliest payment date]]
   )
)</f>
        <v>#N/A</v>
      </c>
      <c r="J109" s="19">
        <f>SUMIFS(calculations_table[Payment amount], calculations_table[Member ID], calculations_table[[#This Row],[Member ID]])</f>
        <v>0</v>
      </c>
      <c r="K109" s="19" t="e">
        <f>calculations_table[[#This Row],[Total interest multiplier - Judgments]]</f>
        <v>#N/A</v>
      </c>
      <c r="L109" s="19" t="e">
        <f>calculations_table[[#This Row],[Payment amount]]*(calculations_table[[#This Row],[Interest multiplier]]-1)</f>
        <v>#N/A</v>
      </c>
      <c r="M10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09" s="19" t="e">
        <f>1+(calculations_table[[#This Row],[Effective date]]-calculations_table[[#This Row],[Interest start date - Judgments]])/365.25* JudgmentsRate</f>
        <v>#N/A</v>
      </c>
      <c r="O109" s="19">
        <v>1</v>
      </c>
      <c r="P109" s="19" t="e">
        <f>calculations_table[[#This Row],[Period 1 interest multiplier - Judgments]]*calculations_table[[#This Row],[Period 2 interest multiplier - Judgments]]</f>
        <v>#N/A</v>
      </c>
      <c r="Q109" s="11"/>
      <c r="Z109"/>
      <c r="AA109"/>
      <c r="AB109"/>
      <c r="AC109"/>
      <c r="AD109"/>
      <c r="AE109"/>
      <c r="AH109" s="11"/>
      <c r="AI109" s="11"/>
      <c r="AJ109" s="11"/>
      <c r="AK109" s="11"/>
      <c r="AL109" s="11"/>
      <c r="AM109" s="11"/>
    </row>
    <row r="110" spans="1:39" x14ac:dyDescent="0.2">
      <c r="A110" s="37" t="str">
        <f>IFERROR(IF(Calc_type="Bulk", IF(data_final_bulk[[#This Row],[Member ID]]="", "", data_final_bulk[[#This Row],[Member ID]]), IF(A109="Member ID",  "Individual","")), "")</f>
        <v/>
      </c>
      <c r="B110" s="35" t="str">
        <f>IFERROR(IF(Calc_type="Bulk", IF(data_final_bulk[[#This Row],[Global ID]]="", "", data_final_bulk[[#This Row],[Global ID]]), IF(B109="Global ID", "Individual","")), "")</f>
        <v/>
      </c>
      <c r="C110" s="85">
        <f>IF(Calc_type="Bulk", data_final_bulk[[#This Row],[Effective date]], Effective_date_individual)</f>
        <v>0</v>
      </c>
      <c r="D110" s="16">
        <f>IF(Calc_type="Bulk", data_final_bulk[[#This Row],[Earliest payment date]], Earliest_payment_date_individual)</f>
        <v>0</v>
      </c>
      <c r="E110" s="16">
        <f>IF(Calc_type="Bulk", data_final_bulk[[#This Row],[Lump Sum payment date]], Lump_sum_payment_date_individual)</f>
        <v>0</v>
      </c>
      <c r="F110" s="19">
        <f>IF(Calc_type="Bulk", data_final_bulk[[#This Row],[Payment amount]], Payment_amount_individual)</f>
        <v>0</v>
      </c>
      <c r="G110" s="19">
        <f>IF(Calc_type="Bulk", data_final_bulk[[#This Row],[Payment type]], Payment_type_individual)</f>
        <v>0</v>
      </c>
      <c r="H11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0" s="16" t="e">
        <f>IF(calculations_table[[#This Row],[Lump sum flag]]="Y",
calculations_table[[#This Row],[Lump sum payment date]],
   IF(calculations_table[[#This Row],[Earliest payment date]]=0,
      "N/A",
      calculations_table[[#This Row],[Earliest payment date]]
   )
)</f>
        <v>#N/A</v>
      </c>
      <c r="J110" s="19">
        <f>SUMIFS(calculations_table[Payment amount], calculations_table[Member ID], calculations_table[[#This Row],[Member ID]])</f>
        <v>0</v>
      </c>
      <c r="K110" s="19" t="e">
        <f>calculations_table[[#This Row],[Total interest multiplier - Judgments]]</f>
        <v>#N/A</v>
      </c>
      <c r="L110" s="19" t="e">
        <f>calculations_table[[#This Row],[Payment amount]]*(calculations_table[[#This Row],[Interest multiplier]]-1)</f>
        <v>#N/A</v>
      </c>
      <c r="M11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0" s="19" t="e">
        <f>1+(calculations_table[[#This Row],[Effective date]]-calculations_table[[#This Row],[Interest start date - Judgments]])/365.25* JudgmentsRate</f>
        <v>#N/A</v>
      </c>
      <c r="O110" s="19">
        <v>1</v>
      </c>
      <c r="P110" s="19" t="e">
        <f>calculations_table[[#This Row],[Period 1 interest multiplier - Judgments]]*calculations_table[[#This Row],[Period 2 interest multiplier - Judgments]]</f>
        <v>#N/A</v>
      </c>
      <c r="Q110" s="11"/>
      <c r="Z110"/>
      <c r="AA110"/>
      <c r="AB110"/>
      <c r="AC110"/>
      <c r="AD110"/>
      <c r="AE110"/>
      <c r="AH110" s="11"/>
      <c r="AI110" s="11"/>
      <c r="AJ110" s="11"/>
      <c r="AK110" s="11"/>
      <c r="AL110" s="11"/>
      <c r="AM110" s="11"/>
    </row>
    <row r="111" spans="1:39" x14ac:dyDescent="0.2">
      <c r="A111" s="37" t="str">
        <f>IFERROR(IF(Calc_type="Bulk", IF(data_final_bulk[[#This Row],[Member ID]]="", "", data_final_bulk[[#This Row],[Member ID]]), IF(A110="Member ID",  "Individual","")), "")</f>
        <v/>
      </c>
      <c r="B111" s="35" t="str">
        <f>IFERROR(IF(Calc_type="Bulk", IF(data_final_bulk[[#This Row],[Global ID]]="", "", data_final_bulk[[#This Row],[Global ID]]), IF(B110="Global ID", "Individual","")), "")</f>
        <v/>
      </c>
      <c r="C111" s="85">
        <f>IF(Calc_type="Bulk", data_final_bulk[[#This Row],[Effective date]], Effective_date_individual)</f>
        <v>0</v>
      </c>
      <c r="D111" s="16">
        <f>IF(Calc_type="Bulk", data_final_bulk[[#This Row],[Earliest payment date]], Earliest_payment_date_individual)</f>
        <v>0</v>
      </c>
      <c r="E111" s="16">
        <f>IF(Calc_type="Bulk", data_final_bulk[[#This Row],[Lump Sum payment date]], Lump_sum_payment_date_individual)</f>
        <v>0</v>
      </c>
      <c r="F111" s="19">
        <f>IF(Calc_type="Bulk", data_final_bulk[[#This Row],[Payment amount]], Payment_amount_individual)</f>
        <v>0</v>
      </c>
      <c r="G111" s="19">
        <f>IF(Calc_type="Bulk", data_final_bulk[[#This Row],[Payment type]], Payment_type_individual)</f>
        <v>0</v>
      </c>
      <c r="H11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1" s="16" t="e">
        <f>IF(calculations_table[[#This Row],[Lump sum flag]]="Y",
calculations_table[[#This Row],[Lump sum payment date]],
   IF(calculations_table[[#This Row],[Earliest payment date]]=0,
      "N/A",
      calculations_table[[#This Row],[Earliest payment date]]
   )
)</f>
        <v>#N/A</v>
      </c>
      <c r="J111" s="19">
        <f>SUMIFS(calculations_table[Payment amount], calculations_table[Member ID], calculations_table[[#This Row],[Member ID]])</f>
        <v>0</v>
      </c>
      <c r="K111" s="19" t="e">
        <f>calculations_table[[#This Row],[Total interest multiplier - Judgments]]</f>
        <v>#N/A</v>
      </c>
      <c r="L111" s="19" t="e">
        <f>calculations_table[[#This Row],[Payment amount]]*(calculations_table[[#This Row],[Interest multiplier]]-1)</f>
        <v>#N/A</v>
      </c>
      <c r="M11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1" s="19" t="e">
        <f>1+(calculations_table[[#This Row],[Effective date]]-calculations_table[[#This Row],[Interest start date - Judgments]])/365.25* JudgmentsRate</f>
        <v>#N/A</v>
      </c>
      <c r="O111" s="19">
        <v>1</v>
      </c>
      <c r="P111" s="19" t="e">
        <f>calculations_table[[#This Row],[Period 1 interest multiplier - Judgments]]*calculations_table[[#This Row],[Period 2 interest multiplier - Judgments]]</f>
        <v>#N/A</v>
      </c>
      <c r="Q111" s="11"/>
      <c r="Z111"/>
      <c r="AA111"/>
      <c r="AB111"/>
      <c r="AC111"/>
      <c r="AD111"/>
      <c r="AE111"/>
      <c r="AH111" s="11"/>
      <c r="AI111" s="11"/>
      <c r="AJ111" s="11"/>
      <c r="AK111" s="11"/>
      <c r="AL111" s="11"/>
      <c r="AM111" s="11"/>
    </row>
    <row r="112" spans="1:39" x14ac:dyDescent="0.2">
      <c r="A112" s="37" t="str">
        <f>IFERROR(IF(Calc_type="Bulk", IF(data_final_bulk[[#This Row],[Member ID]]="", "", data_final_bulk[[#This Row],[Member ID]]), IF(A111="Member ID",  "Individual","")), "")</f>
        <v/>
      </c>
      <c r="B112" s="35" t="str">
        <f>IFERROR(IF(Calc_type="Bulk", IF(data_final_bulk[[#This Row],[Global ID]]="", "", data_final_bulk[[#This Row],[Global ID]]), IF(B111="Global ID", "Individual","")), "")</f>
        <v/>
      </c>
      <c r="C112" s="85">
        <f>IF(Calc_type="Bulk", data_final_bulk[[#This Row],[Effective date]], Effective_date_individual)</f>
        <v>0</v>
      </c>
      <c r="D112" s="16">
        <f>IF(Calc_type="Bulk", data_final_bulk[[#This Row],[Earliest payment date]], Earliest_payment_date_individual)</f>
        <v>0</v>
      </c>
      <c r="E112" s="16">
        <f>IF(Calc_type="Bulk", data_final_bulk[[#This Row],[Lump Sum payment date]], Lump_sum_payment_date_individual)</f>
        <v>0</v>
      </c>
      <c r="F112" s="19">
        <f>IF(Calc_type="Bulk", data_final_bulk[[#This Row],[Payment amount]], Payment_amount_individual)</f>
        <v>0</v>
      </c>
      <c r="G112" s="19">
        <f>IF(Calc_type="Bulk", data_final_bulk[[#This Row],[Payment type]], Payment_type_individual)</f>
        <v>0</v>
      </c>
      <c r="H11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2" s="16" t="e">
        <f>IF(calculations_table[[#This Row],[Lump sum flag]]="Y",
calculations_table[[#This Row],[Lump sum payment date]],
   IF(calculations_table[[#This Row],[Earliest payment date]]=0,
      "N/A",
      calculations_table[[#This Row],[Earliest payment date]]
   )
)</f>
        <v>#N/A</v>
      </c>
      <c r="J112" s="19">
        <f>SUMIFS(calculations_table[Payment amount], calculations_table[Member ID], calculations_table[[#This Row],[Member ID]])</f>
        <v>0</v>
      </c>
      <c r="K112" s="19" t="e">
        <f>calculations_table[[#This Row],[Total interest multiplier - Judgments]]</f>
        <v>#N/A</v>
      </c>
      <c r="L112" s="19" t="e">
        <f>calculations_table[[#This Row],[Payment amount]]*(calculations_table[[#This Row],[Interest multiplier]]-1)</f>
        <v>#N/A</v>
      </c>
      <c r="M11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2" s="19" t="e">
        <f>1+(calculations_table[[#This Row],[Effective date]]-calculations_table[[#This Row],[Interest start date - Judgments]])/365.25* JudgmentsRate</f>
        <v>#N/A</v>
      </c>
      <c r="O112" s="19">
        <v>1</v>
      </c>
      <c r="P112" s="19" t="e">
        <f>calculations_table[[#This Row],[Period 1 interest multiplier - Judgments]]*calculations_table[[#This Row],[Period 2 interest multiplier - Judgments]]</f>
        <v>#N/A</v>
      </c>
      <c r="Q112" s="11"/>
      <c r="Z112"/>
      <c r="AA112"/>
      <c r="AB112"/>
      <c r="AC112"/>
      <c r="AD112"/>
      <c r="AE112"/>
      <c r="AH112" s="11"/>
      <c r="AI112" s="11"/>
      <c r="AJ112" s="11"/>
      <c r="AK112" s="11"/>
      <c r="AL112" s="11"/>
      <c r="AM112" s="11"/>
    </row>
    <row r="113" spans="1:39" x14ac:dyDescent="0.2">
      <c r="A113" s="37" t="str">
        <f>IFERROR(IF(Calc_type="Bulk", IF(data_final_bulk[[#This Row],[Member ID]]="", "", data_final_bulk[[#This Row],[Member ID]]), IF(A112="Member ID",  "Individual","")), "")</f>
        <v/>
      </c>
      <c r="B113" s="35" t="str">
        <f>IFERROR(IF(Calc_type="Bulk", IF(data_final_bulk[[#This Row],[Global ID]]="", "", data_final_bulk[[#This Row],[Global ID]]), IF(B112="Global ID", "Individual","")), "")</f>
        <v/>
      </c>
      <c r="C113" s="85">
        <f>IF(Calc_type="Bulk", data_final_bulk[[#This Row],[Effective date]], Effective_date_individual)</f>
        <v>0</v>
      </c>
      <c r="D113" s="16">
        <f>IF(Calc_type="Bulk", data_final_bulk[[#This Row],[Earliest payment date]], Earliest_payment_date_individual)</f>
        <v>0</v>
      </c>
      <c r="E113" s="16">
        <f>IF(Calc_type="Bulk", data_final_bulk[[#This Row],[Lump Sum payment date]], Lump_sum_payment_date_individual)</f>
        <v>0</v>
      </c>
      <c r="F113" s="19">
        <f>IF(Calc_type="Bulk", data_final_bulk[[#This Row],[Payment amount]], Payment_amount_individual)</f>
        <v>0</v>
      </c>
      <c r="G113" s="19">
        <f>IF(Calc_type="Bulk", data_final_bulk[[#This Row],[Payment type]], Payment_type_individual)</f>
        <v>0</v>
      </c>
      <c r="H11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3" s="16" t="e">
        <f>IF(calculations_table[[#This Row],[Lump sum flag]]="Y",
calculations_table[[#This Row],[Lump sum payment date]],
   IF(calculations_table[[#This Row],[Earliest payment date]]=0,
      "N/A",
      calculations_table[[#This Row],[Earliest payment date]]
   )
)</f>
        <v>#N/A</v>
      </c>
      <c r="J113" s="19">
        <f>SUMIFS(calculations_table[Payment amount], calculations_table[Member ID], calculations_table[[#This Row],[Member ID]])</f>
        <v>0</v>
      </c>
      <c r="K113" s="19" t="e">
        <f>calculations_table[[#This Row],[Total interest multiplier - Judgments]]</f>
        <v>#N/A</v>
      </c>
      <c r="L113" s="19" t="e">
        <f>calculations_table[[#This Row],[Payment amount]]*(calculations_table[[#This Row],[Interest multiplier]]-1)</f>
        <v>#N/A</v>
      </c>
      <c r="M11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3" s="19" t="e">
        <f>1+(calculations_table[[#This Row],[Effective date]]-calculations_table[[#This Row],[Interest start date - Judgments]])/365.25* JudgmentsRate</f>
        <v>#N/A</v>
      </c>
      <c r="O113" s="19">
        <v>1</v>
      </c>
      <c r="P113" s="19" t="e">
        <f>calculations_table[[#This Row],[Period 1 interest multiplier - Judgments]]*calculations_table[[#This Row],[Period 2 interest multiplier - Judgments]]</f>
        <v>#N/A</v>
      </c>
      <c r="Q113" s="11"/>
      <c r="Z113"/>
      <c r="AA113"/>
      <c r="AB113"/>
      <c r="AC113"/>
      <c r="AD113"/>
      <c r="AE113"/>
      <c r="AH113" s="11"/>
      <c r="AI113" s="11"/>
      <c r="AJ113" s="11"/>
      <c r="AK113" s="11"/>
      <c r="AL113" s="11"/>
      <c r="AM113" s="11"/>
    </row>
    <row r="114" spans="1:39" x14ac:dyDescent="0.2">
      <c r="A114" s="37" t="str">
        <f>IFERROR(IF(Calc_type="Bulk", IF(data_final_bulk[[#This Row],[Member ID]]="", "", data_final_bulk[[#This Row],[Member ID]]), IF(A113="Member ID",  "Individual","")), "")</f>
        <v/>
      </c>
      <c r="B114" s="35" t="str">
        <f>IFERROR(IF(Calc_type="Bulk", IF(data_final_bulk[[#This Row],[Global ID]]="", "", data_final_bulk[[#This Row],[Global ID]]), IF(B113="Global ID", "Individual","")), "")</f>
        <v/>
      </c>
      <c r="C114" s="85">
        <f>IF(Calc_type="Bulk", data_final_bulk[[#This Row],[Effective date]], Effective_date_individual)</f>
        <v>0</v>
      </c>
      <c r="D114" s="16">
        <f>IF(Calc_type="Bulk", data_final_bulk[[#This Row],[Earliest payment date]], Earliest_payment_date_individual)</f>
        <v>0</v>
      </c>
      <c r="E114" s="16">
        <f>IF(Calc_type="Bulk", data_final_bulk[[#This Row],[Lump Sum payment date]], Lump_sum_payment_date_individual)</f>
        <v>0</v>
      </c>
      <c r="F114" s="19">
        <f>IF(Calc_type="Bulk", data_final_bulk[[#This Row],[Payment amount]], Payment_amount_individual)</f>
        <v>0</v>
      </c>
      <c r="G114" s="19">
        <f>IF(Calc_type="Bulk", data_final_bulk[[#This Row],[Payment type]], Payment_type_individual)</f>
        <v>0</v>
      </c>
      <c r="H11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4" s="16" t="e">
        <f>IF(calculations_table[[#This Row],[Lump sum flag]]="Y",
calculations_table[[#This Row],[Lump sum payment date]],
   IF(calculations_table[[#This Row],[Earliest payment date]]=0,
      "N/A",
      calculations_table[[#This Row],[Earliest payment date]]
   )
)</f>
        <v>#N/A</v>
      </c>
      <c r="J114" s="19">
        <f>SUMIFS(calculations_table[Payment amount], calculations_table[Member ID], calculations_table[[#This Row],[Member ID]])</f>
        <v>0</v>
      </c>
      <c r="K114" s="19" t="e">
        <f>calculations_table[[#This Row],[Total interest multiplier - Judgments]]</f>
        <v>#N/A</v>
      </c>
      <c r="L114" s="19" t="e">
        <f>calculations_table[[#This Row],[Payment amount]]*(calculations_table[[#This Row],[Interest multiplier]]-1)</f>
        <v>#N/A</v>
      </c>
      <c r="M11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4" s="19" t="e">
        <f>1+(calculations_table[[#This Row],[Effective date]]-calculations_table[[#This Row],[Interest start date - Judgments]])/365.25* JudgmentsRate</f>
        <v>#N/A</v>
      </c>
      <c r="O114" s="19">
        <v>1</v>
      </c>
      <c r="P114" s="19" t="e">
        <f>calculations_table[[#This Row],[Period 1 interest multiplier - Judgments]]*calculations_table[[#This Row],[Period 2 interest multiplier - Judgments]]</f>
        <v>#N/A</v>
      </c>
      <c r="Q114" s="11"/>
      <c r="Z114"/>
      <c r="AA114"/>
      <c r="AB114"/>
      <c r="AC114"/>
      <c r="AD114"/>
      <c r="AE114"/>
      <c r="AH114" s="11"/>
      <c r="AI114" s="11"/>
      <c r="AJ114" s="11"/>
      <c r="AK114" s="11"/>
      <c r="AL114" s="11"/>
      <c r="AM114" s="11"/>
    </row>
    <row r="115" spans="1:39" x14ac:dyDescent="0.2">
      <c r="A115" s="37" t="str">
        <f>IFERROR(IF(Calc_type="Bulk", IF(data_final_bulk[[#This Row],[Member ID]]="", "", data_final_bulk[[#This Row],[Member ID]]), IF(A114="Member ID",  "Individual","")), "")</f>
        <v/>
      </c>
      <c r="B115" s="35" t="str">
        <f>IFERROR(IF(Calc_type="Bulk", IF(data_final_bulk[[#This Row],[Global ID]]="", "", data_final_bulk[[#This Row],[Global ID]]), IF(B114="Global ID", "Individual","")), "")</f>
        <v/>
      </c>
      <c r="C115" s="85">
        <f>IF(Calc_type="Bulk", data_final_bulk[[#This Row],[Effective date]], Effective_date_individual)</f>
        <v>0</v>
      </c>
      <c r="D115" s="16">
        <f>IF(Calc_type="Bulk", data_final_bulk[[#This Row],[Earliest payment date]], Earliest_payment_date_individual)</f>
        <v>0</v>
      </c>
      <c r="E115" s="16">
        <f>IF(Calc_type="Bulk", data_final_bulk[[#This Row],[Lump Sum payment date]], Lump_sum_payment_date_individual)</f>
        <v>0</v>
      </c>
      <c r="F115" s="19">
        <f>IF(Calc_type="Bulk", data_final_bulk[[#This Row],[Payment amount]], Payment_amount_individual)</f>
        <v>0</v>
      </c>
      <c r="G115" s="19">
        <f>IF(Calc_type="Bulk", data_final_bulk[[#This Row],[Payment type]], Payment_type_individual)</f>
        <v>0</v>
      </c>
      <c r="H11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5" s="16" t="e">
        <f>IF(calculations_table[[#This Row],[Lump sum flag]]="Y",
calculations_table[[#This Row],[Lump sum payment date]],
   IF(calculations_table[[#This Row],[Earliest payment date]]=0,
      "N/A",
      calculations_table[[#This Row],[Earliest payment date]]
   )
)</f>
        <v>#N/A</v>
      </c>
      <c r="J115" s="19">
        <f>SUMIFS(calculations_table[Payment amount], calculations_table[Member ID], calculations_table[[#This Row],[Member ID]])</f>
        <v>0</v>
      </c>
      <c r="K115" s="19" t="e">
        <f>calculations_table[[#This Row],[Total interest multiplier - Judgments]]</f>
        <v>#N/A</v>
      </c>
      <c r="L115" s="19" t="e">
        <f>calculations_table[[#This Row],[Payment amount]]*(calculations_table[[#This Row],[Interest multiplier]]-1)</f>
        <v>#N/A</v>
      </c>
      <c r="M11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5" s="19" t="e">
        <f>1+(calculations_table[[#This Row],[Effective date]]-calculations_table[[#This Row],[Interest start date - Judgments]])/365.25* JudgmentsRate</f>
        <v>#N/A</v>
      </c>
      <c r="O115" s="19">
        <v>1</v>
      </c>
      <c r="P115" s="19" t="e">
        <f>calculations_table[[#This Row],[Period 1 interest multiplier - Judgments]]*calculations_table[[#This Row],[Period 2 interest multiplier - Judgments]]</f>
        <v>#N/A</v>
      </c>
      <c r="Q115" s="11"/>
      <c r="Z115"/>
      <c r="AA115"/>
      <c r="AB115"/>
      <c r="AC115"/>
      <c r="AD115"/>
      <c r="AE115"/>
      <c r="AH115" s="11"/>
      <c r="AI115" s="11"/>
      <c r="AJ115" s="11"/>
      <c r="AK115" s="11"/>
      <c r="AL115" s="11"/>
      <c r="AM115" s="11"/>
    </row>
    <row r="116" spans="1:39" x14ac:dyDescent="0.2">
      <c r="A116" s="37" t="str">
        <f>IFERROR(IF(Calc_type="Bulk", IF(data_final_bulk[[#This Row],[Member ID]]="", "", data_final_bulk[[#This Row],[Member ID]]), IF(A115="Member ID",  "Individual","")), "")</f>
        <v/>
      </c>
      <c r="B116" s="35" t="str">
        <f>IFERROR(IF(Calc_type="Bulk", IF(data_final_bulk[[#This Row],[Global ID]]="", "", data_final_bulk[[#This Row],[Global ID]]), IF(B115="Global ID", "Individual","")), "")</f>
        <v/>
      </c>
      <c r="C116" s="85">
        <f>IF(Calc_type="Bulk", data_final_bulk[[#This Row],[Effective date]], Effective_date_individual)</f>
        <v>0</v>
      </c>
      <c r="D116" s="16">
        <f>IF(Calc_type="Bulk", data_final_bulk[[#This Row],[Earliest payment date]], Earliest_payment_date_individual)</f>
        <v>0</v>
      </c>
      <c r="E116" s="16">
        <f>IF(Calc_type="Bulk", data_final_bulk[[#This Row],[Lump Sum payment date]], Lump_sum_payment_date_individual)</f>
        <v>0</v>
      </c>
      <c r="F116" s="19">
        <f>IF(Calc_type="Bulk", data_final_bulk[[#This Row],[Payment amount]], Payment_amount_individual)</f>
        <v>0</v>
      </c>
      <c r="G116" s="19">
        <f>IF(Calc_type="Bulk", data_final_bulk[[#This Row],[Payment type]], Payment_type_individual)</f>
        <v>0</v>
      </c>
      <c r="H11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6" s="16" t="e">
        <f>IF(calculations_table[[#This Row],[Lump sum flag]]="Y",
calculations_table[[#This Row],[Lump sum payment date]],
   IF(calculations_table[[#This Row],[Earliest payment date]]=0,
      "N/A",
      calculations_table[[#This Row],[Earliest payment date]]
   )
)</f>
        <v>#N/A</v>
      </c>
      <c r="J116" s="19">
        <f>SUMIFS(calculations_table[Payment amount], calculations_table[Member ID], calculations_table[[#This Row],[Member ID]])</f>
        <v>0</v>
      </c>
      <c r="K116" s="19" t="e">
        <f>calculations_table[[#This Row],[Total interest multiplier - Judgments]]</f>
        <v>#N/A</v>
      </c>
      <c r="L116" s="19" t="e">
        <f>calculations_table[[#This Row],[Payment amount]]*(calculations_table[[#This Row],[Interest multiplier]]-1)</f>
        <v>#N/A</v>
      </c>
      <c r="M11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6" s="19" t="e">
        <f>1+(calculations_table[[#This Row],[Effective date]]-calculations_table[[#This Row],[Interest start date - Judgments]])/365.25* JudgmentsRate</f>
        <v>#N/A</v>
      </c>
      <c r="O116" s="19">
        <v>1</v>
      </c>
      <c r="P116" s="19" t="e">
        <f>calculations_table[[#This Row],[Period 1 interest multiplier - Judgments]]*calculations_table[[#This Row],[Period 2 interest multiplier - Judgments]]</f>
        <v>#N/A</v>
      </c>
      <c r="Q116" s="11"/>
      <c r="Z116"/>
      <c r="AA116"/>
      <c r="AB116"/>
      <c r="AC116"/>
      <c r="AD116"/>
      <c r="AE116"/>
      <c r="AH116" s="11"/>
      <c r="AI116" s="11"/>
      <c r="AJ116" s="11"/>
      <c r="AK116" s="11"/>
      <c r="AL116" s="11"/>
      <c r="AM116" s="11"/>
    </row>
    <row r="117" spans="1:39" x14ac:dyDescent="0.2">
      <c r="A117" s="37" t="str">
        <f>IFERROR(IF(Calc_type="Bulk", IF(data_final_bulk[[#This Row],[Member ID]]="", "", data_final_bulk[[#This Row],[Member ID]]), IF(A116="Member ID",  "Individual","")), "")</f>
        <v/>
      </c>
      <c r="B117" s="35" t="str">
        <f>IFERROR(IF(Calc_type="Bulk", IF(data_final_bulk[[#This Row],[Global ID]]="", "", data_final_bulk[[#This Row],[Global ID]]), IF(B116="Global ID", "Individual","")), "")</f>
        <v/>
      </c>
      <c r="C117" s="85">
        <f>IF(Calc_type="Bulk", data_final_bulk[[#This Row],[Effective date]], Effective_date_individual)</f>
        <v>0</v>
      </c>
      <c r="D117" s="16">
        <f>IF(Calc_type="Bulk", data_final_bulk[[#This Row],[Earliest payment date]], Earliest_payment_date_individual)</f>
        <v>0</v>
      </c>
      <c r="E117" s="16">
        <f>IF(Calc_type="Bulk", data_final_bulk[[#This Row],[Lump Sum payment date]], Lump_sum_payment_date_individual)</f>
        <v>0</v>
      </c>
      <c r="F117" s="19">
        <f>IF(Calc_type="Bulk", data_final_bulk[[#This Row],[Payment amount]], Payment_amount_individual)</f>
        <v>0</v>
      </c>
      <c r="G117" s="19">
        <f>IF(Calc_type="Bulk", data_final_bulk[[#This Row],[Payment type]], Payment_type_individual)</f>
        <v>0</v>
      </c>
      <c r="H11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7" s="16" t="e">
        <f>IF(calculations_table[[#This Row],[Lump sum flag]]="Y",
calculations_table[[#This Row],[Lump sum payment date]],
   IF(calculations_table[[#This Row],[Earliest payment date]]=0,
      "N/A",
      calculations_table[[#This Row],[Earliest payment date]]
   )
)</f>
        <v>#N/A</v>
      </c>
      <c r="J117" s="19">
        <f>SUMIFS(calculations_table[Payment amount], calculations_table[Member ID], calculations_table[[#This Row],[Member ID]])</f>
        <v>0</v>
      </c>
      <c r="K117" s="19" t="e">
        <f>calculations_table[[#This Row],[Total interest multiplier - Judgments]]</f>
        <v>#N/A</v>
      </c>
      <c r="L117" s="19" t="e">
        <f>calculations_table[[#This Row],[Payment amount]]*(calculations_table[[#This Row],[Interest multiplier]]-1)</f>
        <v>#N/A</v>
      </c>
      <c r="M11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7" s="19" t="e">
        <f>1+(calculations_table[[#This Row],[Effective date]]-calculations_table[[#This Row],[Interest start date - Judgments]])/365.25* JudgmentsRate</f>
        <v>#N/A</v>
      </c>
      <c r="O117" s="19">
        <v>1</v>
      </c>
      <c r="P117" s="19" t="e">
        <f>calculations_table[[#This Row],[Period 1 interest multiplier - Judgments]]*calculations_table[[#This Row],[Period 2 interest multiplier - Judgments]]</f>
        <v>#N/A</v>
      </c>
      <c r="Q117" s="11"/>
      <c r="Z117"/>
      <c r="AA117"/>
      <c r="AB117"/>
      <c r="AC117"/>
      <c r="AD117"/>
      <c r="AE117"/>
      <c r="AH117" s="11"/>
      <c r="AI117" s="11"/>
      <c r="AJ117" s="11"/>
      <c r="AK117" s="11"/>
      <c r="AL117" s="11"/>
      <c r="AM117" s="11"/>
    </row>
    <row r="118" spans="1:39" x14ac:dyDescent="0.2">
      <c r="A118" s="37" t="str">
        <f>IFERROR(IF(Calc_type="Bulk", IF(data_final_bulk[[#This Row],[Member ID]]="", "", data_final_bulk[[#This Row],[Member ID]]), IF(A117="Member ID",  "Individual","")), "")</f>
        <v/>
      </c>
      <c r="B118" s="35" t="str">
        <f>IFERROR(IF(Calc_type="Bulk", IF(data_final_bulk[[#This Row],[Global ID]]="", "", data_final_bulk[[#This Row],[Global ID]]), IF(B117="Global ID", "Individual","")), "")</f>
        <v/>
      </c>
      <c r="C118" s="85">
        <f>IF(Calc_type="Bulk", data_final_bulk[[#This Row],[Effective date]], Effective_date_individual)</f>
        <v>0</v>
      </c>
      <c r="D118" s="16">
        <f>IF(Calc_type="Bulk", data_final_bulk[[#This Row],[Earliest payment date]], Earliest_payment_date_individual)</f>
        <v>0</v>
      </c>
      <c r="E118" s="16">
        <f>IF(Calc_type="Bulk", data_final_bulk[[#This Row],[Lump Sum payment date]], Lump_sum_payment_date_individual)</f>
        <v>0</v>
      </c>
      <c r="F118" s="19">
        <f>IF(Calc_type="Bulk", data_final_bulk[[#This Row],[Payment amount]], Payment_amount_individual)</f>
        <v>0</v>
      </c>
      <c r="G118" s="19">
        <f>IF(Calc_type="Bulk", data_final_bulk[[#This Row],[Payment type]], Payment_type_individual)</f>
        <v>0</v>
      </c>
      <c r="H11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8" s="16" t="e">
        <f>IF(calculations_table[[#This Row],[Lump sum flag]]="Y",
calculations_table[[#This Row],[Lump sum payment date]],
   IF(calculations_table[[#This Row],[Earliest payment date]]=0,
      "N/A",
      calculations_table[[#This Row],[Earliest payment date]]
   )
)</f>
        <v>#N/A</v>
      </c>
      <c r="J118" s="19">
        <f>SUMIFS(calculations_table[Payment amount], calculations_table[Member ID], calculations_table[[#This Row],[Member ID]])</f>
        <v>0</v>
      </c>
      <c r="K118" s="19" t="e">
        <f>calculations_table[[#This Row],[Total interest multiplier - Judgments]]</f>
        <v>#N/A</v>
      </c>
      <c r="L118" s="19" t="e">
        <f>calculations_table[[#This Row],[Payment amount]]*(calculations_table[[#This Row],[Interest multiplier]]-1)</f>
        <v>#N/A</v>
      </c>
      <c r="M11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8" s="19" t="e">
        <f>1+(calculations_table[[#This Row],[Effective date]]-calculations_table[[#This Row],[Interest start date - Judgments]])/365.25* JudgmentsRate</f>
        <v>#N/A</v>
      </c>
      <c r="O118" s="19">
        <v>1</v>
      </c>
      <c r="P118" s="19" t="e">
        <f>calculations_table[[#This Row],[Period 1 interest multiplier - Judgments]]*calculations_table[[#This Row],[Period 2 interest multiplier - Judgments]]</f>
        <v>#N/A</v>
      </c>
      <c r="Q118" s="11"/>
      <c r="Z118"/>
      <c r="AA118"/>
      <c r="AB118"/>
      <c r="AC118"/>
      <c r="AD118"/>
      <c r="AE118"/>
      <c r="AH118" s="11"/>
      <c r="AI118" s="11"/>
      <c r="AJ118" s="11"/>
      <c r="AK118" s="11"/>
      <c r="AL118" s="11"/>
      <c r="AM118" s="11"/>
    </row>
    <row r="119" spans="1:39" x14ac:dyDescent="0.2">
      <c r="A119" s="37" t="str">
        <f>IFERROR(IF(Calc_type="Bulk", IF(data_final_bulk[[#This Row],[Member ID]]="", "", data_final_bulk[[#This Row],[Member ID]]), IF(A118="Member ID",  "Individual","")), "")</f>
        <v/>
      </c>
      <c r="B119" s="35" t="str">
        <f>IFERROR(IF(Calc_type="Bulk", IF(data_final_bulk[[#This Row],[Global ID]]="", "", data_final_bulk[[#This Row],[Global ID]]), IF(B118="Global ID", "Individual","")), "")</f>
        <v/>
      </c>
      <c r="C119" s="85">
        <f>IF(Calc_type="Bulk", data_final_bulk[[#This Row],[Effective date]], Effective_date_individual)</f>
        <v>0</v>
      </c>
      <c r="D119" s="16">
        <f>IF(Calc_type="Bulk", data_final_bulk[[#This Row],[Earliest payment date]], Earliest_payment_date_individual)</f>
        <v>0</v>
      </c>
      <c r="E119" s="16">
        <f>IF(Calc_type="Bulk", data_final_bulk[[#This Row],[Lump Sum payment date]], Lump_sum_payment_date_individual)</f>
        <v>0</v>
      </c>
      <c r="F119" s="19">
        <f>IF(Calc_type="Bulk", data_final_bulk[[#This Row],[Payment amount]], Payment_amount_individual)</f>
        <v>0</v>
      </c>
      <c r="G119" s="19">
        <f>IF(Calc_type="Bulk", data_final_bulk[[#This Row],[Payment type]], Payment_type_individual)</f>
        <v>0</v>
      </c>
      <c r="H11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19" s="16" t="e">
        <f>IF(calculations_table[[#This Row],[Lump sum flag]]="Y",
calculations_table[[#This Row],[Lump sum payment date]],
   IF(calculations_table[[#This Row],[Earliest payment date]]=0,
      "N/A",
      calculations_table[[#This Row],[Earliest payment date]]
   )
)</f>
        <v>#N/A</v>
      </c>
      <c r="J119" s="19">
        <f>SUMIFS(calculations_table[Payment amount], calculations_table[Member ID], calculations_table[[#This Row],[Member ID]])</f>
        <v>0</v>
      </c>
      <c r="K119" s="19" t="e">
        <f>calculations_table[[#This Row],[Total interest multiplier - Judgments]]</f>
        <v>#N/A</v>
      </c>
      <c r="L119" s="19" t="e">
        <f>calculations_table[[#This Row],[Payment amount]]*(calculations_table[[#This Row],[Interest multiplier]]-1)</f>
        <v>#N/A</v>
      </c>
      <c r="M11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19" s="19" t="e">
        <f>1+(calculations_table[[#This Row],[Effective date]]-calculations_table[[#This Row],[Interest start date - Judgments]])/365.25* JudgmentsRate</f>
        <v>#N/A</v>
      </c>
      <c r="O119" s="19">
        <v>1</v>
      </c>
      <c r="P119" s="19" t="e">
        <f>calculations_table[[#This Row],[Period 1 interest multiplier - Judgments]]*calculations_table[[#This Row],[Period 2 interest multiplier - Judgments]]</f>
        <v>#N/A</v>
      </c>
      <c r="Q119" s="11"/>
      <c r="Z119"/>
      <c r="AA119"/>
      <c r="AB119"/>
      <c r="AC119"/>
      <c r="AD119"/>
      <c r="AE119"/>
      <c r="AH119" s="11"/>
      <c r="AI119" s="11"/>
      <c r="AJ119" s="11"/>
      <c r="AK119" s="11"/>
      <c r="AL119" s="11"/>
      <c r="AM119" s="11"/>
    </row>
    <row r="120" spans="1:39" x14ac:dyDescent="0.2">
      <c r="A120" s="37" t="str">
        <f>IFERROR(IF(Calc_type="Bulk", IF(data_final_bulk[[#This Row],[Member ID]]="", "", data_final_bulk[[#This Row],[Member ID]]), IF(A119="Member ID",  "Individual","")), "")</f>
        <v/>
      </c>
      <c r="B120" s="35" t="str">
        <f>IFERROR(IF(Calc_type="Bulk", IF(data_final_bulk[[#This Row],[Global ID]]="", "", data_final_bulk[[#This Row],[Global ID]]), IF(B119="Global ID", "Individual","")), "")</f>
        <v/>
      </c>
      <c r="C120" s="85">
        <f>IF(Calc_type="Bulk", data_final_bulk[[#This Row],[Effective date]], Effective_date_individual)</f>
        <v>0</v>
      </c>
      <c r="D120" s="16">
        <f>IF(Calc_type="Bulk", data_final_bulk[[#This Row],[Earliest payment date]], Earliest_payment_date_individual)</f>
        <v>0</v>
      </c>
      <c r="E120" s="16">
        <f>IF(Calc_type="Bulk", data_final_bulk[[#This Row],[Lump Sum payment date]], Lump_sum_payment_date_individual)</f>
        <v>0</v>
      </c>
      <c r="F120" s="19">
        <f>IF(Calc_type="Bulk", data_final_bulk[[#This Row],[Payment amount]], Payment_amount_individual)</f>
        <v>0</v>
      </c>
      <c r="G120" s="19">
        <f>IF(Calc_type="Bulk", data_final_bulk[[#This Row],[Payment type]], Payment_type_individual)</f>
        <v>0</v>
      </c>
      <c r="H12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0" s="16" t="e">
        <f>IF(calculations_table[[#This Row],[Lump sum flag]]="Y",
calculations_table[[#This Row],[Lump sum payment date]],
   IF(calculations_table[[#This Row],[Earliest payment date]]=0,
      "N/A",
      calculations_table[[#This Row],[Earliest payment date]]
   )
)</f>
        <v>#N/A</v>
      </c>
      <c r="J120" s="19">
        <f>SUMIFS(calculations_table[Payment amount], calculations_table[Member ID], calculations_table[[#This Row],[Member ID]])</f>
        <v>0</v>
      </c>
      <c r="K120" s="19" t="e">
        <f>calculations_table[[#This Row],[Total interest multiplier - Judgments]]</f>
        <v>#N/A</v>
      </c>
      <c r="L120" s="19" t="e">
        <f>calculations_table[[#This Row],[Payment amount]]*(calculations_table[[#This Row],[Interest multiplier]]-1)</f>
        <v>#N/A</v>
      </c>
      <c r="M12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0" s="19" t="e">
        <f>1+(calculations_table[[#This Row],[Effective date]]-calculations_table[[#This Row],[Interest start date - Judgments]])/365.25* JudgmentsRate</f>
        <v>#N/A</v>
      </c>
      <c r="O120" s="19">
        <v>1</v>
      </c>
      <c r="P120" s="19" t="e">
        <f>calculations_table[[#This Row],[Period 1 interest multiplier - Judgments]]*calculations_table[[#This Row],[Period 2 interest multiplier - Judgments]]</f>
        <v>#N/A</v>
      </c>
      <c r="Q120" s="11"/>
      <c r="Z120"/>
      <c r="AA120"/>
      <c r="AB120"/>
      <c r="AC120"/>
      <c r="AD120"/>
      <c r="AE120"/>
      <c r="AH120" s="11"/>
      <c r="AI120" s="11"/>
      <c r="AJ120" s="11"/>
      <c r="AK120" s="11"/>
      <c r="AL120" s="11"/>
      <c r="AM120" s="11"/>
    </row>
    <row r="121" spans="1:39" x14ac:dyDescent="0.2">
      <c r="A121" s="37" t="str">
        <f>IFERROR(IF(Calc_type="Bulk", IF(data_final_bulk[[#This Row],[Member ID]]="", "", data_final_bulk[[#This Row],[Member ID]]), IF(A120="Member ID",  "Individual","")), "")</f>
        <v/>
      </c>
      <c r="B121" s="35" t="str">
        <f>IFERROR(IF(Calc_type="Bulk", IF(data_final_bulk[[#This Row],[Global ID]]="", "", data_final_bulk[[#This Row],[Global ID]]), IF(B120="Global ID", "Individual","")), "")</f>
        <v/>
      </c>
      <c r="C121" s="85">
        <f>IF(Calc_type="Bulk", data_final_bulk[[#This Row],[Effective date]], Effective_date_individual)</f>
        <v>0</v>
      </c>
      <c r="D121" s="16">
        <f>IF(Calc_type="Bulk", data_final_bulk[[#This Row],[Earliest payment date]], Earliest_payment_date_individual)</f>
        <v>0</v>
      </c>
      <c r="E121" s="16">
        <f>IF(Calc_type="Bulk", data_final_bulk[[#This Row],[Lump Sum payment date]], Lump_sum_payment_date_individual)</f>
        <v>0</v>
      </c>
      <c r="F121" s="19">
        <f>IF(Calc_type="Bulk", data_final_bulk[[#This Row],[Payment amount]], Payment_amount_individual)</f>
        <v>0</v>
      </c>
      <c r="G121" s="19">
        <f>IF(Calc_type="Bulk", data_final_bulk[[#This Row],[Payment type]], Payment_type_individual)</f>
        <v>0</v>
      </c>
      <c r="H12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1" s="16" t="e">
        <f>IF(calculations_table[[#This Row],[Lump sum flag]]="Y",
calculations_table[[#This Row],[Lump sum payment date]],
   IF(calculations_table[[#This Row],[Earliest payment date]]=0,
      "N/A",
      calculations_table[[#This Row],[Earliest payment date]]
   )
)</f>
        <v>#N/A</v>
      </c>
      <c r="J121" s="19">
        <f>SUMIFS(calculations_table[Payment amount], calculations_table[Member ID], calculations_table[[#This Row],[Member ID]])</f>
        <v>0</v>
      </c>
      <c r="K121" s="19" t="e">
        <f>calculations_table[[#This Row],[Total interest multiplier - Judgments]]</f>
        <v>#N/A</v>
      </c>
      <c r="L121" s="19" t="e">
        <f>calculations_table[[#This Row],[Payment amount]]*(calculations_table[[#This Row],[Interest multiplier]]-1)</f>
        <v>#N/A</v>
      </c>
      <c r="M12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1" s="19" t="e">
        <f>1+(calculations_table[[#This Row],[Effective date]]-calculations_table[[#This Row],[Interest start date - Judgments]])/365.25* JudgmentsRate</f>
        <v>#N/A</v>
      </c>
      <c r="O121" s="19">
        <v>1</v>
      </c>
      <c r="P121" s="19" t="e">
        <f>calculations_table[[#This Row],[Period 1 interest multiplier - Judgments]]*calculations_table[[#This Row],[Period 2 interest multiplier - Judgments]]</f>
        <v>#N/A</v>
      </c>
      <c r="Q121" s="11"/>
      <c r="Z121"/>
      <c r="AA121"/>
      <c r="AB121"/>
      <c r="AC121"/>
      <c r="AD121"/>
      <c r="AE121"/>
      <c r="AH121" s="11"/>
      <c r="AI121" s="11"/>
      <c r="AJ121" s="11"/>
      <c r="AK121" s="11"/>
      <c r="AL121" s="11"/>
      <c r="AM121" s="11"/>
    </row>
    <row r="122" spans="1:39" x14ac:dyDescent="0.2">
      <c r="A122" s="37" t="str">
        <f>IFERROR(IF(Calc_type="Bulk", IF(data_final_bulk[[#This Row],[Member ID]]="", "", data_final_bulk[[#This Row],[Member ID]]), IF(A121="Member ID",  "Individual","")), "")</f>
        <v/>
      </c>
      <c r="B122" s="35" t="str">
        <f>IFERROR(IF(Calc_type="Bulk", IF(data_final_bulk[[#This Row],[Global ID]]="", "", data_final_bulk[[#This Row],[Global ID]]), IF(B121="Global ID", "Individual","")), "")</f>
        <v/>
      </c>
      <c r="C122" s="85">
        <f>IF(Calc_type="Bulk", data_final_bulk[[#This Row],[Effective date]], Effective_date_individual)</f>
        <v>0</v>
      </c>
      <c r="D122" s="16">
        <f>IF(Calc_type="Bulk", data_final_bulk[[#This Row],[Earliest payment date]], Earliest_payment_date_individual)</f>
        <v>0</v>
      </c>
      <c r="E122" s="16">
        <f>IF(Calc_type="Bulk", data_final_bulk[[#This Row],[Lump Sum payment date]], Lump_sum_payment_date_individual)</f>
        <v>0</v>
      </c>
      <c r="F122" s="19">
        <f>IF(Calc_type="Bulk", data_final_bulk[[#This Row],[Payment amount]], Payment_amount_individual)</f>
        <v>0</v>
      </c>
      <c r="G122" s="19">
        <f>IF(Calc_type="Bulk", data_final_bulk[[#This Row],[Payment type]], Payment_type_individual)</f>
        <v>0</v>
      </c>
      <c r="H12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2" s="16" t="e">
        <f>IF(calculations_table[[#This Row],[Lump sum flag]]="Y",
calculations_table[[#This Row],[Lump sum payment date]],
   IF(calculations_table[[#This Row],[Earliest payment date]]=0,
      "N/A",
      calculations_table[[#This Row],[Earliest payment date]]
   )
)</f>
        <v>#N/A</v>
      </c>
      <c r="J122" s="19">
        <f>SUMIFS(calculations_table[Payment amount], calculations_table[Member ID], calculations_table[[#This Row],[Member ID]])</f>
        <v>0</v>
      </c>
      <c r="K122" s="19" t="e">
        <f>calculations_table[[#This Row],[Total interest multiplier - Judgments]]</f>
        <v>#N/A</v>
      </c>
      <c r="L122" s="19" t="e">
        <f>calculations_table[[#This Row],[Payment amount]]*(calculations_table[[#This Row],[Interest multiplier]]-1)</f>
        <v>#N/A</v>
      </c>
      <c r="M12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2" s="19" t="e">
        <f>1+(calculations_table[[#This Row],[Effective date]]-calculations_table[[#This Row],[Interest start date - Judgments]])/365.25* JudgmentsRate</f>
        <v>#N/A</v>
      </c>
      <c r="O122" s="19">
        <v>1</v>
      </c>
      <c r="P122" s="19" t="e">
        <f>calculations_table[[#This Row],[Period 1 interest multiplier - Judgments]]*calculations_table[[#This Row],[Period 2 interest multiplier - Judgments]]</f>
        <v>#N/A</v>
      </c>
      <c r="Q122" s="11"/>
      <c r="Z122"/>
      <c r="AA122"/>
      <c r="AB122"/>
      <c r="AC122"/>
      <c r="AD122"/>
      <c r="AE122"/>
      <c r="AH122" s="11"/>
      <c r="AI122" s="11"/>
      <c r="AJ122" s="11"/>
      <c r="AK122" s="11"/>
      <c r="AL122" s="11"/>
      <c r="AM122" s="11"/>
    </row>
    <row r="123" spans="1:39" x14ac:dyDescent="0.2">
      <c r="A123" s="37" t="str">
        <f>IFERROR(IF(Calc_type="Bulk", IF(data_final_bulk[[#This Row],[Member ID]]="", "", data_final_bulk[[#This Row],[Member ID]]), IF(A122="Member ID",  "Individual","")), "")</f>
        <v/>
      </c>
      <c r="B123" s="35" t="str">
        <f>IFERROR(IF(Calc_type="Bulk", IF(data_final_bulk[[#This Row],[Global ID]]="", "", data_final_bulk[[#This Row],[Global ID]]), IF(B122="Global ID", "Individual","")), "")</f>
        <v/>
      </c>
      <c r="C123" s="85">
        <f>IF(Calc_type="Bulk", data_final_bulk[[#This Row],[Effective date]], Effective_date_individual)</f>
        <v>0</v>
      </c>
      <c r="D123" s="16">
        <f>IF(Calc_type="Bulk", data_final_bulk[[#This Row],[Earliest payment date]], Earliest_payment_date_individual)</f>
        <v>0</v>
      </c>
      <c r="E123" s="16">
        <f>IF(Calc_type="Bulk", data_final_bulk[[#This Row],[Lump Sum payment date]], Lump_sum_payment_date_individual)</f>
        <v>0</v>
      </c>
      <c r="F123" s="19">
        <f>IF(Calc_type="Bulk", data_final_bulk[[#This Row],[Payment amount]], Payment_amount_individual)</f>
        <v>0</v>
      </c>
      <c r="G123" s="19">
        <f>IF(Calc_type="Bulk", data_final_bulk[[#This Row],[Payment type]], Payment_type_individual)</f>
        <v>0</v>
      </c>
      <c r="H12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3" s="16" t="e">
        <f>IF(calculations_table[[#This Row],[Lump sum flag]]="Y",
calculations_table[[#This Row],[Lump sum payment date]],
   IF(calculations_table[[#This Row],[Earliest payment date]]=0,
      "N/A",
      calculations_table[[#This Row],[Earliest payment date]]
   )
)</f>
        <v>#N/A</v>
      </c>
      <c r="J123" s="19">
        <f>SUMIFS(calculations_table[Payment amount], calculations_table[Member ID], calculations_table[[#This Row],[Member ID]])</f>
        <v>0</v>
      </c>
      <c r="K123" s="19" t="e">
        <f>calculations_table[[#This Row],[Total interest multiplier - Judgments]]</f>
        <v>#N/A</v>
      </c>
      <c r="L123" s="19" t="e">
        <f>calculations_table[[#This Row],[Payment amount]]*(calculations_table[[#This Row],[Interest multiplier]]-1)</f>
        <v>#N/A</v>
      </c>
      <c r="M12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3" s="19" t="e">
        <f>1+(calculations_table[[#This Row],[Effective date]]-calculations_table[[#This Row],[Interest start date - Judgments]])/365.25* JudgmentsRate</f>
        <v>#N/A</v>
      </c>
      <c r="O123" s="19">
        <v>1</v>
      </c>
      <c r="P123" s="19" t="e">
        <f>calculations_table[[#This Row],[Period 1 interest multiplier - Judgments]]*calculations_table[[#This Row],[Period 2 interest multiplier - Judgments]]</f>
        <v>#N/A</v>
      </c>
      <c r="Q123" s="11"/>
      <c r="Z123"/>
      <c r="AA123"/>
      <c r="AB123"/>
      <c r="AC123"/>
      <c r="AD123"/>
      <c r="AE123"/>
      <c r="AH123" s="11"/>
      <c r="AI123" s="11"/>
      <c r="AJ123" s="11"/>
      <c r="AK123" s="11"/>
      <c r="AL123" s="11"/>
      <c r="AM123" s="11"/>
    </row>
    <row r="124" spans="1:39" x14ac:dyDescent="0.2">
      <c r="A124" s="37" t="str">
        <f>IFERROR(IF(Calc_type="Bulk", IF(data_final_bulk[[#This Row],[Member ID]]="", "", data_final_bulk[[#This Row],[Member ID]]), IF(A123="Member ID",  "Individual","")), "")</f>
        <v/>
      </c>
      <c r="B124" s="35" t="str">
        <f>IFERROR(IF(Calc_type="Bulk", IF(data_final_bulk[[#This Row],[Global ID]]="", "", data_final_bulk[[#This Row],[Global ID]]), IF(B123="Global ID", "Individual","")), "")</f>
        <v/>
      </c>
      <c r="C124" s="85">
        <f>IF(Calc_type="Bulk", data_final_bulk[[#This Row],[Effective date]], Effective_date_individual)</f>
        <v>0</v>
      </c>
      <c r="D124" s="16">
        <f>IF(Calc_type="Bulk", data_final_bulk[[#This Row],[Earliest payment date]], Earliest_payment_date_individual)</f>
        <v>0</v>
      </c>
      <c r="E124" s="16">
        <f>IF(Calc_type="Bulk", data_final_bulk[[#This Row],[Lump Sum payment date]], Lump_sum_payment_date_individual)</f>
        <v>0</v>
      </c>
      <c r="F124" s="19">
        <f>IF(Calc_type="Bulk", data_final_bulk[[#This Row],[Payment amount]], Payment_amount_individual)</f>
        <v>0</v>
      </c>
      <c r="G124" s="19">
        <f>IF(Calc_type="Bulk", data_final_bulk[[#This Row],[Payment type]], Payment_type_individual)</f>
        <v>0</v>
      </c>
      <c r="H12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4" s="16" t="e">
        <f>IF(calculations_table[[#This Row],[Lump sum flag]]="Y",
calculations_table[[#This Row],[Lump sum payment date]],
   IF(calculations_table[[#This Row],[Earliest payment date]]=0,
      "N/A",
      calculations_table[[#This Row],[Earliest payment date]]
   )
)</f>
        <v>#N/A</v>
      </c>
      <c r="J124" s="19">
        <f>SUMIFS(calculations_table[Payment amount], calculations_table[Member ID], calculations_table[[#This Row],[Member ID]])</f>
        <v>0</v>
      </c>
      <c r="K124" s="19" t="e">
        <f>calculations_table[[#This Row],[Total interest multiplier - Judgments]]</f>
        <v>#N/A</v>
      </c>
      <c r="L124" s="19" t="e">
        <f>calculations_table[[#This Row],[Payment amount]]*(calculations_table[[#This Row],[Interest multiplier]]-1)</f>
        <v>#N/A</v>
      </c>
      <c r="M12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4" s="19" t="e">
        <f>1+(calculations_table[[#This Row],[Effective date]]-calculations_table[[#This Row],[Interest start date - Judgments]])/365.25* JudgmentsRate</f>
        <v>#N/A</v>
      </c>
      <c r="O124" s="19">
        <v>1</v>
      </c>
      <c r="P124" s="19" t="e">
        <f>calculations_table[[#This Row],[Period 1 interest multiplier - Judgments]]*calculations_table[[#This Row],[Period 2 interest multiplier - Judgments]]</f>
        <v>#N/A</v>
      </c>
      <c r="Q124" s="11"/>
      <c r="Z124"/>
      <c r="AA124"/>
      <c r="AB124"/>
      <c r="AC124"/>
      <c r="AD124"/>
      <c r="AE124"/>
      <c r="AH124" s="11"/>
      <c r="AI124" s="11"/>
      <c r="AJ124" s="11"/>
      <c r="AK124" s="11"/>
      <c r="AL124" s="11"/>
      <c r="AM124" s="11"/>
    </row>
    <row r="125" spans="1:39" x14ac:dyDescent="0.2">
      <c r="A125" s="37" t="str">
        <f>IFERROR(IF(Calc_type="Bulk", IF(data_final_bulk[[#This Row],[Member ID]]="", "", data_final_bulk[[#This Row],[Member ID]]), IF(A124="Member ID",  "Individual","")), "")</f>
        <v/>
      </c>
      <c r="B125" s="35" t="str">
        <f>IFERROR(IF(Calc_type="Bulk", IF(data_final_bulk[[#This Row],[Global ID]]="", "", data_final_bulk[[#This Row],[Global ID]]), IF(B124="Global ID", "Individual","")), "")</f>
        <v/>
      </c>
      <c r="C125" s="85">
        <f>IF(Calc_type="Bulk", data_final_bulk[[#This Row],[Effective date]], Effective_date_individual)</f>
        <v>0</v>
      </c>
      <c r="D125" s="16">
        <f>IF(Calc_type="Bulk", data_final_bulk[[#This Row],[Earliest payment date]], Earliest_payment_date_individual)</f>
        <v>0</v>
      </c>
      <c r="E125" s="16">
        <f>IF(Calc_type="Bulk", data_final_bulk[[#This Row],[Lump Sum payment date]], Lump_sum_payment_date_individual)</f>
        <v>0</v>
      </c>
      <c r="F125" s="19">
        <f>IF(Calc_type="Bulk", data_final_bulk[[#This Row],[Payment amount]], Payment_amount_individual)</f>
        <v>0</v>
      </c>
      <c r="G125" s="19">
        <f>IF(Calc_type="Bulk", data_final_bulk[[#This Row],[Payment type]], Payment_type_individual)</f>
        <v>0</v>
      </c>
      <c r="H12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5" s="16" t="e">
        <f>IF(calculations_table[[#This Row],[Lump sum flag]]="Y",
calculations_table[[#This Row],[Lump sum payment date]],
   IF(calculations_table[[#This Row],[Earliest payment date]]=0,
      "N/A",
      calculations_table[[#This Row],[Earliest payment date]]
   )
)</f>
        <v>#N/A</v>
      </c>
      <c r="J125" s="19">
        <f>SUMIFS(calculations_table[Payment amount], calculations_table[Member ID], calculations_table[[#This Row],[Member ID]])</f>
        <v>0</v>
      </c>
      <c r="K125" s="19" t="e">
        <f>calculations_table[[#This Row],[Total interest multiplier - Judgments]]</f>
        <v>#N/A</v>
      </c>
      <c r="L125" s="19" t="e">
        <f>calculations_table[[#This Row],[Payment amount]]*(calculations_table[[#This Row],[Interest multiplier]]-1)</f>
        <v>#N/A</v>
      </c>
      <c r="M12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5" s="19" t="e">
        <f>1+(calculations_table[[#This Row],[Effective date]]-calculations_table[[#This Row],[Interest start date - Judgments]])/365.25* JudgmentsRate</f>
        <v>#N/A</v>
      </c>
      <c r="O125" s="19">
        <v>1</v>
      </c>
      <c r="P125" s="19" t="e">
        <f>calculations_table[[#This Row],[Period 1 interest multiplier - Judgments]]*calculations_table[[#This Row],[Period 2 interest multiplier - Judgments]]</f>
        <v>#N/A</v>
      </c>
      <c r="Q125" s="11"/>
      <c r="Z125"/>
      <c r="AA125"/>
      <c r="AB125"/>
      <c r="AC125"/>
      <c r="AD125"/>
      <c r="AE125"/>
      <c r="AH125" s="11"/>
      <c r="AI125" s="11"/>
      <c r="AJ125" s="11"/>
      <c r="AK125" s="11"/>
      <c r="AL125" s="11"/>
      <c r="AM125" s="11"/>
    </row>
    <row r="126" spans="1:39" x14ac:dyDescent="0.2">
      <c r="A126" s="37" t="str">
        <f>IFERROR(IF(Calc_type="Bulk", IF(data_final_bulk[[#This Row],[Member ID]]="", "", data_final_bulk[[#This Row],[Member ID]]), IF(A125="Member ID",  "Individual","")), "")</f>
        <v/>
      </c>
      <c r="B126" s="35" t="str">
        <f>IFERROR(IF(Calc_type="Bulk", IF(data_final_bulk[[#This Row],[Global ID]]="", "", data_final_bulk[[#This Row],[Global ID]]), IF(B125="Global ID", "Individual","")), "")</f>
        <v/>
      </c>
      <c r="C126" s="85">
        <f>IF(Calc_type="Bulk", data_final_bulk[[#This Row],[Effective date]], Effective_date_individual)</f>
        <v>0</v>
      </c>
      <c r="D126" s="16">
        <f>IF(Calc_type="Bulk", data_final_bulk[[#This Row],[Earliest payment date]], Earliest_payment_date_individual)</f>
        <v>0</v>
      </c>
      <c r="E126" s="16">
        <f>IF(Calc_type="Bulk", data_final_bulk[[#This Row],[Lump Sum payment date]], Lump_sum_payment_date_individual)</f>
        <v>0</v>
      </c>
      <c r="F126" s="19">
        <f>IF(Calc_type="Bulk", data_final_bulk[[#This Row],[Payment amount]], Payment_amount_individual)</f>
        <v>0</v>
      </c>
      <c r="G126" s="19">
        <f>IF(Calc_type="Bulk", data_final_bulk[[#This Row],[Payment type]], Payment_type_individual)</f>
        <v>0</v>
      </c>
      <c r="H12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6" s="16" t="e">
        <f>IF(calculations_table[[#This Row],[Lump sum flag]]="Y",
calculations_table[[#This Row],[Lump sum payment date]],
   IF(calculations_table[[#This Row],[Earliest payment date]]=0,
      "N/A",
      calculations_table[[#This Row],[Earliest payment date]]
   )
)</f>
        <v>#N/A</v>
      </c>
      <c r="J126" s="19">
        <f>SUMIFS(calculations_table[Payment amount], calculations_table[Member ID], calculations_table[[#This Row],[Member ID]])</f>
        <v>0</v>
      </c>
      <c r="K126" s="19" t="e">
        <f>calculations_table[[#This Row],[Total interest multiplier - Judgments]]</f>
        <v>#N/A</v>
      </c>
      <c r="L126" s="19" t="e">
        <f>calculations_table[[#This Row],[Payment amount]]*(calculations_table[[#This Row],[Interest multiplier]]-1)</f>
        <v>#N/A</v>
      </c>
      <c r="M12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6" s="19" t="e">
        <f>1+(calculations_table[[#This Row],[Effective date]]-calculations_table[[#This Row],[Interest start date - Judgments]])/365.25* JudgmentsRate</f>
        <v>#N/A</v>
      </c>
      <c r="O126" s="19">
        <v>1</v>
      </c>
      <c r="P126" s="19" t="e">
        <f>calculations_table[[#This Row],[Period 1 interest multiplier - Judgments]]*calculations_table[[#This Row],[Period 2 interest multiplier - Judgments]]</f>
        <v>#N/A</v>
      </c>
      <c r="Q126" s="11"/>
      <c r="Z126"/>
      <c r="AA126"/>
      <c r="AB126"/>
      <c r="AC126"/>
      <c r="AD126"/>
      <c r="AE126"/>
      <c r="AH126" s="11"/>
      <c r="AI126" s="11"/>
      <c r="AJ126" s="11"/>
      <c r="AK126" s="11"/>
      <c r="AL126" s="11"/>
      <c r="AM126" s="11"/>
    </row>
    <row r="127" spans="1:39" x14ac:dyDescent="0.2">
      <c r="A127" s="37" t="str">
        <f>IFERROR(IF(Calc_type="Bulk", IF(data_final_bulk[[#This Row],[Member ID]]="", "", data_final_bulk[[#This Row],[Member ID]]), IF(A126="Member ID",  "Individual","")), "")</f>
        <v/>
      </c>
      <c r="B127" s="35" t="str">
        <f>IFERROR(IF(Calc_type="Bulk", IF(data_final_bulk[[#This Row],[Global ID]]="", "", data_final_bulk[[#This Row],[Global ID]]), IF(B126="Global ID", "Individual","")), "")</f>
        <v/>
      </c>
      <c r="C127" s="85">
        <f>IF(Calc_type="Bulk", data_final_bulk[[#This Row],[Effective date]], Effective_date_individual)</f>
        <v>0</v>
      </c>
      <c r="D127" s="16">
        <f>IF(Calc_type="Bulk", data_final_bulk[[#This Row],[Earliest payment date]], Earliest_payment_date_individual)</f>
        <v>0</v>
      </c>
      <c r="E127" s="16">
        <f>IF(Calc_type="Bulk", data_final_bulk[[#This Row],[Lump Sum payment date]], Lump_sum_payment_date_individual)</f>
        <v>0</v>
      </c>
      <c r="F127" s="19">
        <f>IF(Calc_type="Bulk", data_final_bulk[[#This Row],[Payment amount]], Payment_amount_individual)</f>
        <v>0</v>
      </c>
      <c r="G127" s="19">
        <f>IF(Calc_type="Bulk", data_final_bulk[[#This Row],[Payment type]], Payment_type_individual)</f>
        <v>0</v>
      </c>
      <c r="H12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7" s="16" t="e">
        <f>IF(calculations_table[[#This Row],[Lump sum flag]]="Y",
calculations_table[[#This Row],[Lump sum payment date]],
   IF(calculations_table[[#This Row],[Earliest payment date]]=0,
      "N/A",
      calculations_table[[#This Row],[Earliest payment date]]
   )
)</f>
        <v>#N/A</v>
      </c>
      <c r="J127" s="19">
        <f>SUMIFS(calculations_table[Payment amount], calculations_table[Member ID], calculations_table[[#This Row],[Member ID]])</f>
        <v>0</v>
      </c>
      <c r="K127" s="19" t="e">
        <f>calculations_table[[#This Row],[Total interest multiplier - Judgments]]</f>
        <v>#N/A</v>
      </c>
      <c r="L127" s="19" t="e">
        <f>calculations_table[[#This Row],[Payment amount]]*(calculations_table[[#This Row],[Interest multiplier]]-1)</f>
        <v>#N/A</v>
      </c>
      <c r="M12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7" s="19" t="e">
        <f>1+(calculations_table[[#This Row],[Effective date]]-calculations_table[[#This Row],[Interest start date - Judgments]])/365.25* JudgmentsRate</f>
        <v>#N/A</v>
      </c>
      <c r="O127" s="19">
        <v>1</v>
      </c>
      <c r="P127" s="19" t="e">
        <f>calculations_table[[#This Row],[Period 1 interest multiplier - Judgments]]*calculations_table[[#This Row],[Period 2 interest multiplier - Judgments]]</f>
        <v>#N/A</v>
      </c>
      <c r="Q127" s="11"/>
      <c r="Z127"/>
      <c r="AA127"/>
      <c r="AB127"/>
      <c r="AC127"/>
      <c r="AD127"/>
      <c r="AE127"/>
      <c r="AH127" s="11"/>
      <c r="AI127" s="11"/>
      <c r="AJ127" s="11"/>
      <c r="AK127" s="11"/>
      <c r="AL127" s="11"/>
      <c r="AM127" s="11"/>
    </row>
    <row r="128" spans="1:39" x14ac:dyDescent="0.2">
      <c r="A128" s="37" t="str">
        <f>IFERROR(IF(Calc_type="Bulk", IF(data_final_bulk[[#This Row],[Member ID]]="", "", data_final_bulk[[#This Row],[Member ID]]), IF(A127="Member ID",  "Individual","")), "")</f>
        <v/>
      </c>
      <c r="B128" s="35" t="str">
        <f>IFERROR(IF(Calc_type="Bulk", IF(data_final_bulk[[#This Row],[Global ID]]="", "", data_final_bulk[[#This Row],[Global ID]]), IF(B127="Global ID", "Individual","")), "")</f>
        <v/>
      </c>
      <c r="C128" s="85">
        <f>IF(Calc_type="Bulk", data_final_bulk[[#This Row],[Effective date]], Effective_date_individual)</f>
        <v>0</v>
      </c>
      <c r="D128" s="16">
        <f>IF(Calc_type="Bulk", data_final_bulk[[#This Row],[Earliest payment date]], Earliest_payment_date_individual)</f>
        <v>0</v>
      </c>
      <c r="E128" s="16">
        <f>IF(Calc_type="Bulk", data_final_bulk[[#This Row],[Lump Sum payment date]], Lump_sum_payment_date_individual)</f>
        <v>0</v>
      </c>
      <c r="F128" s="19">
        <f>IF(Calc_type="Bulk", data_final_bulk[[#This Row],[Payment amount]], Payment_amount_individual)</f>
        <v>0</v>
      </c>
      <c r="G128" s="19">
        <f>IF(Calc_type="Bulk", data_final_bulk[[#This Row],[Payment type]], Payment_type_individual)</f>
        <v>0</v>
      </c>
      <c r="H12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8" s="16" t="e">
        <f>IF(calculations_table[[#This Row],[Lump sum flag]]="Y",
calculations_table[[#This Row],[Lump sum payment date]],
   IF(calculations_table[[#This Row],[Earliest payment date]]=0,
      "N/A",
      calculations_table[[#This Row],[Earliest payment date]]
   )
)</f>
        <v>#N/A</v>
      </c>
      <c r="J128" s="19">
        <f>SUMIFS(calculations_table[Payment amount], calculations_table[Member ID], calculations_table[[#This Row],[Member ID]])</f>
        <v>0</v>
      </c>
      <c r="K128" s="19" t="e">
        <f>calculations_table[[#This Row],[Total interest multiplier - Judgments]]</f>
        <v>#N/A</v>
      </c>
      <c r="L128" s="19" t="e">
        <f>calculations_table[[#This Row],[Payment amount]]*(calculations_table[[#This Row],[Interest multiplier]]-1)</f>
        <v>#N/A</v>
      </c>
      <c r="M12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8" s="19" t="e">
        <f>1+(calculations_table[[#This Row],[Effective date]]-calculations_table[[#This Row],[Interest start date - Judgments]])/365.25* JudgmentsRate</f>
        <v>#N/A</v>
      </c>
      <c r="O128" s="19">
        <v>1</v>
      </c>
      <c r="P128" s="19" t="e">
        <f>calculations_table[[#This Row],[Period 1 interest multiplier - Judgments]]*calculations_table[[#This Row],[Period 2 interest multiplier - Judgments]]</f>
        <v>#N/A</v>
      </c>
      <c r="Q128" s="11"/>
      <c r="Z128"/>
      <c r="AA128"/>
      <c r="AB128"/>
      <c r="AC128"/>
      <c r="AD128"/>
      <c r="AE128"/>
      <c r="AH128" s="11"/>
      <c r="AI128" s="11"/>
      <c r="AJ128" s="11"/>
      <c r="AK128" s="11"/>
      <c r="AL128" s="11"/>
      <c r="AM128" s="11"/>
    </row>
    <row r="129" spans="1:39" x14ac:dyDescent="0.2">
      <c r="A129" s="37" t="str">
        <f>IFERROR(IF(Calc_type="Bulk", IF(data_final_bulk[[#This Row],[Member ID]]="", "", data_final_bulk[[#This Row],[Member ID]]), IF(A128="Member ID",  "Individual","")), "")</f>
        <v/>
      </c>
      <c r="B129" s="35" t="str">
        <f>IFERROR(IF(Calc_type="Bulk", IF(data_final_bulk[[#This Row],[Global ID]]="", "", data_final_bulk[[#This Row],[Global ID]]), IF(B128="Global ID", "Individual","")), "")</f>
        <v/>
      </c>
      <c r="C129" s="85">
        <f>IF(Calc_type="Bulk", data_final_bulk[[#This Row],[Effective date]], Effective_date_individual)</f>
        <v>0</v>
      </c>
      <c r="D129" s="16">
        <f>IF(Calc_type="Bulk", data_final_bulk[[#This Row],[Earliest payment date]], Earliest_payment_date_individual)</f>
        <v>0</v>
      </c>
      <c r="E129" s="16">
        <f>IF(Calc_type="Bulk", data_final_bulk[[#This Row],[Lump Sum payment date]], Lump_sum_payment_date_individual)</f>
        <v>0</v>
      </c>
      <c r="F129" s="19">
        <f>IF(Calc_type="Bulk", data_final_bulk[[#This Row],[Payment amount]], Payment_amount_individual)</f>
        <v>0</v>
      </c>
      <c r="G129" s="19">
        <f>IF(Calc_type="Bulk", data_final_bulk[[#This Row],[Payment type]], Payment_type_individual)</f>
        <v>0</v>
      </c>
      <c r="H12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29" s="16" t="e">
        <f>IF(calculations_table[[#This Row],[Lump sum flag]]="Y",
calculations_table[[#This Row],[Lump sum payment date]],
   IF(calculations_table[[#This Row],[Earliest payment date]]=0,
      "N/A",
      calculations_table[[#This Row],[Earliest payment date]]
   )
)</f>
        <v>#N/A</v>
      </c>
      <c r="J129" s="19">
        <f>SUMIFS(calculations_table[Payment amount], calculations_table[Member ID], calculations_table[[#This Row],[Member ID]])</f>
        <v>0</v>
      </c>
      <c r="K129" s="19" t="e">
        <f>calculations_table[[#This Row],[Total interest multiplier - Judgments]]</f>
        <v>#N/A</v>
      </c>
      <c r="L129" s="19" t="e">
        <f>calculations_table[[#This Row],[Payment amount]]*(calculations_table[[#This Row],[Interest multiplier]]-1)</f>
        <v>#N/A</v>
      </c>
      <c r="M12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29" s="19" t="e">
        <f>1+(calculations_table[[#This Row],[Effective date]]-calculations_table[[#This Row],[Interest start date - Judgments]])/365.25* JudgmentsRate</f>
        <v>#N/A</v>
      </c>
      <c r="O129" s="19">
        <v>1</v>
      </c>
      <c r="P129" s="19" t="e">
        <f>calculations_table[[#This Row],[Period 1 interest multiplier - Judgments]]*calculations_table[[#This Row],[Period 2 interest multiplier - Judgments]]</f>
        <v>#N/A</v>
      </c>
      <c r="Q129" s="11"/>
      <c r="Z129"/>
      <c r="AA129"/>
      <c r="AB129"/>
      <c r="AC129"/>
      <c r="AD129"/>
      <c r="AE129"/>
      <c r="AH129" s="11"/>
      <c r="AI129" s="11"/>
      <c r="AJ129" s="11"/>
      <c r="AK129" s="11"/>
      <c r="AL129" s="11"/>
      <c r="AM129" s="11"/>
    </row>
    <row r="130" spans="1:39" x14ac:dyDescent="0.2">
      <c r="A130" s="37" t="str">
        <f>IFERROR(IF(Calc_type="Bulk", IF(data_final_bulk[[#This Row],[Member ID]]="", "", data_final_bulk[[#This Row],[Member ID]]), IF(A129="Member ID",  "Individual","")), "")</f>
        <v/>
      </c>
      <c r="B130" s="35" t="str">
        <f>IFERROR(IF(Calc_type="Bulk", IF(data_final_bulk[[#This Row],[Global ID]]="", "", data_final_bulk[[#This Row],[Global ID]]), IF(B129="Global ID", "Individual","")), "")</f>
        <v/>
      </c>
      <c r="C130" s="85">
        <f>IF(Calc_type="Bulk", data_final_bulk[[#This Row],[Effective date]], Effective_date_individual)</f>
        <v>0</v>
      </c>
      <c r="D130" s="16">
        <f>IF(Calc_type="Bulk", data_final_bulk[[#This Row],[Earliest payment date]], Earliest_payment_date_individual)</f>
        <v>0</v>
      </c>
      <c r="E130" s="16">
        <f>IF(Calc_type="Bulk", data_final_bulk[[#This Row],[Lump Sum payment date]], Lump_sum_payment_date_individual)</f>
        <v>0</v>
      </c>
      <c r="F130" s="19">
        <f>IF(Calc_type="Bulk", data_final_bulk[[#This Row],[Payment amount]], Payment_amount_individual)</f>
        <v>0</v>
      </c>
      <c r="G130" s="19">
        <f>IF(Calc_type="Bulk", data_final_bulk[[#This Row],[Payment type]], Payment_type_individual)</f>
        <v>0</v>
      </c>
      <c r="H13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0" s="16" t="e">
        <f>IF(calculations_table[[#This Row],[Lump sum flag]]="Y",
calculations_table[[#This Row],[Lump sum payment date]],
   IF(calculations_table[[#This Row],[Earliest payment date]]=0,
      "N/A",
      calculations_table[[#This Row],[Earliest payment date]]
   )
)</f>
        <v>#N/A</v>
      </c>
      <c r="J130" s="19">
        <f>SUMIFS(calculations_table[Payment amount], calculations_table[Member ID], calculations_table[[#This Row],[Member ID]])</f>
        <v>0</v>
      </c>
      <c r="K130" s="19" t="e">
        <f>calculations_table[[#This Row],[Total interest multiplier - Judgments]]</f>
        <v>#N/A</v>
      </c>
      <c r="L130" s="19" t="e">
        <f>calculations_table[[#This Row],[Payment amount]]*(calculations_table[[#This Row],[Interest multiplier]]-1)</f>
        <v>#N/A</v>
      </c>
      <c r="M13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0" s="19" t="e">
        <f>1+(calculations_table[[#This Row],[Effective date]]-calculations_table[[#This Row],[Interest start date - Judgments]])/365.25* JudgmentsRate</f>
        <v>#N/A</v>
      </c>
      <c r="O130" s="19">
        <v>1</v>
      </c>
      <c r="P130" s="19" t="e">
        <f>calculations_table[[#This Row],[Period 1 interest multiplier - Judgments]]*calculations_table[[#This Row],[Period 2 interest multiplier - Judgments]]</f>
        <v>#N/A</v>
      </c>
      <c r="Q130" s="11"/>
      <c r="Z130"/>
      <c r="AA130"/>
      <c r="AB130"/>
      <c r="AC130"/>
      <c r="AD130"/>
      <c r="AE130"/>
      <c r="AH130" s="11"/>
      <c r="AI130" s="11"/>
      <c r="AJ130" s="11"/>
      <c r="AK130" s="11"/>
      <c r="AL130" s="11"/>
      <c r="AM130" s="11"/>
    </row>
    <row r="131" spans="1:39" x14ac:dyDescent="0.2">
      <c r="A131" s="37" t="str">
        <f>IFERROR(IF(Calc_type="Bulk", IF(data_final_bulk[[#This Row],[Member ID]]="", "", data_final_bulk[[#This Row],[Member ID]]), IF(A130="Member ID",  "Individual","")), "")</f>
        <v/>
      </c>
      <c r="B131" s="35" t="str">
        <f>IFERROR(IF(Calc_type="Bulk", IF(data_final_bulk[[#This Row],[Global ID]]="", "", data_final_bulk[[#This Row],[Global ID]]), IF(B130="Global ID", "Individual","")), "")</f>
        <v/>
      </c>
      <c r="C131" s="85">
        <f>IF(Calc_type="Bulk", data_final_bulk[[#This Row],[Effective date]], Effective_date_individual)</f>
        <v>0</v>
      </c>
      <c r="D131" s="16">
        <f>IF(Calc_type="Bulk", data_final_bulk[[#This Row],[Earliest payment date]], Earliest_payment_date_individual)</f>
        <v>0</v>
      </c>
      <c r="E131" s="16">
        <f>IF(Calc_type="Bulk", data_final_bulk[[#This Row],[Lump Sum payment date]], Lump_sum_payment_date_individual)</f>
        <v>0</v>
      </c>
      <c r="F131" s="19">
        <f>IF(Calc_type="Bulk", data_final_bulk[[#This Row],[Payment amount]], Payment_amount_individual)</f>
        <v>0</v>
      </c>
      <c r="G131" s="19">
        <f>IF(Calc_type="Bulk", data_final_bulk[[#This Row],[Payment type]], Payment_type_individual)</f>
        <v>0</v>
      </c>
      <c r="H13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1" s="16" t="e">
        <f>IF(calculations_table[[#This Row],[Lump sum flag]]="Y",
calculations_table[[#This Row],[Lump sum payment date]],
   IF(calculations_table[[#This Row],[Earliest payment date]]=0,
      "N/A",
      calculations_table[[#This Row],[Earliest payment date]]
   )
)</f>
        <v>#N/A</v>
      </c>
      <c r="J131" s="19">
        <f>SUMIFS(calculations_table[Payment amount], calculations_table[Member ID], calculations_table[[#This Row],[Member ID]])</f>
        <v>0</v>
      </c>
      <c r="K131" s="19" t="e">
        <f>calculations_table[[#This Row],[Total interest multiplier - Judgments]]</f>
        <v>#N/A</v>
      </c>
      <c r="L131" s="19" t="e">
        <f>calculations_table[[#This Row],[Payment amount]]*(calculations_table[[#This Row],[Interest multiplier]]-1)</f>
        <v>#N/A</v>
      </c>
      <c r="M13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1" s="19" t="e">
        <f>1+(calculations_table[[#This Row],[Effective date]]-calculations_table[[#This Row],[Interest start date - Judgments]])/365.25* JudgmentsRate</f>
        <v>#N/A</v>
      </c>
      <c r="O131" s="19">
        <v>1</v>
      </c>
      <c r="P131" s="19" t="e">
        <f>calculations_table[[#This Row],[Period 1 interest multiplier - Judgments]]*calculations_table[[#This Row],[Period 2 interest multiplier - Judgments]]</f>
        <v>#N/A</v>
      </c>
      <c r="Q131" s="11"/>
      <c r="Z131"/>
      <c r="AA131"/>
      <c r="AB131"/>
      <c r="AC131"/>
      <c r="AD131"/>
      <c r="AE131"/>
      <c r="AH131" s="11"/>
      <c r="AI131" s="11"/>
      <c r="AJ131" s="11"/>
      <c r="AK131" s="11"/>
      <c r="AL131" s="11"/>
      <c r="AM131" s="11"/>
    </row>
    <row r="132" spans="1:39" x14ac:dyDescent="0.2">
      <c r="A132" s="37" t="str">
        <f>IFERROR(IF(Calc_type="Bulk", IF(data_final_bulk[[#This Row],[Member ID]]="", "", data_final_bulk[[#This Row],[Member ID]]), IF(A131="Member ID",  "Individual","")), "")</f>
        <v/>
      </c>
      <c r="B132" s="35" t="str">
        <f>IFERROR(IF(Calc_type="Bulk", IF(data_final_bulk[[#This Row],[Global ID]]="", "", data_final_bulk[[#This Row],[Global ID]]), IF(B131="Global ID", "Individual","")), "")</f>
        <v/>
      </c>
      <c r="C132" s="85">
        <f>IF(Calc_type="Bulk", data_final_bulk[[#This Row],[Effective date]], Effective_date_individual)</f>
        <v>0</v>
      </c>
      <c r="D132" s="16">
        <f>IF(Calc_type="Bulk", data_final_bulk[[#This Row],[Earliest payment date]], Earliest_payment_date_individual)</f>
        <v>0</v>
      </c>
      <c r="E132" s="16">
        <f>IF(Calc_type="Bulk", data_final_bulk[[#This Row],[Lump Sum payment date]], Lump_sum_payment_date_individual)</f>
        <v>0</v>
      </c>
      <c r="F132" s="19">
        <f>IF(Calc_type="Bulk", data_final_bulk[[#This Row],[Payment amount]], Payment_amount_individual)</f>
        <v>0</v>
      </c>
      <c r="G132" s="19">
        <f>IF(Calc_type="Bulk", data_final_bulk[[#This Row],[Payment type]], Payment_type_individual)</f>
        <v>0</v>
      </c>
      <c r="H13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2" s="16" t="e">
        <f>IF(calculations_table[[#This Row],[Lump sum flag]]="Y",
calculations_table[[#This Row],[Lump sum payment date]],
   IF(calculations_table[[#This Row],[Earliest payment date]]=0,
      "N/A",
      calculations_table[[#This Row],[Earliest payment date]]
   )
)</f>
        <v>#N/A</v>
      </c>
      <c r="J132" s="19">
        <f>SUMIFS(calculations_table[Payment amount], calculations_table[Member ID], calculations_table[[#This Row],[Member ID]])</f>
        <v>0</v>
      </c>
      <c r="K132" s="19" t="e">
        <f>calculations_table[[#This Row],[Total interest multiplier - Judgments]]</f>
        <v>#N/A</v>
      </c>
      <c r="L132" s="19" t="e">
        <f>calculations_table[[#This Row],[Payment amount]]*(calculations_table[[#This Row],[Interest multiplier]]-1)</f>
        <v>#N/A</v>
      </c>
      <c r="M13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2" s="19" t="e">
        <f>1+(calculations_table[[#This Row],[Effective date]]-calculations_table[[#This Row],[Interest start date - Judgments]])/365.25* JudgmentsRate</f>
        <v>#N/A</v>
      </c>
      <c r="O132" s="19">
        <v>1</v>
      </c>
      <c r="P132" s="19" t="e">
        <f>calculations_table[[#This Row],[Period 1 interest multiplier - Judgments]]*calculations_table[[#This Row],[Period 2 interest multiplier - Judgments]]</f>
        <v>#N/A</v>
      </c>
      <c r="Q132" s="11"/>
      <c r="Z132"/>
      <c r="AA132"/>
      <c r="AB132"/>
      <c r="AC132"/>
      <c r="AD132"/>
      <c r="AE132"/>
      <c r="AH132" s="11"/>
      <c r="AI132" s="11"/>
      <c r="AJ132" s="11"/>
      <c r="AK132" s="11"/>
      <c r="AL132" s="11"/>
      <c r="AM132" s="11"/>
    </row>
    <row r="133" spans="1:39" x14ac:dyDescent="0.2">
      <c r="A133" s="37" t="str">
        <f>IFERROR(IF(Calc_type="Bulk", IF(data_final_bulk[[#This Row],[Member ID]]="", "", data_final_bulk[[#This Row],[Member ID]]), IF(A132="Member ID",  "Individual","")), "")</f>
        <v/>
      </c>
      <c r="B133" s="35" t="str">
        <f>IFERROR(IF(Calc_type="Bulk", IF(data_final_bulk[[#This Row],[Global ID]]="", "", data_final_bulk[[#This Row],[Global ID]]), IF(B132="Global ID", "Individual","")), "")</f>
        <v/>
      </c>
      <c r="C133" s="85">
        <f>IF(Calc_type="Bulk", data_final_bulk[[#This Row],[Effective date]], Effective_date_individual)</f>
        <v>0</v>
      </c>
      <c r="D133" s="16">
        <f>IF(Calc_type="Bulk", data_final_bulk[[#This Row],[Earliest payment date]], Earliest_payment_date_individual)</f>
        <v>0</v>
      </c>
      <c r="E133" s="16">
        <f>IF(Calc_type="Bulk", data_final_bulk[[#This Row],[Lump Sum payment date]], Lump_sum_payment_date_individual)</f>
        <v>0</v>
      </c>
      <c r="F133" s="19">
        <f>IF(Calc_type="Bulk", data_final_bulk[[#This Row],[Payment amount]], Payment_amount_individual)</f>
        <v>0</v>
      </c>
      <c r="G133" s="19">
        <f>IF(Calc_type="Bulk", data_final_bulk[[#This Row],[Payment type]], Payment_type_individual)</f>
        <v>0</v>
      </c>
      <c r="H13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3" s="16" t="e">
        <f>IF(calculations_table[[#This Row],[Lump sum flag]]="Y",
calculations_table[[#This Row],[Lump sum payment date]],
   IF(calculations_table[[#This Row],[Earliest payment date]]=0,
      "N/A",
      calculations_table[[#This Row],[Earliest payment date]]
   )
)</f>
        <v>#N/A</v>
      </c>
      <c r="J133" s="19">
        <f>SUMIFS(calculations_table[Payment amount], calculations_table[Member ID], calculations_table[[#This Row],[Member ID]])</f>
        <v>0</v>
      </c>
      <c r="K133" s="19" t="e">
        <f>calculations_table[[#This Row],[Total interest multiplier - Judgments]]</f>
        <v>#N/A</v>
      </c>
      <c r="L133" s="19" t="e">
        <f>calculations_table[[#This Row],[Payment amount]]*(calculations_table[[#This Row],[Interest multiplier]]-1)</f>
        <v>#N/A</v>
      </c>
      <c r="M13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3" s="19" t="e">
        <f>1+(calculations_table[[#This Row],[Effective date]]-calculations_table[[#This Row],[Interest start date - Judgments]])/365.25* JudgmentsRate</f>
        <v>#N/A</v>
      </c>
      <c r="O133" s="19">
        <v>1</v>
      </c>
      <c r="P133" s="19" t="e">
        <f>calculations_table[[#This Row],[Period 1 interest multiplier - Judgments]]*calculations_table[[#This Row],[Period 2 interest multiplier - Judgments]]</f>
        <v>#N/A</v>
      </c>
      <c r="Q133" s="11"/>
      <c r="Z133"/>
      <c r="AA133"/>
      <c r="AB133"/>
      <c r="AC133"/>
      <c r="AD133"/>
      <c r="AE133"/>
      <c r="AH133" s="11"/>
      <c r="AI133" s="11"/>
      <c r="AJ133" s="11"/>
      <c r="AK133" s="11"/>
      <c r="AL133" s="11"/>
      <c r="AM133" s="11"/>
    </row>
    <row r="134" spans="1:39" x14ac:dyDescent="0.2">
      <c r="A134" s="37" t="str">
        <f>IFERROR(IF(Calc_type="Bulk", IF(data_final_bulk[[#This Row],[Member ID]]="", "", data_final_bulk[[#This Row],[Member ID]]), IF(A133="Member ID",  "Individual","")), "")</f>
        <v/>
      </c>
      <c r="B134" s="35" t="str">
        <f>IFERROR(IF(Calc_type="Bulk", IF(data_final_bulk[[#This Row],[Global ID]]="", "", data_final_bulk[[#This Row],[Global ID]]), IF(B133="Global ID", "Individual","")), "")</f>
        <v/>
      </c>
      <c r="C134" s="85">
        <f>IF(Calc_type="Bulk", data_final_bulk[[#This Row],[Effective date]], Effective_date_individual)</f>
        <v>0</v>
      </c>
      <c r="D134" s="16">
        <f>IF(Calc_type="Bulk", data_final_bulk[[#This Row],[Earliest payment date]], Earliest_payment_date_individual)</f>
        <v>0</v>
      </c>
      <c r="E134" s="16">
        <f>IF(Calc_type="Bulk", data_final_bulk[[#This Row],[Lump Sum payment date]], Lump_sum_payment_date_individual)</f>
        <v>0</v>
      </c>
      <c r="F134" s="19">
        <f>IF(Calc_type="Bulk", data_final_bulk[[#This Row],[Payment amount]], Payment_amount_individual)</f>
        <v>0</v>
      </c>
      <c r="G134" s="19">
        <f>IF(Calc_type="Bulk", data_final_bulk[[#This Row],[Payment type]], Payment_type_individual)</f>
        <v>0</v>
      </c>
      <c r="H13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4" s="16" t="e">
        <f>IF(calculations_table[[#This Row],[Lump sum flag]]="Y",
calculations_table[[#This Row],[Lump sum payment date]],
   IF(calculations_table[[#This Row],[Earliest payment date]]=0,
      "N/A",
      calculations_table[[#This Row],[Earliest payment date]]
   )
)</f>
        <v>#N/A</v>
      </c>
      <c r="J134" s="19">
        <f>SUMIFS(calculations_table[Payment amount], calculations_table[Member ID], calculations_table[[#This Row],[Member ID]])</f>
        <v>0</v>
      </c>
      <c r="K134" s="19" t="e">
        <f>calculations_table[[#This Row],[Total interest multiplier - Judgments]]</f>
        <v>#N/A</v>
      </c>
      <c r="L134" s="19" t="e">
        <f>calculations_table[[#This Row],[Payment amount]]*(calculations_table[[#This Row],[Interest multiplier]]-1)</f>
        <v>#N/A</v>
      </c>
      <c r="M13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4" s="19" t="e">
        <f>1+(calculations_table[[#This Row],[Effective date]]-calculations_table[[#This Row],[Interest start date - Judgments]])/365.25* JudgmentsRate</f>
        <v>#N/A</v>
      </c>
      <c r="O134" s="19">
        <v>1</v>
      </c>
      <c r="P134" s="19" t="e">
        <f>calculations_table[[#This Row],[Period 1 interest multiplier - Judgments]]*calculations_table[[#This Row],[Period 2 interest multiplier - Judgments]]</f>
        <v>#N/A</v>
      </c>
      <c r="Q134" s="11"/>
      <c r="Z134"/>
      <c r="AA134"/>
      <c r="AB134"/>
      <c r="AC134"/>
      <c r="AD134"/>
      <c r="AE134"/>
      <c r="AH134" s="11"/>
      <c r="AI134" s="11"/>
      <c r="AJ134" s="11"/>
      <c r="AK134" s="11"/>
      <c r="AL134" s="11"/>
      <c r="AM134" s="11"/>
    </row>
    <row r="135" spans="1:39" x14ac:dyDescent="0.2">
      <c r="A135" s="37" t="str">
        <f>IFERROR(IF(Calc_type="Bulk", IF(data_final_bulk[[#This Row],[Member ID]]="", "", data_final_bulk[[#This Row],[Member ID]]), IF(A134="Member ID",  "Individual","")), "")</f>
        <v/>
      </c>
      <c r="B135" s="35" t="str">
        <f>IFERROR(IF(Calc_type="Bulk", IF(data_final_bulk[[#This Row],[Global ID]]="", "", data_final_bulk[[#This Row],[Global ID]]), IF(B134="Global ID", "Individual","")), "")</f>
        <v/>
      </c>
      <c r="C135" s="85">
        <f>IF(Calc_type="Bulk", data_final_bulk[[#This Row],[Effective date]], Effective_date_individual)</f>
        <v>0</v>
      </c>
      <c r="D135" s="16">
        <f>IF(Calc_type="Bulk", data_final_bulk[[#This Row],[Earliest payment date]], Earliest_payment_date_individual)</f>
        <v>0</v>
      </c>
      <c r="E135" s="16">
        <f>IF(Calc_type="Bulk", data_final_bulk[[#This Row],[Lump Sum payment date]], Lump_sum_payment_date_individual)</f>
        <v>0</v>
      </c>
      <c r="F135" s="19">
        <f>IF(Calc_type="Bulk", data_final_bulk[[#This Row],[Payment amount]], Payment_amount_individual)</f>
        <v>0</v>
      </c>
      <c r="G135" s="19">
        <f>IF(Calc_type="Bulk", data_final_bulk[[#This Row],[Payment type]], Payment_type_individual)</f>
        <v>0</v>
      </c>
      <c r="H13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5" s="16" t="e">
        <f>IF(calculations_table[[#This Row],[Lump sum flag]]="Y",
calculations_table[[#This Row],[Lump sum payment date]],
   IF(calculations_table[[#This Row],[Earliest payment date]]=0,
      "N/A",
      calculations_table[[#This Row],[Earliest payment date]]
   )
)</f>
        <v>#N/A</v>
      </c>
      <c r="J135" s="19">
        <f>SUMIFS(calculations_table[Payment amount], calculations_table[Member ID], calculations_table[[#This Row],[Member ID]])</f>
        <v>0</v>
      </c>
      <c r="K135" s="19" t="e">
        <f>calculations_table[[#This Row],[Total interest multiplier - Judgments]]</f>
        <v>#N/A</v>
      </c>
      <c r="L135" s="19" t="e">
        <f>calculations_table[[#This Row],[Payment amount]]*(calculations_table[[#This Row],[Interest multiplier]]-1)</f>
        <v>#N/A</v>
      </c>
      <c r="M13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5" s="19" t="e">
        <f>1+(calculations_table[[#This Row],[Effective date]]-calculations_table[[#This Row],[Interest start date - Judgments]])/365.25* JudgmentsRate</f>
        <v>#N/A</v>
      </c>
      <c r="O135" s="19">
        <v>1</v>
      </c>
      <c r="P135" s="19" t="e">
        <f>calculations_table[[#This Row],[Period 1 interest multiplier - Judgments]]*calculations_table[[#This Row],[Period 2 interest multiplier - Judgments]]</f>
        <v>#N/A</v>
      </c>
      <c r="Q135" s="11"/>
      <c r="Z135"/>
      <c r="AA135"/>
      <c r="AB135"/>
      <c r="AC135"/>
      <c r="AD135"/>
      <c r="AE135"/>
      <c r="AH135" s="11"/>
      <c r="AI135" s="11"/>
      <c r="AJ135" s="11"/>
      <c r="AK135" s="11"/>
      <c r="AL135" s="11"/>
      <c r="AM135" s="11"/>
    </row>
    <row r="136" spans="1:39" x14ac:dyDescent="0.2">
      <c r="A136" s="37" t="str">
        <f>IFERROR(IF(Calc_type="Bulk", IF(data_final_bulk[[#This Row],[Member ID]]="", "", data_final_bulk[[#This Row],[Member ID]]), IF(A135="Member ID",  "Individual","")), "")</f>
        <v/>
      </c>
      <c r="B136" s="35" t="str">
        <f>IFERROR(IF(Calc_type="Bulk", IF(data_final_bulk[[#This Row],[Global ID]]="", "", data_final_bulk[[#This Row],[Global ID]]), IF(B135="Global ID", "Individual","")), "")</f>
        <v/>
      </c>
      <c r="C136" s="85">
        <f>IF(Calc_type="Bulk", data_final_bulk[[#This Row],[Effective date]], Effective_date_individual)</f>
        <v>0</v>
      </c>
      <c r="D136" s="16">
        <f>IF(Calc_type="Bulk", data_final_bulk[[#This Row],[Earliest payment date]], Earliest_payment_date_individual)</f>
        <v>0</v>
      </c>
      <c r="E136" s="16">
        <f>IF(Calc_type="Bulk", data_final_bulk[[#This Row],[Lump Sum payment date]], Lump_sum_payment_date_individual)</f>
        <v>0</v>
      </c>
      <c r="F136" s="19">
        <f>IF(Calc_type="Bulk", data_final_bulk[[#This Row],[Payment amount]], Payment_amount_individual)</f>
        <v>0</v>
      </c>
      <c r="G136" s="19">
        <f>IF(Calc_type="Bulk", data_final_bulk[[#This Row],[Payment type]], Payment_type_individual)</f>
        <v>0</v>
      </c>
      <c r="H13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6" s="16" t="e">
        <f>IF(calculations_table[[#This Row],[Lump sum flag]]="Y",
calculations_table[[#This Row],[Lump sum payment date]],
   IF(calculations_table[[#This Row],[Earliest payment date]]=0,
      "N/A",
      calculations_table[[#This Row],[Earliest payment date]]
   )
)</f>
        <v>#N/A</v>
      </c>
      <c r="J136" s="19">
        <f>SUMIFS(calculations_table[Payment amount], calculations_table[Member ID], calculations_table[[#This Row],[Member ID]])</f>
        <v>0</v>
      </c>
      <c r="K136" s="19" t="e">
        <f>calculations_table[[#This Row],[Total interest multiplier - Judgments]]</f>
        <v>#N/A</v>
      </c>
      <c r="L136" s="19" t="e">
        <f>calculations_table[[#This Row],[Payment amount]]*(calculations_table[[#This Row],[Interest multiplier]]-1)</f>
        <v>#N/A</v>
      </c>
      <c r="M13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6" s="19" t="e">
        <f>1+(calculations_table[[#This Row],[Effective date]]-calculations_table[[#This Row],[Interest start date - Judgments]])/365.25* JudgmentsRate</f>
        <v>#N/A</v>
      </c>
      <c r="O136" s="19">
        <v>1</v>
      </c>
      <c r="P136" s="19" t="e">
        <f>calculations_table[[#This Row],[Period 1 interest multiplier - Judgments]]*calculations_table[[#This Row],[Period 2 interest multiplier - Judgments]]</f>
        <v>#N/A</v>
      </c>
      <c r="Q136" s="11"/>
      <c r="Z136"/>
      <c r="AA136"/>
      <c r="AB136"/>
      <c r="AC136"/>
      <c r="AD136"/>
      <c r="AE136"/>
      <c r="AH136" s="11"/>
      <c r="AI136" s="11"/>
      <c r="AJ136" s="11"/>
      <c r="AK136" s="11"/>
      <c r="AL136" s="11"/>
      <c r="AM136" s="11"/>
    </row>
    <row r="137" spans="1:39" x14ac:dyDescent="0.2">
      <c r="A137" s="37" t="str">
        <f>IFERROR(IF(Calc_type="Bulk", IF(data_final_bulk[[#This Row],[Member ID]]="", "", data_final_bulk[[#This Row],[Member ID]]), IF(A136="Member ID",  "Individual","")), "")</f>
        <v/>
      </c>
      <c r="B137" s="35" t="str">
        <f>IFERROR(IF(Calc_type="Bulk", IF(data_final_bulk[[#This Row],[Global ID]]="", "", data_final_bulk[[#This Row],[Global ID]]), IF(B136="Global ID", "Individual","")), "")</f>
        <v/>
      </c>
      <c r="C137" s="85">
        <f>IF(Calc_type="Bulk", data_final_bulk[[#This Row],[Effective date]], Effective_date_individual)</f>
        <v>0</v>
      </c>
      <c r="D137" s="16">
        <f>IF(Calc_type="Bulk", data_final_bulk[[#This Row],[Earliest payment date]], Earliest_payment_date_individual)</f>
        <v>0</v>
      </c>
      <c r="E137" s="16">
        <f>IF(Calc_type="Bulk", data_final_bulk[[#This Row],[Lump Sum payment date]], Lump_sum_payment_date_individual)</f>
        <v>0</v>
      </c>
      <c r="F137" s="19">
        <f>IF(Calc_type="Bulk", data_final_bulk[[#This Row],[Payment amount]], Payment_amount_individual)</f>
        <v>0</v>
      </c>
      <c r="G137" s="19">
        <f>IF(Calc_type="Bulk", data_final_bulk[[#This Row],[Payment type]], Payment_type_individual)</f>
        <v>0</v>
      </c>
      <c r="H13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7" s="16" t="e">
        <f>IF(calculations_table[[#This Row],[Lump sum flag]]="Y",
calculations_table[[#This Row],[Lump sum payment date]],
   IF(calculations_table[[#This Row],[Earliest payment date]]=0,
      "N/A",
      calculations_table[[#This Row],[Earliest payment date]]
   )
)</f>
        <v>#N/A</v>
      </c>
      <c r="J137" s="19">
        <f>SUMIFS(calculations_table[Payment amount], calculations_table[Member ID], calculations_table[[#This Row],[Member ID]])</f>
        <v>0</v>
      </c>
      <c r="K137" s="19" t="e">
        <f>calculations_table[[#This Row],[Total interest multiplier - Judgments]]</f>
        <v>#N/A</v>
      </c>
      <c r="L137" s="19" t="e">
        <f>calculations_table[[#This Row],[Payment amount]]*(calculations_table[[#This Row],[Interest multiplier]]-1)</f>
        <v>#N/A</v>
      </c>
      <c r="M13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7" s="19" t="e">
        <f>1+(calculations_table[[#This Row],[Effective date]]-calculations_table[[#This Row],[Interest start date - Judgments]])/365.25* JudgmentsRate</f>
        <v>#N/A</v>
      </c>
      <c r="O137" s="19">
        <v>1</v>
      </c>
      <c r="P137" s="19" t="e">
        <f>calculations_table[[#This Row],[Period 1 interest multiplier - Judgments]]*calculations_table[[#This Row],[Period 2 interest multiplier - Judgments]]</f>
        <v>#N/A</v>
      </c>
      <c r="Q137" s="11"/>
      <c r="Z137"/>
      <c r="AA137"/>
      <c r="AB137"/>
      <c r="AC137"/>
      <c r="AD137"/>
      <c r="AE137"/>
      <c r="AH137" s="11"/>
      <c r="AI137" s="11"/>
      <c r="AJ137" s="11"/>
      <c r="AK137" s="11"/>
      <c r="AL137" s="11"/>
      <c r="AM137" s="11"/>
    </row>
    <row r="138" spans="1:39" x14ac:dyDescent="0.2">
      <c r="A138" s="37" t="str">
        <f>IFERROR(IF(Calc_type="Bulk", IF(data_final_bulk[[#This Row],[Member ID]]="", "", data_final_bulk[[#This Row],[Member ID]]), IF(A137="Member ID",  "Individual","")), "")</f>
        <v/>
      </c>
      <c r="B138" s="35" t="str">
        <f>IFERROR(IF(Calc_type="Bulk", IF(data_final_bulk[[#This Row],[Global ID]]="", "", data_final_bulk[[#This Row],[Global ID]]), IF(B137="Global ID", "Individual","")), "")</f>
        <v/>
      </c>
      <c r="C138" s="85">
        <f>IF(Calc_type="Bulk", data_final_bulk[[#This Row],[Effective date]], Effective_date_individual)</f>
        <v>0</v>
      </c>
      <c r="D138" s="16">
        <f>IF(Calc_type="Bulk", data_final_bulk[[#This Row],[Earliest payment date]], Earliest_payment_date_individual)</f>
        <v>0</v>
      </c>
      <c r="E138" s="16">
        <f>IF(Calc_type="Bulk", data_final_bulk[[#This Row],[Lump Sum payment date]], Lump_sum_payment_date_individual)</f>
        <v>0</v>
      </c>
      <c r="F138" s="19">
        <f>IF(Calc_type="Bulk", data_final_bulk[[#This Row],[Payment amount]], Payment_amount_individual)</f>
        <v>0</v>
      </c>
      <c r="G138" s="19">
        <f>IF(Calc_type="Bulk", data_final_bulk[[#This Row],[Payment type]], Payment_type_individual)</f>
        <v>0</v>
      </c>
      <c r="H13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8" s="16" t="e">
        <f>IF(calculations_table[[#This Row],[Lump sum flag]]="Y",
calculations_table[[#This Row],[Lump sum payment date]],
   IF(calculations_table[[#This Row],[Earliest payment date]]=0,
      "N/A",
      calculations_table[[#This Row],[Earliest payment date]]
   )
)</f>
        <v>#N/A</v>
      </c>
      <c r="J138" s="19">
        <f>SUMIFS(calculations_table[Payment amount], calculations_table[Member ID], calculations_table[[#This Row],[Member ID]])</f>
        <v>0</v>
      </c>
      <c r="K138" s="19" t="e">
        <f>calculations_table[[#This Row],[Total interest multiplier - Judgments]]</f>
        <v>#N/A</v>
      </c>
      <c r="L138" s="19" t="e">
        <f>calculations_table[[#This Row],[Payment amount]]*(calculations_table[[#This Row],[Interest multiplier]]-1)</f>
        <v>#N/A</v>
      </c>
      <c r="M13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8" s="19" t="e">
        <f>1+(calculations_table[[#This Row],[Effective date]]-calculations_table[[#This Row],[Interest start date - Judgments]])/365.25* JudgmentsRate</f>
        <v>#N/A</v>
      </c>
      <c r="O138" s="19">
        <v>1</v>
      </c>
      <c r="P138" s="19" t="e">
        <f>calculations_table[[#This Row],[Period 1 interest multiplier - Judgments]]*calculations_table[[#This Row],[Period 2 interest multiplier - Judgments]]</f>
        <v>#N/A</v>
      </c>
      <c r="Q138" s="11"/>
      <c r="Z138"/>
      <c r="AA138"/>
      <c r="AB138"/>
      <c r="AC138"/>
      <c r="AD138"/>
      <c r="AE138"/>
      <c r="AH138" s="11"/>
      <c r="AI138" s="11"/>
      <c r="AJ138" s="11"/>
      <c r="AK138" s="11"/>
      <c r="AL138" s="11"/>
      <c r="AM138" s="11"/>
    </row>
    <row r="139" spans="1:39" x14ac:dyDescent="0.2">
      <c r="A139" s="37" t="str">
        <f>IFERROR(IF(Calc_type="Bulk", IF(data_final_bulk[[#This Row],[Member ID]]="", "", data_final_bulk[[#This Row],[Member ID]]), IF(A138="Member ID",  "Individual","")), "")</f>
        <v/>
      </c>
      <c r="B139" s="35" t="str">
        <f>IFERROR(IF(Calc_type="Bulk", IF(data_final_bulk[[#This Row],[Global ID]]="", "", data_final_bulk[[#This Row],[Global ID]]), IF(B138="Global ID", "Individual","")), "")</f>
        <v/>
      </c>
      <c r="C139" s="85">
        <f>IF(Calc_type="Bulk", data_final_bulk[[#This Row],[Effective date]], Effective_date_individual)</f>
        <v>0</v>
      </c>
      <c r="D139" s="16">
        <f>IF(Calc_type="Bulk", data_final_bulk[[#This Row],[Earliest payment date]], Earliest_payment_date_individual)</f>
        <v>0</v>
      </c>
      <c r="E139" s="16">
        <f>IF(Calc_type="Bulk", data_final_bulk[[#This Row],[Lump Sum payment date]], Lump_sum_payment_date_individual)</f>
        <v>0</v>
      </c>
      <c r="F139" s="19">
        <f>IF(Calc_type="Bulk", data_final_bulk[[#This Row],[Payment amount]], Payment_amount_individual)</f>
        <v>0</v>
      </c>
      <c r="G139" s="19">
        <f>IF(Calc_type="Bulk", data_final_bulk[[#This Row],[Payment type]], Payment_type_individual)</f>
        <v>0</v>
      </c>
      <c r="H13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39" s="16" t="e">
        <f>IF(calculations_table[[#This Row],[Lump sum flag]]="Y",
calculations_table[[#This Row],[Lump sum payment date]],
   IF(calculations_table[[#This Row],[Earliest payment date]]=0,
      "N/A",
      calculations_table[[#This Row],[Earliest payment date]]
   )
)</f>
        <v>#N/A</v>
      </c>
      <c r="J139" s="19">
        <f>SUMIFS(calculations_table[Payment amount], calculations_table[Member ID], calculations_table[[#This Row],[Member ID]])</f>
        <v>0</v>
      </c>
      <c r="K139" s="19" t="e">
        <f>calculations_table[[#This Row],[Total interest multiplier - Judgments]]</f>
        <v>#N/A</v>
      </c>
      <c r="L139" s="19" t="e">
        <f>calculations_table[[#This Row],[Payment amount]]*(calculations_table[[#This Row],[Interest multiplier]]-1)</f>
        <v>#N/A</v>
      </c>
      <c r="M13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39" s="19" t="e">
        <f>1+(calculations_table[[#This Row],[Effective date]]-calculations_table[[#This Row],[Interest start date - Judgments]])/365.25* JudgmentsRate</f>
        <v>#N/A</v>
      </c>
      <c r="O139" s="19">
        <v>1</v>
      </c>
      <c r="P139" s="19" t="e">
        <f>calculations_table[[#This Row],[Period 1 interest multiplier - Judgments]]*calculations_table[[#This Row],[Period 2 interest multiplier - Judgments]]</f>
        <v>#N/A</v>
      </c>
      <c r="Q139" s="11"/>
      <c r="Z139"/>
      <c r="AA139"/>
      <c r="AB139"/>
      <c r="AC139"/>
      <c r="AD139"/>
      <c r="AE139"/>
      <c r="AH139" s="11"/>
      <c r="AI139" s="11"/>
      <c r="AJ139" s="11"/>
      <c r="AK139" s="11"/>
      <c r="AL139" s="11"/>
      <c r="AM139" s="11"/>
    </row>
    <row r="140" spans="1:39" x14ac:dyDescent="0.2">
      <c r="A140" s="37" t="str">
        <f>IFERROR(IF(Calc_type="Bulk", IF(data_final_bulk[[#This Row],[Member ID]]="", "", data_final_bulk[[#This Row],[Member ID]]), IF(A139="Member ID",  "Individual","")), "")</f>
        <v/>
      </c>
      <c r="B140" s="35" t="str">
        <f>IFERROR(IF(Calc_type="Bulk", IF(data_final_bulk[[#This Row],[Global ID]]="", "", data_final_bulk[[#This Row],[Global ID]]), IF(B139="Global ID", "Individual","")), "")</f>
        <v/>
      </c>
      <c r="C140" s="85">
        <f>IF(Calc_type="Bulk", data_final_bulk[[#This Row],[Effective date]], Effective_date_individual)</f>
        <v>0</v>
      </c>
      <c r="D140" s="16">
        <f>IF(Calc_type="Bulk", data_final_bulk[[#This Row],[Earliest payment date]], Earliest_payment_date_individual)</f>
        <v>0</v>
      </c>
      <c r="E140" s="16">
        <f>IF(Calc_type="Bulk", data_final_bulk[[#This Row],[Lump Sum payment date]], Lump_sum_payment_date_individual)</f>
        <v>0</v>
      </c>
      <c r="F140" s="19">
        <f>IF(Calc_type="Bulk", data_final_bulk[[#This Row],[Payment amount]], Payment_amount_individual)</f>
        <v>0</v>
      </c>
      <c r="G140" s="19">
        <f>IF(Calc_type="Bulk", data_final_bulk[[#This Row],[Payment type]], Payment_type_individual)</f>
        <v>0</v>
      </c>
      <c r="H14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0" s="16" t="e">
        <f>IF(calculations_table[[#This Row],[Lump sum flag]]="Y",
calculations_table[[#This Row],[Lump sum payment date]],
   IF(calculations_table[[#This Row],[Earliest payment date]]=0,
      "N/A",
      calculations_table[[#This Row],[Earliest payment date]]
   )
)</f>
        <v>#N/A</v>
      </c>
      <c r="J140" s="19">
        <f>SUMIFS(calculations_table[Payment amount], calculations_table[Member ID], calculations_table[[#This Row],[Member ID]])</f>
        <v>0</v>
      </c>
      <c r="K140" s="19" t="e">
        <f>calculations_table[[#This Row],[Total interest multiplier - Judgments]]</f>
        <v>#N/A</v>
      </c>
      <c r="L140" s="19" t="e">
        <f>calculations_table[[#This Row],[Payment amount]]*(calculations_table[[#This Row],[Interest multiplier]]-1)</f>
        <v>#N/A</v>
      </c>
      <c r="M14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0" s="19" t="e">
        <f>1+(calculations_table[[#This Row],[Effective date]]-calculations_table[[#This Row],[Interest start date - Judgments]])/365.25* JudgmentsRate</f>
        <v>#N/A</v>
      </c>
      <c r="O140" s="19">
        <v>1</v>
      </c>
      <c r="P140" s="19" t="e">
        <f>calculations_table[[#This Row],[Period 1 interest multiplier - Judgments]]*calculations_table[[#This Row],[Period 2 interest multiplier - Judgments]]</f>
        <v>#N/A</v>
      </c>
      <c r="Q140" s="11"/>
      <c r="Z140"/>
      <c r="AA140"/>
      <c r="AB140"/>
      <c r="AC140"/>
      <c r="AD140"/>
      <c r="AE140"/>
      <c r="AH140" s="11"/>
      <c r="AI140" s="11"/>
      <c r="AJ140" s="11"/>
      <c r="AK140" s="11"/>
      <c r="AL140" s="11"/>
      <c r="AM140" s="11"/>
    </row>
    <row r="141" spans="1:39" x14ac:dyDescent="0.2">
      <c r="A141" s="37" t="str">
        <f>IFERROR(IF(Calc_type="Bulk", IF(data_final_bulk[[#This Row],[Member ID]]="", "", data_final_bulk[[#This Row],[Member ID]]), IF(A140="Member ID",  "Individual","")), "")</f>
        <v/>
      </c>
      <c r="B141" s="35" t="str">
        <f>IFERROR(IF(Calc_type="Bulk", IF(data_final_bulk[[#This Row],[Global ID]]="", "", data_final_bulk[[#This Row],[Global ID]]), IF(B140="Global ID", "Individual","")), "")</f>
        <v/>
      </c>
      <c r="C141" s="85">
        <f>IF(Calc_type="Bulk", data_final_bulk[[#This Row],[Effective date]], Effective_date_individual)</f>
        <v>0</v>
      </c>
      <c r="D141" s="16">
        <f>IF(Calc_type="Bulk", data_final_bulk[[#This Row],[Earliest payment date]], Earliest_payment_date_individual)</f>
        <v>0</v>
      </c>
      <c r="E141" s="16">
        <f>IF(Calc_type="Bulk", data_final_bulk[[#This Row],[Lump Sum payment date]], Lump_sum_payment_date_individual)</f>
        <v>0</v>
      </c>
      <c r="F141" s="19">
        <f>IF(Calc_type="Bulk", data_final_bulk[[#This Row],[Payment amount]], Payment_amount_individual)</f>
        <v>0</v>
      </c>
      <c r="G141" s="19">
        <f>IF(Calc_type="Bulk", data_final_bulk[[#This Row],[Payment type]], Payment_type_individual)</f>
        <v>0</v>
      </c>
      <c r="H14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1" s="16" t="e">
        <f>IF(calculations_table[[#This Row],[Lump sum flag]]="Y",
calculations_table[[#This Row],[Lump sum payment date]],
   IF(calculations_table[[#This Row],[Earliest payment date]]=0,
      "N/A",
      calculations_table[[#This Row],[Earliest payment date]]
   )
)</f>
        <v>#N/A</v>
      </c>
      <c r="J141" s="19">
        <f>SUMIFS(calculations_table[Payment amount], calculations_table[Member ID], calculations_table[[#This Row],[Member ID]])</f>
        <v>0</v>
      </c>
      <c r="K141" s="19" t="e">
        <f>calculations_table[[#This Row],[Total interest multiplier - Judgments]]</f>
        <v>#N/A</v>
      </c>
      <c r="L141" s="19" t="e">
        <f>calculations_table[[#This Row],[Payment amount]]*(calculations_table[[#This Row],[Interest multiplier]]-1)</f>
        <v>#N/A</v>
      </c>
      <c r="M14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1" s="19" t="e">
        <f>1+(calculations_table[[#This Row],[Effective date]]-calculations_table[[#This Row],[Interest start date - Judgments]])/365.25* JudgmentsRate</f>
        <v>#N/A</v>
      </c>
      <c r="O141" s="19">
        <v>1</v>
      </c>
      <c r="P141" s="19" t="e">
        <f>calculations_table[[#This Row],[Period 1 interest multiplier - Judgments]]*calculations_table[[#This Row],[Period 2 interest multiplier - Judgments]]</f>
        <v>#N/A</v>
      </c>
      <c r="Q141" s="11"/>
      <c r="Z141"/>
      <c r="AA141"/>
      <c r="AB141"/>
      <c r="AC141"/>
      <c r="AD141"/>
      <c r="AE141"/>
      <c r="AH141" s="11"/>
      <c r="AI141" s="11"/>
      <c r="AJ141" s="11"/>
      <c r="AK141" s="11"/>
      <c r="AL141" s="11"/>
      <c r="AM141" s="11"/>
    </row>
    <row r="142" spans="1:39" x14ac:dyDescent="0.2">
      <c r="A142" s="37" t="str">
        <f>IFERROR(IF(Calc_type="Bulk", IF(data_final_bulk[[#This Row],[Member ID]]="", "", data_final_bulk[[#This Row],[Member ID]]), IF(A141="Member ID",  "Individual","")), "")</f>
        <v/>
      </c>
      <c r="B142" s="35" t="str">
        <f>IFERROR(IF(Calc_type="Bulk", IF(data_final_bulk[[#This Row],[Global ID]]="", "", data_final_bulk[[#This Row],[Global ID]]), IF(B141="Global ID", "Individual","")), "")</f>
        <v/>
      </c>
      <c r="C142" s="85">
        <f>IF(Calc_type="Bulk", data_final_bulk[[#This Row],[Effective date]], Effective_date_individual)</f>
        <v>0</v>
      </c>
      <c r="D142" s="16">
        <f>IF(Calc_type="Bulk", data_final_bulk[[#This Row],[Earliest payment date]], Earliest_payment_date_individual)</f>
        <v>0</v>
      </c>
      <c r="E142" s="16">
        <f>IF(Calc_type="Bulk", data_final_bulk[[#This Row],[Lump Sum payment date]], Lump_sum_payment_date_individual)</f>
        <v>0</v>
      </c>
      <c r="F142" s="19">
        <f>IF(Calc_type="Bulk", data_final_bulk[[#This Row],[Payment amount]], Payment_amount_individual)</f>
        <v>0</v>
      </c>
      <c r="G142" s="19">
        <f>IF(Calc_type="Bulk", data_final_bulk[[#This Row],[Payment type]], Payment_type_individual)</f>
        <v>0</v>
      </c>
      <c r="H14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2" s="16" t="e">
        <f>IF(calculations_table[[#This Row],[Lump sum flag]]="Y",
calculations_table[[#This Row],[Lump sum payment date]],
   IF(calculations_table[[#This Row],[Earliest payment date]]=0,
      "N/A",
      calculations_table[[#This Row],[Earliest payment date]]
   )
)</f>
        <v>#N/A</v>
      </c>
      <c r="J142" s="19">
        <f>SUMIFS(calculations_table[Payment amount], calculations_table[Member ID], calculations_table[[#This Row],[Member ID]])</f>
        <v>0</v>
      </c>
      <c r="K142" s="19" t="e">
        <f>calculations_table[[#This Row],[Total interest multiplier - Judgments]]</f>
        <v>#N/A</v>
      </c>
      <c r="L142" s="19" t="e">
        <f>calculations_table[[#This Row],[Payment amount]]*(calculations_table[[#This Row],[Interest multiplier]]-1)</f>
        <v>#N/A</v>
      </c>
      <c r="M14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2" s="19" t="e">
        <f>1+(calculations_table[[#This Row],[Effective date]]-calculations_table[[#This Row],[Interest start date - Judgments]])/365.25* JudgmentsRate</f>
        <v>#N/A</v>
      </c>
      <c r="O142" s="19">
        <v>1</v>
      </c>
      <c r="P142" s="19" t="e">
        <f>calculations_table[[#This Row],[Period 1 interest multiplier - Judgments]]*calculations_table[[#This Row],[Period 2 interest multiplier - Judgments]]</f>
        <v>#N/A</v>
      </c>
      <c r="Q142" s="11"/>
      <c r="Z142"/>
      <c r="AA142"/>
      <c r="AB142"/>
      <c r="AC142"/>
      <c r="AD142"/>
      <c r="AE142"/>
      <c r="AH142" s="11"/>
      <c r="AI142" s="11"/>
      <c r="AJ142" s="11"/>
      <c r="AK142" s="11"/>
      <c r="AL142" s="11"/>
      <c r="AM142" s="11"/>
    </row>
    <row r="143" spans="1:39" x14ac:dyDescent="0.2">
      <c r="A143" s="37" t="str">
        <f>IFERROR(IF(Calc_type="Bulk", IF(data_final_bulk[[#This Row],[Member ID]]="", "", data_final_bulk[[#This Row],[Member ID]]), IF(A142="Member ID",  "Individual","")), "")</f>
        <v/>
      </c>
      <c r="B143" s="35" t="str">
        <f>IFERROR(IF(Calc_type="Bulk", IF(data_final_bulk[[#This Row],[Global ID]]="", "", data_final_bulk[[#This Row],[Global ID]]), IF(B142="Global ID", "Individual","")), "")</f>
        <v/>
      </c>
      <c r="C143" s="85">
        <f>IF(Calc_type="Bulk", data_final_bulk[[#This Row],[Effective date]], Effective_date_individual)</f>
        <v>0</v>
      </c>
      <c r="D143" s="16">
        <f>IF(Calc_type="Bulk", data_final_bulk[[#This Row],[Earliest payment date]], Earliest_payment_date_individual)</f>
        <v>0</v>
      </c>
      <c r="E143" s="16">
        <f>IF(Calc_type="Bulk", data_final_bulk[[#This Row],[Lump Sum payment date]], Lump_sum_payment_date_individual)</f>
        <v>0</v>
      </c>
      <c r="F143" s="19">
        <f>IF(Calc_type="Bulk", data_final_bulk[[#This Row],[Payment amount]], Payment_amount_individual)</f>
        <v>0</v>
      </c>
      <c r="G143" s="19">
        <f>IF(Calc_type="Bulk", data_final_bulk[[#This Row],[Payment type]], Payment_type_individual)</f>
        <v>0</v>
      </c>
      <c r="H14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3" s="16" t="e">
        <f>IF(calculations_table[[#This Row],[Lump sum flag]]="Y",
calculations_table[[#This Row],[Lump sum payment date]],
   IF(calculations_table[[#This Row],[Earliest payment date]]=0,
      "N/A",
      calculations_table[[#This Row],[Earliest payment date]]
   )
)</f>
        <v>#N/A</v>
      </c>
      <c r="J143" s="19">
        <f>SUMIFS(calculations_table[Payment amount], calculations_table[Member ID], calculations_table[[#This Row],[Member ID]])</f>
        <v>0</v>
      </c>
      <c r="K143" s="19" t="e">
        <f>calculations_table[[#This Row],[Total interest multiplier - Judgments]]</f>
        <v>#N/A</v>
      </c>
      <c r="L143" s="19" t="e">
        <f>calculations_table[[#This Row],[Payment amount]]*(calculations_table[[#This Row],[Interest multiplier]]-1)</f>
        <v>#N/A</v>
      </c>
      <c r="M14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3" s="19" t="e">
        <f>1+(calculations_table[[#This Row],[Effective date]]-calculations_table[[#This Row],[Interest start date - Judgments]])/365.25* JudgmentsRate</f>
        <v>#N/A</v>
      </c>
      <c r="O143" s="19">
        <v>1</v>
      </c>
      <c r="P143" s="19" t="e">
        <f>calculations_table[[#This Row],[Period 1 interest multiplier - Judgments]]*calculations_table[[#This Row],[Period 2 interest multiplier - Judgments]]</f>
        <v>#N/A</v>
      </c>
      <c r="Q143" s="11"/>
      <c r="Z143"/>
      <c r="AA143"/>
      <c r="AB143"/>
      <c r="AC143"/>
      <c r="AD143"/>
      <c r="AE143"/>
      <c r="AH143" s="11"/>
      <c r="AI143" s="11"/>
      <c r="AJ143" s="11"/>
      <c r="AK143" s="11"/>
      <c r="AL143" s="11"/>
      <c r="AM143" s="11"/>
    </row>
    <row r="144" spans="1:39" x14ac:dyDescent="0.2">
      <c r="A144" s="37" t="str">
        <f>IFERROR(IF(Calc_type="Bulk", IF(data_final_bulk[[#This Row],[Member ID]]="", "", data_final_bulk[[#This Row],[Member ID]]), IF(A143="Member ID",  "Individual","")), "")</f>
        <v/>
      </c>
      <c r="B144" s="35" t="str">
        <f>IFERROR(IF(Calc_type="Bulk", IF(data_final_bulk[[#This Row],[Global ID]]="", "", data_final_bulk[[#This Row],[Global ID]]), IF(B143="Global ID", "Individual","")), "")</f>
        <v/>
      </c>
      <c r="C144" s="85">
        <f>IF(Calc_type="Bulk", data_final_bulk[[#This Row],[Effective date]], Effective_date_individual)</f>
        <v>0</v>
      </c>
      <c r="D144" s="16">
        <f>IF(Calc_type="Bulk", data_final_bulk[[#This Row],[Earliest payment date]], Earliest_payment_date_individual)</f>
        <v>0</v>
      </c>
      <c r="E144" s="16">
        <f>IF(Calc_type="Bulk", data_final_bulk[[#This Row],[Lump Sum payment date]], Lump_sum_payment_date_individual)</f>
        <v>0</v>
      </c>
      <c r="F144" s="19">
        <f>IF(Calc_type="Bulk", data_final_bulk[[#This Row],[Payment amount]], Payment_amount_individual)</f>
        <v>0</v>
      </c>
      <c r="G144" s="19">
        <f>IF(Calc_type="Bulk", data_final_bulk[[#This Row],[Payment type]], Payment_type_individual)</f>
        <v>0</v>
      </c>
      <c r="H14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4" s="16" t="e">
        <f>IF(calculations_table[[#This Row],[Lump sum flag]]="Y",
calculations_table[[#This Row],[Lump sum payment date]],
   IF(calculations_table[[#This Row],[Earliest payment date]]=0,
      "N/A",
      calculations_table[[#This Row],[Earliest payment date]]
   )
)</f>
        <v>#N/A</v>
      </c>
      <c r="J144" s="19">
        <f>SUMIFS(calculations_table[Payment amount], calculations_table[Member ID], calculations_table[[#This Row],[Member ID]])</f>
        <v>0</v>
      </c>
      <c r="K144" s="19" t="e">
        <f>calculations_table[[#This Row],[Total interest multiplier - Judgments]]</f>
        <v>#N/A</v>
      </c>
      <c r="L144" s="19" t="e">
        <f>calculations_table[[#This Row],[Payment amount]]*(calculations_table[[#This Row],[Interest multiplier]]-1)</f>
        <v>#N/A</v>
      </c>
      <c r="M14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4" s="19" t="e">
        <f>1+(calculations_table[[#This Row],[Effective date]]-calculations_table[[#This Row],[Interest start date - Judgments]])/365.25* JudgmentsRate</f>
        <v>#N/A</v>
      </c>
      <c r="O144" s="19">
        <v>1</v>
      </c>
      <c r="P144" s="19" t="e">
        <f>calculations_table[[#This Row],[Period 1 interest multiplier - Judgments]]*calculations_table[[#This Row],[Period 2 interest multiplier - Judgments]]</f>
        <v>#N/A</v>
      </c>
      <c r="Q144" s="11"/>
      <c r="Z144"/>
      <c r="AA144"/>
      <c r="AB144"/>
      <c r="AC144"/>
      <c r="AD144"/>
      <c r="AE144"/>
      <c r="AH144" s="11"/>
      <c r="AI144" s="11"/>
      <c r="AJ144" s="11"/>
      <c r="AK144" s="11"/>
      <c r="AL144" s="11"/>
      <c r="AM144" s="11"/>
    </row>
    <row r="145" spans="1:39" x14ac:dyDescent="0.2">
      <c r="A145" s="37" t="str">
        <f>IFERROR(IF(Calc_type="Bulk", IF(data_final_bulk[[#This Row],[Member ID]]="", "", data_final_bulk[[#This Row],[Member ID]]), IF(A144="Member ID",  "Individual","")), "")</f>
        <v/>
      </c>
      <c r="B145" s="35" t="str">
        <f>IFERROR(IF(Calc_type="Bulk", IF(data_final_bulk[[#This Row],[Global ID]]="", "", data_final_bulk[[#This Row],[Global ID]]), IF(B144="Global ID", "Individual","")), "")</f>
        <v/>
      </c>
      <c r="C145" s="85">
        <f>IF(Calc_type="Bulk", data_final_bulk[[#This Row],[Effective date]], Effective_date_individual)</f>
        <v>0</v>
      </c>
      <c r="D145" s="16">
        <f>IF(Calc_type="Bulk", data_final_bulk[[#This Row],[Earliest payment date]], Earliest_payment_date_individual)</f>
        <v>0</v>
      </c>
      <c r="E145" s="16">
        <f>IF(Calc_type="Bulk", data_final_bulk[[#This Row],[Lump Sum payment date]], Lump_sum_payment_date_individual)</f>
        <v>0</v>
      </c>
      <c r="F145" s="19">
        <f>IF(Calc_type="Bulk", data_final_bulk[[#This Row],[Payment amount]], Payment_amount_individual)</f>
        <v>0</v>
      </c>
      <c r="G145" s="19">
        <f>IF(Calc_type="Bulk", data_final_bulk[[#This Row],[Payment type]], Payment_type_individual)</f>
        <v>0</v>
      </c>
      <c r="H14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5" s="16" t="e">
        <f>IF(calculations_table[[#This Row],[Lump sum flag]]="Y",
calculations_table[[#This Row],[Lump sum payment date]],
   IF(calculations_table[[#This Row],[Earliest payment date]]=0,
      "N/A",
      calculations_table[[#This Row],[Earliest payment date]]
   )
)</f>
        <v>#N/A</v>
      </c>
      <c r="J145" s="19">
        <f>SUMIFS(calculations_table[Payment amount], calculations_table[Member ID], calculations_table[[#This Row],[Member ID]])</f>
        <v>0</v>
      </c>
      <c r="K145" s="19" t="e">
        <f>calculations_table[[#This Row],[Total interest multiplier - Judgments]]</f>
        <v>#N/A</v>
      </c>
      <c r="L145" s="19" t="e">
        <f>calculations_table[[#This Row],[Payment amount]]*(calculations_table[[#This Row],[Interest multiplier]]-1)</f>
        <v>#N/A</v>
      </c>
      <c r="M14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5" s="19" t="e">
        <f>1+(calculations_table[[#This Row],[Effective date]]-calculations_table[[#This Row],[Interest start date - Judgments]])/365.25* JudgmentsRate</f>
        <v>#N/A</v>
      </c>
      <c r="O145" s="19">
        <v>1</v>
      </c>
      <c r="P145" s="19" t="e">
        <f>calculations_table[[#This Row],[Period 1 interest multiplier - Judgments]]*calculations_table[[#This Row],[Period 2 interest multiplier - Judgments]]</f>
        <v>#N/A</v>
      </c>
      <c r="Q145" s="11"/>
      <c r="Z145"/>
      <c r="AA145"/>
      <c r="AB145"/>
      <c r="AC145"/>
      <c r="AD145"/>
      <c r="AE145"/>
      <c r="AH145" s="11"/>
      <c r="AI145" s="11"/>
      <c r="AJ145" s="11"/>
      <c r="AK145" s="11"/>
      <c r="AL145" s="11"/>
      <c r="AM145" s="11"/>
    </row>
    <row r="146" spans="1:39" x14ac:dyDescent="0.2">
      <c r="A146" s="37" t="str">
        <f>IFERROR(IF(Calc_type="Bulk", IF(data_final_bulk[[#This Row],[Member ID]]="", "", data_final_bulk[[#This Row],[Member ID]]), IF(A145="Member ID",  "Individual","")), "")</f>
        <v/>
      </c>
      <c r="B146" s="35" t="str">
        <f>IFERROR(IF(Calc_type="Bulk", IF(data_final_bulk[[#This Row],[Global ID]]="", "", data_final_bulk[[#This Row],[Global ID]]), IF(B145="Global ID", "Individual","")), "")</f>
        <v/>
      </c>
      <c r="C146" s="85">
        <f>IF(Calc_type="Bulk", data_final_bulk[[#This Row],[Effective date]], Effective_date_individual)</f>
        <v>0</v>
      </c>
      <c r="D146" s="16">
        <f>IF(Calc_type="Bulk", data_final_bulk[[#This Row],[Earliest payment date]], Earliest_payment_date_individual)</f>
        <v>0</v>
      </c>
      <c r="E146" s="16">
        <f>IF(Calc_type="Bulk", data_final_bulk[[#This Row],[Lump Sum payment date]], Lump_sum_payment_date_individual)</f>
        <v>0</v>
      </c>
      <c r="F146" s="19">
        <f>IF(Calc_type="Bulk", data_final_bulk[[#This Row],[Payment amount]], Payment_amount_individual)</f>
        <v>0</v>
      </c>
      <c r="G146" s="19">
        <f>IF(Calc_type="Bulk", data_final_bulk[[#This Row],[Payment type]], Payment_type_individual)</f>
        <v>0</v>
      </c>
      <c r="H14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6" s="16" t="e">
        <f>IF(calculations_table[[#This Row],[Lump sum flag]]="Y",
calculations_table[[#This Row],[Lump sum payment date]],
   IF(calculations_table[[#This Row],[Earliest payment date]]=0,
      "N/A",
      calculations_table[[#This Row],[Earliest payment date]]
   )
)</f>
        <v>#N/A</v>
      </c>
      <c r="J146" s="19">
        <f>SUMIFS(calculations_table[Payment amount], calculations_table[Member ID], calculations_table[[#This Row],[Member ID]])</f>
        <v>0</v>
      </c>
      <c r="K146" s="19" t="e">
        <f>calculations_table[[#This Row],[Total interest multiplier - Judgments]]</f>
        <v>#N/A</v>
      </c>
      <c r="L146" s="19" t="e">
        <f>calculations_table[[#This Row],[Payment amount]]*(calculations_table[[#This Row],[Interest multiplier]]-1)</f>
        <v>#N/A</v>
      </c>
      <c r="M14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6" s="19" t="e">
        <f>1+(calculations_table[[#This Row],[Effective date]]-calculations_table[[#This Row],[Interest start date - Judgments]])/365.25* JudgmentsRate</f>
        <v>#N/A</v>
      </c>
      <c r="O146" s="19">
        <v>1</v>
      </c>
      <c r="P146" s="19" t="e">
        <f>calculations_table[[#This Row],[Period 1 interest multiplier - Judgments]]*calculations_table[[#This Row],[Period 2 interest multiplier - Judgments]]</f>
        <v>#N/A</v>
      </c>
      <c r="Q146" s="11"/>
      <c r="Z146"/>
      <c r="AA146"/>
      <c r="AB146"/>
      <c r="AC146"/>
      <c r="AD146"/>
      <c r="AE146"/>
      <c r="AH146" s="11"/>
      <c r="AI146" s="11"/>
      <c r="AJ146" s="11"/>
      <c r="AK146" s="11"/>
      <c r="AL146" s="11"/>
      <c r="AM146" s="11"/>
    </row>
    <row r="147" spans="1:39" x14ac:dyDescent="0.2">
      <c r="A147" s="37" t="str">
        <f>IFERROR(IF(Calc_type="Bulk", IF(data_final_bulk[[#This Row],[Member ID]]="", "", data_final_bulk[[#This Row],[Member ID]]), IF(A146="Member ID",  "Individual","")), "")</f>
        <v/>
      </c>
      <c r="B147" s="35" t="str">
        <f>IFERROR(IF(Calc_type="Bulk", IF(data_final_bulk[[#This Row],[Global ID]]="", "", data_final_bulk[[#This Row],[Global ID]]), IF(B146="Global ID", "Individual","")), "")</f>
        <v/>
      </c>
      <c r="C147" s="85">
        <f>IF(Calc_type="Bulk", data_final_bulk[[#This Row],[Effective date]], Effective_date_individual)</f>
        <v>0</v>
      </c>
      <c r="D147" s="16">
        <f>IF(Calc_type="Bulk", data_final_bulk[[#This Row],[Earliest payment date]], Earliest_payment_date_individual)</f>
        <v>0</v>
      </c>
      <c r="E147" s="16">
        <f>IF(Calc_type="Bulk", data_final_bulk[[#This Row],[Lump Sum payment date]], Lump_sum_payment_date_individual)</f>
        <v>0</v>
      </c>
      <c r="F147" s="19">
        <f>IF(Calc_type="Bulk", data_final_bulk[[#This Row],[Payment amount]], Payment_amount_individual)</f>
        <v>0</v>
      </c>
      <c r="G147" s="19">
        <f>IF(Calc_type="Bulk", data_final_bulk[[#This Row],[Payment type]], Payment_type_individual)</f>
        <v>0</v>
      </c>
      <c r="H14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7" s="16" t="e">
        <f>IF(calculations_table[[#This Row],[Lump sum flag]]="Y",
calculations_table[[#This Row],[Lump sum payment date]],
   IF(calculations_table[[#This Row],[Earliest payment date]]=0,
      "N/A",
      calculations_table[[#This Row],[Earliest payment date]]
   )
)</f>
        <v>#N/A</v>
      </c>
      <c r="J147" s="19">
        <f>SUMIFS(calculations_table[Payment amount], calculations_table[Member ID], calculations_table[[#This Row],[Member ID]])</f>
        <v>0</v>
      </c>
      <c r="K147" s="19" t="e">
        <f>calculations_table[[#This Row],[Total interest multiplier - Judgments]]</f>
        <v>#N/A</v>
      </c>
      <c r="L147" s="19" t="e">
        <f>calculations_table[[#This Row],[Payment amount]]*(calculations_table[[#This Row],[Interest multiplier]]-1)</f>
        <v>#N/A</v>
      </c>
      <c r="M14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7" s="19" t="e">
        <f>1+(calculations_table[[#This Row],[Effective date]]-calculations_table[[#This Row],[Interest start date - Judgments]])/365.25* JudgmentsRate</f>
        <v>#N/A</v>
      </c>
      <c r="O147" s="19">
        <v>1</v>
      </c>
      <c r="P147" s="19" t="e">
        <f>calculations_table[[#This Row],[Period 1 interest multiplier - Judgments]]*calculations_table[[#This Row],[Period 2 interest multiplier - Judgments]]</f>
        <v>#N/A</v>
      </c>
      <c r="Q147" s="11"/>
      <c r="Z147"/>
      <c r="AA147"/>
      <c r="AB147"/>
      <c r="AC147"/>
      <c r="AD147"/>
      <c r="AE147"/>
      <c r="AH147" s="11"/>
      <c r="AI147" s="11"/>
      <c r="AJ147" s="11"/>
      <c r="AK147" s="11"/>
      <c r="AL147" s="11"/>
      <c r="AM147" s="11"/>
    </row>
    <row r="148" spans="1:39" x14ac:dyDescent="0.2">
      <c r="A148" s="37" t="str">
        <f>IFERROR(IF(Calc_type="Bulk", IF(data_final_bulk[[#This Row],[Member ID]]="", "", data_final_bulk[[#This Row],[Member ID]]), IF(A147="Member ID",  "Individual","")), "")</f>
        <v/>
      </c>
      <c r="B148" s="35" t="str">
        <f>IFERROR(IF(Calc_type="Bulk", IF(data_final_bulk[[#This Row],[Global ID]]="", "", data_final_bulk[[#This Row],[Global ID]]), IF(B147="Global ID", "Individual","")), "")</f>
        <v/>
      </c>
      <c r="C148" s="85">
        <f>IF(Calc_type="Bulk", data_final_bulk[[#This Row],[Effective date]], Effective_date_individual)</f>
        <v>0</v>
      </c>
      <c r="D148" s="16">
        <f>IF(Calc_type="Bulk", data_final_bulk[[#This Row],[Earliest payment date]], Earliest_payment_date_individual)</f>
        <v>0</v>
      </c>
      <c r="E148" s="16">
        <f>IF(Calc_type="Bulk", data_final_bulk[[#This Row],[Lump Sum payment date]], Lump_sum_payment_date_individual)</f>
        <v>0</v>
      </c>
      <c r="F148" s="19">
        <f>IF(Calc_type="Bulk", data_final_bulk[[#This Row],[Payment amount]], Payment_amount_individual)</f>
        <v>0</v>
      </c>
      <c r="G148" s="19">
        <f>IF(Calc_type="Bulk", data_final_bulk[[#This Row],[Payment type]], Payment_type_individual)</f>
        <v>0</v>
      </c>
      <c r="H14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8" s="16" t="e">
        <f>IF(calculations_table[[#This Row],[Lump sum flag]]="Y",
calculations_table[[#This Row],[Lump sum payment date]],
   IF(calculations_table[[#This Row],[Earliest payment date]]=0,
      "N/A",
      calculations_table[[#This Row],[Earliest payment date]]
   )
)</f>
        <v>#N/A</v>
      </c>
      <c r="J148" s="19">
        <f>SUMIFS(calculations_table[Payment amount], calculations_table[Member ID], calculations_table[[#This Row],[Member ID]])</f>
        <v>0</v>
      </c>
      <c r="K148" s="19" t="e">
        <f>calculations_table[[#This Row],[Total interest multiplier - Judgments]]</f>
        <v>#N/A</v>
      </c>
      <c r="L148" s="19" t="e">
        <f>calculations_table[[#This Row],[Payment amount]]*(calculations_table[[#This Row],[Interest multiplier]]-1)</f>
        <v>#N/A</v>
      </c>
      <c r="M14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8" s="19" t="e">
        <f>1+(calculations_table[[#This Row],[Effective date]]-calculations_table[[#This Row],[Interest start date - Judgments]])/365.25* JudgmentsRate</f>
        <v>#N/A</v>
      </c>
      <c r="O148" s="19">
        <v>1</v>
      </c>
      <c r="P148" s="19" t="e">
        <f>calculations_table[[#This Row],[Period 1 interest multiplier - Judgments]]*calculations_table[[#This Row],[Period 2 interest multiplier - Judgments]]</f>
        <v>#N/A</v>
      </c>
      <c r="Q148" s="11"/>
      <c r="Z148"/>
      <c r="AA148"/>
      <c r="AB148"/>
      <c r="AC148"/>
      <c r="AD148"/>
      <c r="AE148"/>
      <c r="AH148" s="11"/>
      <c r="AI148" s="11"/>
      <c r="AJ148" s="11"/>
      <c r="AK148" s="11"/>
      <c r="AL148" s="11"/>
      <c r="AM148" s="11"/>
    </row>
    <row r="149" spans="1:39" x14ac:dyDescent="0.2">
      <c r="A149" s="37" t="str">
        <f>IFERROR(IF(Calc_type="Bulk", IF(data_final_bulk[[#This Row],[Member ID]]="", "", data_final_bulk[[#This Row],[Member ID]]), IF(A148="Member ID",  "Individual","")), "")</f>
        <v/>
      </c>
      <c r="B149" s="35" t="str">
        <f>IFERROR(IF(Calc_type="Bulk", IF(data_final_bulk[[#This Row],[Global ID]]="", "", data_final_bulk[[#This Row],[Global ID]]), IF(B148="Global ID", "Individual","")), "")</f>
        <v/>
      </c>
      <c r="C149" s="85">
        <f>IF(Calc_type="Bulk", data_final_bulk[[#This Row],[Effective date]], Effective_date_individual)</f>
        <v>0</v>
      </c>
      <c r="D149" s="16">
        <f>IF(Calc_type="Bulk", data_final_bulk[[#This Row],[Earliest payment date]], Earliest_payment_date_individual)</f>
        <v>0</v>
      </c>
      <c r="E149" s="16">
        <f>IF(Calc_type="Bulk", data_final_bulk[[#This Row],[Lump Sum payment date]], Lump_sum_payment_date_individual)</f>
        <v>0</v>
      </c>
      <c r="F149" s="19">
        <f>IF(Calc_type="Bulk", data_final_bulk[[#This Row],[Payment amount]], Payment_amount_individual)</f>
        <v>0</v>
      </c>
      <c r="G149" s="19">
        <f>IF(Calc_type="Bulk", data_final_bulk[[#This Row],[Payment type]], Payment_type_individual)</f>
        <v>0</v>
      </c>
      <c r="H14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49" s="16" t="e">
        <f>IF(calculations_table[[#This Row],[Lump sum flag]]="Y",
calculations_table[[#This Row],[Lump sum payment date]],
   IF(calculations_table[[#This Row],[Earliest payment date]]=0,
      "N/A",
      calculations_table[[#This Row],[Earliest payment date]]
   )
)</f>
        <v>#N/A</v>
      </c>
      <c r="J149" s="19">
        <f>SUMIFS(calculations_table[Payment amount], calculations_table[Member ID], calculations_table[[#This Row],[Member ID]])</f>
        <v>0</v>
      </c>
      <c r="K149" s="19" t="e">
        <f>calculations_table[[#This Row],[Total interest multiplier - Judgments]]</f>
        <v>#N/A</v>
      </c>
      <c r="L149" s="19" t="e">
        <f>calculations_table[[#This Row],[Payment amount]]*(calculations_table[[#This Row],[Interest multiplier]]-1)</f>
        <v>#N/A</v>
      </c>
      <c r="M14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49" s="19" t="e">
        <f>1+(calculations_table[[#This Row],[Effective date]]-calculations_table[[#This Row],[Interest start date - Judgments]])/365.25* JudgmentsRate</f>
        <v>#N/A</v>
      </c>
      <c r="O149" s="19">
        <v>1</v>
      </c>
      <c r="P149" s="19" t="e">
        <f>calculations_table[[#This Row],[Period 1 interest multiplier - Judgments]]*calculations_table[[#This Row],[Period 2 interest multiplier - Judgments]]</f>
        <v>#N/A</v>
      </c>
      <c r="Q149" s="11"/>
      <c r="Z149"/>
      <c r="AA149"/>
      <c r="AB149"/>
      <c r="AC149"/>
      <c r="AD149"/>
      <c r="AE149"/>
      <c r="AH149" s="11"/>
      <c r="AI149" s="11"/>
      <c r="AJ149" s="11"/>
      <c r="AK149" s="11"/>
      <c r="AL149" s="11"/>
      <c r="AM149" s="11"/>
    </row>
    <row r="150" spans="1:39" x14ac:dyDescent="0.2">
      <c r="A150" s="37" t="str">
        <f>IFERROR(IF(Calc_type="Bulk", IF(data_final_bulk[[#This Row],[Member ID]]="", "", data_final_bulk[[#This Row],[Member ID]]), IF(A149="Member ID",  "Individual","")), "")</f>
        <v/>
      </c>
      <c r="B150" s="35" t="str">
        <f>IFERROR(IF(Calc_type="Bulk", IF(data_final_bulk[[#This Row],[Global ID]]="", "", data_final_bulk[[#This Row],[Global ID]]), IF(B149="Global ID", "Individual","")), "")</f>
        <v/>
      </c>
      <c r="C150" s="85">
        <f>IF(Calc_type="Bulk", data_final_bulk[[#This Row],[Effective date]], Effective_date_individual)</f>
        <v>0</v>
      </c>
      <c r="D150" s="16">
        <f>IF(Calc_type="Bulk", data_final_bulk[[#This Row],[Earliest payment date]], Earliest_payment_date_individual)</f>
        <v>0</v>
      </c>
      <c r="E150" s="16">
        <f>IF(Calc_type="Bulk", data_final_bulk[[#This Row],[Lump Sum payment date]], Lump_sum_payment_date_individual)</f>
        <v>0</v>
      </c>
      <c r="F150" s="19">
        <f>IF(Calc_type="Bulk", data_final_bulk[[#This Row],[Payment amount]], Payment_amount_individual)</f>
        <v>0</v>
      </c>
      <c r="G150" s="19">
        <f>IF(Calc_type="Bulk", data_final_bulk[[#This Row],[Payment type]], Payment_type_individual)</f>
        <v>0</v>
      </c>
      <c r="H15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0" s="16" t="e">
        <f>IF(calculations_table[[#This Row],[Lump sum flag]]="Y",
calculations_table[[#This Row],[Lump sum payment date]],
   IF(calculations_table[[#This Row],[Earliest payment date]]=0,
      "N/A",
      calculations_table[[#This Row],[Earliest payment date]]
   )
)</f>
        <v>#N/A</v>
      </c>
      <c r="J150" s="19">
        <f>SUMIFS(calculations_table[Payment amount], calculations_table[Member ID], calculations_table[[#This Row],[Member ID]])</f>
        <v>0</v>
      </c>
      <c r="K150" s="19" t="e">
        <f>calculations_table[[#This Row],[Total interest multiplier - Judgments]]</f>
        <v>#N/A</v>
      </c>
      <c r="L150" s="19" t="e">
        <f>calculations_table[[#This Row],[Payment amount]]*(calculations_table[[#This Row],[Interest multiplier]]-1)</f>
        <v>#N/A</v>
      </c>
      <c r="M15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0" s="19" t="e">
        <f>1+(calculations_table[[#This Row],[Effective date]]-calculations_table[[#This Row],[Interest start date - Judgments]])/365.25* JudgmentsRate</f>
        <v>#N/A</v>
      </c>
      <c r="O150" s="19">
        <v>1</v>
      </c>
      <c r="P150" s="19" t="e">
        <f>calculations_table[[#This Row],[Period 1 interest multiplier - Judgments]]*calculations_table[[#This Row],[Period 2 interest multiplier - Judgments]]</f>
        <v>#N/A</v>
      </c>
      <c r="Q150" s="11"/>
      <c r="Z150"/>
      <c r="AA150"/>
      <c r="AB150"/>
      <c r="AC150"/>
      <c r="AD150"/>
      <c r="AE150"/>
      <c r="AH150" s="11"/>
      <c r="AI150" s="11"/>
      <c r="AJ150" s="11"/>
      <c r="AK150" s="11"/>
      <c r="AL150" s="11"/>
      <c r="AM150" s="11"/>
    </row>
    <row r="151" spans="1:39" x14ac:dyDescent="0.2">
      <c r="A151" s="37" t="str">
        <f>IFERROR(IF(Calc_type="Bulk", IF(data_final_bulk[[#This Row],[Member ID]]="", "", data_final_bulk[[#This Row],[Member ID]]), IF(A150="Member ID",  "Individual","")), "")</f>
        <v/>
      </c>
      <c r="B151" s="35" t="str">
        <f>IFERROR(IF(Calc_type="Bulk", IF(data_final_bulk[[#This Row],[Global ID]]="", "", data_final_bulk[[#This Row],[Global ID]]), IF(B150="Global ID", "Individual","")), "")</f>
        <v/>
      </c>
      <c r="C151" s="85">
        <f>IF(Calc_type="Bulk", data_final_bulk[[#This Row],[Effective date]], Effective_date_individual)</f>
        <v>0</v>
      </c>
      <c r="D151" s="16">
        <f>IF(Calc_type="Bulk", data_final_bulk[[#This Row],[Earliest payment date]], Earliest_payment_date_individual)</f>
        <v>0</v>
      </c>
      <c r="E151" s="16">
        <f>IF(Calc_type="Bulk", data_final_bulk[[#This Row],[Lump Sum payment date]], Lump_sum_payment_date_individual)</f>
        <v>0</v>
      </c>
      <c r="F151" s="19">
        <f>IF(Calc_type="Bulk", data_final_bulk[[#This Row],[Payment amount]], Payment_amount_individual)</f>
        <v>0</v>
      </c>
      <c r="G151" s="19">
        <f>IF(Calc_type="Bulk", data_final_bulk[[#This Row],[Payment type]], Payment_type_individual)</f>
        <v>0</v>
      </c>
      <c r="H15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1" s="16" t="e">
        <f>IF(calculations_table[[#This Row],[Lump sum flag]]="Y",
calculations_table[[#This Row],[Lump sum payment date]],
   IF(calculations_table[[#This Row],[Earliest payment date]]=0,
      "N/A",
      calculations_table[[#This Row],[Earliest payment date]]
   )
)</f>
        <v>#N/A</v>
      </c>
      <c r="J151" s="19">
        <f>SUMIFS(calculations_table[Payment amount], calculations_table[Member ID], calculations_table[[#This Row],[Member ID]])</f>
        <v>0</v>
      </c>
      <c r="K151" s="19" t="e">
        <f>calculations_table[[#This Row],[Total interest multiplier - Judgments]]</f>
        <v>#N/A</v>
      </c>
      <c r="L151" s="19" t="e">
        <f>calculations_table[[#This Row],[Payment amount]]*(calculations_table[[#This Row],[Interest multiplier]]-1)</f>
        <v>#N/A</v>
      </c>
      <c r="M15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1" s="19" t="e">
        <f>1+(calculations_table[[#This Row],[Effective date]]-calculations_table[[#This Row],[Interest start date - Judgments]])/365.25* JudgmentsRate</f>
        <v>#N/A</v>
      </c>
      <c r="O151" s="19">
        <v>1</v>
      </c>
      <c r="P151" s="19" t="e">
        <f>calculations_table[[#This Row],[Period 1 interest multiplier - Judgments]]*calculations_table[[#This Row],[Period 2 interest multiplier - Judgments]]</f>
        <v>#N/A</v>
      </c>
      <c r="Q151" s="11"/>
      <c r="Z151"/>
      <c r="AA151"/>
      <c r="AB151"/>
      <c r="AC151"/>
      <c r="AD151"/>
      <c r="AE151"/>
      <c r="AH151" s="11"/>
      <c r="AI151" s="11"/>
      <c r="AJ151" s="11"/>
      <c r="AK151" s="11"/>
      <c r="AL151" s="11"/>
      <c r="AM151" s="11"/>
    </row>
    <row r="152" spans="1:39" x14ac:dyDescent="0.2">
      <c r="A152" s="37" t="str">
        <f>IFERROR(IF(Calc_type="Bulk", IF(data_final_bulk[[#This Row],[Member ID]]="", "", data_final_bulk[[#This Row],[Member ID]]), IF(A151="Member ID",  "Individual","")), "")</f>
        <v/>
      </c>
      <c r="B152" s="35" t="str">
        <f>IFERROR(IF(Calc_type="Bulk", IF(data_final_bulk[[#This Row],[Global ID]]="", "", data_final_bulk[[#This Row],[Global ID]]), IF(B151="Global ID", "Individual","")), "")</f>
        <v/>
      </c>
      <c r="C152" s="85">
        <f>IF(Calc_type="Bulk", data_final_bulk[[#This Row],[Effective date]], Effective_date_individual)</f>
        <v>0</v>
      </c>
      <c r="D152" s="16">
        <f>IF(Calc_type="Bulk", data_final_bulk[[#This Row],[Earliest payment date]], Earliest_payment_date_individual)</f>
        <v>0</v>
      </c>
      <c r="E152" s="16">
        <f>IF(Calc_type="Bulk", data_final_bulk[[#This Row],[Lump Sum payment date]], Lump_sum_payment_date_individual)</f>
        <v>0</v>
      </c>
      <c r="F152" s="19">
        <f>IF(Calc_type="Bulk", data_final_bulk[[#This Row],[Payment amount]], Payment_amount_individual)</f>
        <v>0</v>
      </c>
      <c r="G152" s="19">
        <f>IF(Calc_type="Bulk", data_final_bulk[[#This Row],[Payment type]], Payment_type_individual)</f>
        <v>0</v>
      </c>
      <c r="H15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2" s="16" t="e">
        <f>IF(calculations_table[[#This Row],[Lump sum flag]]="Y",
calculations_table[[#This Row],[Lump sum payment date]],
   IF(calculations_table[[#This Row],[Earliest payment date]]=0,
      "N/A",
      calculations_table[[#This Row],[Earliest payment date]]
   )
)</f>
        <v>#N/A</v>
      </c>
      <c r="J152" s="19">
        <f>SUMIFS(calculations_table[Payment amount], calculations_table[Member ID], calculations_table[[#This Row],[Member ID]])</f>
        <v>0</v>
      </c>
      <c r="K152" s="19" t="e">
        <f>calculations_table[[#This Row],[Total interest multiplier - Judgments]]</f>
        <v>#N/A</v>
      </c>
      <c r="L152" s="19" t="e">
        <f>calculations_table[[#This Row],[Payment amount]]*(calculations_table[[#This Row],[Interest multiplier]]-1)</f>
        <v>#N/A</v>
      </c>
      <c r="M15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2" s="19" t="e">
        <f>1+(calculations_table[[#This Row],[Effective date]]-calculations_table[[#This Row],[Interest start date - Judgments]])/365.25* JudgmentsRate</f>
        <v>#N/A</v>
      </c>
      <c r="O152" s="19">
        <v>1</v>
      </c>
      <c r="P152" s="19" t="e">
        <f>calculations_table[[#This Row],[Period 1 interest multiplier - Judgments]]*calculations_table[[#This Row],[Period 2 interest multiplier - Judgments]]</f>
        <v>#N/A</v>
      </c>
      <c r="Q152" s="11"/>
      <c r="Z152"/>
      <c r="AA152"/>
      <c r="AB152"/>
      <c r="AC152"/>
      <c r="AD152"/>
      <c r="AE152"/>
      <c r="AH152" s="11"/>
      <c r="AI152" s="11"/>
      <c r="AJ152" s="11"/>
      <c r="AK152" s="11"/>
      <c r="AL152" s="11"/>
      <c r="AM152" s="11"/>
    </row>
    <row r="153" spans="1:39" x14ac:dyDescent="0.2">
      <c r="A153" s="37" t="str">
        <f>IFERROR(IF(Calc_type="Bulk", IF(data_final_bulk[[#This Row],[Member ID]]="", "", data_final_bulk[[#This Row],[Member ID]]), IF(A152="Member ID",  "Individual","")), "")</f>
        <v/>
      </c>
      <c r="B153" s="35" t="str">
        <f>IFERROR(IF(Calc_type="Bulk", IF(data_final_bulk[[#This Row],[Global ID]]="", "", data_final_bulk[[#This Row],[Global ID]]), IF(B152="Global ID", "Individual","")), "")</f>
        <v/>
      </c>
      <c r="C153" s="85">
        <f>IF(Calc_type="Bulk", data_final_bulk[[#This Row],[Effective date]], Effective_date_individual)</f>
        <v>0</v>
      </c>
      <c r="D153" s="16">
        <f>IF(Calc_type="Bulk", data_final_bulk[[#This Row],[Earliest payment date]], Earliest_payment_date_individual)</f>
        <v>0</v>
      </c>
      <c r="E153" s="16">
        <f>IF(Calc_type="Bulk", data_final_bulk[[#This Row],[Lump Sum payment date]], Lump_sum_payment_date_individual)</f>
        <v>0</v>
      </c>
      <c r="F153" s="19">
        <f>IF(Calc_type="Bulk", data_final_bulk[[#This Row],[Payment amount]], Payment_amount_individual)</f>
        <v>0</v>
      </c>
      <c r="G153" s="19">
        <f>IF(Calc_type="Bulk", data_final_bulk[[#This Row],[Payment type]], Payment_type_individual)</f>
        <v>0</v>
      </c>
      <c r="H15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3" s="16" t="e">
        <f>IF(calculations_table[[#This Row],[Lump sum flag]]="Y",
calculations_table[[#This Row],[Lump sum payment date]],
   IF(calculations_table[[#This Row],[Earliest payment date]]=0,
      "N/A",
      calculations_table[[#This Row],[Earliest payment date]]
   )
)</f>
        <v>#N/A</v>
      </c>
      <c r="J153" s="19">
        <f>SUMIFS(calculations_table[Payment amount], calculations_table[Member ID], calculations_table[[#This Row],[Member ID]])</f>
        <v>0</v>
      </c>
      <c r="K153" s="19" t="e">
        <f>calculations_table[[#This Row],[Total interest multiplier - Judgments]]</f>
        <v>#N/A</v>
      </c>
      <c r="L153" s="19" t="e">
        <f>calculations_table[[#This Row],[Payment amount]]*(calculations_table[[#This Row],[Interest multiplier]]-1)</f>
        <v>#N/A</v>
      </c>
      <c r="M15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3" s="19" t="e">
        <f>1+(calculations_table[[#This Row],[Effective date]]-calculations_table[[#This Row],[Interest start date - Judgments]])/365.25* JudgmentsRate</f>
        <v>#N/A</v>
      </c>
      <c r="O153" s="19">
        <v>1</v>
      </c>
      <c r="P153" s="19" t="e">
        <f>calculations_table[[#This Row],[Period 1 interest multiplier - Judgments]]*calculations_table[[#This Row],[Period 2 interest multiplier - Judgments]]</f>
        <v>#N/A</v>
      </c>
      <c r="Q153" s="11"/>
      <c r="Z153"/>
      <c r="AA153"/>
      <c r="AB153"/>
      <c r="AC153"/>
      <c r="AD153"/>
      <c r="AE153"/>
      <c r="AH153" s="11"/>
      <c r="AI153" s="11"/>
      <c r="AJ153" s="11"/>
      <c r="AK153" s="11"/>
      <c r="AL153" s="11"/>
      <c r="AM153" s="11"/>
    </row>
    <row r="154" spans="1:39" x14ac:dyDescent="0.2">
      <c r="A154" s="37" t="str">
        <f>IFERROR(IF(Calc_type="Bulk", IF(data_final_bulk[[#This Row],[Member ID]]="", "", data_final_bulk[[#This Row],[Member ID]]), IF(A153="Member ID",  "Individual","")), "")</f>
        <v/>
      </c>
      <c r="B154" s="35" t="str">
        <f>IFERROR(IF(Calc_type="Bulk", IF(data_final_bulk[[#This Row],[Global ID]]="", "", data_final_bulk[[#This Row],[Global ID]]), IF(B153="Global ID", "Individual","")), "")</f>
        <v/>
      </c>
      <c r="C154" s="85">
        <f>IF(Calc_type="Bulk", data_final_bulk[[#This Row],[Effective date]], Effective_date_individual)</f>
        <v>0</v>
      </c>
      <c r="D154" s="16">
        <f>IF(Calc_type="Bulk", data_final_bulk[[#This Row],[Earliest payment date]], Earliest_payment_date_individual)</f>
        <v>0</v>
      </c>
      <c r="E154" s="16">
        <f>IF(Calc_type="Bulk", data_final_bulk[[#This Row],[Lump Sum payment date]], Lump_sum_payment_date_individual)</f>
        <v>0</v>
      </c>
      <c r="F154" s="19">
        <f>IF(Calc_type="Bulk", data_final_bulk[[#This Row],[Payment amount]], Payment_amount_individual)</f>
        <v>0</v>
      </c>
      <c r="G154" s="19">
        <f>IF(Calc_type="Bulk", data_final_bulk[[#This Row],[Payment type]], Payment_type_individual)</f>
        <v>0</v>
      </c>
      <c r="H15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4" s="16" t="e">
        <f>IF(calculations_table[[#This Row],[Lump sum flag]]="Y",
calculations_table[[#This Row],[Lump sum payment date]],
   IF(calculations_table[[#This Row],[Earliest payment date]]=0,
      "N/A",
      calculations_table[[#This Row],[Earliest payment date]]
   )
)</f>
        <v>#N/A</v>
      </c>
      <c r="J154" s="19">
        <f>SUMIFS(calculations_table[Payment amount], calculations_table[Member ID], calculations_table[[#This Row],[Member ID]])</f>
        <v>0</v>
      </c>
      <c r="K154" s="19" t="e">
        <f>calculations_table[[#This Row],[Total interest multiplier - Judgments]]</f>
        <v>#N/A</v>
      </c>
      <c r="L154" s="19" t="e">
        <f>calculations_table[[#This Row],[Payment amount]]*(calculations_table[[#This Row],[Interest multiplier]]-1)</f>
        <v>#N/A</v>
      </c>
      <c r="M15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4" s="19" t="e">
        <f>1+(calculations_table[[#This Row],[Effective date]]-calculations_table[[#This Row],[Interest start date - Judgments]])/365.25* JudgmentsRate</f>
        <v>#N/A</v>
      </c>
      <c r="O154" s="19">
        <v>1</v>
      </c>
      <c r="P154" s="19" t="e">
        <f>calculations_table[[#This Row],[Period 1 interest multiplier - Judgments]]*calculations_table[[#This Row],[Period 2 interest multiplier - Judgments]]</f>
        <v>#N/A</v>
      </c>
      <c r="Q154" s="11"/>
      <c r="Z154"/>
      <c r="AA154"/>
      <c r="AB154"/>
      <c r="AC154"/>
      <c r="AD154"/>
      <c r="AE154"/>
      <c r="AH154" s="11"/>
      <c r="AI154" s="11"/>
      <c r="AJ154" s="11"/>
      <c r="AK154" s="11"/>
      <c r="AL154" s="11"/>
      <c r="AM154" s="11"/>
    </row>
    <row r="155" spans="1:39" x14ac:dyDescent="0.2">
      <c r="A155" s="37" t="str">
        <f>IFERROR(IF(Calc_type="Bulk", IF(data_final_bulk[[#This Row],[Member ID]]="", "", data_final_bulk[[#This Row],[Member ID]]), IF(A154="Member ID",  "Individual","")), "")</f>
        <v/>
      </c>
      <c r="B155" s="35" t="str">
        <f>IFERROR(IF(Calc_type="Bulk", IF(data_final_bulk[[#This Row],[Global ID]]="", "", data_final_bulk[[#This Row],[Global ID]]), IF(B154="Global ID", "Individual","")), "")</f>
        <v/>
      </c>
      <c r="C155" s="85">
        <f>IF(Calc_type="Bulk", data_final_bulk[[#This Row],[Effective date]], Effective_date_individual)</f>
        <v>0</v>
      </c>
      <c r="D155" s="16">
        <f>IF(Calc_type="Bulk", data_final_bulk[[#This Row],[Earliest payment date]], Earliest_payment_date_individual)</f>
        <v>0</v>
      </c>
      <c r="E155" s="16">
        <f>IF(Calc_type="Bulk", data_final_bulk[[#This Row],[Lump Sum payment date]], Lump_sum_payment_date_individual)</f>
        <v>0</v>
      </c>
      <c r="F155" s="19">
        <f>IF(Calc_type="Bulk", data_final_bulk[[#This Row],[Payment amount]], Payment_amount_individual)</f>
        <v>0</v>
      </c>
      <c r="G155" s="19">
        <f>IF(Calc_type="Bulk", data_final_bulk[[#This Row],[Payment type]], Payment_type_individual)</f>
        <v>0</v>
      </c>
      <c r="H15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5" s="16" t="e">
        <f>IF(calculations_table[[#This Row],[Lump sum flag]]="Y",
calculations_table[[#This Row],[Lump sum payment date]],
   IF(calculations_table[[#This Row],[Earliest payment date]]=0,
      "N/A",
      calculations_table[[#This Row],[Earliest payment date]]
   )
)</f>
        <v>#N/A</v>
      </c>
      <c r="J155" s="19">
        <f>SUMIFS(calculations_table[Payment amount], calculations_table[Member ID], calculations_table[[#This Row],[Member ID]])</f>
        <v>0</v>
      </c>
      <c r="K155" s="19" t="e">
        <f>calculations_table[[#This Row],[Total interest multiplier - Judgments]]</f>
        <v>#N/A</v>
      </c>
      <c r="L155" s="19" t="e">
        <f>calculations_table[[#This Row],[Payment amount]]*(calculations_table[[#This Row],[Interest multiplier]]-1)</f>
        <v>#N/A</v>
      </c>
      <c r="M15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5" s="19" t="e">
        <f>1+(calculations_table[[#This Row],[Effective date]]-calculations_table[[#This Row],[Interest start date - Judgments]])/365.25* JudgmentsRate</f>
        <v>#N/A</v>
      </c>
      <c r="O155" s="19">
        <v>1</v>
      </c>
      <c r="P155" s="19" t="e">
        <f>calculations_table[[#This Row],[Period 1 interest multiplier - Judgments]]*calculations_table[[#This Row],[Period 2 interest multiplier - Judgments]]</f>
        <v>#N/A</v>
      </c>
      <c r="Q155" s="11"/>
      <c r="Z155"/>
      <c r="AA155"/>
      <c r="AB155"/>
      <c r="AC155"/>
      <c r="AD155"/>
      <c r="AE155"/>
      <c r="AH155" s="11"/>
      <c r="AI155" s="11"/>
      <c r="AJ155" s="11"/>
      <c r="AK155" s="11"/>
      <c r="AL155" s="11"/>
      <c r="AM155" s="11"/>
    </row>
    <row r="156" spans="1:39" x14ac:dyDescent="0.2">
      <c r="A156" s="37" t="str">
        <f>IFERROR(IF(Calc_type="Bulk", IF(data_final_bulk[[#This Row],[Member ID]]="", "", data_final_bulk[[#This Row],[Member ID]]), IF(A155="Member ID",  "Individual","")), "")</f>
        <v/>
      </c>
      <c r="B156" s="35" t="str">
        <f>IFERROR(IF(Calc_type="Bulk", IF(data_final_bulk[[#This Row],[Global ID]]="", "", data_final_bulk[[#This Row],[Global ID]]), IF(B155="Global ID", "Individual","")), "")</f>
        <v/>
      </c>
      <c r="C156" s="85">
        <f>IF(Calc_type="Bulk", data_final_bulk[[#This Row],[Effective date]], Effective_date_individual)</f>
        <v>0</v>
      </c>
      <c r="D156" s="16">
        <f>IF(Calc_type="Bulk", data_final_bulk[[#This Row],[Earliest payment date]], Earliest_payment_date_individual)</f>
        <v>0</v>
      </c>
      <c r="E156" s="16">
        <f>IF(Calc_type="Bulk", data_final_bulk[[#This Row],[Lump Sum payment date]], Lump_sum_payment_date_individual)</f>
        <v>0</v>
      </c>
      <c r="F156" s="19">
        <f>IF(Calc_type="Bulk", data_final_bulk[[#This Row],[Payment amount]], Payment_amount_individual)</f>
        <v>0</v>
      </c>
      <c r="G156" s="19">
        <f>IF(Calc_type="Bulk", data_final_bulk[[#This Row],[Payment type]], Payment_type_individual)</f>
        <v>0</v>
      </c>
      <c r="H15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6" s="16" t="e">
        <f>IF(calculations_table[[#This Row],[Lump sum flag]]="Y",
calculations_table[[#This Row],[Lump sum payment date]],
   IF(calculations_table[[#This Row],[Earliest payment date]]=0,
      "N/A",
      calculations_table[[#This Row],[Earliest payment date]]
   )
)</f>
        <v>#N/A</v>
      </c>
      <c r="J156" s="19">
        <f>SUMIFS(calculations_table[Payment amount], calculations_table[Member ID], calculations_table[[#This Row],[Member ID]])</f>
        <v>0</v>
      </c>
      <c r="K156" s="19" t="e">
        <f>calculations_table[[#This Row],[Total interest multiplier - Judgments]]</f>
        <v>#N/A</v>
      </c>
      <c r="L156" s="19" t="e">
        <f>calculations_table[[#This Row],[Payment amount]]*(calculations_table[[#This Row],[Interest multiplier]]-1)</f>
        <v>#N/A</v>
      </c>
      <c r="M15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6" s="19" t="e">
        <f>1+(calculations_table[[#This Row],[Effective date]]-calculations_table[[#This Row],[Interest start date - Judgments]])/365.25* JudgmentsRate</f>
        <v>#N/A</v>
      </c>
      <c r="O156" s="19">
        <v>1</v>
      </c>
      <c r="P156" s="19" t="e">
        <f>calculations_table[[#This Row],[Period 1 interest multiplier - Judgments]]*calculations_table[[#This Row],[Period 2 interest multiplier - Judgments]]</f>
        <v>#N/A</v>
      </c>
      <c r="Q156" s="11"/>
      <c r="Z156"/>
      <c r="AA156"/>
      <c r="AB156"/>
      <c r="AC156"/>
      <c r="AD156"/>
      <c r="AE156"/>
      <c r="AH156" s="11"/>
      <c r="AI156" s="11"/>
      <c r="AJ156" s="11"/>
      <c r="AK156" s="11"/>
      <c r="AL156" s="11"/>
      <c r="AM156" s="11"/>
    </row>
    <row r="157" spans="1:39" x14ac:dyDescent="0.2">
      <c r="A157" s="37" t="str">
        <f>IFERROR(IF(Calc_type="Bulk", IF(data_final_bulk[[#This Row],[Member ID]]="", "", data_final_bulk[[#This Row],[Member ID]]), IF(A156="Member ID",  "Individual","")), "")</f>
        <v/>
      </c>
      <c r="B157" s="35" t="str">
        <f>IFERROR(IF(Calc_type="Bulk", IF(data_final_bulk[[#This Row],[Global ID]]="", "", data_final_bulk[[#This Row],[Global ID]]), IF(B156="Global ID", "Individual","")), "")</f>
        <v/>
      </c>
      <c r="C157" s="85">
        <f>IF(Calc_type="Bulk", data_final_bulk[[#This Row],[Effective date]], Effective_date_individual)</f>
        <v>0</v>
      </c>
      <c r="D157" s="16">
        <f>IF(Calc_type="Bulk", data_final_bulk[[#This Row],[Earliest payment date]], Earliest_payment_date_individual)</f>
        <v>0</v>
      </c>
      <c r="E157" s="16">
        <f>IF(Calc_type="Bulk", data_final_bulk[[#This Row],[Lump Sum payment date]], Lump_sum_payment_date_individual)</f>
        <v>0</v>
      </c>
      <c r="F157" s="19">
        <f>IF(Calc_type="Bulk", data_final_bulk[[#This Row],[Payment amount]], Payment_amount_individual)</f>
        <v>0</v>
      </c>
      <c r="G157" s="19">
        <f>IF(Calc_type="Bulk", data_final_bulk[[#This Row],[Payment type]], Payment_type_individual)</f>
        <v>0</v>
      </c>
      <c r="H15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7" s="16" t="e">
        <f>IF(calculations_table[[#This Row],[Lump sum flag]]="Y",
calculations_table[[#This Row],[Lump sum payment date]],
   IF(calculations_table[[#This Row],[Earliest payment date]]=0,
      "N/A",
      calculations_table[[#This Row],[Earliest payment date]]
   )
)</f>
        <v>#N/A</v>
      </c>
      <c r="J157" s="19">
        <f>SUMIFS(calculations_table[Payment amount], calculations_table[Member ID], calculations_table[[#This Row],[Member ID]])</f>
        <v>0</v>
      </c>
      <c r="K157" s="19" t="e">
        <f>calculations_table[[#This Row],[Total interest multiplier - Judgments]]</f>
        <v>#N/A</v>
      </c>
      <c r="L157" s="19" t="e">
        <f>calculations_table[[#This Row],[Payment amount]]*(calculations_table[[#This Row],[Interest multiplier]]-1)</f>
        <v>#N/A</v>
      </c>
      <c r="M15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7" s="19" t="e">
        <f>1+(calculations_table[[#This Row],[Effective date]]-calculations_table[[#This Row],[Interest start date - Judgments]])/365.25* JudgmentsRate</f>
        <v>#N/A</v>
      </c>
      <c r="O157" s="19">
        <v>1</v>
      </c>
      <c r="P157" s="19" t="e">
        <f>calculations_table[[#This Row],[Period 1 interest multiplier - Judgments]]*calculations_table[[#This Row],[Period 2 interest multiplier - Judgments]]</f>
        <v>#N/A</v>
      </c>
      <c r="Q157" s="11"/>
      <c r="Z157"/>
      <c r="AA157"/>
      <c r="AB157"/>
      <c r="AC157"/>
      <c r="AD157"/>
      <c r="AE157"/>
      <c r="AH157" s="11"/>
      <c r="AI157" s="11"/>
      <c r="AJ157" s="11"/>
      <c r="AK157" s="11"/>
      <c r="AL157" s="11"/>
      <c r="AM157" s="11"/>
    </row>
    <row r="158" spans="1:39" x14ac:dyDescent="0.2">
      <c r="A158" s="37" t="str">
        <f>IFERROR(IF(Calc_type="Bulk", IF(data_final_bulk[[#This Row],[Member ID]]="", "", data_final_bulk[[#This Row],[Member ID]]), IF(A157="Member ID",  "Individual","")), "")</f>
        <v/>
      </c>
      <c r="B158" s="35" t="str">
        <f>IFERROR(IF(Calc_type="Bulk", IF(data_final_bulk[[#This Row],[Global ID]]="", "", data_final_bulk[[#This Row],[Global ID]]), IF(B157="Global ID", "Individual","")), "")</f>
        <v/>
      </c>
      <c r="C158" s="85">
        <f>IF(Calc_type="Bulk", data_final_bulk[[#This Row],[Effective date]], Effective_date_individual)</f>
        <v>0</v>
      </c>
      <c r="D158" s="16">
        <f>IF(Calc_type="Bulk", data_final_bulk[[#This Row],[Earliest payment date]], Earliest_payment_date_individual)</f>
        <v>0</v>
      </c>
      <c r="E158" s="16">
        <f>IF(Calc_type="Bulk", data_final_bulk[[#This Row],[Lump Sum payment date]], Lump_sum_payment_date_individual)</f>
        <v>0</v>
      </c>
      <c r="F158" s="19">
        <f>IF(Calc_type="Bulk", data_final_bulk[[#This Row],[Payment amount]], Payment_amount_individual)</f>
        <v>0</v>
      </c>
      <c r="G158" s="19">
        <f>IF(Calc_type="Bulk", data_final_bulk[[#This Row],[Payment type]], Payment_type_individual)</f>
        <v>0</v>
      </c>
      <c r="H15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8" s="16" t="e">
        <f>IF(calculations_table[[#This Row],[Lump sum flag]]="Y",
calculations_table[[#This Row],[Lump sum payment date]],
   IF(calculations_table[[#This Row],[Earliest payment date]]=0,
      "N/A",
      calculations_table[[#This Row],[Earliest payment date]]
   )
)</f>
        <v>#N/A</v>
      </c>
      <c r="J158" s="19">
        <f>SUMIFS(calculations_table[Payment amount], calculations_table[Member ID], calculations_table[[#This Row],[Member ID]])</f>
        <v>0</v>
      </c>
      <c r="K158" s="19" t="e">
        <f>calculations_table[[#This Row],[Total interest multiplier - Judgments]]</f>
        <v>#N/A</v>
      </c>
      <c r="L158" s="19" t="e">
        <f>calculations_table[[#This Row],[Payment amount]]*(calculations_table[[#This Row],[Interest multiplier]]-1)</f>
        <v>#N/A</v>
      </c>
      <c r="M15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8" s="19" t="e">
        <f>1+(calculations_table[[#This Row],[Effective date]]-calculations_table[[#This Row],[Interest start date - Judgments]])/365.25* JudgmentsRate</f>
        <v>#N/A</v>
      </c>
      <c r="O158" s="19">
        <v>1</v>
      </c>
      <c r="P158" s="19" t="e">
        <f>calculations_table[[#This Row],[Period 1 interest multiplier - Judgments]]*calculations_table[[#This Row],[Period 2 interest multiplier - Judgments]]</f>
        <v>#N/A</v>
      </c>
      <c r="Q158" s="11"/>
      <c r="Z158"/>
      <c r="AA158"/>
      <c r="AB158"/>
      <c r="AC158"/>
      <c r="AD158"/>
      <c r="AE158"/>
      <c r="AH158" s="11"/>
      <c r="AI158" s="11"/>
      <c r="AJ158" s="11"/>
      <c r="AK158" s="11"/>
      <c r="AL158" s="11"/>
      <c r="AM158" s="11"/>
    </row>
    <row r="159" spans="1:39" x14ac:dyDescent="0.2">
      <c r="A159" s="37" t="str">
        <f>IFERROR(IF(Calc_type="Bulk", IF(data_final_bulk[[#This Row],[Member ID]]="", "", data_final_bulk[[#This Row],[Member ID]]), IF(A158="Member ID",  "Individual","")), "")</f>
        <v/>
      </c>
      <c r="B159" s="35" t="str">
        <f>IFERROR(IF(Calc_type="Bulk", IF(data_final_bulk[[#This Row],[Global ID]]="", "", data_final_bulk[[#This Row],[Global ID]]), IF(B158="Global ID", "Individual","")), "")</f>
        <v/>
      </c>
      <c r="C159" s="85">
        <f>IF(Calc_type="Bulk", data_final_bulk[[#This Row],[Effective date]], Effective_date_individual)</f>
        <v>0</v>
      </c>
      <c r="D159" s="16">
        <f>IF(Calc_type="Bulk", data_final_bulk[[#This Row],[Earliest payment date]], Earliest_payment_date_individual)</f>
        <v>0</v>
      </c>
      <c r="E159" s="16">
        <f>IF(Calc_type="Bulk", data_final_bulk[[#This Row],[Lump Sum payment date]], Lump_sum_payment_date_individual)</f>
        <v>0</v>
      </c>
      <c r="F159" s="19">
        <f>IF(Calc_type="Bulk", data_final_bulk[[#This Row],[Payment amount]], Payment_amount_individual)</f>
        <v>0</v>
      </c>
      <c r="G159" s="19">
        <f>IF(Calc_type="Bulk", data_final_bulk[[#This Row],[Payment type]], Payment_type_individual)</f>
        <v>0</v>
      </c>
      <c r="H15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59" s="16" t="e">
        <f>IF(calculations_table[[#This Row],[Lump sum flag]]="Y",
calculations_table[[#This Row],[Lump sum payment date]],
   IF(calculations_table[[#This Row],[Earliest payment date]]=0,
      "N/A",
      calculations_table[[#This Row],[Earliest payment date]]
   )
)</f>
        <v>#N/A</v>
      </c>
      <c r="J159" s="19">
        <f>SUMIFS(calculations_table[Payment amount], calculations_table[Member ID], calculations_table[[#This Row],[Member ID]])</f>
        <v>0</v>
      </c>
      <c r="K159" s="19" t="e">
        <f>calculations_table[[#This Row],[Total interest multiplier - Judgments]]</f>
        <v>#N/A</v>
      </c>
      <c r="L159" s="19" t="e">
        <f>calculations_table[[#This Row],[Payment amount]]*(calculations_table[[#This Row],[Interest multiplier]]-1)</f>
        <v>#N/A</v>
      </c>
      <c r="M15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59" s="19" t="e">
        <f>1+(calculations_table[[#This Row],[Effective date]]-calculations_table[[#This Row],[Interest start date - Judgments]])/365.25* JudgmentsRate</f>
        <v>#N/A</v>
      </c>
      <c r="O159" s="19">
        <v>1</v>
      </c>
      <c r="P159" s="19" t="e">
        <f>calculations_table[[#This Row],[Period 1 interest multiplier - Judgments]]*calculations_table[[#This Row],[Period 2 interest multiplier - Judgments]]</f>
        <v>#N/A</v>
      </c>
      <c r="Q159" s="11"/>
      <c r="Z159"/>
      <c r="AA159"/>
      <c r="AB159"/>
      <c r="AC159"/>
      <c r="AD159"/>
      <c r="AE159"/>
      <c r="AH159" s="11"/>
      <c r="AI159" s="11"/>
      <c r="AJ159" s="11"/>
      <c r="AK159" s="11"/>
      <c r="AL159" s="11"/>
      <c r="AM159" s="11"/>
    </row>
    <row r="160" spans="1:39" x14ac:dyDescent="0.2">
      <c r="A160" s="37" t="str">
        <f>IFERROR(IF(Calc_type="Bulk", IF(data_final_bulk[[#This Row],[Member ID]]="", "", data_final_bulk[[#This Row],[Member ID]]), IF(A159="Member ID",  "Individual","")), "")</f>
        <v/>
      </c>
      <c r="B160" s="35" t="str">
        <f>IFERROR(IF(Calc_type="Bulk", IF(data_final_bulk[[#This Row],[Global ID]]="", "", data_final_bulk[[#This Row],[Global ID]]), IF(B159="Global ID", "Individual","")), "")</f>
        <v/>
      </c>
      <c r="C160" s="85">
        <f>IF(Calc_type="Bulk", data_final_bulk[[#This Row],[Effective date]], Effective_date_individual)</f>
        <v>0</v>
      </c>
      <c r="D160" s="16">
        <f>IF(Calc_type="Bulk", data_final_bulk[[#This Row],[Earliest payment date]], Earliest_payment_date_individual)</f>
        <v>0</v>
      </c>
      <c r="E160" s="16">
        <f>IF(Calc_type="Bulk", data_final_bulk[[#This Row],[Lump Sum payment date]], Lump_sum_payment_date_individual)</f>
        <v>0</v>
      </c>
      <c r="F160" s="19">
        <f>IF(Calc_type="Bulk", data_final_bulk[[#This Row],[Payment amount]], Payment_amount_individual)</f>
        <v>0</v>
      </c>
      <c r="G160" s="19">
        <f>IF(Calc_type="Bulk", data_final_bulk[[#This Row],[Payment type]], Payment_type_individual)</f>
        <v>0</v>
      </c>
      <c r="H16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0" s="16" t="e">
        <f>IF(calculations_table[[#This Row],[Lump sum flag]]="Y",
calculations_table[[#This Row],[Lump sum payment date]],
   IF(calculations_table[[#This Row],[Earliest payment date]]=0,
      "N/A",
      calculations_table[[#This Row],[Earliest payment date]]
   )
)</f>
        <v>#N/A</v>
      </c>
      <c r="J160" s="19">
        <f>SUMIFS(calculations_table[Payment amount], calculations_table[Member ID], calculations_table[[#This Row],[Member ID]])</f>
        <v>0</v>
      </c>
      <c r="K160" s="19" t="e">
        <f>calculations_table[[#This Row],[Total interest multiplier - Judgments]]</f>
        <v>#N/A</v>
      </c>
      <c r="L160" s="19" t="e">
        <f>calculations_table[[#This Row],[Payment amount]]*(calculations_table[[#This Row],[Interest multiplier]]-1)</f>
        <v>#N/A</v>
      </c>
      <c r="M16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0" s="19" t="e">
        <f>1+(calculations_table[[#This Row],[Effective date]]-calculations_table[[#This Row],[Interest start date - Judgments]])/365.25* JudgmentsRate</f>
        <v>#N/A</v>
      </c>
      <c r="O160" s="19">
        <v>1</v>
      </c>
      <c r="P160" s="19" t="e">
        <f>calculations_table[[#This Row],[Period 1 interest multiplier - Judgments]]*calculations_table[[#This Row],[Period 2 interest multiplier - Judgments]]</f>
        <v>#N/A</v>
      </c>
      <c r="Q160" s="11"/>
      <c r="Z160"/>
      <c r="AA160"/>
      <c r="AB160"/>
      <c r="AC160"/>
      <c r="AD160"/>
      <c r="AE160"/>
      <c r="AH160" s="11"/>
      <c r="AI160" s="11"/>
      <c r="AJ160" s="11"/>
      <c r="AK160" s="11"/>
      <c r="AL160" s="11"/>
      <c r="AM160" s="11"/>
    </row>
    <row r="161" spans="1:39" x14ac:dyDescent="0.2">
      <c r="A161" s="37" t="str">
        <f>IFERROR(IF(Calc_type="Bulk", IF(data_final_bulk[[#This Row],[Member ID]]="", "", data_final_bulk[[#This Row],[Member ID]]), IF(A160="Member ID",  "Individual","")), "")</f>
        <v/>
      </c>
      <c r="B161" s="35" t="str">
        <f>IFERROR(IF(Calc_type="Bulk", IF(data_final_bulk[[#This Row],[Global ID]]="", "", data_final_bulk[[#This Row],[Global ID]]), IF(B160="Global ID", "Individual","")), "")</f>
        <v/>
      </c>
      <c r="C161" s="85">
        <f>IF(Calc_type="Bulk", data_final_bulk[[#This Row],[Effective date]], Effective_date_individual)</f>
        <v>0</v>
      </c>
      <c r="D161" s="16">
        <f>IF(Calc_type="Bulk", data_final_bulk[[#This Row],[Earliest payment date]], Earliest_payment_date_individual)</f>
        <v>0</v>
      </c>
      <c r="E161" s="16">
        <f>IF(Calc_type="Bulk", data_final_bulk[[#This Row],[Lump Sum payment date]], Lump_sum_payment_date_individual)</f>
        <v>0</v>
      </c>
      <c r="F161" s="19">
        <f>IF(Calc_type="Bulk", data_final_bulk[[#This Row],[Payment amount]], Payment_amount_individual)</f>
        <v>0</v>
      </c>
      <c r="G161" s="19">
        <f>IF(Calc_type="Bulk", data_final_bulk[[#This Row],[Payment type]], Payment_type_individual)</f>
        <v>0</v>
      </c>
      <c r="H16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1" s="16" t="e">
        <f>IF(calculations_table[[#This Row],[Lump sum flag]]="Y",
calculations_table[[#This Row],[Lump sum payment date]],
   IF(calculations_table[[#This Row],[Earliest payment date]]=0,
      "N/A",
      calculations_table[[#This Row],[Earliest payment date]]
   )
)</f>
        <v>#N/A</v>
      </c>
      <c r="J161" s="19">
        <f>SUMIFS(calculations_table[Payment amount], calculations_table[Member ID], calculations_table[[#This Row],[Member ID]])</f>
        <v>0</v>
      </c>
      <c r="K161" s="19" t="e">
        <f>calculations_table[[#This Row],[Total interest multiplier - Judgments]]</f>
        <v>#N/A</v>
      </c>
      <c r="L161" s="19" t="e">
        <f>calculations_table[[#This Row],[Payment amount]]*(calculations_table[[#This Row],[Interest multiplier]]-1)</f>
        <v>#N/A</v>
      </c>
      <c r="M16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1" s="19" t="e">
        <f>1+(calculations_table[[#This Row],[Effective date]]-calculations_table[[#This Row],[Interest start date - Judgments]])/365.25* JudgmentsRate</f>
        <v>#N/A</v>
      </c>
      <c r="O161" s="19">
        <v>1</v>
      </c>
      <c r="P161" s="19" t="e">
        <f>calculations_table[[#This Row],[Period 1 interest multiplier - Judgments]]*calculations_table[[#This Row],[Period 2 interest multiplier - Judgments]]</f>
        <v>#N/A</v>
      </c>
      <c r="Q161" s="11"/>
      <c r="Z161"/>
      <c r="AA161"/>
      <c r="AB161"/>
      <c r="AC161"/>
      <c r="AD161"/>
      <c r="AE161"/>
      <c r="AH161" s="11"/>
      <c r="AI161" s="11"/>
      <c r="AJ161" s="11"/>
      <c r="AK161" s="11"/>
      <c r="AL161" s="11"/>
      <c r="AM161" s="11"/>
    </row>
    <row r="162" spans="1:39" x14ac:dyDescent="0.2">
      <c r="A162" s="37" t="str">
        <f>IFERROR(IF(Calc_type="Bulk", IF(data_final_bulk[[#This Row],[Member ID]]="", "", data_final_bulk[[#This Row],[Member ID]]), IF(A161="Member ID",  "Individual","")), "")</f>
        <v/>
      </c>
      <c r="B162" s="35" t="str">
        <f>IFERROR(IF(Calc_type="Bulk", IF(data_final_bulk[[#This Row],[Global ID]]="", "", data_final_bulk[[#This Row],[Global ID]]), IF(B161="Global ID", "Individual","")), "")</f>
        <v/>
      </c>
      <c r="C162" s="85">
        <f>IF(Calc_type="Bulk", data_final_bulk[[#This Row],[Effective date]], Effective_date_individual)</f>
        <v>0</v>
      </c>
      <c r="D162" s="16">
        <f>IF(Calc_type="Bulk", data_final_bulk[[#This Row],[Earliest payment date]], Earliest_payment_date_individual)</f>
        <v>0</v>
      </c>
      <c r="E162" s="16">
        <f>IF(Calc_type="Bulk", data_final_bulk[[#This Row],[Lump Sum payment date]], Lump_sum_payment_date_individual)</f>
        <v>0</v>
      </c>
      <c r="F162" s="19">
        <f>IF(Calc_type="Bulk", data_final_bulk[[#This Row],[Payment amount]], Payment_amount_individual)</f>
        <v>0</v>
      </c>
      <c r="G162" s="19">
        <f>IF(Calc_type="Bulk", data_final_bulk[[#This Row],[Payment type]], Payment_type_individual)</f>
        <v>0</v>
      </c>
      <c r="H16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2" s="16" t="e">
        <f>IF(calculations_table[[#This Row],[Lump sum flag]]="Y",
calculations_table[[#This Row],[Lump sum payment date]],
   IF(calculations_table[[#This Row],[Earliest payment date]]=0,
      "N/A",
      calculations_table[[#This Row],[Earliest payment date]]
   )
)</f>
        <v>#N/A</v>
      </c>
      <c r="J162" s="19">
        <f>SUMIFS(calculations_table[Payment amount], calculations_table[Member ID], calculations_table[[#This Row],[Member ID]])</f>
        <v>0</v>
      </c>
      <c r="K162" s="19" t="e">
        <f>calculations_table[[#This Row],[Total interest multiplier - Judgments]]</f>
        <v>#N/A</v>
      </c>
      <c r="L162" s="19" t="e">
        <f>calculations_table[[#This Row],[Payment amount]]*(calculations_table[[#This Row],[Interest multiplier]]-1)</f>
        <v>#N/A</v>
      </c>
      <c r="M16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2" s="19" t="e">
        <f>1+(calculations_table[[#This Row],[Effective date]]-calculations_table[[#This Row],[Interest start date - Judgments]])/365.25* JudgmentsRate</f>
        <v>#N/A</v>
      </c>
      <c r="O162" s="19">
        <v>1</v>
      </c>
      <c r="P162" s="19" t="e">
        <f>calculations_table[[#This Row],[Period 1 interest multiplier - Judgments]]*calculations_table[[#This Row],[Period 2 interest multiplier - Judgments]]</f>
        <v>#N/A</v>
      </c>
      <c r="Q162" s="11"/>
      <c r="Z162"/>
      <c r="AA162"/>
      <c r="AB162"/>
      <c r="AC162"/>
      <c r="AD162"/>
      <c r="AE162"/>
      <c r="AH162" s="11"/>
      <c r="AI162" s="11"/>
      <c r="AJ162" s="11"/>
      <c r="AK162" s="11"/>
      <c r="AL162" s="11"/>
      <c r="AM162" s="11"/>
    </row>
    <row r="163" spans="1:39" x14ac:dyDescent="0.2">
      <c r="A163" s="37" t="str">
        <f>IFERROR(IF(Calc_type="Bulk", IF(data_final_bulk[[#This Row],[Member ID]]="", "", data_final_bulk[[#This Row],[Member ID]]), IF(A162="Member ID",  "Individual","")), "")</f>
        <v/>
      </c>
      <c r="B163" s="35" t="str">
        <f>IFERROR(IF(Calc_type="Bulk", IF(data_final_bulk[[#This Row],[Global ID]]="", "", data_final_bulk[[#This Row],[Global ID]]), IF(B162="Global ID", "Individual","")), "")</f>
        <v/>
      </c>
      <c r="C163" s="85">
        <f>IF(Calc_type="Bulk", data_final_bulk[[#This Row],[Effective date]], Effective_date_individual)</f>
        <v>0</v>
      </c>
      <c r="D163" s="16">
        <f>IF(Calc_type="Bulk", data_final_bulk[[#This Row],[Earliest payment date]], Earliest_payment_date_individual)</f>
        <v>0</v>
      </c>
      <c r="E163" s="16">
        <f>IF(Calc_type="Bulk", data_final_bulk[[#This Row],[Lump Sum payment date]], Lump_sum_payment_date_individual)</f>
        <v>0</v>
      </c>
      <c r="F163" s="19">
        <f>IF(Calc_type="Bulk", data_final_bulk[[#This Row],[Payment amount]], Payment_amount_individual)</f>
        <v>0</v>
      </c>
      <c r="G163" s="19">
        <f>IF(Calc_type="Bulk", data_final_bulk[[#This Row],[Payment type]], Payment_type_individual)</f>
        <v>0</v>
      </c>
      <c r="H16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3" s="16" t="e">
        <f>IF(calculations_table[[#This Row],[Lump sum flag]]="Y",
calculations_table[[#This Row],[Lump sum payment date]],
   IF(calculations_table[[#This Row],[Earliest payment date]]=0,
      "N/A",
      calculations_table[[#This Row],[Earliest payment date]]
   )
)</f>
        <v>#N/A</v>
      </c>
      <c r="J163" s="19">
        <f>SUMIFS(calculations_table[Payment amount], calculations_table[Member ID], calculations_table[[#This Row],[Member ID]])</f>
        <v>0</v>
      </c>
      <c r="K163" s="19" t="e">
        <f>calculations_table[[#This Row],[Total interest multiplier - Judgments]]</f>
        <v>#N/A</v>
      </c>
      <c r="L163" s="19" t="e">
        <f>calculations_table[[#This Row],[Payment amount]]*(calculations_table[[#This Row],[Interest multiplier]]-1)</f>
        <v>#N/A</v>
      </c>
      <c r="M16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3" s="19" t="e">
        <f>1+(calculations_table[[#This Row],[Effective date]]-calculations_table[[#This Row],[Interest start date - Judgments]])/365.25* JudgmentsRate</f>
        <v>#N/A</v>
      </c>
      <c r="O163" s="19">
        <v>1</v>
      </c>
      <c r="P163" s="19" t="e">
        <f>calculations_table[[#This Row],[Period 1 interest multiplier - Judgments]]*calculations_table[[#This Row],[Period 2 interest multiplier - Judgments]]</f>
        <v>#N/A</v>
      </c>
      <c r="Q163" s="11"/>
      <c r="Z163"/>
      <c r="AA163"/>
      <c r="AB163"/>
      <c r="AC163"/>
      <c r="AD163"/>
      <c r="AE163"/>
      <c r="AH163" s="11"/>
      <c r="AI163" s="11"/>
      <c r="AJ163" s="11"/>
      <c r="AK163" s="11"/>
      <c r="AL163" s="11"/>
      <c r="AM163" s="11"/>
    </row>
    <row r="164" spans="1:39" x14ac:dyDescent="0.2">
      <c r="A164" s="37" t="str">
        <f>IFERROR(IF(Calc_type="Bulk", IF(data_final_bulk[[#This Row],[Member ID]]="", "", data_final_bulk[[#This Row],[Member ID]]), IF(A163="Member ID",  "Individual","")), "")</f>
        <v/>
      </c>
      <c r="B164" s="35" t="str">
        <f>IFERROR(IF(Calc_type="Bulk", IF(data_final_bulk[[#This Row],[Global ID]]="", "", data_final_bulk[[#This Row],[Global ID]]), IF(B163="Global ID", "Individual","")), "")</f>
        <v/>
      </c>
      <c r="C164" s="85">
        <f>IF(Calc_type="Bulk", data_final_bulk[[#This Row],[Effective date]], Effective_date_individual)</f>
        <v>0</v>
      </c>
      <c r="D164" s="16">
        <f>IF(Calc_type="Bulk", data_final_bulk[[#This Row],[Earliest payment date]], Earliest_payment_date_individual)</f>
        <v>0</v>
      </c>
      <c r="E164" s="16">
        <f>IF(Calc_type="Bulk", data_final_bulk[[#This Row],[Lump Sum payment date]], Lump_sum_payment_date_individual)</f>
        <v>0</v>
      </c>
      <c r="F164" s="19">
        <f>IF(Calc_type="Bulk", data_final_bulk[[#This Row],[Payment amount]], Payment_amount_individual)</f>
        <v>0</v>
      </c>
      <c r="G164" s="19">
        <f>IF(Calc_type="Bulk", data_final_bulk[[#This Row],[Payment type]], Payment_type_individual)</f>
        <v>0</v>
      </c>
      <c r="H16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4" s="16" t="e">
        <f>IF(calculations_table[[#This Row],[Lump sum flag]]="Y",
calculations_table[[#This Row],[Lump sum payment date]],
   IF(calculations_table[[#This Row],[Earliest payment date]]=0,
      "N/A",
      calculations_table[[#This Row],[Earliest payment date]]
   )
)</f>
        <v>#N/A</v>
      </c>
      <c r="J164" s="19">
        <f>SUMIFS(calculations_table[Payment amount], calculations_table[Member ID], calculations_table[[#This Row],[Member ID]])</f>
        <v>0</v>
      </c>
      <c r="K164" s="19" t="e">
        <f>calculations_table[[#This Row],[Total interest multiplier - Judgments]]</f>
        <v>#N/A</v>
      </c>
      <c r="L164" s="19" t="e">
        <f>calculations_table[[#This Row],[Payment amount]]*(calculations_table[[#This Row],[Interest multiplier]]-1)</f>
        <v>#N/A</v>
      </c>
      <c r="M16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4" s="19" t="e">
        <f>1+(calculations_table[[#This Row],[Effective date]]-calculations_table[[#This Row],[Interest start date - Judgments]])/365.25* JudgmentsRate</f>
        <v>#N/A</v>
      </c>
      <c r="O164" s="19">
        <v>1</v>
      </c>
      <c r="P164" s="19" t="e">
        <f>calculations_table[[#This Row],[Period 1 interest multiplier - Judgments]]*calculations_table[[#This Row],[Period 2 interest multiplier - Judgments]]</f>
        <v>#N/A</v>
      </c>
      <c r="Q164" s="11"/>
      <c r="Z164"/>
      <c r="AA164"/>
      <c r="AB164"/>
      <c r="AC164"/>
      <c r="AD164"/>
      <c r="AE164"/>
      <c r="AH164" s="11"/>
      <c r="AI164" s="11"/>
      <c r="AJ164" s="11"/>
      <c r="AK164" s="11"/>
      <c r="AL164" s="11"/>
      <c r="AM164" s="11"/>
    </row>
    <row r="165" spans="1:39" x14ac:dyDescent="0.2">
      <c r="A165" s="37" t="str">
        <f>IFERROR(IF(Calc_type="Bulk", IF(data_final_bulk[[#This Row],[Member ID]]="", "", data_final_bulk[[#This Row],[Member ID]]), IF(A164="Member ID",  "Individual","")), "")</f>
        <v/>
      </c>
      <c r="B165" s="35" t="str">
        <f>IFERROR(IF(Calc_type="Bulk", IF(data_final_bulk[[#This Row],[Global ID]]="", "", data_final_bulk[[#This Row],[Global ID]]), IF(B164="Global ID", "Individual","")), "")</f>
        <v/>
      </c>
      <c r="C165" s="85">
        <f>IF(Calc_type="Bulk", data_final_bulk[[#This Row],[Effective date]], Effective_date_individual)</f>
        <v>0</v>
      </c>
      <c r="D165" s="16">
        <f>IF(Calc_type="Bulk", data_final_bulk[[#This Row],[Earliest payment date]], Earliest_payment_date_individual)</f>
        <v>0</v>
      </c>
      <c r="E165" s="16">
        <f>IF(Calc_type="Bulk", data_final_bulk[[#This Row],[Lump Sum payment date]], Lump_sum_payment_date_individual)</f>
        <v>0</v>
      </c>
      <c r="F165" s="19">
        <f>IF(Calc_type="Bulk", data_final_bulk[[#This Row],[Payment amount]], Payment_amount_individual)</f>
        <v>0</v>
      </c>
      <c r="G165" s="19">
        <f>IF(Calc_type="Bulk", data_final_bulk[[#This Row],[Payment type]], Payment_type_individual)</f>
        <v>0</v>
      </c>
      <c r="H16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5" s="16" t="e">
        <f>IF(calculations_table[[#This Row],[Lump sum flag]]="Y",
calculations_table[[#This Row],[Lump sum payment date]],
   IF(calculations_table[[#This Row],[Earliest payment date]]=0,
      "N/A",
      calculations_table[[#This Row],[Earliest payment date]]
   )
)</f>
        <v>#N/A</v>
      </c>
      <c r="J165" s="19">
        <f>SUMIFS(calculations_table[Payment amount], calculations_table[Member ID], calculations_table[[#This Row],[Member ID]])</f>
        <v>0</v>
      </c>
      <c r="K165" s="19" t="e">
        <f>calculations_table[[#This Row],[Total interest multiplier - Judgments]]</f>
        <v>#N/A</v>
      </c>
      <c r="L165" s="19" t="e">
        <f>calculations_table[[#This Row],[Payment amount]]*(calculations_table[[#This Row],[Interest multiplier]]-1)</f>
        <v>#N/A</v>
      </c>
      <c r="M16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5" s="19" t="e">
        <f>1+(calculations_table[[#This Row],[Effective date]]-calculations_table[[#This Row],[Interest start date - Judgments]])/365.25* JudgmentsRate</f>
        <v>#N/A</v>
      </c>
      <c r="O165" s="19">
        <v>1</v>
      </c>
      <c r="P165" s="19" t="e">
        <f>calculations_table[[#This Row],[Period 1 interest multiplier - Judgments]]*calculations_table[[#This Row],[Period 2 interest multiplier - Judgments]]</f>
        <v>#N/A</v>
      </c>
      <c r="Q165" s="11"/>
      <c r="Z165"/>
      <c r="AA165"/>
      <c r="AB165"/>
      <c r="AC165"/>
      <c r="AD165"/>
      <c r="AE165"/>
      <c r="AH165" s="11"/>
      <c r="AI165" s="11"/>
      <c r="AJ165" s="11"/>
      <c r="AK165" s="11"/>
      <c r="AL165" s="11"/>
      <c r="AM165" s="11"/>
    </row>
    <row r="166" spans="1:39" x14ac:dyDescent="0.2">
      <c r="A166" s="37" t="str">
        <f>IFERROR(IF(Calc_type="Bulk", IF(data_final_bulk[[#This Row],[Member ID]]="", "", data_final_bulk[[#This Row],[Member ID]]), IF(A165="Member ID",  "Individual","")), "")</f>
        <v/>
      </c>
      <c r="B166" s="35" t="str">
        <f>IFERROR(IF(Calc_type="Bulk", IF(data_final_bulk[[#This Row],[Global ID]]="", "", data_final_bulk[[#This Row],[Global ID]]), IF(B165="Global ID", "Individual","")), "")</f>
        <v/>
      </c>
      <c r="C166" s="85">
        <f>IF(Calc_type="Bulk", data_final_bulk[[#This Row],[Effective date]], Effective_date_individual)</f>
        <v>0</v>
      </c>
      <c r="D166" s="16">
        <f>IF(Calc_type="Bulk", data_final_bulk[[#This Row],[Earliest payment date]], Earliest_payment_date_individual)</f>
        <v>0</v>
      </c>
      <c r="E166" s="16">
        <f>IF(Calc_type="Bulk", data_final_bulk[[#This Row],[Lump Sum payment date]], Lump_sum_payment_date_individual)</f>
        <v>0</v>
      </c>
      <c r="F166" s="19">
        <f>IF(Calc_type="Bulk", data_final_bulk[[#This Row],[Payment amount]], Payment_amount_individual)</f>
        <v>0</v>
      </c>
      <c r="G166" s="19">
        <f>IF(Calc_type="Bulk", data_final_bulk[[#This Row],[Payment type]], Payment_type_individual)</f>
        <v>0</v>
      </c>
      <c r="H16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6" s="16" t="e">
        <f>IF(calculations_table[[#This Row],[Lump sum flag]]="Y",
calculations_table[[#This Row],[Lump sum payment date]],
   IF(calculations_table[[#This Row],[Earliest payment date]]=0,
      "N/A",
      calculations_table[[#This Row],[Earliest payment date]]
   )
)</f>
        <v>#N/A</v>
      </c>
      <c r="J166" s="19">
        <f>SUMIFS(calculations_table[Payment amount], calculations_table[Member ID], calculations_table[[#This Row],[Member ID]])</f>
        <v>0</v>
      </c>
      <c r="K166" s="19" t="e">
        <f>calculations_table[[#This Row],[Total interest multiplier - Judgments]]</f>
        <v>#N/A</v>
      </c>
      <c r="L166" s="19" t="e">
        <f>calculations_table[[#This Row],[Payment amount]]*(calculations_table[[#This Row],[Interest multiplier]]-1)</f>
        <v>#N/A</v>
      </c>
      <c r="M16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6" s="19" t="e">
        <f>1+(calculations_table[[#This Row],[Effective date]]-calculations_table[[#This Row],[Interest start date - Judgments]])/365.25* JudgmentsRate</f>
        <v>#N/A</v>
      </c>
      <c r="O166" s="19">
        <v>1</v>
      </c>
      <c r="P166" s="19" t="e">
        <f>calculations_table[[#This Row],[Period 1 interest multiplier - Judgments]]*calculations_table[[#This Row],[Period 2 interest multiplier - Judgments]]</f>
        <v>#N/A</v>
      </c>
      <c r="Q166" s="11"/>
      <c r="Z166"/>
      <c r="AA166"/>
      <c r="AB166"/>
      <c r="AC166"/>
      <c r="AD166"/>
      <c r="AE166"/>
      <c r="AH166" s="11"/>
      <c r="AI166" s="11"/>
      <c r="AJ166" s="11"/>
      <c r="AK166" s="11"/>
      <c r="AL166" s="11"/>
      <c r="AM166" s="11"/>
    </row>
    <row r="167" spans="1:39" x14ac:dyDescent="0.2">
      <c r="A167" s="37" t="str">
        <f>IFERROR(IF(Calc_type="Bulk", IF(data_final_bulk[[#This Row],[Member ID]]="", "", data_final_bulk[[#This Row],[Member ID]]), IF(A166="Member ID",  "Individual","")), "")</f>
        <v/>
      </c>
      <c r="B167" s="35" t="str">
        <f>IFERROR(IF(Calc_type="Bulk", IF(data_final_bulk[[#This Row],[Global ID]]="", "", data_final_bulk[[#This Row],[Global ID]]), IF(B166="Global ID", "Individual","")), "")</f>
        <v/>
      </c>
      <c r="C167" s="85">
        <f>IF(Calc_type="Bulk", data_final_bulk[[#This Row],[Effective date]], Effective_date_individual)</f>
        <v>0</v>
      </c>
      <c r="D167" s="16">
        <f>IF(Calc_type="Bulk", data_final_bulk[[#This Row],[Earliest payment date]], Earliest_payment_date_individual)</f>
        <v>0</v>
      </c>
      <c r="E167" s="16">
        <f>IF(Calc_type="Bulk", data_final_bulk[[#This Row],[Lump Sum payment date]], Lump_sum_payment_date_individual)</f>
        <v>0</v>
      </c>
      <c r="F167" s="19">
        <f>IF(Calc_type="Bulk", data_final_bulk[[#This Row],[Payment amount]], Payment_amount_individual)</f>
        <v>0</v>
      </c>
      <c r="G167" s="19">
        <f>IF(Calc_type="Bulk", data_final_bulk[[#This Row],[Payment type]], Payment_type_individual)</f>
        <v>0</v>
      </c>
      <c r="H16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7" s="16" t="e">
        <f>IF(calculations_table[[#This Row],[Lump sum flag]]="Y",
calculations_table[[#This Row],[Lump sum payment date]],
   IF(calculations_table[[#This Row],[Earliest payment date]]=0,
      "N/A",
      calculations_table[[#This Row],[Earliest payment date]]
   )
)</f>
        <v>#N/A</v>
      </c>
      <c r="J167" s="19">
        <f>SUMIFS(calculations_table[Payment amount], calculations_table[Member ID], calculations_table[[#This Row],[Member ID]])</f>
        <v>0</v>
      </c>
      <c r="K167" s="19" t="e">
        <f>calculations_table[[#This Row],[Total interest multiplier - Judgments]]</f>
        <v>#N/A</v>
      </c>
      <c r="L167" s="19" t="e">
        <f>calculations_table[[#This Row],[Payment amount]]*(calculations_table[[#This Row],[Interest multiplier]]-1)</f>
        <v>#N/A</v>
      </c>
      <c r="M16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7" s="19" t="e">
        <f>1+(calculations_table[[#This Row],[Effective date]]-calculations_table[[#This Row],[Interest start date - Judgments]])/365.25* JudgmentsRate</f>
        <v>#N/A</v>
      </c>
      <c r="O167" s="19">
        <v>1</v>
      </c>
      <c r="P167" s="19" t="e">
        <f>calculations_table[[#This Row],[Period 1 interest multiplier - Judgments]]*calculations_table[[#This Row],[Period 2 interest multiplier - Judgments]]</f>
        <v>#N/A</v>
      </c>
      <c r="Q167" s="11"/>
      <c r="Z167"/>
      <c r="AA167"/>
      <c r="AB167"/>
      <c r="AC167"/>
      <c r="AD167"/>
      <c r="AE167"/>
      <c r="AH167" s="11"/>
      <c r="AI167" s="11"/>
      <c r="AJ167" s="11"/>
      <c r="AK167" s="11"/>
      <c r="AL167" s="11"/>
      <c r="AM167" s="11"/>
    </row>
    <row r="168" spans="1:39" x14ac:dyDescent="0.2">
      <c r="A168" s="37" t="str">
        <f>IFERROR(IF(Calc_type="Bulk", IF(data_final_bulk[[#This Row],[Member ID]]="", "", data_final_bulk[[#This Row],[Member ID]]), IF(A167="Member ID",  "Individual","")), "")</f>
        <v/>
      </c>
      <c r="B168" s="35" t="str">
        <f>IFERROR(IF(Calc_type="Bulk", IF(data_final_bulk[[#This Row],[Global ID]]="", "", data_final_bulk[[#This Row],[Global ID]]), IF(B167="Global ID", "Individual","")), "")</f>
        <v/>
      </c>
      <c r="C168" s="85">
        <f>IF(Calc_type="Bulk", data_final_bulk[[#This Row],[Effective date]], Effective_date_individual)</f>
        <v>0</v>
      </c>
      <c r="D168" s="16">
        <f>IF(Calc_type="Bulk", data_final_bulk[[#This Row],[Earliest payment date]], Earliest_payment_date_individual)</f>
        <v>0</v>
      </c>
      <c r="E168" s="16">
        <f>IF(Calc_type="Bulk", data_final_bulk[[#This Row],[Lump Sum payment date]], Lump_sum_payment_date_individual)</f>
        <v>0</v>
      </c>
      <c r="F168" s="19">
        <f>IF(Calc_type="Bulk", data_final_bulk[[#This Row],[Payment amount]], Payment_amount_individual)</f>
        <v>0</v>
      </c>
      <c r="G168" s="19">
        <f>IF(Calc_type="Bulk", data_final_bulk[[#This Row],[Payment type]], Payment_type_individual)</f>
        <v>0</v>
      </c>
      <c r="H16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8" s="16" t="e">
        <f>IF(calculations_table[[#This Row],[Lump sum flag]]="Y",
calculations_table[[#This Row],[Lump sum payment date]],
   IF(calculations_table[[#This Row],[Earliest payment date]]=0,
      "N/A",
      calculations_table[[#This Row],[Earliest payment date]]
   )
)</f>
        <v>#N/A</v>
      </c>
      <c r="J168" s="19">
        <f>SUMIFS(calculations_table[Payment amount], calculations_table[Member ID], calculations_table[[#This Row],[Member ID]])</f>
        <v>0</v>
      </c>
      <c r="K168" s="19" t="e">
        <f>calculations_table[[#This Row],[Total interest multiplier - Judgments]]</f>
        <v>#N/A</v>
      </c>
      <c r="L168" s="19" t="e">
        <f>calculations_table[[#This Row],[Payment amount]]*(calculations_table[[#This Row],[Interest multiplier]]-1)</f>
        <v>#N/A</v>
      </c>
      <c r="M16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8" s="19" t="e">
        <f>1+(calculations_table[[#This Row],[Effective date]]-calculations_table[[#This Row],[Interest start date - Judgments]])/365.25* JudgmentsRate</f>
        <v>#N/A</v>
      </c>
      <c r="O168" s="19">
        <v>1</v>
      </c>
      <c r="P168" s="19" t="e">
        <f>calculations_table[[#This Row],[Period 1 interest multiplier - Judgments]]*calculations_table[[#This Row],[Period 2 interest multiplier - Judgments]]</f>
        <v>#N/A</v>
      </c>
      <c r="Q168" s="11"/>
      <c r="Z168"/>
      <c r="AA168"/>
      <c r="AB168"/>
      <c r="AC168"/>
      <c r="AD168"/>
      <c r="AE168"/>
      <c r="AH168" s="11"/>
      <c r="AI168" s="11"/>
      <c r="AJ168" s="11"/>
      <c r="AK168" s="11"/>
      <c r="AL168" s="11"/>
      <c r="AM168" s="11"/>
    </row>
    <row r="169" spans="1:39" x14ac:dyDescent="0.2">
      <c r="A169" s="37" t="str">
        <f>IFERROR(IF(Calc_type="Bulk", IF(data_final_bulk[[#This Row],[Member ID]]="", "", data_final_bulk[[#This Row],[Member ID]]), IF(A168="Member ID",  "Individual","")), "")</f>
        <v/>
      </c>
      <c r="B169" s="35" t="str">
        <f>IFERROR(IF(Calc_type="Bulk", IF(data_final_bulk[[#This Row],[Global ID]]="", "", data_final_bulk[[#This Row],[Global ID]]), IF(B168="Global ID", "Individual","")), "")</f>
        <v/>
      </c>
      <c r="C169" s="85">
        <f>IF(Calc_type="Bulk", data_final_bulk[[#This Row],[Effective date]], Effective_date_individual)</f>
        <v>0</v>
      </c>
      <c r="D169" s="16">
        <f>IF(Calc_type="Bulk", data_final_bulk[[#This Row],[Earliest payment date]], Earliest_payment_date_individual)</f>
        <v>0</v>
      </c>
      <c r="E169" s="16">
        <f>IF(Calc_type="Bulk", data_final_bulk[[#This Row],[Lump Sum payment date]], Lump_sum_payment_date_individual)</f>
        <v>0</v>
      </c>
      <c r="F169" s="19">
        <f>IF(Calc_type="Bulk", data_final_bulk[[#This Row],[Payment amount]], Payment_amount_individual)</f>
        <v>0</v>
      </c>
      <c r="G169" s="19">
        <f>IF(Calc_type="Bulk", data_final_bulk[[#This Row],[Payment type]], Payment_type_individual)</f>
        <v>0</v>
      </c>
      <c r="H16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69" s="16" t="e">
        <f>IF(calculations_table[[#This Row],[Lump sum flag]]="Y",
calculations_table[[#This Row],[Lump sum payment date]],
   IF(calculations_table[[#This Row],[Earliest payment date]]=0,
      "N/A",
      calculations_table[[#This Row],[Earliest payment date]]
   )
)</f>
        <v>#N/A</v>
      </c>
      <c r="J169" s="19">
        <f>SUMIFS(calculations_table[Payment amount], calculations_table[Member ID], calculations_table[[#This Row],[Member ID]])</f>
        <v>0</v>
      </c>
      <c r="K169" s="19" t="e">
        <f>calculations_table[[#This Row],[Total interest multiplier - Judgments]]</f>
        <v>#N/A</v>
      </c>
      <c r="L169" s="19" t="e">
        <f>calculations_table[[#This Row],[Payment amount]]*(calculations_table[[#This Row],[Interest multiplier]]-1)</f>
        <v>#N/A</v>
      </c>
      <c r="M16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69" s="19" t="e">
        <f>1+(calculations_table[[#This Row],[Effective date]]-calculations_table[[#This Row],[Interest start date - Judgments]])/365.25* JudgmentsRate</f>
        <v>#N/A</v>
      </c>
      <c r="O169" s="19">
        <v>1</v>
      </c>
      <c r="P169" s="19" t="e">
        <f>calculations_table[[#This Row],[Period 1 interest multiplier - Judgments]]*calculations_table[[#This Row],[Period 2 interest multiplier - Judgments]]</f>
        <v>#N/A</v>
      </c>
      <c r="Q169" s="11"/>
      <c r="Z169"/>
      <c r="AA169"/>
      <c r="AB169"/>
      <c r="AC169"/>
      <c r="AD169"/>
      <c r="AE169"/>
      <c r="AH169" s="11"/>
      <c r="AI169" s="11"/>
      <c r="AJ169" s="11"/>
      <c r="AK169" s="11"/>
      <c r="AL169" s="11"/>
      <c r="AM169" s="11"/>
    </row>
    <row r="170" spans="1:39" x14ac:dyDescent="0.2">
      <c r="A170" s="37" t="str">
        <f>IFERROR(IF(Calc_type="Bulk", IF(data_final_bulk[[#This Row],[Member ID]]="", "", data_final_bulk[[#This Row],[Member ID]]), IF(A169="Member ID",  "Individual","")), "")</f>
        <v/>
      </c>
      <c r="B170" s="35" t="str">
        <f>IFERROR(IF(Calc_type="Bulk", IF(data_final_bulk[[#This Row],[Global ID]]="", "", data_final_bulk[[#This Row],[Global ID]]), IF(B169="Global ID", "Individual","")), "")</f>
        <v/>
      </c>
      <c r="C170" s="85">
        <f>IF(Calc_type="Bulk", data_final_bulk[[#This Row],[Effective date]], Effective_date_individual)</f>
        <v>0</v>
      </c>
      <c r="D170" s="16">
        <f>IF(Calc_type="Bulk", data_final_bulk[[#This Row],[Earliest payment date]], Earliest_payment_date_individual)</f>
        <v>0</v>
      </c>
      <c r="E170" s="16">
        <f>IF(Calc_type="Bulk", data_final_bulk[[#This Row],[Lump Sum payment date]], Lump_sum_payment_date_individual)</f>
        <v>0</v>
      </c>
      <c r="F170" s="19">
        <f>IF(Calc_type="Bulk", data_final_bulk[[#This Row],[Payment amount]], Payment_amount_individual)</f>
        <v>0</v>
      </c>
      <c r="G170" s="19">
        <f>IF(Calc_type="Bulk", data_final_bulk[[#This Row],[Payment type]], Payment_type_individual)</f>
        <v>0</v>
      </c>
      <c r="H17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0" s="16" t="e">
        <f>IF(calculations_table[[#This Row],[Lump sum flag]]="Y",
calculations_table[[#This Row],[Lump sum payment date]],
   IF(calculations_table[[#This Row],[Earliest payment date]]=0,
      "N/A",
      calculations_table[[#This Row],[Earliest payment date]]
   )
)</f>
        <v>#N/A</v>
      </c>
      <c r="J170" s="19">
        <f>SUMIFS(calculations_table[Payment amount], calculations_table[Member ID], calculations_table[[#This Row],[Member ID]])</f>
        <v>0</v>
      </c>
      <c r="K170" s="19" t="e">
        <f>calculations_table[[#This Row],[Total interest multiplier - Judgments]]</f>
        <v>#N/A</v>
      </c>
      <c r="L170" s="19" t="e">
        <f>calculations_table[[#This Row],[Payment amount]]*(calculations_table[[#This Row],[Interest multiplier]]-1)</f>
        <v>#N/A</v>
      </c>
      <c r="M17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0" s="19" t="e">
        <f>1+(calculations_table[[#This Row],[Effective date]]-calculations_table[[#This Row],[Interest start date - Judgments]])/365.25* JudgmentsRate</f>
        <v>#N/A</v>
      </c>
      <c r="O170" s="19">
        <v>1</v>
      </c>
      <c r="P170" s="19" t="e">
        <f>calculations_table[[#This Row],[Period 1 interest multiplier - Judgments]]*calculations_table[[#This Row],[Period 2 interest multiplier - Judgments]]</f>
        <v>#N/A</v>
      </c>
      <c r="Q170" s="11"/>
      <c r="Z170"/>
      <c r="AA170"/>
      <c r="AB170"/>
      <c r="AC170"/>
      <c r="AD170"/>
      <c r="AE170"/>
      <c r="AH170" s="11"/>
      <c r="AI170" s="11"/>
      <c r="AJ170" s="11"/>
      <c r="AK170" s="11"/>
      <c r="AL170" s="11"/>
      <c r="AM170" s="11"/>
    </row>
    <row r="171" spans="1:39" x14ac:dyDescent="0.2">
      <c r="A171" s="37" t="str">
        <f>IFERROR(IF(Calc_type="Bulk", IF(data_final_bulk[[#This Row],[Member ID]]="", "", data_final_bulk[[#This Row],[Member ID]]), IF(A170="Member ID",  "Individual","")), "")</f>
        <v/>
      </c>
      <c r="B171" s="35" t="str">
        <f>IFERROR(IF(Calc_type="Bulk", IF(data_final_bulk[[#This Row],[Global ID]]="", "", data_final_bulk[[#This Row],[Global ID]]), IF(B170="Global ID", "Individual","")), "")</f>
        <v/>
      </c>
      <c r="C171" s="85">
        <f>IF(Calc_type="Bulk", data_final_bulk[[#This Row],[Effective date]], Effective_date_individual)</f>
        <v>0</v>
      </c>
      <c r="D171" s="16">
        <f>IF(Calc_type="Bulk", data_final_bulk[[#This Row],[Earliest payment date]], Earliest_payment_date_individual)</f>
        <v>0</v>
      </c>
      <c r="E171" s="16">
        <f>IF(Calc_type="Bulk", data_final_bulk[[#This Row],[Lump Sum payment date]], Lump_sum_payment_date_individual)</f>
        <v>0</v>
      </c>
      <c r="F171" s="19">
        <f>IF(Calc_type="Bulk", data_final_bulk[[#This Row],[Payment amount]], Payment_amount_individual)</f>
        <v>0</v>
      </c>
      <c r="G171" s="19">
        <f>IF(Calc_type="Bulk", data_final_bulk[[#This Row],[Payment type]], Payment_type_individual)</f>
        <v>0</v>
      </c>
      <c r="H17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1" s="16" t="e">
        <f>IF(calculations_table[[#This Row],[Lump sum flag]]="Y",
calculations_table[[#This Row],[Lump sum payment date]],
   IF(calculations_table[[#This Row],[Earliest payment date]]=0,
      "N/A",
      calculations_table[[#This Row],[Earliest payment date]]
   )
)</f>
        <v>#N/A</v>
      </c>
      <c r="J171" s="19">
        <f>SUMIFS(calculations_table[Payment amount], calculations_table[Member ID], calculations_table[[#This Row],[Member ID]])</f>
        <v>0</v>
      </c>
      <c r="K171" s="19" t="e">
        <f>calculations_table[[#This Row],[Total interest multiplier - Judgments]]</f>
        <v>#N/A</v>
      </c>
      <c r="L171" s="19" t="e">
        <f>calculations_table[[#This Row],[Payment amount]]*(calculations_table[[#This Row],[Interest multiplier]]-1)</f>
        <v>#N/A</v>
      </c>
      <c r="M17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1" s="19" t="e">
        <f>1+(calculations_table[[#This Row],[Effective date]]-calculations_table[[#This Row],[Interest start date - Judgments]])/365.25* JudgmentsRate</f>
        <v>#N/A</v>
      </c>
      <c r="O171" s="19">
        <v>1</v>
      </c>
      <c r="P171" s="19" t="e">
        <f>calculations_table[[#This Row],[Period 1 interest multiplier - Judgments]]*calculations_table[[#This Row],[Period 2 interest multiplier - Judgments]]</f>
        <v>#N/A</v>
      </c>
      <c r="Q171" s="11"/>
      <c r="Z171"/>
      <c r="AA171"/>
      <c r="AB171"/>
      <c r="AC171"/>
      <c r="AD171"/>
      <c r="AE171"/>
      <c r="AH171" s="11"/>
      <c r="AI171" s="11"/>
      <c r="AJ171" s="11"/>
      <c r="AK171" s="11"/>
      <c r="AL171" s="11"/>
      <c r="AM171" s="11"/>
    </row>
    <row r="172" spans="1:39" x14ac:dyDescent="0.2">
      <c r="A172" s="37" t="str">
        <f>IFERROR(IF(Calc_type="Bulk", IF(data_final_bulk[[#This Row],[Member ID]]="", "", data_final_bulk[[#This Row],[Member ID]]), IF(A171="Member ID",  "Individual","")), "")</f>
        <v/>
      </c>
      <c r="B172" s="35" t="str">
        <f>IFERROR(IF(Calc_type="Bulk", IF(data_final_bulk[[#This Row],[Global ID]]="", "", data_final_bulk[[#This Row],[Global ID]]), IF(B171="Global ID", "Individual","")), "")</f>
        <v/>
      </c>
      <c r="C172" s="85">
        <f>IF(Calc_type="Bulk", data_final_bulk[[#This Row],[Effective date]], Effective_date_individual)</f>
        <v>0</v>
      </c>
      <c r="D172" s="16">
        <f>IF(Calc_type="Bulk", data_final_bulk[[#This Row],[Earliest payment date]], Earliest_payment_date_individual)</f>
        <v>0</v>
      </c>
      <c r="E172" s="16">
        <f>IF(Calc_type="Bulk", data_final_bulk[[#This Row],[Lump Sum payment date]], Lump_sum_payment_date_individual)</f>
        <v>0</v>
      </c>
      <c r="F172" s="19">
        <f>IF(Calc_type="Bulk", data_final_bulk[[#This Row],[Payment amount]], Payment_amount_individual)</f>
        <v>0</v>
      </c>
      <c r="G172" s="19">
        <f>IF(Calc_type="Bulk", data_final_bulk[[#This Row],[Payment type]], Payment_type_individual)</f>
        <v>0</v>
      </c>
      <c r="H17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2" s="16" t="e">
        <f>IF(calculations_table[[#This Row],[Lump sum flag]]="Y",
calculations_table[[#This Row],[Lump sum payment date]],
   IF(calculations_table[[#This Row],[Earliest payment date]]=0,
      "N/A",
      calculations_table[[#This Row],[Earliest payment date]]
   )
)</f>
        <v>#N/A</v>
      </c>
      <c r="J172" s="19">
        <f>SUMIFS(calculations_table[Payment amount], calculations_table[Member ID], calculations_table[[#This Row],[Member ID]])</f>
        <v>0</v>
      </c>
      <c r="K172" s="19" t="e">
        <f>calculations_table[[#This Row],[Total interest multiplier - Judgments]]</f>
        <v>#N/A</v>
      </c>
      <c r="L172" s="19" t="e">
        <f>calculations_table[[#This Row],[Payment amount]]*(calculations_table[[#This Row],[Interest multiplier]]-1)</f>
        <v>#N/A</v>
      </c>
      <c r="M17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2" s="19" t="e">
        <f>1+(calculations_table[[#This Row],[Effective date]]-calculations_table[[#This Row],[Interest start date - Judgments]])/365.25* JudgmentsRate</f>
        <v>#N/A</v>
      </c>
      <c r="O172" s="19">
        <v>1</v>
      </c>
      <c r="P172" s="19" t="e">
        <f>calculations_table[[#This Row],[Period 1 interest multiplier - Judgments]]*calculations_table[[#This Row],[Period 2 interest multiplier - Judgments]]</f>
        <v>#N/A</v>
      </c>
      <c r="Q172" s="11"/>
      <c r="Z172"/>
      <c r="AA172"/>
      <c r="AB172"/>
      <c r="AC172"/>
      <c r="AD172"/>
      <c r="AE172"/>
      <c r="AH172" s="11"/>
      <c r="AI172" s="11"/>
      <c r="AJ172" s="11"/>
      <c r="AK172" s="11"/>
      <c r="AL172" s="11"/>
      <c r="AM172" s="11"/>
    </row>
    <row r="173" spans="1:39" x14ac:dyDescent="0.2">
      <c r="A173" s="37" t="str">
        <f>IFERROR(IF(Calc_type="Bulk", IF(data_final_bulk[[#This Row],[Member ID]]="", "", data_final_bulk[[#This Row],[Member ID]]), IF(A172="Member ID",  "Individual","")), "")</f>
        <v/>
      </c>
      <c r="B173" s="35" t="str">
        <f>IFERROR(IF(Calc_type="Bulk", IF(data_final_bulk[[#This Row],[Global ID]]="", "", data_final_bulk[[#This Row],[Global ID]]), IF(B172="Global ID", "Individual","")), "")</f>
        <v/>
      </c>
      <c r="C173" s="85">
        <f>IF(Calc_type="Bulk", data_final_bulk[[#This Row],[Effective date]], Effective_date_individual)</f>
        <v>0</v>
      </c>
      <c r="D173" s="16">
        <f>IF(Calc_type="Bulk", data_final_bulk[[#This Row],[Earliest payment date]], Earliest_payment_date_individual)</f>
        <v>0</v>
      </c>
      <c r="E173" s="16">
        <f>IF(Calc_type="Bulk", data_final_bulk[[#This Row],[Lump Sum payment date]], Lump_sum_payment_date_individual)</f>
        <v>0</v>
      </c>
      <c r="F173" s="19">
        <f>IF(Calc_type="Bulk", data_final_bulk[[#This Row],[Payment amount]], Payment_amount_individual)</f>
        <v>0</v>
      </c>
      <c r="G173" s="19">
        <f>IF(Calc_type="Bulk", data_final_bulk[[#This Row],[Payment type]], Payment_type_individual)</f>
        <v>0</v>
      </c>
      <c r="H17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3" s="16" t="e">
        <f>IF(calculations_table[[#This Row],[Lump sum flag]]="Y",
calculations_table[[#This Row],[Lump sum payment date]],
   IF(calculations_table[[#This Row],[Earliest payment date]]=0,
      "N/A",
      calculations_table[[#This Row],[Earliest payment date]]
   )
)</f>
        <v>#N/A</v>
      </c>
      <c r="J173" s="19">
        <f>SUMIFS(calculations_table[Payment amount], calculations_table[Member ID], calculations_table[[#This Row],[Member ID]])</f>
        <v>0</v>
      </c>
      <c r="K173" s="19" t="e">
        <f>calculations_table[[#This Row],[Total interest multiplier - Judgments]]</f>
        <v>#N/A</v>
      </c>
      <c r="L173" s="19" t="e">
        <f>calculations_table[[#This Row],[Payment amount]]*(calculations_table[[#This Row],[Interest multiplier]]-1)</f>
        <v>#N/A</v>
      </c>
      <c r="M17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3" s="19" t="e">
        <f>1+(calculations_table[[#This Row],[Effective date]]-calculations_table[[#This Row],[Interest start date - Judgments]])/365.25* JudgmentsRate</f>
        <v>#N/A</v>
      </c>
      <c r="O173" s="19">
        <v>1</v>
      </c>
      <c r="P173" s="19" t="e">
        <f>calculations_table[[#This Row],[Period 1 interest multiplier - Judgments]]*calculations_table[[#This Row],[Period 2 interest multiplier - Judgments]]</f>
        <v>#N/A</v>
      </c>
      <c r="Q173" s="11"/>
      <c r="Z173"/>
      <c r="AA173"/>
      <c r="AB173"/>
      <c r="AC173"/>
      <c r="AD173"/>
      <c r="AE173"/>
      <c r="AH173" s="11"/>
      <c r="AI173" s="11"/>
      <c r="AJ173" s="11"/>
      <c r="AK173" s="11"/>
      <c r="AL173" s="11"/>
      <c r="AM173" s="11"/>
    </row>
    <row r="174" spans="1:39" x14ac:dyDescent="0.2">
      <c r="A174" s="37" t="str">
        <f>IFERROR(IF(Calc_type="Bulk", IF(data_final_bulk[[#This Row],[Member ID]]="", "", data_final_bulk[[#This Row],[Member ID]]), IF(A173="Member ID",  "Individual","")), "")</f>
        <v/>
      </c>
      <c r="B174" s="35" t="str">
        <f>IFERROR(IF(Calc_type="Bulk", IF(data_final_bulk[[#This Row],[Global ID]]="", "", data_final_bulk[[#This Row],[Global ID]]), IF(B173="Global ID", "Individual","")), "")</f>
        <v/>
      </c>
      <c r="C174" s="85">
        <f>IF(Calc_type="Bulk", data_final_bulk[[#This Row],[Effective date]], Effective_date_individual)</f>
        <v>0</v>
      </c>
      <c r="D174" s="16">
        <f>IF(Calc_type="Bulk", data_final_bulk[[#This Row],[Earliest payment date]], Earliest_payment_date_individual)</f>
        <v>0</v>
      </c>
      <c r="E174" s="16">
        <f>IF(Calc_type="Bulk", data_final_bulk[[#This Row],[Lump Sum payment date]], Lump_sum_payment_date_individual)</f>
        <v>0</v>
      </c>
      <c r="F174" s="19">
        <f>IF(Calc_type="Bulk", data_final_bulk[[#This Row],[Payment amount]], Payment_amount_individual)</f>
        <v>0</v>
      </c>
      <c r="G174" s="19">
        <f>IF(Calc_type="Bulk", data_final_bulk[[#This Row],[Payment type]], Payment_type_individual)</f>
        <v>0</v>
      </c>
      <c r="H17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4" s="16" t="e">
        <f>IF(calculations_table[[#This Row],[Lump sum flag]]="Y",
calculations_table[[#This Row],[Lump sum payment date]],
   IF(calculations_table[[#This Row],[Earliest payment date]]=0,
      "N/A",
      calculations_table[[#This Row],[Earliest payment date]]
   )
)</f>
        <v>#N/A</v>
      </c>
      <c r="J174" s="19">
        <f>SUMIFS(calculations_table[Payment amount], calculations_table[Member ID], calculations_table[[#This Row],[Member ID]])</f>
        <v>0</v>
      </c>
      <c r="K174" s="19" t="e">
        <f>calculations_table[[#This Row],[Total interest multiplier - Judgments]]</f>
        <v>#N/A</v>
      </c>
      <c r="L174" s="19" t="e">
        <f>calculations_table[[#This Row],[Payment amount]]*(calculations_table[[#This Row],[Interest multiplier]]-1)</f>
        <v>#N/A</v>
      </c>
      <c r="M17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4" s="19" t="e">
        <f>1+(calculations_table[[#This Row],[Effective date]]-calculations_table[[#This Row],[Interest start date - Judgments]])/365.25* JudgmentsRate</f>
        <v>#N/A</v>
      </c>
      <c r="O174" s="19">
        <v>1</v>
      </c>
      <c r="P174" s="19" t="e">
        <f>calculations_table[[#This Row],[Period 1 interest multiplier - Judgments]]*calculations_table[[#This Row],[Period 2 interest multiplier - Judgments]]</f>
        <v>#N/A</v>
      </c>
      <c r="Q174" s="11"/>
      <c r="Z174"/>
      <c r="AA174"/>
      <c r="AB174"/>
      <c r="AC174"/>
      <c r="AD174"/>
      <c r="AE174"/>
      <c r="AH174" s="11"/>
      <c r="AI174" s="11"/>
      <c r="AJ174" s="11"/>
      <c r="AK174" s="11"/>
      <c r="AL174" s="11"/>
      <c r="AM174" s="11"/>
    </row>
    <row r="175" spans="1:39" x14ac:dyDescent="0.2">
      <c r="A175" s="37" t="str">
        <f>IFERROR(IF(Calc_type="Bulk", IF(data_final_bulk[[#This Row],[Member ID]]="", "", data_final_bulk[[#This Row],[Member ID]]), IF(A174="Member ID",  "Individual","")), "")</f>
        <v/>
      </c>
      <c r="B175" s="35" t="str">
        <f>IFERROR(IF(Calc_type="Bulk", IF(data_final_bulk[[#This Row],[Global ID]]="", "", data_final_bulk[[#This Row],[Global ID]]), IF(B174="Global ID", "Individual","")), "")</f>
        <v/>
      </c>
      <c r="C175" s="85">
        <f>IF(Calc_type="Bulk", data_final_bulk[[#This Row],[Effective date]], Effective_date_individual)</f>
        <v>0</v>
      </c>
      <c r="D175" s="16">
        <f>IF(Calc_type="Bulk", data_final_bulk[[#This Row],[Earliest payment date]], Earliest_payment_date_individual)</f>
        <v>0</v>
      </c>
      <c r="E175" s="16">
        <f>IF(Calc_type="Bulk", data_final_bulk[[#This Row],[Lump Sum payment date]], Lump_sum_payment_date_individual)</f>
        <v>0</v>
      </c>
      <c r="F175" s="19">
        <f>IF(Calc_type="Bulk", data_final_bulk[[#This Row],[Payment amount]], Payment_amount_individual)</f>
        <v>0</v>
      </c>
      <c r="G175" s="19">
        <f>IF(Calc_type="Bulk", data_final_bulk[[#This Row],[Payment type]], Payment_type_individual)</f>
        <v>0</v>
      </c>
      <c r="H17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5" s="16" t="e">
        <f>IF(calculations_table[[#This Row],[Lump sum flag]]="Y",
calculations_table[[#This Row],[Lump sum payment date]],
   IF(calculations_table[[#This Row],[Earliest payment date]]=0,
      "N/A",
      calculations_table[[#This Row],[Earliest payment date]]
   )
)</f>
        <v>#N/A</v>
      </c>
      <c r="J175" s="19">
        <f>SUMIFS(calculations_table[Payment amount], calculations_table[Member ID], calculations_table[[#This Row],[Member ID]])</f>
        <v>0</v>
      </c>
      <c r="K175" s="19" t="e">
        <f>calculations_table[[#This Row],[Total interest multiplier - Judgments]]</f>
        <v>#N/A</v>
      </c>
      <c r="L175" s="19" t="e">
        <f>calculations_table[[#This Row],[Payment amount]]*(calculations_table[[#This Row],[Interest multiplier]]-1)</f>
        <v>#N/A</v>
      </c>
      <c r="M17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5" s="19" t="e">
        <f>1+(calculations_table[[#This Row],[Effective date]]-calculations_table[[#This Row],[Interest start date - Judgments]])/365.25* JudgmentsRate</f>
        <v>#N/A</v>
      </c>
      <c r="O175" s="19">
        <v>1</v>
      </c>
      <c r="P175" s="19" t="e">
        <f>calculations_table[[#This Row],[Period 1 interest multiplier - Judgments]]*calculations_table[[#This Row],[Period 2 interest multiplier - Judgments]]</f>
        <v>#N/A</v>
      </c>
      <c r="Q175" s="11"/>
      <c r="Z175"/>
      <c r="AA175"/>
      <c r="AB175"/>
      <c r="AC175"/>
      <c r="AD175"/>
      <c r="AE175"/>
      <c r="AH175" s="11"/>
      <c r="AI175" s="11"/>
      <c r="AJ175" s="11"/>
      <c r="AK175" s="11"/>
      <c r="AL175" s="11"/>
      <c r="AM175" s="11"/>
    </row>
    <row r="176" spans="1:39" x14ac:dyDescent="0.2">
      <c r="A176" s="37" t="str">
        <f>IFERROR(IF(Calc_type="Bulk", IF(data_final_bulk[[#This Row],[Member ID]]="", "", data_final_bulk[[#This Row],[Member ID]]), IF(A175="Member ID",  "Individual","")), "")</f>
        <v/>
      </c>
      <c r="B176" s="35" t="str">
        <f>IFERROR(IF(Calc_type="Bulk", IF(data_final_bulk[[#This Row],[Global ID]]="", "", data_final_bulk[[#This Row],[Global ID]]), IF(B175="Global ID", "Individual","")), "")</f>
        <v/>
      </c>
      <c r="C176" s="85">
        <f>IF(Calc_type="Bulk", data_final_bulk[[#This Row],[Effective date]], Effective_date_individual)</f>
        <v>0</v>
      </c>
      <c r="D176" s="16">
        <f>IF(Calc_type="Bulk", data_final_bulk[[#This Row],[Earliest payment date]], Earliest_payment_date_individual)</f>
        <v>0</v>
      </c>
      <c r="E176" s="16">
        <f>IF(Calc_type="Bulk", data_final_bulk[[#This Row],[Lump Sum payment date]], Lump_sum_payment_date_individual)</f>
        <v>0</v>
      </c>
      <c r="F176" s="19">
        <f>IF(Calc_type="Bulk", data_final_bulk[[#This Row],[Payment amount]], Payment_amount_individual)</f>
        <v>0</v>
      </c>
      <c r="G176" s="19">
        <f>IF(Calc_type="Bulk", data_final_bulk[[#This Row],[Payment type]], Payment_type_individual)</f>
        <v>0</v>
      </c>
      <c r="H17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6" s="16" t="e">
        <f>IF(calculations_table[[#This Row],[Lump sum flag]]="Y",
calculations_table[[#This Row],[Lump sum payment date]],
   IF(calculations_table[[#This Row],[Earliest payment date]]=0,
      "N/A",
      calculations_table[[#This Row],[Earliest payment date]]
   )
)</f>
        <v>#N/A</v>
      </c>
      <c r="J176" s="19">
        <f>SUMIFS(calculations_table[Payment amount], calculations_table[Member ID], calculations_table[[#This Row],[Member ID]])</f>
        <v>0</v>
      </c>
      <c r="K176" s="19" t="e">
        <f>calculations_table[[#This Row],[Total interest multiplier - Judgments]]</f>
        <v>#N/A</v>
      </c>
      <c r="L176" s="19" t="e">
        <f>calculations_table[[#This Row],[Payment amount]]*(calculations_table[[#This Row],[Interest multiplier]]-1)</f>
        <v>#N/A</v>
      </c>
      <c r="M17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6" s="19" t="e">
        <f>1+(calculations_table[[#This Row],[Effective date]]-calculations_table[[#This Row],[Interest start date - Judgments]])/365.25* JudgmentsRate</f>
        <v>#N/A</v>
      </c>
      <c r="O176" s="19">
        <v>1</v>
      </c>
      <c r="P176" s="19" t="e">
        <f>calculations_table[[#This Row],[Period 1 interest multiplier - Judgments]]*calculations_table[[#This Row],[Period 2 interest multiplier - Judgments]]</f>
        <v>#N/A</v>
      </c>
      <c r="Q176" s="11"/>
      <c r="Z176"/>
      <c r="AA176"/>
      <c r="AB176"/>
      <c r="AC176"/>
      <c r="AD176"/>
      <c r="AE176"/>
      <c r="AH176" s="11"/>
      <c r="AI176" s="11"/>
      <c r="AJ176" s="11"/>
      <c r="AK176" s="11"/>
      <c r="AL176" s="11"/>
      <c r="AM176" s="11"/>
    </row>
    <row r="177" spans="1:39" x14ac:dyDescent="0.2">
      <c r="A177" s="37" t="str">
        <f>IFERROR(IF(Calc_type="Bulk", IF(data_final_bulk[[#This Row],[Member ID]]="", "", data_final_bulk[[#This Row],[Member ID]]), IF(A176="Member ID",  "Individual","")), "")</f>
        <v/>
      </c>
      <c r="B177" s="35" t="str">
        <f>IFERROR(IF(Calc_type="Bulk", IF(data_final_bulk[[#This Row],[Global ID]]="", "", data_final_bulk[[#This Row],[Global ID]]), IF(B176="Global ID", "Individual","")), "")</f>
        <v/>
      </c>
      <c r="C177" s="85">
        <f>IF(Calc_type="Bulk", data_final_bulk[[#This Row],[Effective date]], Effective_date_individual)</f>
        <v>0</v>
      </c>
      <c r="D177" s="16">
        <f>IF(Calc_type="Bulk", data_final_bulk[[#This Row],[Earliest payment date]], Earliest_payment_date_individual)</f>
        <v>0</v>
      </c>
      <c r="E177" s="16">
        <f>IF(Calc_type="Bulk", data_final_bulk[[#This Row],[Lump Sum payment date]], Lump_sum_payment_date_individual)</f>
        <v>0</v>
      </c>
      <c r="F177" s="19">
        <f>IF(Calc_type="Bulk", data_final_bulk[[#This Row],[Payment amount]], Payment_amount_individual)</f>
        <v>0</v>
      </c>
      <c r="G177" s="19">
        <f>IF(Calc_type="Bulk", data_final_bulk[[#This Row],[Payment type]], Payment_type_individual)</f>
        <v>0</v>
      </c>
      <c r="H17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7" s="16" t="e">
        <f>IF(calculations_table[[#This Row],[Lump sum flag]]="Y",
calculations_table[[#This Row],[Lump sum payment date]],
   IF(calculations_table[[#This Row],[Earliest payment date]]=0,
      "N/A",
      calculations_table[[#This Row],[Earliest payment date]]
   )
)</f>
        <v>#N/A</v>
      </c>
      <c r="J177" s="19">
        <f>SUMIFS(calculations_table[Payment amount], calculations_table[Member ID], calculations_table[[#This Row],[Member ID]])</f>
        <v>0</v>
      </c>
      <c r="K177" s="19" t="e">
        <f>calculations_table[[#This Row],[Total interest multiplier - Judgments]]</f>
        <v>#N/A</v>
      </c>
      <c r="L177" s="19" t="e">
        <f>calculations_table[[#This Row],[Payment amount]]*(calculations_table[[#This Row],[Interest multiplier]]-1)</f>
        <v>#N/A</v>
      </c>
      <c r="M17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7" s="19" t="e">
        <f>1+(calculations_table[[#This Row],[Effective date]]-calculations_table[[#This Row],[Interest start date - Judgments]])/365.25* JudgmentsRate</f>
        <v>#N/A</v>
      </c>
      <c r="O177" s="19">
        <v>1</v>
      </c>
      <c r="P177" s="19" t="e">
        <f>calculations_table[[#This Row],[Period 1 interest multiplier - Judgments]]*calculations_table[[#This Row],[Period 2 interest multiplier - Judgments]]</f>
        <v>#N/A</v>
      </c>
      <c r="Q177" s="11"/>
      <c r="Z177"/>
      <c r="AA177"/>
      <c r="AB177"/>
      <c r="AC177"/>
      <c r="AD177"/>
      <c r="AE177"/>
      <c r="AH177" s="11"/>
      <c r="AI177" s="11"/>
      <c r="AJ177" s="11"/>
      <c r="AK177" s="11"/>
      <c r="AL177" s="11"/>
      <c r="AM177" s="11"/>
    </row>
    <row r="178" spans="1:39" x14ac:dyDescent="0.2">
      <c r="A178" s="37" t="str">
        <f>IFERROR(IF(Calc_type="Bulk", IF(data_final_bulk[[#This Row],[Member ID]]="", "", data_final_bulk[[#This Row],[Member ID]]), IF(A177="Member ID",  "Individual","")), "")</f>
        <v/>
      </c>
      <c r="B178" s="35" t="str">
        <f>IFERROR(IF(Calc_type="Bulk", IF(data_final_bulk[[#This Row],[Global ID]]="", "", data_final_bulk[[#This Row],[Global ID]]), IF(B177="Global ID", "Individual","")), "")</f>
        <v/>
      </c>
      <c r="C178" s="85">
        <f>IF(Calc_type="Bulk", data_final_bulk[[#This Row],[Effective date]], Effective_date_individual)</f>
        <v>0</v>
      </c>
      <c r="D178" s="16">
        <f>IF(Calc_type="Bulk", data_final_bulk[[#This Row],[Earliest payment date]], Earliest_payment_date_individual)</f>
        <v>0</v>
      </c>
      <c r="E178" s="16">
        <f>IF(Calc_type="Bulk", data_final_bulk[[#This Row],[Lump Sum payment date]], Lump_sum_payment_date_individual)</f>
        <v>0</v>
      </c>
      <c r="F178" s="19">
        <f>IF(Calc_type="Bulk", data_final_bulk[[#This Row],[Payment amount]], Payment_amount_individual)</f>
        <v>0</v>
      </c>
      <c r="G178" s="19">
        <f>IF(Calc_type="Bulk", data_final_bulk[[#This Row],[Payment type]], Payment_type_individual)</f>
        <v>0</v>
      </c>
      <c r="H17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8" s="16" t="e">
        <f>IF(calculations_table[[#This Row],[Lump sum flag]]="Y",
calculations_table[[#This Row],[Lump sum payment date]],
   IF(calculations_table[[#This Row],[Earliest payment date]]=0,
      "N/A",
      calculations_table[[#This Row],[Earliest payment date]]
   )
)</f>
        <v>#N/A</v>
      </c>
      <c r="J178" s="19">
        <f>SUMIFS(calculations_table[Payment amount], calculations_table[Member ID], calculations_table[[#This Row],[Member ID]])</f>
        <v>0</v>
      </c>
      <c r="K178" s="19" t="e">
        <f>calculations_table[[#This Row],[Total interest multiplier - Judgments]]</f>
        <v>#N/A</v>
      </c>
      <c r="L178" s="19" t="e">
        <f>calculations_table[[#This Row],[Payment amount]]*(calculations_table[[#This Row],[Interest multiplier]]-1)</f>
        <v>#N/A</v>
      </c>
      <c r="M17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8" s="19" t="e">
        <f>1+(calculations_table[[#This Row],[Effective date]]-calculations_table[[#This Row],[Interest start date - Judgments]])/365.25* JudgmentsRate</f>
        <v>#N/A</v>
      </c>
      <c r="O178" s="19">
        <v>1</v>
      </c>
      <c r="P178" s="19" t="e">
        <f>calculations_table[[#This Row],[Period 1 interest multiplier - Judgments]]*calculations_table[[#This Row],[Period 2 interest multiplier - Judgments]]</f>
        <v>#N/A</v>
      </c>
      <c r="Q178" s="11"/>
      <c r="Z178"/>
      <c r="AA178"/>
      <c r="AB178"/>
      <c r="AC178"/>
      <c r="AD178"/>
      <c r="AE178"/>
      <c r="AH178" s="11"/>
      <c r="AI178" s="11"/>
      <c r="AJ178" s="11"/>
      <c r="AK178" s="11"/>
      <c r="AL178" s="11"/>
      <c r="AM178" s="11"/>
    </row>
    <row r="179" spans="1:39" x14ac:dyDescent="0.2">
      <c r="A179" s="37" t="str">
        <f>IFERROR(IF(Calc_type="Bulk", IF(data_final_bulk[[#This Row],[Member ID]]="", "", data_final_bulk[[#This Row],[Member ID]]), IF(A178="Member ID",  "Individual","")), "")</f>
        <v/>
      </c>
      <c r="B179" s="35" t="str">
        <f>IFERROR(IF(Calc_type="Bulk", IF(data_final_bulk[[#This Row],[Global ID]]="", "", data_final_bulk[[#This Row],[Global ID]]), IF(B178="Global ID", "Individual","")), "")</f>
        <v/>
      </c>
      <c r="C179" s="85">
        <f>IF(Calc_type="Bulk", data_final_bulk[[#This Row],[Effective date]], Effective_date_individual)</f>
        <v>0</v>
      </c>
      <c r="D179" s="16">
        <f>IF(Calc_type="Bulk", data_final_bulk[[#This Row],[Earliest payment date]], Earliest_payment_date_individual)</f>
        <v>0</v>
      </c>
      <c r="E179" s="16">
        <f>IF(Calc_type="Bulk", data_final_bulk[[#This Row],[Lump Sum payment date]], Lump_sum_payment_date_individual)</f>
        <v>0</v>
      </c>
      <c r="F179" s="19">
        <f>IF(Calc_type="Bulk", data_final_bulk[[#This Row],[Payment amount]], Payment_amount_individual)</f>
        <v>0</v>
      </c>
      <c r="G179" s="19">
        <f>IF(Calc_type="Bulk", data_final_bulk[[#This Row],[Payment type]], Payment_type_individual)</f>
        <v>0</v>
      </c>
      <c r="H17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79" s="16" t="e">
        <f>IF(calculations_table[[#This Row],[Lump sum flag]]="Y",
calculations_table[[#This Row],[Lump sum payment date]],
   IF(calculations_table[[#This Row],[Earliest payment date]]=0,
      "N/A",
      calculations_table[[#This Row],[Earliest payment date]]
   )
)</f>
        <v>#N/A</v>
      </c>
      <c r="J179" s="19">
        <f>SUMIFS(calculations_table[Payment amount], calculations_table[Member ID], calculations_table[[#This Row],[Member ID]])</f>
        <v>0</v>
      </c>
      <c r="K179" s="19" t="e">
        <f>calculations_table[[#This Row],[Total interest multiplier - Judgments]]</f>
        <v>#N/A</v>
      </c>
      <c r="L179" s="19" t="e">
        <f>calculations_table[[#This Row],[Payment amount]]*(calculations_table[[#This Row],[Interest multiplier]]-1)</f>
        <v>#N/A</v>
      </c>
      <c r="M17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79" s="19" t="e">
        <f>1+(calculations_table[[#This Row],[Effective date]]-calculations_table[[#This Row],[Interest start date - Judgments]])/365.25* JudgmentsRate</f>
        <v>#N/A</v>
      </c>
      <c r="O179" s="19">
        <v>1</v>
      </c>
      <c r="P179" s="19" t="e">
        <f>calculations_table[[#This Row],[Period 1 interest multiplier - Judgments]]*calculations_table[[#This Row],[Period 2 interest multiplier - Judgments]]</f>
        <v>#N/A</v>
      </c>
      <c r="Q179" s="11"/>
      <c r="Z179"/>
      <c r="AA179"/>
      <c r="AB179"/>
      <c r="AC179"/>
      <c r="AD179"/>
      <c r="AE179"/>
      <c r="AH179" s="11"/>
      <c r="AI179" s="11"/>
      <c r="AJ179" s="11"/>
      <c r="AK179" s="11"/>
      <c r="AL179" s="11"/>
      <c r="AM179" s="11"/>
    </row>
    <row r="180" spans="1:39" x14ac:dyDescent="0.2">
      <c r="A180" s="37" t="str">
        <f>IFERROR(IF(Calc_type="Bulk", IF(data_final_bulk[[#This Row],[Member ID]]="", "", data_final_bulk[[#This Row],[Member ID]]), IF(A179="Member ID",  "Individual","")), "")</f>
        <v/>
      </c>
      <c r="B180" s="35" t="str">
        <f>IFERROR(IF(Calc_type="Bulk", IF(data_final_bulk[[#This Row],[Global ID]]="", "", data_final_bulk[[#This Row],[Global ID]]), IF(B179="Global ID", "Individual","")), "")</f>
        <v/>
      </c>
      <c r="C180" s="85">
        <f>IF(Calc_type="Bulk", data_final_bulk[[#This Row],[Effective date]], Effective_date_individual)</f>
        <v>0</v>
      </c>
      <c r="D180" s="16">
        <f>IF(Calc_type="Bulk", data_final_bulk[[#This Row],[Earliest payment date]], Earliest_payment_date_individual)</f>
        <v>0</v>
      </c>
      <c r="E180" s="16">
        <f>IF(Calc_type="Bulk", data_final_bulk[[#This Row],[Lump Sum payment date]], Lump_sum_payment_date_individual)</f>
        <v>0</v>
      </c>
      <c r="F180" s="19">
        <f>IF(Calc_type="Bulk", data_final_bulk[[#This Row],[Payment amount]], Payment_amount_individual)</f>
        <v>0</v>
      </c>
      <c r="G180" s="19">
        <f>IF(Calc_type="Bulk", data_final_bulk[[#This Row],[Payment type]], Payment_type_individual)</f>
        <v>0</v>
      </c>
      <c r="H18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0" s="16" t="e">
        <f>IF(calculations_table[[#This Row],[Lump sum flag]]="Y",
calculations_table[[#This Row],[Lump sum payment date]],
   IF(calculations_table[[#This Row],[Earliest payment date]]=0,
      "N/A",
      calculations_table[[#This Row],[Earliest payment date]]
   )
)</f>
        <v>#N/A</v>
      </c>
      <c r="J180" s="19">
        <f>SUMIFS(calculations_table[Payment amount], calculations_table[Member ID], calculations_table[[#This Row],[Member ID]])</f>
        <v>0</v>
      </c>
      <c r="K180" s="19" t="e">
        <f>calculations_table[[#This Row],[Total interest multiplier - Judgments]]</f>
        <v>#N/A</v>
      </c>
      <c r="L180" s="19" t="e">
        <f>calculations_table[[#This Row],[Payment amount]]*(calculations_table[[#This Row],[Interest multiplier]]-1)</f>
        <v>#N/A</v>
      </c>
      <c r="M18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0" s="19" t="e">
        <f>1+(calculations_table[[#This Row],[Effective date]]-calculations_table[[#This Row],[Interest start date - Judgments]])/365.25* JudgmentsRate</f>
        <v>#N/A</v>
      </c>
      <c r="O180" s="19">
        <v>1</v>
      </c>
      <c r="P180" s="19" t="e">
        <f>calculations_table[[#This Row],[Period 1 interest multiplier - Judgments]]*calculations_table[[#This Row],[Period 2 interest multiplier - Judgments]]</f>
        <v>#N/A</v>
      </c>
      <c r="Q180" s="11"/>
      <c r="Z180"/>
      <c r="AA180"/>
      <c r="AB180"/>
      <c r="AC180"/>
      <c r="AD180"/>
      <c r="AE180"/>
      <c r="AH180" s="11"/>
      <c r="AI180" s="11"/>
      <c r="AJ180" s="11"/>
      <c r="AK180" s="11"/>
      <c r="AL180" s="11"/>
      <c r="AM180" s="11"/>
    </row>
    <row r="181" spans="1:39" x14ac:dyDescent="0.2">
      <c r="A181" s="37" t="str">
        <f>IFERROR(IF(Calc_type="Bulk", IF(data_final_bulk[[#This Row],[Member ID]]="", "", data_final_bulk[[#This Row],[Member ID]]), IF(A180="Member ID",  "Individual","")), "")</f>
        <v/>
      </c>
      <c r="B181" s="35" t="str">
        <f>IFERROR(IF(Calc_type="Bulk", IF(data_final_bulk[[#This Row],[Global ID]]="", "", data_final_bulk[[#This Row],[Global ID]]), IF(B180="Global ID", "Individual","")), "")</f>
        <v/>
      </c>
      <c r="C181" s="85">
        <f>IF(Calc_type="Bulk", data_final_bulk[[#This Row],[Effective date]], Effective_date_individual)</f>
        <v>0</v>
      </c>
      <c r="D181" s="16">
        <f>IF(Calc_type="Bulk", data_final_bulk[[#This Row],[Earliest payment date]], Earliest_payment_date_individual)</f>
        <v>0</v>
      </c>
      <c r="E181" s="16">
        <f>IF(Calc_type="Bulk", data_final_bulk[[#This Row],[Lump Sum payment date]], Lump_sum_payment_date_individual)</f>
        <v>0</v>
      </c>
      <c r="F181" s="19">
        <f>IF(Calc_type="Bulk", data_final_bulk[[#This Row],[Payment amount]], Payment_amount_individual)</f>
        <v>0</v>
      </c>
      <c r="G181" s="19">
        <f>IF(Calc_type="Bulk", data_final_bulk[[#This Row],[Payment type]], Payment_type_individual)</f>
        <v>0</v>
      </c>
      <c r="H18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1" s="16" t="e">
        <f>IF(calculations_table[[#This Row],[Lump sum flag]]="Y",
calculations_table[[#This Row],[Lump sum payment date]],
   IF(calculations_table[[#This Row],[Earliest payment date]]=0,
      "N/A",
      calculations_table[[#This Row],[Earliest payment date]]
   )
)</f>
        <v>#N/A</v>
      </c>
      <c r="J181" s="19">
        <f>SUMIFS(calculations_table[Payment amount], calculations_table[Member ID], calculations_table[[#This Row],[Member ID]])</f>
        <v>0</v>
      </c>
      <c r="K181" s="19" t="e">
        <f>calculations_table[[#This Row],[Total interest multiplier - Judgments]]</f>
        <v>#N/A</v>
      </c>
      <c r="L181" s="19" t="e">
        <f>calculations_table[[#This Row],[Payment amount]]*(calculations_table[[#This Row],[Interest multiplier]]-1)</f>
        <v>#N/A</v>
      </c>
      <c r="M18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1" s="19" t="e">
        <f>1+(calculations_table[[#This Row],[Effective date]]-calculations_table[[#This Row],[Interest start date - Judgments]])/365.25* JudgmentsRate</f>
        <v>#N/A</v>
      </c>
      <c r="O181" s="19">
        <v>1</v>
      </c>
      <c r="P181" s="19" t="e">
        <f>calculations_table[[#This Row],[Period 1 interest multiplier - Judgments]]*calculations_table[[#This Row],[Period 2 interest multiplier - Judgments]]</f>
        <v>#N/A</v>
      </c>
      <c r="Q181" s="11"/>
      <c r="Z181"/>
      <c r="AA181"/>
      <c r="AB181"/>
      <c r="AC181"/>
      <c r="AD181"/>
      <c r="AE181"/>
      <c r="AH181" s="11"/>
      <c r="AI181" s="11"/>
      <c r="AJ181" s="11"/>
      <c r="AK181" s="11"/>
      <c r="AL181" s="11"/>
      <c r="AM181" s="11"/>
    </row>
    <row r="182" spans="1:39" x14ac:dyDescent="0.2">
      <c r="A182" s="37" t="str">
        <f>IFERROR(IF(Calc_type="Bulk", IF(data_final_bulk[[#This Row],[Member ID]]="", "", data_final_bulk[[#This Row],[Member ID]]), IF(A181="Member ID",  "Individual","")), "")</f>
        <v/>
      </c>
      <c r="B182" s="35" t="str">
        <f>IFERROR(IF(Calc_type="Bulk", IF(data_final_bulk[[#This Row],[Global ID]]="", "", data_final_bulk[[#This Row],[Global ID]]), IF(B181="Global ID", "Individual","")), "")</f>
        <v/>
      </c>
      <c r="C182" s="85">
        <f>IF(Calc_type="Bulk", data_final_bulk[[#This Row],[Effective date]], Effective_date_individual)</f>
        <v>0</v>
      </c>
      <c r="D182" s="16">
        <f>IF(Calc_type="Bulk", data_final_bulk[[#This Row],[Earliest payment date]], Earliest_payment_date_individual)</f>
        <v>0</v>
      </c>
      <c r="E182" s="16">
        <f>IF(Calc_type="Bulk", data_final_bulk[[#This Row],[Lump Sum payment date]], Lump_sum_payment_date_individual)</f>
        <v>0</v>
      </c>
      <c r="F182" s="19">
        <f>IF(Calc_type="Bulk", data_final_bulk[[#This Row],[Payment amount]], Payment_amount_individual)</f>
        <v>0</v>
      </c>
      <c r="G182" s="19">
        <f>IF(Calc_type="Bulk", data_final_bulk[[#This Row],[Payment type]], Payment_type_individual)</f>
        <v>0</v>
      </c>
      <c r="H18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2" s="16" t="e">
        <f>IF(calculations_table[[#This Row],[Lump sum flag]]="Y",
calculations_table[[#This Row],[Lump sum payment date]],
   IF(calculations_table[[#This Row],[Earliest payment date]]=0,
      "N/A",
      calculations_table[[#This Row],[Earliest payment date]]
   )
)</f>
        <v>#N/A</v>
      </c>
      <c r="J182" s="19">
        <f>SUMIFS(calculations_table[Payment amount], calculations_table[Member ID], calculations_table[[#This Row],[Member ID]])</f>
        <v>0</v>
      </c>
      <c r="K182" s="19" t="e">
        <f>calculations_table[[#This Row],[Total interest multiplier - Judgments]]</f>
        <v>#N/A</v>
      </c>
      <c r="L182" s="19" t="e">
        <f>calculations_table[[#This Row],[Payment amount]]*(calculations_table[[#This Row],[Interest multiplier]]-1)</f>
        <v>#N/A</v>
      </c>
      <c r="M18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2" s="19" t="e">
        <f>1+(calculations_table[[#This Row],[Effective date]]-calculations_table[[#This Row],[Interest start date - Judgments]])/365.25* JudgmentsRate</f>
        <v>#N/A</v>
      </c>
      <c r="O182" s="19">
        <v>1</v>
      </c>
      <c r="P182" s="19" t="e">
        <f>calculations_table[[#This Row],[Period 1 interest multiplier - Judgments]]*calculations_table[[#This Row],[Period 2 interest multiplier - Judgments]]</f>
        <v>#N/A</v>
      </c>
      <c r="Q182" s="11"/>
      <c r="Z182"/>
      <c r="AA182"/>
      <c r="AB182"/>
      <c r="AC182"/>
      <c r="AD182"/>
      <c r="AE182"/>
      <c r="AH182" s="11"/>
      <c r="AI182" s="11"/>
      <c r="AJ182" s="11"/>
      <c r="AK182" s="11"/>
      <c r="AL182" s="11"/>
      <c r="AM182" s="11"/>
    </row>
    <row r="183" spans="1:39" x14ac:dyDescent="0.2">
      <c r="A183" s="37" t="str">
        <f>IFERROR(IF(Calc_type="Bulk", IF(data_final_bulk[[#This Row],[Member ID]]="", "", data_final_bulk[[#This Row],[Member ID]]), IF(A182="Member ID",  "Individual","")), "")</f>
        <v/>
      </c>
      <c r="B183" s="35" t="str">
        <f>IFERROR(IF(Calc_type="Bulk", IF(data_final_bulk[[#This Row],[Global ID]]="", "", data_final_bulk[[#This Row],[Global ID]]), IF(B182="Global ID", "Individual","")), "")</f>
        <v/>
      </c>
      <c r="C183" s="85">
        <f>IF(Calc_type="Bulk", data_final_bulk[[#This Row],[Effective date]], Effective_date_individual)</f>
        <v>0</v>
      </c>
      <c r="D183" s="16">
        <f>IF(Calc_type="Bulk", data_final_bulk[[#This Row],[Earliest payment date]], Earliest_payment_date_individual)</f>
        <v>0</v>
      </c>
      <c r="E183" s="16">
        <f>IF(Calc_type="Bulk", data_final_bulk[[#This Row],[Lump Sum payment date]], Lump_sum_payment_date_individual)</f>
        <v>0</v>
      </c>
      <c r="F183" s="19">
        <f>IF(Calc_type="Bulk", data_final_bulk[[#This Row],[Payment amount]], Payment_amount_individual)</f>
        <v>0</v>
      </c>
      <c r="G183" s="19">
        <f>IF(Calc_type="Bulk", data_final_bulk[[#This Row],[Payment type]], Payment_type_individual)</f>
        <v>0</v>
      </c>
      <c r="H18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3" s="16" t="e">
        <f>IF(calculations_table[[#This Row],[Lump sum flag]]="Y",
calculations_table[[#This Row],[Lump sum payment date]],
   IF(calculations_table[[#This Row],[Earliest payment date]]=0,
      "N/A",
      calculations_table[[#This Row],[Earliest payment date]]
   )
)</f>
        <v>#N/A</v>
      </c>
      <c r="J183" s="19">
        <f>SUMIFS(calculations_table[Payment amount], calculations_table[Member ID], calculations_table[[#This Row],[Member ID]])</f>
        <v>0</v>
      </c>
      <c r="K183" s="19" t="e">
        <f>calculations_table[[#This Row],[Total interest multiplier - Judgments]]</f>
        <v>#N/A</v>
      </c>
      <c r="L183" s="19" t="e">
        <f>calculations_table[[#This Row],[Payment amount]]*(calculations_table[[#This Row],[Interest multiplier]]-1)</f>
        <v>#N/A</v>
      </c>
      <c r="M18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3" s="19" t="e">
        <f>1+(calculations_table[[#This Row],[Effective date]]-calculations_table[[#This Row],[Interest start date - Judgments]])/365.25* JudgmentsRate</f>
        <v>#N/A</v>
      </c>
      <c r="O183" s="19">
        <v>1</v>
      </c>
      <c r="P183" s="19" t="e">
        <f>calculations_table[[#This Row],[Period 1 interest multiplier - Judgments]]*calculations_table[[#This Row],[Period 2 interest multiplier - Judgments]]</f>
        <v>#N/A</v>
      </c>
      <c r="Q183" s="11"/>
      <c r="Z183"/>
      <c r="AA183"/>
      <c r="AB183"/>
      <c r="AC183"/>
      <c r="AD183"/>
      <c r="AE183"/>
      <c r="AH183" s="11"/>
      <c r="AI183" s="11"/>
      <c r="AJ183" s="11"/>
      <c r="AK183" s="11"/>
      <c r="AL183" s="11"/>
      <c r="AM183" s="11"/>
    </row>
    <row r="184" spans="1:39" x14ac:dyDescent="0.2">
      <c r="A184" s="37" t="str">
        <f>IFERROR(IF(Calc_type="Bulk", IF(data_final_bulk[[#This Row],[Member ID]]="", "", data_final_bulk[[#This Row],[Member ID]]), IF(A183="Member ID",  "Individual","")), "")</f>
        <v/>
      </c>
      <c r="B184" s="35" t="str">
        <f>IFERROR(IF(Calc_type="Bulk", IF(data_final_bulk[[#This Row],[Global ID]]="", "", data_final_bulk[[#This Row],[Global ID]]), IF(B183="Global ID", "Individual","")), "")</f>
        <v/>
      </c>
      <c r="C184" s="85">
        <f>IF(Calc_type="Bulk", data_final_bulk[[#This Row],[Effective date]], Effective_date_individual)</f>
        <v>0</v>
      </c>
      <c r="D184" s="16">
        <f>IF(Calc_type="Bulk", data_final_bulk[[#This Row],[Earliest payment date]], Earliest_payment_date_individual)</f>
        <v>0</v>
      </c>
      <c r="E184" s="16">
        <f>IF(Calc_type="Bulk", data_final_bulk[[#This Row],[Lump Sum payment date]], Lump_sum_payment_date_individual)</f>
        <v>0</v>
      </c>
      <c r="F184" s="19">
        <f>IF(Calc_type="Bulk", data_final_bulk[[#This Row],[Payment amount]], Payment_amount_individual)</f>
        <v>0</v>
      </c>
      <c r="G184" s="19">
        <f>IF(Calc_type="Bulk", data_final_bulk[[#This Row],[Payment type]], Payment_type_individual)</f>
        <v>0</v>
      </c>
      <c r="H18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4" s="16" t="e">
        <f>IF(calculations_table[[#This Row],[Lump sum flag]]="Y",
calculations_table[[#This Row],[Lump sum payment date]],
   IF(calculations_table[[#This Row],[Earliest payment date]]=0,
      "N/A",
      calculations_table[[#This Row],[Earliest payment date]]
   )
)</f>
        <v>#N/A</v>
      </c>
      <c r="J184" s="19">
        <f>SUMIFS(calculations_table[Payment amount], calculations_table[Member ID], calculations_table[[#This Row],[Member ID]])</f>
        <v>0</v>
      </c>
      <c r="K184" s="19" t="e">
        <f>calculations_table[[#This Row],[Total interest multiplier - Judgments]]</f>
        <v>#N/A</v>
      </c>
      <c r="L184" s="19" t="e">
        <f>calculations_table[[#This Row],[Payment amount]]*(calculations_table[[#This Row],[Interest multiplier]]-1)</f>
        <v>#N/A</v>
      </c>
      <c r="M18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4" s="19" t="e">
        <f>1+(calculations_table[[#This Row],[Effective date]]-calculations_table[[#This Row],[Interest start date - Judgments]])/365.25* JudgmentsRate</f>
        <v>#N/A</v>
      </c>
      <c r="O184" s="19">
        <v>1</v>
      </c>
      <c r="P184" s="19" t="e">
        <f>calculations_table[[#This Row],[Period 1 interest multiplier - Judgments]]*calculations_table[[#This Row],[Period 2 interest multiplier - Judgments]]</f>
        <v>#N/A</v>
      </c>
      <c r="Q184" s="11"/>
      <c r="Z184"/>
      <c r="AA184"/>
      <c r="AB184"/>
      <c r="AC184"/>
      <c r="AD184"/>
      <c r="AE184"/>
      <c r="AH184" s="11"/>
      <c r="AI184" s="11"/>
      <c r="AJ184" s="11"/>
      <c r="AK184" s="11"/>
      <c r="AL184" s="11"/>
      <c r="AM184" s="11"/>
    </row>
    <row r="185" spans="1:39" x14ac:dyDescent="0.2">
      <c r="A185" s="37" t="str">
        <f>IFERROR(IF(Calc_type="Bulk", IF(data_final_bulk[[#This Row],[Member ID]]="", "", data_final_bulk[[#This Row],[Member ID]]), IF(A184="Member ID",  "Individual","")), "")</f>
        <v/>
      </c>
      <c r="B185" s="35" t="str">
        <f>IFERROR(IF(Calc_type="Bulk", IF(data_final_bulk[[#This Row],[Global ID]]="", "", data_final_bulk[[#This Row],[Global ID]]), IF(B184="Global ID", "Individual","")), "")</f>
        <v/>
      </c>
      <c r="C185" s="85">
        <f>IF(Calc_type="Bulk", data_final_bulk[[#This Row],[Effective date]], Effective_date_individual)</f>
        <v>0</v>
      </c>
      <c r="D185" s="16">
        <f>IF(Calc_type="Bulk", data_final_bulk[[#This Row],[Earliest payment date]], Earliest_payment_date_individual)</f>
        <v>0</v>
      </c>
      <c r="E185" s="16">
        <f>IF(Calc_type="Bulk", data_final_bulk[[#This Row],[Lump Sum payment date]], Lump_sum_payment_date_individual)</f>
        <v>0</v>
      </c>
      <c r="F185" s="19">
        <f>IF(Calc_type="Bulk", data_final_bulk[[#This Row],[Payment amount]], Payment_amount_individual)</f>
        <v>0</v>
      </c>
      <c r="G185" s="19">
        <f>IF(Calc_type="Bulk", data_final_bulk[[#This Row],[Payment type]], Payment_type_individual)</f>
        <v>0</v>
      </c>
      <c r="H18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5" s="16" t="e">
        <f>IF(calculations_table[[#This Row],[Lump sum flag]]="Y",
calculations_table[[#This Row],[Lump sum payment date]],
   IF(calculations_table[[#This Row],[Earliest payment date]]=0,
      "N/A",
      calculations_table[[#This Row],[Earliest payment date]]
   )
)</f>
        <v>#N/A</v>
      </c>
      <c r="J185" s="19">
        <f>SUMIFS(calculations_table[Payment amount], calculations_table[Member ID], calculations_table[[#This Row],[Member ID]])</f>
        <v>0</v>
      </c>
      <c r="K185" s="19" t="e">
        <f>calculations_table[[#This Row],[Total interest multiplier - Judgments]]</f>
        <v>#N/A</v>
      </c>
      <c r="L185" s="19" t="e">
        <f>calculations_table[[#This Row],[Payment amount]]*(calculations_table[[#This Row],[Interest multiplier]]-1)</f>
        <v>#N/A</v>
      </c>
      <c r="M18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5" s="19" t="e">
        <f>1+(calculations_table[[#This Row],[Effective date]]-calculations_table[[#This Row],[Interest start date - Judgments]])/365.25* JudgmentsRate</f>
        <v>#N/A</v>
      </c>
      <c r="O185" s="19">
        <v>1</v>
      </c>
      <c r="P185" s="19" t="e">
        <f>calculations_table[[#This Row],[Period 1 interest multiplier - Judgments]]*calculations_table[[#This Row],[Period 2 interest multiplier - Judgments]]</f>
        <v>#N/A</v>
      </c>
      <c r="Q185" s="11"/>
      <c r="Z185"/>
      <c r="AA185"/>
      <c r="AB185"/>
      <c r="AC185"/>
      <c r="AD185"/>
      <c r="AE185"/>
      <c r="AH185" s="11"/>
      <c r="AI185" s="11"/>
      <c r="AJ185" s="11"/>
      <c r="AK185" s="11"/>
      <c r="AL185" s="11"/>
      <c r="AM185" s="11"/>
    </row>
    <row r="186" spans="1:39" x14ac:dyDescent="0.2">
      <c r="A186" s="37" t="str">
        <f>IFERROR(IF(Calc_type="Bulk", IF(data_final_bulk[[#This Row],[Member ID]]="", "", data_final_bulk[[#This Row],[Member ID]]), IF(A185="Member ID",  "Individual","")), "")</f>
        <v/>
      </c>
      <c r="B186" s="35" t="str">
        <f>IFERROR(IF(Calc_type="Bulk", IF(data_final_bulk[[#This Row],[Global ID]]="", "", data_final_bulk[[#This Row],[Global ID]]), IF(B185="Global ID", "Individual","")), "")</f>
        <v/>
      </c>
      <c r="C186" s="85">
        <f>IF(Calc_type="Bulk", data_final_bulk[[#This Row],[Effective date]], Effective_date_individual)</f>
        <v>0</v>
      </c>
      <c r="D186" s="16">
        <f>IF(Calc_type="Bulk", data_final_bulk[[#This Row],[Earliest payment date]], Earliest_payment_date_individual)</f>
        <v>0</v>
      </c>
      <c r="E186" s="16">
        <f>IF(Calc_type="Bulk", data_final_bulk[[#This Row],[Lump Sum payment date]], Lump_sum_payment_date_individual)</f>
        <v>0</v>
      </c>
      <c r="F186" s="19">
        <f>IF(Calc_type="Bulk", data_final_bulk[[#This Row],[Payment amount]], Payment_amount_individual)</f>
        <v>0</v>
      </c>
      <c r="G186" s="19">
        <f>IF(Calc_type="Bulk", data_final_bulk[[#This Row],[Payment type]], Payment_type_individual)</f>
        <v>0</v>
      </c>
      <c r="H18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6" s="16" t="e">
        <f>IF(calculations_table[[#This Row],[Lump sum flag]]="Y",
calculations_table[[#This Row],[Lump sum payment date]],
   IF(calculations_table[[#This Row],[Earliest payment date]]=0,
      "N/A",
      calculations_table[[#This Row],[Earliest payment date]]
   )
)</f>
        <v>#N/A</v>
      </c>
      <c r="J186" s="19">
        <f>SUMIFS(calculations_table[Payment amount], calculations_table[Member ID], calculations_table[[#This Row],[Member ID]])</f>
        <v>0</v>
      </c>
      <c r="K186" s="19" t="e">
        <f>calculations_table[[#This Row],[Total interest multiplier - Judgments]]</f>
        <v>#N/A</v>
      </c>
      <c r="L186" s="19" t="e">
        <f>calculations_table[[#This Row],[Payment amount]]*(calculations_table[[#This Row],[Interest multiplier]]-1)</f>
        <v>#N/A</v>
      </c>
      <c r="M18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6" s="19" t="e">
        <f>1+(calculations_table[[#This Row],[Effective date]]-calculations_table[[#This Row],[Interest start date - Judgments]])/365.25* JudgmentsRate</f>
        <v>#N/A</v>
      </c>
      <c r="O186" s="19">
        <v>1</v>
      </c>
      <c r="P186" s="19" t="e">
        <f>calculations_table[[#This Row],[Period 1 interest multiplier - Judgments]]*calculations_table[[#This Row],[Period 2 interest multiplier - Judgments]]</f>
        <v>#N/A</v>
      </c>
      <c r="Q186" s="11"/>
      <c r="Z186"/>
      <c r="AA186"/>
      <c r="AB186"/>
      <c r="AC186"/>
      <c r="AD186"/>
      <c r="AE186"/>
      <c r="AH186" s="11"/>
      <c r="AI186" s="11"/>
      <c r="AJ186" s="11"/>
      <c r="AK186" s="11"/>
      <c r="AL186" s="11"/>
      <c r="AM186" s="11"/>
    </row>
    <row r="187" spans="1:39" x14ac:dyDescent="0.2">
      <c r="A187" s="37" t="str">
        <f>IFERROR(IF(Calc_type="Bulk", IF(data_final_bulk[[#This Row],[Member ID]]="", "", data_final_bulk[[#This Row],[Member ID]]), IF(A186="Member ID",  "Individual","")), "")</f>
        <v/>
      </c>
      <c r="B187" s="35" t="str">
        <f>IFERROR(IF(Calc_type="Bulk", IF(data_final_bulk[[#This Row],[Global ID]]="", "", data_final_bulk[[#This Row],[Global ID]]), IF(B186="Global ID", "Individual","")), "")</f>
        <v/>
      </c>
      <c r="C187" s="85">
        <f>IF(Calc_type="Bulk", data_final_bulk[[#This Row],[Effective date]], Effective_date_individual)</f>
        <v>0</v>
      </c>
      <c r="D187" s="16">
        <f>IF(Calc_type="Bulk", data_final_bulk[[#This Row],[Earliest payment date]], Earliest_payment_date_individual)</f>
        <v>0</v>
      </c>
      <c r="E187" s="16">
        <f>IF(Calc_type="Bulk", data_final_bulk[[#This Row],[Lump Sum payment date]], Lump_sum_payment_date_individual)</f>
        <v>0</v>
      </c>
      <c r="F187" s="19">
        <f>IF(Calc_type="Bulk", data_final_bulk[[#This Row],[Payment amount]], Payment_amount_individual)</f>
        <v>0</v>
      </c>
      <c r="G187" s="19">
        <f>IF(Calc_type="Bulk", data_final_bulk[[#This Row],[Payment type]], Payment_type_individual)</f>
        <v>0</v>
      </c>
      <c r="H18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7" s="16" t="e">
        <f>IF(calculations_table[[#This Row],[Lump sum flag]]="Y",
calculations_table[[#This Row],[Lump sum payment date]],
   IF(calculations_table[[#This Row],[Earliest payment date]]=0,
      "N/A",
      calculations_table[[#This Row],[Earliest payment date]]
   )
)</f>
        <v>#N/A</v>
      </c>
      <c r="J187" s="19">
        <f>SUMIFS(calculations_table[Payment amount], calculations_table[Member ID], calculations_table[[#This Row],[Member ID]])</f>
        <v>0</v>
      </c>
      <c r="K187" s="19" t="e">
        <f>calculations_table[[#This Row],[Total interest multiplier - Judgments]]</f>
        <v>#N/A</v>
      </c>
      <c r="L187" s="19" t="e">
        <f>calculations_table[[#This Row],[Payment amount]]*(calculations_table[[#This Row],[Interest multiplier]]-1)</f>
        <v>#N/A</v>
      </c>
      <c r="M18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7" s="19" t="e">
        <f>1+(calculations_table[[#This Row],[Effective date]]-calculations_table[[#This Row],[Interest start date - Judgments]])/365.25* JudgmentsRate</f>
        <v>#N/A</v>
      </c>
      <c r="O187" s="19">
        <v>1</v>
      </c>
      <c r="P187" s="19" t="e">
        <f>calculations_table[[#This Row],[Period 1 interest multiplier - Judgments]]*calculations_table[[#This Row],[Period 2 interest multiplier - Judgments]]</f>
        <v>#N/A</v>
      </c>
      <c r="Q187" s="11"/>
      <c r="Z187"/>
      <c r="AA187"/>
      <c r="AB187"/>
      <c r="AC187"/>
      <c r="AD187"/>
      <c r="AE187"/>
      <c r="AH187" s="11"/>
      <c r="AI187" s="11"/>
      <c r="AJ187" s="11"/>
      <c r="AK187" s="11"/>
      <c r="AL187" s="11"/>
      <c r="AM187" s="11"/>
    </row>
    <row r="188" spans="1:39" x14ac:dyDescent="0.2">
      <c r="A188" s="37" t="str">
        <f>IFERROR(IF(Calc_type="Bulk", IF(data_final_bulk[[#This Row],[Member ID]]="", "", data_final_bulk[[#This Row],[Member ID]]), IF(A187="Member ID",  "Individual","")), "")</f>
        <v/>
      </c>
      <c r="B188" s="35" t="str">
        <f>IFERROR(IF(Calc_type="Bulk", IF(data_final_bulk[[#This Row],[Global ID]]="", "", data_final_bulk[[#This Row],[Global ID]]), IF(B187="Global ID", "Individual","")), "")</f>
        <v/>
      </c>
      <c r="C188" s="85">
        <f>IF(Calc_type="Bulk", data_final_bulk[[#This Row],[Effective date]], Effective_date_individual)</f>
        <v>0</v>
      </c>
      <c r="D188" s="16">
        <f>IF(Calc_type="Bulk", data_final_bulk[[#This Row],[Earliest payment date]], Earliest_payment_date_individual)</f>
        <v>0</v>
      </c>
      <c r="E188" s="16">
        <f>IF(Calc_type="Bulk", data_final_bulk[[#This Row],[Lump Sum payment date]], Lump_sum_payment_date_individual)</f>
        <v>0</v>
      </c>
      <c r="F188" s="19">
        <f>IF(Calc_type="Bulk", data_final_bulk[[#This Row],[Payment amount]], Payment_amount_individual)</f>
        <v>0</v>
      </c>
      <c r="G188" s="19">
        <f>IF(Calc_type="Bulk", data_final_bulk[[#This Row],[Payment type]], Payment_type_individual)</f>
        <v>0</v>
      </c>
      <c r="H18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8" s="16" t="e">
        <f>IF(calculations_table[[#This Row],[Lump sum flag]]="Y",
calculations_table[[#This Row],[Lump sum payment date]],
   IF(calculations_table[[#This Row],[Earliest payment date]]=0,
      "N/A",
      calculations_table[[#This Row],[Earliest payment date]]
   )
)</f>
        <v>#N/A</v>
      </c>
      <c r="J188" s="19">
        <f>SUMIFS(calculations_table[Payment amount], calculations_table[Member ID], calculations_table[[#This Row],[Member ID]])</f>
        <v>0</v>
      </c>
      <c r="K188" s="19" t="e">
        <f>calculations_table[[#This Row],[Total interest multiplier - Judgments]]</f>
        <v>#N/A</v>
      </c>
      <c r="L188" s="19" t="e">
        <f>calculations_table[[#This Row],[Payment amount]]*(calculations_table[[#This Row],[Interest multiplier]]-1)</f>
        <v>#N/A</v>
      </c>
      <c r="M18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8" s="19" t="e">
        <f>1+(calculations_table[[#This Row],[Effective date]]-calculations_table[[#This Row],[Interest start date - Judgments]])/365.25* JudgmentsRate</f>
        <v>#N/A</v>
      </c>
      <c r="O188" s="19">
        <v>1</v>
      </c>
      <c r="P188" s="19" t="e">
        <f>calculations_table[[#This Row],[Period 1 interest multiplier - Judgments]]*calculations_table[[#This Row],[Period 2 interest multiplier - Judgments]]</f>
        <v>#N/A</v>
      </c>
      <c r="Q188" s="11"/>
      <c r="Z188"/>
      <c r="AA188"/>
      <c r="AB188"/>
      <c r="AC188"/>
      <c r="AD188"/>
      <c r="AE188"/>
      <c r="AH188" s="11"/>
      <c r="AI188" s="11"/>
      <c r="AJ188" s="11"/>
      <c r="AK188" s="11"/>
      <c r="AL188" s="11"/>
      <c r="AM188" s="11"/>
    </row>
    <row r="189" spans="1:39" x14ac:dyDescent="0.2">
      <c r="A189" s="37" t="str">
        <f>IFERROR(IF(Calc_type="Bulk", IF(data_final_bulk[[#This Row],[Member ID]]="", "", data_final_bulk[[#This Row],[Member ID]]), IF(A188="Member ID",  "Individual","")), "")</f>
        <v/>
      </c>
      <c r="B189" s="35" t="str">
        <f>IFERROR(IF(Calc_type="Bulk", IF(data_final_bulk[[#This Row],[Global ID]]="", "", data_final_bulk[[#This Row],[Global ID]]), IF(B188="Global ID", "Individual","")), "")</f>
        <v/>
      </c>
      <c r="C189" s="85">
        <f>IF(Calc_type="Bulk", data_final_bulk[[#This Row],[Effective date]], Effective_date_individual)</f>
        <v>0</v>
      </c>
      <c r="D189" s="16">
        <f>IF(Calc_type="Bulk", data_final_bulk[[#This Row],[Earliest payment date]], Earliest_payment_date_individual)</f>
        <v>0</v>
      </c>
      <c r="E189" s="16">
        <f>IF(Calc_type="Bulk", data_final_bulk[[#This Row],[Lump Sum payment date]], Lump_sum_payment_date_individual)</f>
        <v>0</v>
      </c>
      <c r="F189" s="19">
        <f>IF(Calc_type="Bulk", data_final_bulk[[#This Row],[Payment amount]], Payment_amount_individual)</f>
        <v>0</v>
      </c>
      <c r="G189" s="19">
        <f>IF(Calc_type="Bulk", data_final_bulk[[#This Row],[Payment type]], Payment_type_individual)</f>
        <v>0</v>
      </c>
      <c r="H18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89" s="16" t="e">
        <f>IF(calculations_table[[#This Row],[Lump sum flag]]="Y",
calculations_table[[#This Row],[Lump sum payment date]],
   IF(calculations_table[[#This Row],[Earliest payment date]]=0,
      "N/A",
      calculations_table[[#This Row],[Earliest payment date]]
   )
)</f>
        <v>#N/A</v>
      </c>
      <c r="J189" s="19">
        <f>SUMIFS(calculations_table[Payment amount], calculations_table[Member ID], calculations_table[[#This Row],[Member ID]])</f>
        <v>0</v>
      </c>
      <c r="K189" s="19" t="e">
        <f>calculations_table[[#This Row],[Total interest multiplier - Judgments]]</f>
        <v>#N/A</v>
      </c>
      <c r="L189" s="19" t="e">
        <f>calculations_table[[#This Row],[Payment amount]]*(calculations_table[[#This Row],[Interest multiplier]]-1)</f>
        <v>#N/A</v>
      </c>
      <c r="M18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89" s="19" t="e">
        <f>1+(calculations_table[[#This Row],[Effective date]]-calculations_table[[#This Row],[Interest start date - Judgments]])/365.25* JudgmentsRate</f>
        <v>#N/A</v>
      </c>
      <c r="O189" s="19">
        <v>1</v>
      </c>
      <c r="P189" s="19" t="e">
        <f>calculations_table[[#This Row],[Period 1 interest multiplier - Judgments]]*calculations_table[[#This Row],[Period 2 interest multiplier - Judgments]]</f>
        <v>#N/A</v>
      </c>
      <c r="Q189" s="11"/>
      <c r="Z189"/>
      <c r="AA189"/>
      <c r="AB189"/>
      <c r="AC189"/>
      <c r="AD189"/>
      <c r="AE189"/>
      <c r="AH189" s="11"/>
      <c r="AI189" s="11"/>
      <c r="AJ189" s="11"/>
      <c r="AK189" s="11"/>
      <c r="AL189" s="11"/>
      <c r="AM189" s="11"/>
    </row>
    <row r="190" spans="1:39" x14ac:dyDescent="0.2">
      <c r="A190" s="37" t="str">
        <f>IFERROR(IF(Calc_type="Bulk", IF(data_final_bulk[[#This Row],[Member ID]]="", "", data_final_bulk[[#This Row],[Member ID]]), IF(A189="Member ID",  "Individual","")), "")</f>
        <v/>
      </c>
      <c r="B190" s="35" t="str">
        <f>IFERROR(IF(Calc_type="Bulk", IF(data_final_bulk[[#This Row],[Global ID]]="", "", data_final_bulk[[#This Row],[Global ID]]), IF(B189="Global ID", "Individual","")), "")</f>
        <v/>
      </c>
      <c r="C190" s="85">
        <f>IF(Calc_type="Bulk", data_final_bulk[[#This Row],[Effective date]], Effective_date_individual)</f>
        <v>0</v>
      </c>
      <c r="D190" s="16">
        <f>IF(Calc_type="Bulk", data_final_bulk[[#This Row],[Earliest payment date]], Earliest_payment_date_individual)</f>
        <v>0</v>
      </c>
      <c r="E190" s="16">
        <f>IF(Calc_type="Bulk", data_final_bulk[[#This Row],[Lump Sum payment date]], Lump_sum_payment_date_individual)</f>
        <v>0</v>
      </c>
      <c r="F190" s="19">
        <f>IF(Calc_type="Bulk", data_final_bulk[[#This Row],[Payment amount]], Payment_amount_individual)</f>
        <v>0</v>
      </c>
      <c r="G190" s="19">
        <f>IF(Calc_type="Bulk", data_final_bulk[[#This Row],[Payment type]], Payment_type_individual)</f>
        <v>0</v>
      </c>
      <c r="H19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0" s="16" t="e">
        <f>IF(calculations_table[[#This Row],[Lump sum flag]]="Y",
calculations_table[[#This Row],[Lump sum payment date]],
   IF(calculations_table[[#This Row],[Earliest payment date]]=0,
      "N/A",
      calculations_table[[#This Row],[Earliest payment date]]
   )
)</f>
        <v>#N/A</v>
      </c>
      <c r="J190" s="19">
        <f>SUMIFS(calculations_table[Payment amount], calculations_table[Member ID], calculations_table[[#This Row],[Member ID]])</f>
        <v>0</v>
      </c>
      <c r="K190" s="19" t="e">
        <f>calculations_table[[#This Row],[Total interest multiplier - Judgments]]</f>
        <v>#N/A</v>
      </c>
      <c r="L190" s="19" t="e">
        <f>calculations_table[[#This Row],[Payment amount]]*(calculations_table[[#This Row],[Interest multiplier]]-1)</f>
        <v>#N/A</v>
      </c>
      <c r="M19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0" s="19" t="e">
        <f>1+(calculations_table[[#This Row],[Effective date]]-calculations_table[[#This Row],[Interest start date - Judgments]])/365.25* JudgmentsRate</f>
        <v>#N/A</v>
      </c>
      <c r="O190" s="19">
        <v>1</v>
      </c>
      <c r="P190" s="19" t="e">
        <f>calculations_table[[#This Row],[Period 1 interest multiplier - Judgments]]*calculations_table[[#This Row],[Period 2 interest multiplier - Judgments]]</f>
        <v>#N/A</v>
      </c>
      <c r="Q190" s="11"/>
      <c r="Z190"/>
      <c r="AA190"/>
      <c r="AB190"/>
      <c r="AC190"/>
      <c r="AD190"/>
      <c r="AE190"/>
      <c r="AH190" s="11"/>
      <c r="AI190" s="11"/>
      <c r="AJ190" s="11"/>
      <c r="AK190" s="11"/>
      <c r="AL190" s="11"/>
      <c r="AM190" s="11"/>
    </row>
    <row r="191" spans="1:39" x14ac:dyDescent="0.2">
      <c r="A191" s="37" t="str">
        <f>IFERROR(IF(Calc_type="Bulk", IF(data_final_bulk[[#This Row],[Member ID]]="", "", data_final_bulk[[#This Row],[Member ID]]), IF(A190="Member ID",  "Individual","")), "")</f>
        <v/>
      </c>
      <c r="B191" s="35" t="str">
        <f>IFERROR(IF(Calc_type="Bulk", IF(data_final_bulk[[#This Row],[Global ID]]="", "", data_final_bulk[[#This Row],[Global ID]]), IF(B190="Global ID", "Individual","")), "")</f>
        <v/>
      </c>
      <c r="C191" s="85">
        <f>IF(Calc_type="Bulk", data_final_bulk[[#This Row],[Effective date]], Effective_date_individual)</f>
        <v>0</v>
      </c>
      <c r="D191" s="16">
        <f>IF(Calc_type="Bulk", data_final_bulk[[#This Row],[Earliest payment date]], Earliest_payment_date_individual)</f>
        <v>0</v>
      </c>
      <c r="E191" s="16">
        <f>IF(Calc_type="Bulk", data_final_bulk[[#This Row],[Lump Sum payment date]], Lump_sum_payment_date_individual)</f>
        <v>0</v>
      </c>
      <c r="F191" s="19">
        <f>IF(Calc_type="Bulk", data_final_bulk[[#This Row],[Payment amount]], Payment_amount_individual)</f>
        <v>0</v>
      </c>
      <c r="G191" s="19">
        <f>IF(Calc_type="Bulk", data_final_bulk[[#This Row],[Payment type]], Payment_type_individual)</f>
        <v>0</v>
      </c>
      <c r="H19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1" s="16" t="e">
        <f>IF(calculations_table[[#This Row],[Lump sum flag]]="Y",
calculations_table[[#This Row],[Lump sum payment date]],
   IF(calculations_table[[#This Row],[Earliest payment date]]=0,
      "N/A",
      calculations_table[[#This Row],[Earliest payment date]]
   )
)</f>
        <v>#N/A</v>
      </c>
      <c r="J191" s="19">
        <f>SUMIFS(calculations_table[Payment amount], calculations_table[Member ID], calculations_table[[#This Row],[Member ID]])</f>
        <v>0</v>
      </c>
      <c r="K191" s="19" t="e">
        <f>calculations_table[[#This Row],[Total interest multiplier - Judgments]]</f>
        <v>#N/A</v>
      </c>
      <c r="L191" s="19" t="e">
        <f>calculations_table[[#This Row],[Payment amount]]*(calculations_table[[#This Row],[Interest multiplier]]-1)</f>
        <v>#N/A</v>
      </c>
      <c r="M19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1" s="19" t="e">
        <f>1+(calculations_table[[#This Row],[Effective date]]-calculations_table[[#This Row],[Interest start date - Judgments]])/365.25* JudgmentsRate</f>
        <v>#N/A</v>
      </c>
      <c r="O191" s="19">
        <v>1</v>
      </c>
      <c r="P191" s="19" t="e">
        <f>calculations_table[[#This Row],[Period 1 interest multiplier - Judgments]]*calculations_table[[#This Row],[Period 2 interest multiplier - Judgments]]</f>
        <v>#N/A</v>
      </c>
      <c r="Q191" s="11"/>
      <c r="Z191"/>
      <c r="AA191"/>
      <c r="AB191"/>
      <c r="AC191"/>
      <c r="AD191"/>
      <c r="AE191"/>
      <c r="AH191" s="11"/>
      <c r="AI191" s="11"/>
      <c r="AJ191" s="11"/>
      <c r="AK191" s="11"/>
      <c r="AL191" s="11"/>
      <c r="AM191" s="11"/>
    </row>
    <row r="192" spans="1:39" x14ac:dyDescent="0.2">
      <c r="A192" s="37" t="str">
        <f>IFERROR(IF(Calc_type="Bulk", IF(data_final_bulk[[#This Row],[Member ID]]="", "", data_final_bulk[[#This Row],[Member ID]]), IF(A191="Member ID",  "Individual","")), "")</f>
        <v/>
      </c>
      <c r="B192" s="35" t="str">
        <f>IFERROR(IF(Calc_type="Bulk", IF(data_final_bulk[[#This Row],[Global ID]]="", "", data_final_bulk[[#This Row],[Global ID]]), IF(B191="Global ID", "Individual","")), "")</f>
        <v/>
      </c>
      <c r="C192" s="85">
        <f>IF(Calc_type="Bulk", data_final_bulk[[#This Row],[Effective date]], Effective_date_individual)</f>
        <v>0</v>
      </c>
      <c r="D192" s="16">
        <f>IF(Calc_type="Bulk", data_final_bulk[[#This Row],[Earliest payment date]], Earliest_payment_date_individual)</f>
        <v>0</v>
      </c>
      <c r="E192" s="16">
        <f>IF(Calc_type="Bulk", data_final_bulk[[#This Row],[Lump Sum payment date]], Lump_sum_payment_date_individual)</f>
        <v>0</v>
      </c>
      <c r="F192" s="19">
        <f>IF(Calc_type="Bulk", data_final_bulk[[#This Row],[Payment amount]], Payment_amount_individual)</f>
        <v>0</v>
      </c>
      <c r="G192" s="19">
        <f>IF(Calc_type="Bulk", data_final_bulk[[#This Row],[Payment type]], Payment_type_individual)</f>
        <v>0</v>
      </c>
      <c r="H19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2" s="16" t="e">
        <f>IF(calculations_table[[#This Row],[Lump sum flag]]="Y",
calculations_table[[#This Row],[Lump sum payment date]],
   IF(calculations_table[[#This Row],[Earliest payment date]]=0,
      "N/A",
      calculations_table[[#This Row],[Earliest payment date]]
   )
)</f>
        <v>#N/A</v>
      </c>
      <c r="J192" s="19">
        <f>SUMIFS(calculations_table[Payment amount], calculations_table[Member ID], calculations_table[[#This Row],[Member ID]])</f>
        <v>0</v>
      </c>
      <c r="K192" s="19" t="e">
        <f>calculations_table[[#This Row],[Total interest multiplier - Judgments]]</f>
        <v>#N/A</v>
      </c>
      <c r="L192" s="19" t="e">
        <f>calculations_table[[#This Row],[Payment amount]]*(calculations_table[[#This Row],[Interest multiplier]]-1)</f>
        <v>#N/A</v>
      </c>
      <c r="M19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2" s="19" t="e">
        <f>1+(calculations_table[[#This Row],[Effective date]]-calculations_table[[#This Row],[Interest start date - Judgments]])/365.25* JudgmentsRate</f>
        <v>#N/A</v>
      </c>
      <c r="O192" s="19">
        <v>1</v>
      </c>
      <c r="P192" s="19" t="e">
        <f>calculations_table[[#This Row],[Period 1 interest multiplier - Judgments]]*calculations_table[[#This Row],[Period 2 interest multiplier - Judgments]]</f>
        <v>#N/A</v>
      </c>
      <c r="Q192" s="11"/>
      <c r="Z192"/>
      <c r="AA192"/>
      <c r="AB192"/>
      <c r="AC192"/>
      <c r="AD192"/>
      <c r="AE192"/>
      <c r="AH192" s="11"/>
      <c r="AI192" s="11"/>
      <c r="AJ192" s="11"/>
      <c r="AK192" s="11"/>
      <c r="AL192" s="11"/>
      <c r="AM192" s="11"/>
    </row>
    <row r="193" spans="1:39" x14ac:dyDescent="0.2">
      <c r="A193" s="37" t="str">
        <f>IFERROR(IF(Calc_type="Bulk", IF(data_final_bulk[[#This Row],[Member ID]]="", "", data_final_bulk[[#This Row],[Member ID]]), IF(A192="Member ID",  "Individual","")), "")</f>
        <v/>
      </c>
      <c r="B193" s="35" t="str">
        <f>IFERROR(IF(Calc_type="Bulk", IF(data_final_bulk[[#This Row],[Global ID]]="", "", data_final_bulk[[#This Row],[Global ID]]), IF(B192="Global ID", "Individual","")), "")</f>
        <v/>
      </c>
      <c r="C193" s="85">
        <f>IF(Calc_type="Bulk", data_final_bulk[[#This Row],[Effective date]], Effective_date_individual)</f>
        <v>0</v>
      </c>
      <c r="D193" s="16">
        <f>IF(Calc_type="Bulk", data_final_bulk[[#This Row],[Earliest payment date]], Earliest_payment_date_individual)</f>
        <v>0</v>
      </c>
      <c r="E193" s="16">
        <f>IF(Calc_type="Bulk", data_final_bulk[[#This Row],[Lump Sum payment date]], Lump_sum_payment_date_individual)</f>
        <v>0</v>
      </c>
      <c r="F193" s="19">
        <f>IF(Calc_type="Bulk", data_final_bulk[[#This Row],[Payment amount]], Payment_amount_individual)</f>
        <v>0</v>
      </c>
      <c r="G193" s="19">
        <f>IF(Calc_type="Bulk", data_final_bulk[[#This Row],[Payment type]], Payment_type_individual)</f>
        <v>0</v>
      </c>
      <c r="H19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3" s="16" t="e">
        <f>IF(calculations_table[[#This Row],[Lump sum flag]]="Y",
calculations_table[[#This Row],[Lump sum payment date]],
   IF(calculations_table[[#This Row],[Earliest payment date]]=0,
      "N/A",
      calculations_table[[#This Row],[Earliest payment date]]
   )
)</f>
        <v>#N/A</v>
      </c>
      <c r="J193" s="19">
        <f>SUMIFS(calculations_table[Payment amount], calculations_table[Member ID], calculations_table[[#This Row],[Member ID]])</f>
        <v>0</v>
      </c>
      <c r="K193" s="19" t="e">
        <f>calculations_table[[#This Row],[Total interest multiplier - Judgments]]</f>
        <v>#N/A</v>
      </c>
      <c r="L193" s="19" t="e">
        <f>calculations_table[[#This Row],[Payment amount]]*(calculations_table[[#This Row],[Interest multiplier]]-1)</f>
        <v>#N/A</v>
      </c>
      <c r="M19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3" s="19" t="e">
        <f>1+(calculations_table[[#This Row],[Effective date]]-calculations_table[[#This Row],[Interest start date - Judgments]])/365.25* JudgmentsRate</f>
        <v>#N/A</v>
      </c>
      <c r="O193" s="19">
        <v>1</v>
      </c>
      <c r="P193" s="19" t="e">
        <f>calculations_table[[#This Row],[Period 1 interest multiplier - Judgments]]*calculations_table[[#This Row],[Period 2 interest multiplier - Judgments]]</f>
        <v>#N/A</v>
      </c>
      <c r="Q193" s="11"/>
      <c r="Z193"/>
      <c r="AA193"/>
      <c r="AB193"/>
      <c r="AC193"/>
      <c r="AD193"/>
      <c r="AE193"/>
      <c r="AH193" s="11"/>
      <c r="AI193" s="11"/>
      <c r="AJ193" s="11"/>
      <c r="AK193" s="11"/>
      <c r="AL193" s="11"/>
      <c r="AM193" s="11"/>
    </row>
    <row r="194" spans="1:39" x14ac:dyDescent="0.2">
      <c r="A194" s="37" t="str">
        <f>IFERROR(IF(Calc_type="Bulk", IF(data_final_bulk[[#This Row],[Member ID]]="", "", data_final_bulk[[#This Row],[Member ID]]), IF(A193="Member ID",  "Individual","")), "")</f>
        <v/>
      </c>
      <c r="B194" s="35" t="str">
        <f>IFERROR(IF(Calc_type="Bulk", IF(data_final_bulk[[#This Row],[Global ID]]="", "", data_final_bulk[[#This Row],[Global ID]]), IF(B193="Global ID", "Individual","")), "")</f>
        <v/>
      </c>
      <c r="C194" s="85">
        <f>IF(Calc_type="Bulk", data_final_bulk[[#This Row],[Effective date]], Effective_date_individual)</f>
        <v>0</v>
      </c>
      <c r="D194" s="16">
        <f>IF(Calc_type="Bulk", data_final_bulk[[#This Row],[Earliest payment date]], Earliest_payment_date_individual)</f>
        <v>0</v>
      </c>
      <c r="E194" s="16">
        <f>IF(Calc_type="Bulk", data_final_bulk[[#This Row],[Lump Sum payment date]], Lump_sum_payment_date_individual)</f>
        <v>0</v>
      </c>
      <c r="F194" s="19">
        <f>IF(Calc_type="Bulk", data_final_bulk[[#This Row],[Payment amount]], Payment_amount_individual)</f>
        <v>0</v>
      </c>
      <c r="G194" s="19">
        <f>IF(Calc_type="Bulk", data_final_bulk[[#This Row],[Payment type]], Payment_type_individual)</f>
        <v>0</v>
      </c>
      <c r="H19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4" s="16" t="e">
        <f>IF(calculations_table[[#This Row],[Lump sum flag]]="Y",
calculations_table[[#This Row],[Lump sum payment date]],
   IF(calculations_table[[#This Row],[Earliest payment date]]=0,
      "N/A",
      calculations_table[[#This Row],[Earliest payment date]]
   )
)</f>
        <v>#N/A</v>
      </c>
      <c r="J194" s="19">
        <f>SUMIFS(calculations_table[Payment amount], calculations_table[Member ID], calculations_table[[#This Row],[Member ID]])</f>
        <v>0</v>
      </c>
      <c r="K194" s="19" t="e">
        <f>calculations_table[[#This Row],[Total interest multiplier - Judgments]]</f>
        <v>#N/A</v>
      </c>
      <c r="L194" s="19" t="e">
        <f>calculations_table[[#This Row],[Payment amount]]*(calculations_table[[#This Row],[Interest multiplier]]-1)</f>
        <v>#N/A</v>
      </c>
      <c r="M19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4" s="19" t="e">
        <f>1+(calculations_table[[#This Row],[Effective date]]-calculations_table[[#This Row],[Interest start date - Judgments]])/365.25* JudgmentsRate</f>
        <v>#N/A</v>
      </c>
      <c r="O194" s="19">
        <v>1</v>
      </c>
      <c r="P194" s="19" t="e">
        <f>calculations_table[[#This Row],[Period 1 interest multiplier - Judgments]]*calculations_table[[#This Row],[Period 2 interest multiplier - Judgments]]</f>
        <v>#N/A</v>
      </c>
      <c r="Q194" s="11"/>
      <c r="Z194"/>
      <c r="AA194"/>
      <c r="AB194"/>
      <c r="AC194"/>
      <c r="AD194"/>
      <c r="AE194"/>
      <c r="AH194" s="11"/>
      <c r="AI194" s="11"/>
      <c r="AJ194" s="11"/>
      <c r="AK194" s="11"/>
      <c r="AL194" s="11"/>
      <c r="AM194" s="11"/>
    </row>
    <row r="195" spans="1:39" x14ac:dyDescent="0.2">
      <c r="A195" s="37" t="str">
        <f>IFERROR(IF(Calc_type="Bulk", IF(data_final_bulk[[#This Row],[Member ID]]="", "", data_final_bulk[[#This Row],[Member ID]]), IF(A194="Member ID",  "Individual","")), "")</f>
        <v/>
      </c>
      <c r="B195" s="35" t="str">
        <f>IFERROR(IF(Calc_type="Bulk", IF(data_final_bulk[[#This Row],[Global ID]]="", "", data_final_bulk[[#This Row],[Global ID]]), IF(B194="Global ID", "Individual","")), "")</f>
        <v/>
      </c>
      <c r="C195" s="85">
        <f>IF(Calc_type="Bulk", data_final_bulk[[#This Row],[Effective date]], Effective_date_individual)</f>
        <v>0</v>
      </c>
      <c r="D195" s="16">
        <f>IF(Calc_type="Bulk", data_final_bulk[[#This Row],[Earliest payment date]], Earliest_payment_date_individual)</f>
        <v>0</v>
      </c>
      <c r="E195" s="16">
        <f>IF(Calc_type="Bulk", data_final_bulk[[#This Row],[Lump Sum payment date]], Lump_sum_payment_date_individual)</f>
        <v>0</v>
      </c>
      <c r="F195" s="19">
        <f>IF(Calc_type="Bulk", data_final_bulk[[#This Row],[Payment amount]], Payment_amount_individual)</f>
        <v>0</v>
      </c>
      <c r="G195" s="19">
        <f>IF(Calc_type="Bulk", data_final_bulk[[#This Row],[Payment type]], Payment_type_individual)</f>
        <v>0</v>
      </c>
      <c r="H19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5" s="16" t="e">
        <f>IF(calculations_table[[#This Row],[Lump sum flag]]="Y",
calculations_table[[#This Row],[Lump sum payment date]],
   IF(calculations_table[[#This Row],[Earliest payment date]]=0,
      "N/A",
      calculations_table[[#This Row],[Earliest payment date]]
   )
)</f>
        <v>#N/A</v>
      </c>
      <c r="J195" s="19">
        <f>SUMIFS(calculations_table[Payment amount], calculations_table[Member ID], calculations_table[[#This Row],[Member ID]])</f>
        <v>0</v>
      </c>
      <c r="K195" s="19" t="e">
        <f>calculations_table[[#This Row],[Total interest multiplier - Judgments]]</f>
        <v>#N/A</v>
      </c>
      <c r="L195" s="19" t="e">
        <f>calculations_table[[#This Row],[Payment amount]]*(calculations_table[[#This Row],[Interest multiplier]]-1)</f>
        <v>#N/A</v>
      </c>
      <c r="M19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5" s="19" t="e">
        <f>1+(calculations_table[[#This Row],[Effective date]]-calculations_table[[#This Row],[Interest start date - Judgments]])/365.25* JudgmentsRate</f>
        <v>#N/A</v>
      </c>
      <c r="O195" s="19">
        <v>1</v>
      </c>
      <c r="P195" s="19" t="e">
        <f>calculations_table[[#This Row],[Period 1 interest multiplier - Judgments]]*calculations_table[[#This Row],[Period 2 interest multiplier - Judgments]]</f>
        <v>#N/A</v>
      </c>
      <c r="Q195" s="11"/>
      <c r="Z195"/>
      <c r="AA195"/>
      <c r="AB195"/>
      <c r="AC195"/>
      <c r="AD195"/>
      <c r="AE195"/>
      <c r="AH195" s="11"/>
      <c r="AI195" s="11"/>
      <c r="AJ195" s="11"/>
      <c r="AK195" s="11"/>
      <c r="AL195" s="11"/>
      <c r="AM195" s="11"/>
    </row>
    <row r="196" spans="1:39" x14ac:dyDescent="0.2">
      <c r="A196" s="37" t="str">
        <f>IFERROR(IF(Calc_type="Bulk", IF(data_final_bulk[[#This Row],[Member ID]]="", "", data_final_bulk[[#This Row],[Member ID]]), IF(A195="Member ID",  "Individual","")), "")</f>
        <v/>
      </c>
      <c r="B196" s="35" t="str">
        <f>IFERROR(IF(Calc_type="Bulk", IF(data_final_bulk[[#This Row],[Global ID]]="", "", data_final_bulk[[#This Row],[Global ID]]), IF(B195="Global ID", "Individual","")), "")</f>
        <v/>
      </c>
      <c r="C196" s="85">
        <f>IF(Calc_type="Bulk", data_final_bulk[[#This Row],[Effective date]], Effective_date_individual)</f>
        <v>0</v>
      </c>
      <c r="D196" s="16">
        <f>IF(Calc_type="Bulk", data_final_bulk[[#This Row],[Earliest payment date]], Earliest_payment_date_individual)</f>
        <v>0</v>
      </c>
      <c r="E196" s="16">
        <f>IF(Calc_type="Bulk", data_final_bulk[[#This Row],[Lump Sum payment date]], Lump_sum_payment_date_individual)</f>
        <v>0</v>
      </c>
      <c r="F196" s="19">
        <f>IF(Calc_type="Bulk", data_final_bulk[[#This Row],[Payment amount]], Payment_amount_individual)</f>
        <v>0</v>
      </c>
      <c r="G196" s="19">
        <f>IF(Calc_type="Bulk", data_final_bulk[[#This Row],[Payment type]], Payment_type_individual)</f>
        <v>0</v>
      </c>
      <c r="H19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6" s="16" t="e">
        <f>IF(calculations_table[[#This Row],[Lump sum flag]]="Y",
calculations_table[[#This Row],[Lump sum payment date]],
   IF(calculations_table[[#This Row],[Earliest payment date]]=0,
      "N/A",
      calculations_table[[#This Row],[Earliest payment date]]
   )
)</f>
        <v>#N/A</v>
      </c>
      <c r="J196" s="19">
        <f>SUMIFS(calculations_table[Payment amount], calculations_table[Member ID], calculations_table[[#This Row],[Member ID]])</f>
        <v>0</v>
      </c>
      <c r="K196" s="19" t="e">
        <f>calculations_table[[#This Row],[Total interest multiplier - Judgments]]</f>
        <v>#N/A</v>
      </c>
      <c r="L196" s="19" t="e">
        <f>calculations_table[[#This Row],[Payment amount]]*(calculations_table[[#This Row],[Interest multiplier]]-1)</f>
        <v>#N/A</v>
      </c>
      <c r="M19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6" s="19" t="e">
        <f>1+(calculations_table[[#This Row],[Effective date]]-calculations_table[[#This Row],[Interest start date - Judgments]])/365.25* JudgmentsRate</f>
        <v>#N/A</v>
      </c>
      <c r="O196" s="19">
        <v>1</v>
      </c>
      <c r="P196" s="19" t="e">
        <f>calculations_table[[#This Row],[Period 1 interest multiplier - Judgments]]*calculations_table[[#This Row],[Period 2 interest multiplier - Judgments]]</f>
        <v>#N/A</v>
      </c>
      <c r="Q196" s="11"/>
      <c r="Z196"/>
      <c r="AA196"/>
      <c r="AB196"/>
      <c r="AC196"/>
      <c r="AD196"/>
      <c r="AE196"/>
      <c r="AH196" s="11"/>
      <c r="AI196" s="11"/>
      <c r="AJ196" s="11"/>
      <c r="AK196" s="11"/>
      <c r="AL196" s="11"/>
      <c r="AM196" s="11"/>
    </row>
    <row r="197" spans="1:39" x14ac:dyDescent="0.2">
      <c r="A197" s="37" t="str">
        <f>IFERROR(IF(Calc_type="Bulk", IF(data_final_bulk[[#This Row],[Member ID]]="", "", data_final_bulk[[#This Row],[Member ID]]), IF(A196="Member ID",  "Individual","")), "")</f>
        <v/>
      </c>
      <c r="B197" s="35" t="str">
        <f>IFERROR(IF(Calc_type="Bulk", IF(data_final_bulk[[#This Row],[Global ID]]="", "", data_final_bulk[[#This Row],[Global ID]]), IF(B196="Global ID", "Individual","")), "")</f>
        <v/>
      </c>
      <c r="C197" s="85">
        <f>IF(Calc_type="Bulk", data_final_bulk[[#This Row],[Effective date]], Effective_date_individual)</f>
        <v>0</v>
      </c>
      <c r="D197" s="16">
        <f>IF(Calc_type="Bulk", data_final_bulk[[#This Row],[Earliest payment date]], Earliest_payment_date_individual)</f>
        <v>0</v>
      </c>
      <c r="E197" s="16">
        <f>IF(Calc_type="Bulk", data_final_bulk[[#This Row],[Lump Sum payment date]], Lump_sum_payment_date_individual)</f>
        <v>0</v>
      </c>
      <c r="F197" s="19">
        <f>IF(Calc_type="Bulk", data_final_bulk[[#This Row],[Payment amount]], Payment_amount_individual)</f>
        <v>0</v>
      </c>
      <c r="G197" s="19">
        <f>IF(Calc_type="Bulk", data_final_bulk[[#This Row],[Payment type]], Payment_type_individual)</f>
        <v>0</v>
      </c>
      <c r="H19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7" s="16" t="e">
        <f>IF(calculations_table[[#This Row],[Lump sum flag]]="Y",
calculations_table[[#This Row],[Lump sum payment date]],
   IF(calculations_table[[#This Row],[Earliest payment date]]=0,
      "N/A",
      calculations_table[[#This Row],[Earliest payment date]]
   )
)</f>
        <v>#N/A</v>
      </c>
      <c r="J197" s="19">
        <f>SUMIFS(calculations_table[Payment amount], calculations_table[Member ID], calculations_table[[#This Row],[Member ID]])</f>
        <v>0</v>
      </c>
      <c r="K197" s="19" t="e">
        <f>calculations_table[[#This Row],[Total interest multiplier - Judgments]]</f>
        <v>#N/A</v>
      </c>
      <c r="L197" s="19" t="e">
        <f>calculations_table[[#This Row],[Payment amount]]*(calculations_table[[#This Row],[Interest multiplier]]-1)</f>
        <v>#N/A</v>
      </c>
      <c r="M19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7" s="19" t="e">
        <f>1+(calculations_table[[#This Row],[Effective date]]-calculations_table[[#This Row],[Interest start date - Judgments]])/365.25* JudgmentsRate</f>
        <v>#N/A</v>
      </c>
      <c r="O197" s="19">
        <v>1</v>
      </c>
      <c r="P197" s="19" t="e">
        <f>calculations_table[[#This Row],[Period 1 interest multiplier - Judgments]]*calculations_table[[#This Row],[Period 2 interest multiplier - Judgments]]</f>
        <v>#N/A</v>
      </c>
      <c r="Q197" s="11"/>
      <c r="Z197"/>
      <c r="AA197"/>
      <c r="AB197"/>
      <c r="AC197"/>
      <c r="AD197"/>
      <c r="AE197"/>
      <c r="AH197" s="11"/>
      <c r="AI197" s="11"/>
      <c r="AJ197" s="11"/>
      <c r="AK197" s="11"/>
      <c r="AL197" s="11"/>
      <c r="AM197" s="11"/>
    </row>
    <row r="198" spans="1:39" x14ac:dyDescent="0.2">
      <c r="A198" s="37" t="str">
        <f>IFERROR(IF(Calc_type="Bulk", IF(data_final_bulk[[#This Row],[Member ID]]="", "", data_final_bulk[[#This Row],[Member ID]]), IF(A197="Member ID",  "Individual","")), "")</f>
        <v/>
      </c>
      <c r="B198" s="35" t="str">
        <f>IFERROR(IF(Calc_type="Bulk", IF(data_final_bulk[[#This Row],[Global ID]]="", "", data_final_bulk[[#This Row],[Global ID]]), IF(B197="Global ID", "Individual","")), "")</f>
        <v/>
      </c>
      <c r="C198" s="85">
        <f>IF(Calc_type="Bulk", data_final_bulk[[#This Row],[Effective date]], Effective_date_individual)</f>
        <v>0</v>
      </c>
      <c r="D198" s="16">
        <f>IF(Calc_type="Bulk", data_final_bulk[[#This Row],[Earliest payment date]], Earliest_payment_date_individual)</f>
        <v>0</v>
      </c>
      <c r="E198" s="16">
        <f>IF(Calc_type="Bulk", data_final_bulk[[#This Row],[Lump Sum payment date]], Lump_sum_payment_date_individual)</f>
        <v>0</v>
      </c>
      <c r="F198" s="19">
        <f>IF(Calc_type="Bulk", data_final_bulk[[#This Row],[Payment amount]], Payment_amount_individual)</f>
        <v>0</v>
      </c>
      <c r="G198" s="19">
        <f>IF(Calc_type="Bulk", data_final_bulk[[#This Row],[Payment type]], Payment_type_individual)</f>
        <v>0</v>
      </c>
      <c r="H19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8" s="16" t="e">
        <f>IF(calculations_table[[#This Row],[Lump sum flag]]="Y",
calculations_table[[#This Row],[Lump sum payment date]],
   IF(calculations_table[[#This Row],[Earliest payment date]]=0,
      "N/A",
      calculations_table[[#This Row],[Earliest payment date]]
   )
)</f>
        <v>#N/A</v>
      </c>
      <c r="J198" s="19">
        <f>SUMIFS(calculations_table[Payment amount], calculations_table[Member ID], calculations_table[[#This Row],[Member ID]])</f>
        <v>0</v>
      </c>
      <c r="K198" s="19" t="e">
        <f>calculations_table[[#This Row],[Total interest multiplier - Judgments]]</f>
        <v>#N/A</v>
      </c>
      <c r="L198" s="19" t="e">
        <f>calculations_table[[#This Row],[Payment amount]]*(calculations_table[[#This Row],[Interest multiplier]]-1)</f>
        <v>#N/A</v>
      </c>
      <c r="M19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8" s="19" t="e">
        <f>1+(calculations_table[[#This Row],[Effective date]]-calculations_table[[#This Row],[Interest start date - Judgments]])/365.25* JudgmentsRate</f>
        <v>#N/A</v>
      </c>
      <c r="O198" s="19">
        <v>1</v>
      </c>
      <c r="P198" s="19" t="e">
        <f>calculations_table[[#This Row],[Period 1 interest multiplier - Judgments]]*calculations_table[[#This Row],[Period 2 interest multiplier - Judgments]]</f>
        <v>#N/A</v>
      </c>
      <c r="Q198" s="11"/>
      <c r="Z198"/>
      <c r="AA198"/>
      <c r="AB198"/>
      <c r="AC198"/>
      <c r="AD198"/>
      <c r="AE198"/>
      <c r="AH198" s="11"/>
      <c r="AI198" s="11"/>
      <c r="AJ198" s="11"/>
      <c r="AK198" s="11"/>
      <c r="AL198" s="11"/>
      <c r="AM198" s="11"/>
    </row>
    <row r="199" spans="1:39" x14ac:dyDescent="0.2">
      <c r="A199" s="37" t="str">
        <f>IFERROR(IF(Calc_type="Bulk", IF(data_final_bulk[[#This Row],[Member ID]]="", "", data_final_bulk[[#This Row],[Member ID]]), IF(A198="Member ID",  "Individual","")), "")</f>
        <v/>
      </c>
      <c r="B199" s="35" t="str">
        <f>IFERROR(IF(Calc_type="Bulk", IF(data_final_bulk[[#This Row],[Global ID]]="", "", data_final_bulk[[#This Row],[Global ID]]), IF(B198="Global ID", "Individual","")), "")</f>
        <v/>
      </c>
      <c r="C199" s="85">
        <f>IF(Calc_type="Bulk", data_final_bulk[[#This Row],[Effective date]], Effective_date_individual)</f>
        <v>0</v>
      </c>
      <c r="D199" s="16">
        <f>IF(Calc_type="Bulk", data_final_bulk[[#This Row],[Earliest payment date]], Earliest_payment_date_individual)</f>
        <v>0</v>
      </c>
      <c r="E199" s="16">
        <f>IF(Calc_type="Bulk", data_final_bulk[[#This Row],[Lump Sum payment date]], Lump_sum_payment_date_individual)</f>
        <v>0</v>
      </c>
      <c r="F199" s="19">
        <f>IF(Calc_type="Bulk", data_final_bulk[[#This Row],[Payment amount]], Payment_amount_individual)</f>
        <v>0</v>
      </c>
      <c r="G199" s="19">
        <f>IF(Calc_type="Bulk", data_final_bulk[[#This Row],[Payment type]], Payment_type_individual)</f>
        <v>0</v>
      </c>
      <c r="H19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199" s="16" t="e">
        <f>IF(calculations_table[[#This Row],[Lump sum flag]]="Y",
calculations_table[[#This Row],[Lump sum payment date]],
   IF(calculations_table[[#This Row],[Earliest payment date]]=0,
      "N/A",
      calculations_table[[#This Row],[Earliest payment date]]
   )
)</f>
        <v>#N/A</v>
      </c>
      <c r="J199" s="19">
        <f>SUMIFS(calculations_table[Payment amount], calculations_table[Member ID], calculations_table[[#This Row],[Member ID]])</f>
        <v>0</v>
      </c>
      <c r="K199" s="19" t="e">
        <f>calculations_table[[#This Row],[Total interest multiplier - Judgments]]</f>
        <v>#N/A</v>
      </c>
      <c r="L199" s="19" t="e">
        <f>calculations_table[[#This Row],[Payment amount]]*(calculations_table[[#This Row],[Interest multiplier]]-1)</f>
        <v>#N/A</v>
      </c>
      <c r="M19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199" s="19" t="e">
        <f>1+(calculations_table[[#This Row],[Effective date]]-calculations_table[[#This Row],[Interest start date - Judgments]])/365.25* JudgmentsRate</f>
        <v>#N/A</v>
      </c>
      <c r="O199" s="19">
        <v>1</v>
      </c>
      <c r="P199" s="19" t="e">
        <f>calculations_table[[#This Row],[Period 1 interest multiplier - Judgments]]*calculations_table[[#This Row],[Period 2 interest multiplier - Judgments]]</f>
        <v>#N/A</v>
      </c>
      <c r="Q199" s="11"/>
      <c r="Z199"/>
      <c r="AA199"/>
      <c r="AB199"/>
      <c r="AC199"/>
      <c r="AD199"/>
      <c r="AE199"/>
      <c r="AH199" s="11"/>
      <c r="AI199" s="11"/>
      <c r="AJ199" s="11"/>
      <c r="AK199" s="11"/>
      <c r="AL199" s="11"/>
      <c r="AM199" s="11"/>
    </row>
    <row r="200" spans="1:39" x14ac:dyDescent="0.2">
      <c r="A200" s="37" t="str">
        <f>IFERROR(IF(Calc_type="Bulk", IF(data_final_bulk[[#This Row],[Member ID]]="", "", data_final_bulk[[#This Row],[Member ID]]), IF(A199="Member ID",  "Individual","")), "")</f>
        <v/>
      </c>
      <c r="B200" s="35" t="str">
        <f>IFERROR(IF(Calc_type="Bulk", IF(data_final_bulk[[#This Row],[Global ID]]="", "", data_final_bulk[[#This Row],[Global ID]]), IF(B199="Global ID", "Individual","")), "")</f>
        <v/>
      </c>
      <c r="C200" s="85">
        <f>IF(Calc_type="Bulk", data_final_bulk[[#This Row],[Effective date]], Effective_date_individual)</f>
        <v>0</v>
      </c>
      <c r="D200" s="16">
        <f>IF(Calc_type="Bulk", data_final_bulk[[#This Row],[Earliest payment date]], Earliest_payment_date_individual)</f>
        <v>0</v>
      </c>
      <c r="E200" s="16">
        <f>IF(Calc_type="Bulk", data_final_bulk[[#This Row],[Lump Sum payment date]], Lump_sum_payment_date_individual)</f>
        <v>0</v>
      </c>
      <c r="F200" s="19">
        <f>IF(Calc_type="Bulk", data_final_bulk[[#This Row],[Payment amount]], Payment_amount_individual)</f>
        <v>0</v>
      </c>
      <c r="G200" s="19">
        <f>IF(Calc_type="Bulk", data_final_bulk[[#This Row],[Payment type]], Payment_type_individual)</f>
        <v>0</v>
      </c>
      <c r="H20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0" s="16" t="e">
        <f>IF(calculations_table[[#This Row],[Lump sum flag]]="Y",
calculations_table[[#This Row],[Lump sum payment date]],
   IF(calculations_table[[#This Row],[Earliest payment date]]=0,
      "N/A",
      calculations_table[[#This Row],[Earliest payment date]]
   )
)</f>
        <v>#N/A</v>
      </c>
      <c r="J200" s="19">
        <f>SUMIFS(calculations_table[Payment amount], calculations_table[Member ID], calculations_table[[#This Row],[Member ID]])</f>
        <v>0</v>
      </c>
      <c r="K200" s="19" t="e">
        <f>calculations_table[[#This Row],[Total interest multiplier - Judgments]]</f>
        <v>#N/A</v>
      </c>
      <c r="L200" s="19" t="e">
        <f>calculations_table[[#This Row],[Payment amount]]*(calculations_table[[#This Row],[Interest multiplier]]-1)</f>
        <v>#N/A</v>
      </c>
      <c r="M20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0" s="19" t="e">
        <f>1+(calculations_table[[#This Row],[Effective date]]-calculations_table[[#This Row],[Interest start date - Judgments]])/365.25* JudgmentsRate</f>
        <v>#N/A</v>
      </c>
      <c r="O200" s="19">
        <v>1</v>
      </c>
      <c r="P200" s="19" t="e">
        <f>calculations_table[[#This Row],[Period 1 interest multiplier - Judgments]]*calculations_table[[#This Row],[Period 2 interest multiplier - Judgments]]</f>
        <v>#N/A</v>
      </c>
      <c r="Q200" s="11"/>
      <c r="Z200"/>
      <c r="AA200"/>
      <c r="AB200"/>
      <c r="AC200"/>
      <c r="AD200"/>
      <c r="AE200"/>
      <c r="AH200" s="11"/>
      <c r="AI200" s="11"/>
      <c r="AJ200" s="11"/>
      <c r="AK200" s="11"/>
      <c r="AL200" s="11"/>
      <c r="AM200" s="11"/>
    </row>
    <row r="201" spans="1:39" x14ac:dyDescent="0.2">
      <c r="A201" s="37" t="str">
        <f>IFERROR(IF(Calc_type="Bulk", IF(data_final_bulk[[#This Row],[Member ID]]="", "", data_final_bulk[[#This Row],[Member ID]]), IF(A200="Member ID",  "Individual","")), "")</f>
        <v/>
      </c>
      <c r="B201" s="35" t="str">
        <f>IFERROR(IF(Calc_type="Bulk", IF(data_final_bulk[[#This Row],[Global ID]]="", "", data_final_bulk[[#This Row],[Global ID]]), IF(B200="Global ID", "Individual","")), "")</f>
        <v/>
      </c>
      <c r="C201" s="85">
        <f>IF(Calc_type="Bulk", data_final_bulk[[#This Row],[Effective date]], Effective_date_individual)</f>
        <v>0</v>
      </c>
      <c r="D201" s="16">
        <f>IF(Calc_type="Bulk", data_final_bulk[[#This Row],[Earliest payment date]], Earliest_payment_date_individual)</f>
        <v>0</v>
      </c>
      <c r="E201" s="16">
        <f>IF(Calc_type="Bulk", data_final_bulk[[#This Row],[Lump Sum payment date]], Lump_sum_payment_date_individual)</f>
        <v>0</v>
      </c>
      <c r="F201" s="19">
        <f>IF(Calc_type="Bulk", data_final_bulk[[#This Row],[Payment amount]], Payment_amount_individual)</f>
        <v>0</v>
      </c>
      <c r="G201" s="19">
        <f>IF(Calc_type="Bulk", data_final_bulk[[#This Row],[Payment type]], Payment_type_individual)</f>
        <v>0</v>
      </c>
      <c r="H20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1" s="16" t="e">
        <f>IF(calculations_table[[#This Row],[Lump sum flag]]="Y",
calculations_table[[#This Row],[Lump sum payment date]],
   IF(calculations_table[[#This Row],[Earliest payment date]]=0,
      "N/A",
      calculations_table[[#This Row],[Earliest payment date]]
   )
)</f>
        <v>#N/A</v>
      </c>
      <c r="J201" s="19">
        <f>SUMIFS(calculations_table[Payment amount], calculations_table[Member ID], calculations_table[[#This Row],[Member ID]])</f>
        <v>0</v>
      </c>
      <c r="K201" s="19" t="e">
        <f>calculations_table[[#This Row],[Total interest multiplier - Judgments]]</f>
        <v>#N/A</v>
      </c>
      <c r="L201" s="19" t="e">
        <f>calculations_table[[#This Row],[Payment amount]]*(calculations_table[[#This Row],[Interest multiplier]]-1)</f>
        <v>#N/A</v>
      </c>
      <c r="M20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1" s="19" t="e">
        <f>1+(calculations_table[[#This Row],[Effective date]]-calculations_table[[#This Row],[Interest start date - Judgments]])/365.25* JudgmentsRate</f>
        <v>#N/A</v>
      </c>
      <c r="O201" s="19">
        <v>1</v>
      </c>
      <c r="P201" s="19" t="e">
        <f>calculations_table[[#This Row],[Period 1 interest multiplier - Judgments]]*calculations_table[[#This Row],[Period 2 interest multiplier - Judgments]]</f>
        <v>#N/A</v>
      </c>
      <c r="Q201" s="11"/>
      <c r="Z201"/>
      <c r="AA201"/>
      <c r="AB201"/>
      <c r="AC201"/>
      <c r="AD201"/>
      <c r="AE201"/>
      <c r="AH201" s="11"/>
      <c r="AI201" s="11"/>
      <c r="AJ201" s="11"/>
      <c r="AK201" s="11"/>
      <c r="AL201" s="11"/>
      <c r="AM201" s="11"/>
    </row>
    <row r="202" spans="1:39" x14ac:dyDescent="0.2">
      <c r="A202" s="37" t="str">
        <f>IFERROR(IF(Calc_type="Bulk", IF(data_final_bulk[[#This Row],[Member ID]]="", "", data_final_bulk[[#This Row],[Member ID]]), IF(A201="Member ID",  "Individual","")), "")</f>
        <v/>
      </c>
      <c r="B202" s="35" t="str">
        <f>IFERROR(IF(Calc_type="Bulk", IF(data_final_bulk[[#This Row],[Global ID]]="", "", data_final_bulk[[#This Row],[Global ID]]), IF(B201="Global ID", "Individual","")), "")</f>
        <v/>
      </c>
      <c r="C202" s="85">
        <f>IF(Calc_type="Bulk", data_final_bulk[[#This Row],[Effective date]], Effective_date_individual)</f>
        <v>0</v>
      </c>
      <c r="D202" s="16">
        <f>IF(Calc_type="Bulk", data_final_bulk[[#This Row],[Earliest payment date]], Earliest_payment_date_individual)</f>
        <v>0</v>
      </c>
      <c r="E202" s="16">
        <f>IF(Calc_type="Bulk", data_final_bulk[[#This Row],[Lump Sum payment date]], Lump_sum_payment_date_individual)</f>
        <v>0</v>
      </c>
      <c r="F202" s="19">
        <f>IF(Calc_type="Bulk", data_final_bulk[[#This Row],[Payment amount]], Payment_amount_individual)</f>
        <v>0</v>
      </c>
      <c r="G202" s="19">
        <f>IF(Calc_type="Bulk", data_final_bulk[[#This Row],[Payment type]], Payment_type_individual)</f>
        <v>0</v>
      </c>
      <c r="H20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2" s="16" t="e">
        <f>IF(calculations_table[[#This Row],[Lump sum flag]]="Y",
calculations_table[[#This Row],[Lump sum payment date]],
   IF(calculations_table[[#This Row],[Earliest payment date]]=0,
      "N/A",
      calculations_table[[#This Row],[Earliest payment date]]
   )
)</f>
        <v>#N/A</v>
      </c>
      <c r="J202" s="19">
        <f>SUMIFS(calculations_table[Payment amount], calculations_table[Member ID], calculations_table[[#This Row],[Member ID]])</f>
        <v>0</v>
      </c>
      <c r="K202" s="19" t="e">
        <f>calculations_table[[#This Row],[Total interest multiplier - Judgments]]</f>
        <v>#N/A</v>
      </c>
      <c r="L202" s="19" t="e">
        <f>calculations_table[[#This Row],[Payment amount]]*(calculations_table[[#This Row],[Interest multiplier]]-1)</f>
        <v>#N/A</v>
      </c>
      <c r="M20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2" s="19" t="e">
        <f>1+(calculations_table[[#This Row],[Effective date]]-calculations_table[[#This Row],[Interest start date - Judgments]])/365.25* JudgmentsRate</f>
        <v>#N/A</v>
      </c>
      <c r="O202" s="19">
        <v>1</v>
      </c>
      <c r="P202" s="19" t="e">
        <f>calculations_table[[#This Row],[Period 1 interest multiplier - Judgments]]*calculations_table[[#This Row],[Period 2 interest multiplier - Judgments]]</f>
        <v>#N/A</v>
      </c>
      <c r="Q202" s="11"/>
      <c r="Z202"/>
      <c r="AA202"/>
      <c r="AB202"/>
      <c r="AC202"/>
      <c r="AD202"/>
      <c r="AE202"/>
      <c r="AH202" s="11"/>
      <c r="AI202" s="11"/>
      <c r="AJ202" s="11"/>
      <c r="AK202" s="11"/>
      <c r="AL202" s="11"/>
      <c r="AM202" s="11"/>
    </row>
    <row r="203" spans="1:39" x14ac:dyDescent="0.2">
      <c r="A203" s="37" t="str">
        <f>IFERROR(IF(Calc_type="Bulk", IF(data_final_bulk[[#This Row],[Member ID]]="", "", data_final_bulk[[#This Row],[Member ID]]), IF(A202="Member ID",  "Individual","")), "")</f>
        <v/>
      </c>
      <c r="B203" s="35" t="str">
        <f>IFERROR(IF(Calc_type="Bulk", IF(data_final_bulk[[#This Row],[Global ID]]="", "", data_final_bulk[[#This Row],[Global ID]]), IF(B202="Global ID", "Individual","")), "")</f>
        <v/>
      </c>
      <c r="C203" s="85">
        <f>IF(Calc_type="Bulk", data_final_bulk[[#This Row],[Effective date]], Effective_date_individual)</f>
        <v>0</v>
      </c>
      <c r="D203" s="16">
        <f>IF(Calc_type="Bulk", data_final_bulk[[#This Row],[Earliest payment date]], Earliest_payment_date_individual)</f>
        <v>0</v>
      </c>
      <c r="E203" s="16">
        <f>IF(Calc_type="Bulk", data_final_bulk[[#This Row],[Lump Sum payment date]], Lump_sum_payment_date_individual)</f>
        <v>0</v>
      </c>
      <c r="F203" s="19">
        <f>IF(Calc_type="Bulk", data_final_bulk[[#This Row],[Payment amount]], Payment_amount_individual)</f>
        <v>0</v>
      </c>
      <c r="G203" s="19">
        <f>IF(Calc_type="Bulk", data_final_bulk[[#This Row],[Payment type]], Payment_type_individual)</f>
        <v>0</v>
      </c>
      <c r="H20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3" s="16" t="e">
        <f>IF(calculations_table[[#This Row],[Lump sum flag]]="Y",
calculations_table[[#This Row],[Lump sum payment date]],
   IF(calculations_table[[#This Row],[Earliest payment date]]=0,
      "N/A",
      calculations_table[[#This Row],[Earliest payment date]]
   )
)</f>
        <v>#N/A</v>
      </c>
      <c r="J203" s="19">
        <f>SUMIFS(calculations_table[Payment amount], calculations_table[Member ID], calculations_table[[#This Row],[Member ID]])</f>
        <v>0</v>
      </c>
      <c r="K203" s="19" t="e">
        <f>calculations_table[[#This Row],[Total interest multiplier - Judgments]]</f>
        <v>#N/A</v>
      </c>
      <c r="L203" s="19" t="e">
        <f>calculations_table[[#This Row],[Payment amount]]*(calculations_table[[#This Row],[Interest multiplier]]-1)</f>
        <v>#N/A</v>
      </c>
      <c r="M20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3" s="19" t="e">
        <f>1+(calculations_table[[#This Row],[Effective date]]-calculations_table[[#This Row],[Interest start date - Judgments]])/365.25* JudgmentsRate</f>
        <v>#N/A</v>
      </c>
      <c r="O203" s="19">
        <v>1</v>
      </c>
      <c r="P203" s="19" t="e">
        <f>calculations_table[[#This Row],[Period 1 interest multiplier - Judgments]]*calculations_table[[#This Row],[Period 2 interest multiplier - Judgments]]</f>
        <v>#N/A</v>
      </c>
      <c r="Q203" s="11"/>
      <c r="Z203"/>
      <c r="AA203"/>
      <c r="AB203"/>
      <c r="AC203"/>
      <c r="AD203"/>
      <c r="AE203"/>
      <c r="AH203" s="11"/>
      <c r="AI203" s="11"/>
      <c r="AJ203" s="11"/>
      <c r="AK203" s="11"/>
      <c r="AL203" s="11"/>
      <c r="AM203" s="11"/>
    </row>
    <row r="204" spans="1:39" x14ac:dyDescent="0.2">
      <c r="A204" s="37" t="str">
        <f>IFERROR(IF(Calc_type="Bulk", IF(data_final_bulk[[#This Row],[Member ID]]="", "", data_final_bulk[[#This Row],[Member ID]]), IF(A203="Member ID",  "Individual","")), "")</f>
        <v/>
      </c>
      <c r="B204" s="35" t="str">
        <f>IFERROR(IF(Calc_type="Bulk", IF(data_final_bulk[[#This Row],[Global ID]]="", "", data_final_bulk[[#This Row],[Global ID]]), IF(B203="Global ID", "Individual","")), "")</f>
        <v/>
      </c>
      <c r="C204" s="85">
        <f>IF(Calc_type="Bulk", data_final_bulk[[#This Row],[Effective date]], Effective_date_individual)</f>
        <v>0</v>
      </c>
      <c r="D204" s="16">
        <f>IF(Calc_type="Bulk", data_final_bulk[[#This Row],[Earliest payment date]], Earliest_payment_date_individual)</f>
        <v>0</v>
      </c>
      <c r="E204" s="16">
        <f>IF(Calc_type="Bulk", data_final_bulk[[#This Row],[Lump Sum payment date]], Lump_sum_payment_date_individual)</f>
        <v>0</v>
      </c>
      <c r="F204" s="19">
        <f>IF(Calc_type="Bulk", data_final_bulk[[#This Row],[Payment amount]], Payment_amount_individual)</f>
        <v>0</v>
      </c>
      <c r="G204" s="19">
        <f>IF(Calc_type="Bulk", data_final_bulk[[#This Row],[Payment type]], Payment_type_individual)</f>
        <v>0</v>
      </c>
      <c r="H20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4" s="16" t="e">
        <f>IF(calculations_table[[#This Row],[Lump sum flag]]="Y",
calculations_table[[#This Row],[Lump sum payment date]],
   IF(calculations_table[[#This Row],[Earliest payment date]]=0,
      "N/A",
      calculations_table[[#This Row],[Earliest payment date]]
   )
)</f>
        <v>#N/A</v>
      </c>
      <c r="J204" s="19">
        <f>SUMIFS(calculations_table[Payment amount], calculations_table[Member ID], calculations_table[[#This Row],[Member ID]])</f>
        <v>0</v>
      </c>
      <c r="K204" s="19" t="e">
        <f>calculations_table[[#This Row],[Total interest multiplier - Judgments]]</f>
        <v>#N/A</v>
      </c>
      <c r="L204" s="19" t="e">
        <f>calculations_table[[#This Row],[Payment amount]]*(calculations_table[[#This Row],[Interest multiplier]]-1)</f>
        <v>#N/A</v>
      </c>
      <c r="M20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4" s="19" t="e">
        <f>1+(calculations_table[[#This Row],[Effective date]]-calculations_table[[#This Row],[Interest start date - Judgments]])/365.25* JudgmentsRate</f>
        <v>#N/A</v>
      </c>
      <c r="O204" s="19">
        <v>1</v>
      </c>
      <c r="P204" s="19" t="e">
        <f>calculations_table[[#This Row],[Period 1 interest multiplier - Judgments]]*calculations_table[[#This Row],[Period 2 interest multiplier - Judgments]]</f>
        <v>#N/A</v>
      </c>
      <c r="Q204" s="11"/>
      <c r="Z204"/>
      <c r="AA204"/>
      <c r="AB204"/>
      <c r="AC204"/>
      <c r="AD204"/>
      <c r="AE204"/>
      <c r="AH204" s="11"/>
      <c r="AI204" s="11"/>
      <c r="AJ204" s="11"/>
      <c r="AK204" s="11"/>
      <c r="AL204" s="11"/>
      <c r="AM204" s="11"/>
    </row>
    <row r="205" spans="1:39" x14ac:dyDescent="0.2">
      <c r="A205" s="37" t="str">
        <f>IFERROR(IF(Calc_type="Bulk", IF(data_final_bulk[[#This Row],[Member ID]]="", "", data_final_bulk[[#This Row],[Member ID]]), IF(A204="Member ID",  "Individual","")), "")</f>
        <v/>
      </c>
      <c r="B205" s="35" t="str">
        <f>IFERROR(IF(Calc_type="Bulk", IF(data_final_bulk[[#This Row],[Global ID]]="", "", data_final_bulk[[#This Row],[Global ID]]), IF(B204="Global ID", "Individual","")), "")</f>
        <v/>
      </c>
      <c r="C205" s="85">
        <f>IF(Calc_type="Bulk", data_final_bulk[[#This Row],[Effective date]], Effective_date_individual)</f>
        <v>0</v>
      </c>
      <c r="D205" s="16">
        <f>IF(Calc_type="Bulk", data_final_bulk[[#This Row],[Earliest payment date]], Earliest_payment_date_individual)</f>
        <v>0</v>
      </c>
      <c r="E205" s="16">
        <f>IF(Calc_type="Bulk", data_final_bulk[[#This Row],[Lump Sum payment date]], Lump_sum_payment_date_individual)</f>
        <v>0</v>
      </c>
      <c r="F205" s="19">
        <f>IF(Calc_type="Bulk", data_final_bulk[[#This Row],[Payment amount]], Payment_amount_individual)</f>
        <v>0</v>
      </c>
      <c r="G205" s="19">
        <f>IF(Calc_type="Bulk", data_final_bulk[[#This Row],[Payment type]], Payment_type_individual)</f>
        <v>0</v>
      </c>
      <c r="H20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5" s="16" t="e">
        <f>IF(calculations_table[[#This Row],[Lump sum flag]]="Y",
calculations_table[[#This Row],[Lump sum payment date]],
   IF(calculations_table[[#This Row],[Earliest payment date]]=0,
      "N/A",
      calculations_table[[#This Row],[Earliest payment date]]
   )
)</f>
        <v>#N/A</v>
      </c>
      <c r="J205" s="19">
        <f>SUMIFS(calculations_table[Payment amount], calculations_table[Member ID], calculations_table[[#This Row],[Member ID]])</f>
        <v>0</v>
      </c>
      <c r="K205" s="19" t="e">
        <f>calculations_table[[#This Row],[Total interest multiplier - Judgments]]</f>
        <v>#N/A</v>
      </c>
      <c r="L205" s="19" t="e">
        <f>calculations_table[[#This Row],[Payment amount]]*(calculations_table[[#This Row],[Interest multiplier]]-1)</f>
        <v>#N/A</v>
      </c>
      <c r="M20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5" s="19" t="e">
        <f>1+(calculations_table[[#This Row],[Effective date]]-calculations_table[[#This Row],[Interest start date - Judgments]])/365.25* JudgmentsRate</f>
        <v>#N/A</v>
      </c>
      <c r="O205" s="19">
        <v>1</v>
      </c>
      <c r="P205" s="19" t="e">
        <f>calculations_table[[#This Row],[Period 1 interest multiplier - Judgments]]*calculations_table[[#This Row],[Period 2 interest multiplier - Judgments]]</f>
        <v>#N/A</v>
      </c>
      <c r="Q205" s="11"/>
      <c r="Z205"/>
      <c r="AA205"/>
      <c r="AB205"/>
      <c r="AC205"/>
      <c r="AD205"/>
      <c r="AE205"/>
      <c r="AH205" s="11"/>
      <c r="AI205" s="11"/>
      <c r="AJ205" s="11"/>
      <c r="AK205" s="11"/>
      <c r="AL205" s="11"/>
      <c r="AM205" s="11"/>
    </row>
    <row r="206" spans="1:39" x14ac:dyDescent="0.2">
      <c r="A206" s="37" t="str">
        <f>IFERROR(IF(Calc_type="Bulk", IF(data_final_bulk[[#This Row],[Member ID]]="", "", data_final_bulk[[#This Row],[Member ID]]), IF(A205="Member ID",  "Individual","")), "")</f>
        <v/>
      </c>
      <c r="B206" s="35" t="str">
        <f>IFERROR(IF(Calc_type="Bulk", IF(data_final_bulk[[#This Row],[Global ID]]="", "", data_final_bulk[[#This Row],[Global ID]]), IF(B205="Global ID", "Individual","")), "")</f>
        <v/>
      </c>
      <c r="C206" s="85">
        <f>IF(Calc_type="Bulk", data_final_bulk[[#This Row],[Effective date]], Effective_date_individual)</f>
        <v>0</v>
      </c>
      <c r="D206" s="16">
        <f>IF(Calc_type="Bulk", data_final_bulk[[#This Row],[Earliest payment date]], Earliest_payment_date_individual)</f>
        <v>0</v>
      </c>
      <c r="E206" s="16">
        <f>IF(Calc_type="Bulk", data_final_bulk[[#This Row],[Lump Sum payment date]], Lump_sum_payment_date_individual)</f>
        <v>0</v>
      </c>
      <c r="F206" s="19">
        <f>IF(Calc_type="Bulk", data_final_bulk[[#This Row],[Payment amount]], Payment_amount_individual)</f>
        <v>0</v>
      </c>
      <c r="G206" s="19">
        <f>IF(Calc_type="Bulk", data_final_bulk[[#This Row],[Payment type]], Payment_type_individual)</f>
        <v>0</v>
      </c>
      <c r="H20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6" s="16" t="e">
        <f>IF(calculations_table[[#This Row],[Lump sum flag]]="Y",
calculations_table[[#This Row],[Lump sum payment date]],
   IF(calculations_table[[#This Row],[Earliest payment date]]=0,
      "N/A",
      calculations_table[[#This Row],[Earliest payment date]]
   )
)</f>
        <v>#N/A</v>
      </c>
      <c r="J206" s="19">
        <f>SUMIFS(calculations_table[Payment amount], calculations_table[Member ID], calculations_table[[#This Row],[Member ID]])</f>
        <v>0</v>
      </c>
      <c r="K206" s="19" t="e">
        <f>calculations_table[[#This Row],[Total interest multiplier - Judgments]]</f>
        <v>#N/A</v>
      </c>
      <c r="L206" s="19" t="e">
        <f>calculations_table[[#This Row],[Payment amount]]*(calculations_table[[#This Row],[Interest multiplier]]-1)</f>
        <v>#N/A</v>
      </c>
      <c r="M20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6" s="19" t="e">
        <f>1+(calculations_table[[#This Row],[Effective date]]-calculations_table[[#This Row],[Interest start date - Judgments]])/365.25* JudgmentsRate</f>
        <v>#N/A</v>
      </c>
      <c r="O206" s="19">
        <v>1</v>
      </c>
      <c r="P206" s="19" t="e">
        <f>calculations_table[[#This Row],[Period 1 interest multiplier - Judgments]]*calculations_table[[#This Row],[Period 2 interest multiplier - Judgments]]</f>
        <v>#N/A</v>
      </c>
      <c r="Q206" s="11"/>
      <c r="Z206"/>
      <c r="AA206"/>
      <c r="AB206"/>
      <c r="AC206"/>
      <c r="AD206"/>
      <c r="AE206"/>
      <c r="AH206" s="11"/>
      <c r="AI206" s="11"/>
      <c r="AJ206" s="11"/>
      <c r="AK206" s="11"/>
      <c r="AL206" s="11"/>
      <c r="AM206" s="11"/>
    </row>
    <row r="207" spans="1:39" x14ac:dyDescent="0.2">
      <c r="A207" s="37" t="str">
        <f>IFERROR(IF(Calc_type="Bulk", IF(data_final_bulk[[#This Row],[Member ID]]="", "", data_final_bulk[[#This Row],[Member ID]]), IF(A206="Member ID",  "Individual","")), "")</f>
        <v/>
      </c>
      <c r="B207" s="35" t="str">
        <f>IFERROR(IF(Calc_type="Bulk", IF(data_final_bulk[[#This Row],[Global ID]]="", "", data_final_bulk[[#This Row],[Global ID]]), IF(B206="Global ID", "Individual","")), "")</f>
        <v/>
      </c>
      <c r="C207" s="85">
        <f>IF(Calc_type="Bulk", data_final_bulk[[#This Row],[Effective date]], Effective_date_individual)</f>
        <v>0</v>
      </c>
      <c r="D207" s="16">
        <f>IF(Calc_type="Bulk", data_final_bulk[[#This Row],[Earliest payment date]], Earliest_payment_date_individual)</f>
        <v>0</v>
      </c>
      <c r="E207" s="16">
        <f>IF(Calc_type="Bulk", data_final_bulk[[#This Row],[Lump Sum payment date]], Lump_sum_payment_date_individual)</f>
        <v>0</v>
      </c>
      <c r="F207" s="19">
        <f>IF(Calc_type="Bulk", data_final_bulk[[#This Row],[Payment amount]], Payment_amount_individual)</f>
        <v>0</v>
      </c>
      <c r="G207" s="19">
        <f>IF(Calc_type="Bulk", data_final_bulk[[#This Row],[Payment type]], Payment_type_individual)</f>
        <v>0</v>
      </c>
      <c r="H20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7" s="16" t="e">
        <f>IF(calculations_table[[#This Row],[Lump sum flag]]="Y",
calculations_table[[#This Row],[Lump sum payment date]],
   IF(calculations_table[[#This Row],[Earliest payment date]]=0,
      "N/A",
      calculations_table[[#This Row],[Earliest payment date]]
   )
)</f>
        <v>#N/A</v>
      </c>
      <c r="J207" s="19">
        <f>SUMIFS(calculations_table[Payment amount], calculations_table[Member ID], calculations_table[[#This Row],[Member ID]])</f>
        <v>0</v>
      </c>
      <c r="K207" s="19" t="e">
        <f>calculations_table[[#This Row],[Total interest multiplier - Judgments]]</f>
        <v>#N/A</v>
      </c>
      <c r="L207" s="19" t="e">
        <f>calculations_table[[#This Row],[Payment amount]]*(calculations_table[[#This Row],[Interest multiplier]]-1)</f>
        <v>#N/A</v>
      </c>
      <c r="M20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7" s="19" t="e">
        <f>1+(calculations_table[[#This Row],[Effective date]]-calculations_table[[#This Row],[Interest start date - Judgments]])/365.25* JudgmentsRate</f>
        <v>#N/A</v>
      </c>
      <c r="O207" s="19">
        <v>1</v>
      </c>
      <c r="P207" s="19" t="e">
        <f>calculations_table[[#This Row],[Period 1 interest multiplier - Judgments]]*calculations_table[[#This Row],[Period 2 interest multiplier - Judgments]]</f>
        <v>#N/A</v>
      </c>
      <c r="Q207" s="11"/>
      <c r="Z207"/>
      <c r="AA207"/>
      <c r="AB207"/>
      <c r="AC207"/>
      <c r="AD207"/>
      <c r="AE207"/>
      <c r="AH207" s="11"/>
      <c r="AI207" s="11"/>
      <c r="AJ207" s="11"/>
      <c r="AK207" s="11"/>
      <c r="AL207" s="11"/>
      <c r="AM207" s="11"/>
    </row>
    <row r="208" spans="1:39" x14ac:dyDescent="0.2">
      <c r="A208" s="37" t="str">
        <f>IFERROR(IF(Calc_type="Bulk", IF(data_final_bulk[[#This Row],[Member ID]]="", "", data_final_bulk[[#This Row],[Member ID]]), IF(A207="Member ID",  "Individual","")), "")</f>
        <v/>
      </c>
      <c r="B208" s="35" t="str">
        <f>IFERROR(IF(Calc_type="Bulk", IF(data_final_bulk[[#This Row],[Global ID]]="", "", data_final_bulk[[#This Row],[Global ID]]), IF(B207="Global ID", "Individual","")), "")</f>
        <v/>
      </c>
      <c r="C208" s="85">
        <f>IF(Calc_type="Bulk", data_final_bulk[[#This Row],[Effective date]], Effective_date_individual)</f>
        <v>0</v>
      </c>
      <c r="D208" s="16">
        <f>IF(Calc_type="Bulk", data_final_bulk[[#This Row],[Earliest payment date]], Earliest_payment_date_individual)</f>
        <v>0</v>
      </c>
      <c r="E208" s="16">
        <f>IF(Calc_type="Bulk", data_final_bulk[[#This Row],[Lump Sum payment date]], Lump_sum_payment_date_individual)</f>
        <v>0</v>
      </c>
      <c r="F208" s="19">
        <f>IF(Calc_type="Bulk", data_final_bulk[[#This Row],[Payment amount]], Payment_amount_individual)</f>
        <v>0</v>
      </c>
      <c r="G208" s="19">
        <f>IF(Calc_type="Bulk", data_final_bulk[[#This Row],[Payment type]], Payment_type_individual)</f>
        <v>0</v>
      </c>
      <c r="H20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8" s="16" t="e">
        <f>IF(calculations_table[[#This Row],[Lump sum flag]]="Y",
calculations_table[[#This Row],[Lump sum payment date]],
   IF(calculations_table[[#This Row],[Earliest payment date]]=0,
      "N/A",
      calculations_table[[#This Row],[Earliest payment date]]
   )
)</f>
        <v>#N/A</v>
      </c>
      <c r="J208" s="19">
        <f>SUMIFS(calculations_table[Payment amount], calculations_table[Member ID], calculations_table[[#This Row],[Member ID]])</f>
        <v>0</v>
      </c>
      <c r="K208" s="19" t="e">
        <f>calculations_table[[#This Row],[Total interest multiplier - Judgments]]</f>
        <v>#N/A</v>
      </c>
      <c r="L208" s="19" t="e">
        <f>calculations_table[[#This Row],[Payment amount]]*(calculations_table[[#This Row],[Interest multiplier]]-1)</f>
        <v>#N/A</v>
      </c>
      <c r="M20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8" s="19" t="e">
        <f>1+(calculations_table[[#This Row],[Effective date]]-calculations_table[[#This Row],[Interest start date - Judgments]])/365.25* JudgmentsRate</f>
        <v>#N/A</v>
      </c>
      <c r="O208" s="19">
        <v>1</v>
      </c>
      <c r="P208" s="19" t="e">
        <f>calculations_table[[#This Row],[Period 1 interest multiplier - Judgments]]*calculations_table[[#This Row],[Period 2 interest multiplier - Judgments]]</f>
        <v>#N/A</v>
      </c>
      <c r="Q208" s="11"/>
      <c r="Z208"/>
      <c r="AA208"/>
      <c r="AB208"/>
      <c r="AC208"/>
      <c r="AD208"/>
      <c r="AE208"/>
      <c r="AH208" s="11"/>
      <c r="AI208" s="11"/>
      <c r="AJ208" s="11"/>
      <c r="AK208" s="11"/>
      <c r="AL208" s="11"/>
      <c r="AM208" s="11"/>
    </row>
    <row r="209" spans="1:39" x14ac:dyDescent="0.2">
      <c r="A209" s="37" t="str">
        <f>IFERROR(IF(Calc_type="Bulk", IF(data_final_bulk[[#This Row],[Member ID]]="", "", data_final_bulk[[#This Row],[Member ID]]), IF(A208="Member ID",  "Individual","")), "")</f>
        <v/>
      </c>
      <c r="B209" s="35" t="str">
        <f>IFERROR(IF(Calc_type="Bulk", IF(data_final_bulk[[#This Row],[Global ID]]="", "", data_final_bulk[[#This Row],[Global ID]]), IF(B208="Global ID", "Individual","")), "")</f>
        <v/>
      </c>
      <c r="C209" s="85">
        <f>IF(Calc_type="Bulk", data_final_bulk[[#This Row],[Effective date]], Effective_date_individual)</f>
        <v>0</v>
      </c>
      <c r="D209" s="16">
        <f>IF(Calc_type="Bulk", data_final_bulk[[#This Row],[Earliest payment date]], Earliest_payment_date_individual)</f>
        <v>0</v>
      </c>
      <c r="E209" s="16">
        <f>IF(Calc_type="Bulk", data_final_bulk[[#This Row],[Lump Sum payment date]], Lump_sum_payment_date_individual)</f>
        <v>0</v>
      </c>
      <c r="F209" s="19">
        <f>IF(Calc_type="Bulk", data_final_bulk[[#This Row],[Payment amount]], Payment_amount_individual)</f>
        <v>0</v>
      </c>
      <c r="G209" s="19">
        <f>IF(Calc_type="Bulk", data_final_bulk[[#This Row],[Payment type]], Payment_type_individual)</f>
        <v>0</v>
      </c>
      <c r="H20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09" s="16" t="e">
        <f>IF(calculations_table[[#This Row],[Lump sum flag]]="Y",
calculations_table[[#This Row],[Lump sum payment date]],
   IF(calculations_table[[#This Row],[Earliest payment date]]=0,
      "N/A",
      calculations_table[[#This Row],[Earliest payment date]]
   )
)</f>
        <v>#N/A</v>
      </c>
      <c r="J209" s="19">
        <f>SUMIFS(calculations_table[Payment amount], calculations_table[Member ID], calculations_table[[#This Row],[Member ID]])</f>
        <v>0</v>
      </c>
      <c r="K209" s="19" t="e">
        <f>calculations_table[[#This Row],[Total interest multiplier - Judgments]]</f>
        <v>#N/A</v>
      </c>
      <c r="L209" s="19" t="e">
        <f>calculations_table[[#This Row],[Payment amount]]*(calculations_table[[#This Row],[Interest multiplier]]-1)</f>
        <v>#N/A</v>
      </c>
      <c r="M20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09" s="19" t="e">
        <f>1+(calculations_table[[#This Row],[Effective date]]-calculations_table[[#This Row],[Interest start date - Judgments]])/365.25* JudgmentsRate</f>
        <v>#N/A</v>
      </c>
      <c r="O209" s="19">
        <v>1</v>
      </c>
      <c r="P209" s="19" t="e">
        <f>calculations_table[[#This Row],[Period 1 interest multiplier - Judgments]]*calculations_table[[#This Row],[Period 2 interest multiplier - Judgments]]</f>
        <v>#N/A</v>
      </c>
      <c r="Q209" s="11"/>
      <c r="Z209"/>
      <c r="AA209"/>
      <c r="AB209"/>
      <c r="AC209"/>
      <c r="AD209"/>
      <c r="AE209"/>
      <c r="AH209" s="11"/>
      <c r="AI209" s="11"/>
      <c r="AJ209" s="11"/>
      <c r="AK209" s="11"/>
      <c r="AL209" s="11"/>
      <c r="AM209" s="11"/>
    </row>
    <row r="210" spans="1:39" x14ac:dyDescent="0.2">
      <c r="A210" s="37" t="str">
        <f>IFERROR(IF(Calc_type="Bulk", IF(data_final_bulk[[#This Row],[Member ID]]="", "", data_final_bulk[[#This Row],[Member ID]]), IF(A209="Member ID",  "Individual","")), "")</f>
        <v/>
      </c>
      <c r="B210" s="35" t="str">
        <f>IFERROR(IF(Calc_type="Bulk", IF(data_final_bulk[[#This Row],[Global ID]]="", "", data_final_bulk[[#This Row],[Global ID]]), IF(B209="Global ID", "Individual","")), "")</f>
        <v/>
      </c>
      <c r="C210" s="85">
        <f>IF(Calc_type="Bulk", data_final_bulk[[#This Row],[Effective date]], Effective_date_individual)</f>
        <v>0</v>
      </c>
      <c r="D210" s="16">
        <f>IF(Calc_type="Bulk", data_final_bulk[[#This Row],[Earliest payment date]], Earliest_payment_date_individual)</f>
        <v>0</v>
      </c>
      <c r="E210" s="16">
        <f>IF(Calc_type="Bulk", data_final_bulk[[#This Row],[Lump Sum payment date]], Lump_sum_payment_date_individual)</f>
        <v>0</v>
      </c>
      <c r="F210" s="19">
        <f>IF(Calc_type="Bulk", data_final_bulk[[#This Row],[Payment amount]], Payment_amount_individual)</f>
        <v>0</v>
      </c>
      <c r="G210" s="19">
        <f>IF(Calc_type="Bulk", data_final_bulk[[#This Row],[Payment type]], Payment_type_individual)</f>
        <v>0</v>
      </c>
      <c r="H21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0" s="16" t="e">
        <f>IF(calculations_table[[#This Row],[Lump sum flag]]="Y",
calculations_table[[#This Row],[Lump sum payment date]],
   IF(calculations_table[[#This Row],[Earliest payment date]]=0,
      "N/A",
      calculations_table[[#This Row],[Earliest payment date]]
   )
)</f>
        <v>#N/A</v>
      </c>
      <c r="J210" s="19">
        <f>SUMIFS(calculations_table[Payment amount], calculations_table[Member ID], calculations_table[[#This Row],[Member ID]])</f>
        <v>0</v>
      </c>
      <c r="K210" s="19" t="e">
        <f>calculations_table[[#This Row],[Total interest multiplier - Judgments]]</f>
        <v>#N/A</v>
      </c>
      <c r="L210" s="19" t="e">
        <f>calculations_table[[#This Row],[Payment amount]]*(calculations_table[[#This Row],[Interest multiplier]]-1)</f>
        <v>#N/A</v>
      </c>
      <c r="M21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0" s="19" t="e">
        <f>1+(calculations_table[[#This Row],[Effective date]]-calculations_table[[#This Row],[Interest start date - Judgments]])/365.25* JudgmentsRate</f>
        <v>#N/A</v>
      </c>
      <c r="O210" s="19">
        <v>1</v>
      </c>
      <c r="P210" s="19" t="e">
        <f>calculations_table[[#This Row],[Period 1 interest multiplier - Judgments]]*calculations_table[[#This Row],[Period 2 interest multiplier - Judgments]]</f>
        <v>#N/A</v>
      </c>
      <c r="Q210" s="11"/>
      <c r="Z210"/>
      <c r="AA210"/>
      <c r="AB210"/>
      <c r="AC210"/>
      <c r="AD210"/>
      <c r="AE210"/>
      <c r="AH210" s="11"/>
      <c r="AI210" s="11"/>
      <c r="AJ210" s="11"/>
      <c r="AK210" s="11"/>
      <c r="AL210" s="11"/>
      <c r="AM210" s="11"/>
    </row>
    <row r="211" spans="1:39" x14ac:dyDescent="0.2">
      <c r="A211" s="37" t="str">
        <f>IFERROR(IF(Calc_type="Bulk", IF(data_final_bulk[[#This Row],[Member ID]]="", "", data_final_bulk[[#This Row],[Member ID]]), IF(A210="Member ID",  "Individual","")), "")</f>
        <v/>
      </c>
      <c r="B211" s="35" t="str">
        <f>IFERROR(IF(Calc_type="Bulk", IF(data_final_bulk[[#This Row],[Global ID]]="", "", data_final_bulk[[#This Row],[Global ID]]), IF(B210="Global ID", "Individual","")), "")</f>
        <v/>
      </c>
      <c r="C211" s="85">
        <f>IF(Calc_type="Bulk", data_final_bulk[[#This Row],[Effective date]], Effective_date_individual)</f>
        <v>0</v>
      </c>
      <c r="D211" s="16">
        <f>IF(Calc_type="Bulk", data_final_bulk[[#This Row],[Earliest payment date]], Earliest_payment_date_individual)</f>
        <v>0</v>
      </c>
      <c r="E211" s="16">
        <f>IF(Calc_type="Bulk", data_final_bulk[[#This Row],[Lump Sum payment date]], Lump_sum_payment_date_individual)</f>
        <v>0</v>
      </c>
      <c r="F211" s="19">
        <f>IF(Calc_type="Bulk", data_final_bulk[[#This Row],[Payment amount]], Payment_amount_individual)</f>
        <v>0</v>
      </c>
      <c r="G211" s="19">
        <f>IF(Calc_type="Bulk", data_final_bulk[[#This Row],[Payment type]], Payment_type_individual)</f>
        <v>0</v>
      </c>
      <c r="H21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1" s="16" t="e">
        <f>IF(calculations_table[[#This Row],[Lump sum flag]]="Y",
calculations_table[[#This Row],[Lump sum payment date]],
   IF(calculations_table[[#This Row],[Earliest payment date]]=0,
      "N/A",
      calculations_table[[#This Row],[Earliest payment date]]
   )
)</f>
        <v>#N/A</v>
      </c>
      <c r="J211" s="19">
        <f>SUMIFS(calculations_table[Payment amount], calculations_table[Member ID], calculations_table[[#This Row],[Member ID]])</f>
        <v>0</v>
      </c>
      <c r="K211" s="19" t="e">
        <f>calculations_table[[#This Row],[Total interest multiplier - Judgments]]</f>
        <v>#N/A</v>
      </c>
      <c r="L211" s="19" t="e">
        <f>calculations_table[[#This Row],[Payment amount]]*(calculations_table[[#This Row],[Interest multiplier]]-1)</f>
        <v>#N/A</v>
      </c>
      <c r="M21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1" s="19" t="e">
        <f>1+(calculations_table[[#This Row],[Effective date]]-calculations_table[[#This Row],[Interest start date - Judgments]])/365.25* JudgmentsRate</f>
        <v>#N/A</v>
      </c>
      <c r="O211" s="19">
        <v>1</v>
      </c>
      <c r="P211" s="19" t="e">
        <f>calculations_table[[#This Row],[Period 1 interest multiplier - Judgments]]*calculations_table[[#This Row],[Period 2 interest multiplier - Judgments]]</f>
        <v>#N/A</v>
      </c>
      <c r="Q211" s="11"/>
      <c r="Z211"/>
      <c r="AA211"/>
      <c r="AB211"/>
      <c r="AC211"/>
      <c r="AD211"/>
      <c r="AE211"/>
      <c r="AH211" s="11"/>
      <c r="AI211" s="11"/>
      <c r="AJ211" s="11"/>
      <c r="AK211" s="11"/>
      <c r="AL211" s="11"/>
      <c r="AM211" s="11"/>
    </row>
    <row r="212" spans="1:39" x14ac:dyDescent="0.2">
      <c r="A212" s="37" t="str">
        <f>IFERROR(IF(Calc_type="Bulk", IF(data_final_bulk[[#This Row],[Member ID]]="", "", data_final_bulk[[#This Row],[Member ID]]), IF(A211="Member ID",  "Individual","")), "")</f>
        <v/>
      </c>
      <c r="B212" s="35" t="str">
        <f>IFERROR(IF(Calc_type="Bulk", IF(data_final_bulk[[#This Row],[Global ID]]="", "", data_final_bulk[[#This Row],[Global ID]]), IF(B211="Global ID", "Individual","")), "")</f>
        <v/>
      </c>
      <c r="C212" s="85">
        <f>IF(Calc_type="Bulk", data_final_bulk[[#This Row],[Effective date]], Effective_date_individual)</f>
        <v>0</v>
      </c>
      <c r="D212" s="16">
        <f>IF(Calc_type="Bulk", data_final_bulk[[#This Row],[Earliest payment date]], Earliest_payment_date_individual)</f>
        <v>0</v>
      </c>
      <c r="E212" s="16">
        <f>IF(Calc_type="Bulk", data_final_bulk[[#This Row],[Lump Sum payment date]], Lump_sum_payment_date_individual)</f>
        <v>0</v>
      </c>
      <c r="F212" s="19">
        <f>IF(Calc_type="Bulk", data_final_bulk[[#This Row],[Payment amount]], Payment_amount_individual)</f>
        <v>0</v>
      </c>
      <c r="G212" s="19">
        <f>IF(Calc_type="Bulk", data_final_bulk[[#This Row],[Payment type]], Payment_type_individual)</f>
        <v>0</v>
      </c>
      <c r="H21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2" s="16" t="e">
        <f>IF(calculations_table[[#This Row],[Lump sum flag]]="Y",
calculations_table[[#This Row],[Lump sum payment date]],
   IF(calculations_table[[#This Row],[Earliest payment date]]=0,
      "N/A",
      calculations_table[[#This Row],[Earliest payment date]]
   )
)</f>
        <v>#N/A</v>
      </c>
      <c r="J212" s="19">
        <f>SUMIFS(calculations_table[Payment amount], calculations_table[Member ID], calculations_table[[#This Row],[Member ID]])</f>
        <v>0</v>
      </c>
      <c r="K212" s="19" t="e">
        <f>calculations_table[[#This Row],[Total interest multiplier - Judgments]]</f>
        <v>#N/A</v>
      </c>
      <c r="L212" s="19" t="e">
        <f>calculations_table[[#This Row],[Payment amount]]*(calculations_table[[#This Row],[Interest multiplier]]-1)</f>
        <v>#N/A</v>
      </c>
      <c r="M21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2" s="19" t="e">
        <f>1+(calculations_table[[#This Row],[Effective date]]-calculations_table[[#This Row],[Interest start date - Judgments]])/365.25* JudgmentsRate</f>
        <v>#N/A</v>
      </c>
      <c r="O212" s="19">
        <v>1</v>
      </c>
      <c r="P212" s="19" t="e">
        <f>calculations_table[[#This Row],[Period 1 interest multiplier - Judgments]]*calculations_table[[#This Row],[Period 2 interest multiplier - Judgments]]</f>
        <v>#N/A</v>
      </c>
      <c r="Q212" s="11"/>
      <c r="Z212"/>
      <c r="AA212"/>
      <c r="AB212"/>
      <c r="AC212"/>
      <c r="AD212"/>
      <c r="AE212"/>
      <c r="AH212" s="11"/>
      <c r="AI212" s="11"/>
      <c r="AJ212" s="11"/>
      <c r="AK212" s="11"/>
      <c r="AL212" s="11"/>
      <c r="AM212" s="11"/>
    </row>
    <row r="213" spans="1:39" x14ac:dyDescent="0.2">
      <c r="A213" s="37" t="str">
        <f>IFERROR(IF(Calc_type="Bulk", IF(data_final_bulk[[#This Row],[Member ID]]="", "", data_final_bulk[[#This Row],[Member ID]]), IF(A212="Member ID",  "Individual","")), "")</f>
        <v/>
      </c>
      <c r="B213" s="35" t="str">
        <f>IFERROR(IF(Calc_type="Bulk", IF(data_final_bulk[[#This Row],[Global ID]]="", "", data_final_bulk[[#This Row],[Global ID]]), IF(B212="Global ID", "Individual","")), "")</f>
        <v/>
      </c>
      <c r="C213" s="85">
        <f>IF(Calc_type="Bulk", data_final_bulk[[#This Row],[Effective date]], Effective_date_individual)</f>
        <v>0</v>
      </c>
      <c r="D213" s="16">
        <f>IF(Calc_type="Bulk", data_final_bulk[[#This Row],[Earliest payment date]], Earliest_payment_date_individual)</f>
        <v>0</v>
      </c>
      <c r="E213" s="16">
        <f>IF(Calc_type="Bulk", data_final_bulk[[#This Row],[Lump Sum payment date]], Lump_sum_payment_date_individual)</f>
        <v>0</v>
      </c>
      <c r="F213" s="19">
        <f>IF(Calc_type="Bulk", data_final_bulk[[#This Row],[Payment amount]], Payment_amount_individual)</f>
        <v>0</v>
      </c>
      <c r="G213" s="19">
        <f>IF(Calc_type="Bulk", data_final_bulk[[#This Row],[Payment type]], Payment_type_individual)</f>
        <v>0</v>
      </c>
      <c r="H21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3" s="16" t="e">
        <f>IF(calculations_table[[#This Row],[Lump sum flag]]="Y",
calculations_table[[#This Row],[Lump sum payment date]],
   IF(calculations_table[[#This Row],[Earliest payment date]]=0,
      "N/A",
      calculations_table[[#This Row],[Earliest payment date]]
   )
)</f>
        <v>#N/A</v>
      </c>
      <c r="J213" s="19">
        <f>SUMIFS(calculations_table[Payment amount], calculations_table[Member ID], calculations_table[[#This Row],[Member ID]])</f>
        <v>0</v>
      </c>
      <c r="K213" s="19" t="e">
        <f>calculations_table[[#This Row],[Total interest multiplier - Judgments]]</f>
        <v>#N/A</v>
      </c>
      <c r="L213" s="19" t="e">
        <f>calculations_table[[#This Row],[Payment amount]]*(calculations_table[[#This Row],[Interest multiplier]]-1)</f>
        <v>#N/A</v>
      </c>
      <c r="M21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3" s="19" t="e">
        <f>1+(calculations_table[[#This Row],[Effective date]]-calculations_table[[#This Row],[Interest start date - Judgments]])/365.25* JudgmentsRate</f>
        <v>#N/A</v>
      </c>
      <c r="O213" s="19">
        <v>1</v>
      </c>
      <c r="P213" s="19" t="e">
        <f>calculations_table[[#This Row],[Period 1 interest multiplier - Judgments]]*calculations_table[[#This Row],[Period 2 interest multiplier - Judgments]]</f>
        <v>#N/A</v>
      </c>
      <c r="Q213" s="11"/>
      <c r="Z213"/>
      <c r="AA213"/>
      <c r="AB213"/>
      <c r="AC213"/>
      <c r="AD213"/>
      <c r="AE213"/>
      <c r="AH213" s="11"/>
      <c r="AI213" s="11"/>
      <c r="AJ213" s="11"/>
      <c r="AK213" s="11"/>
      <c r="AL213" s="11"/>
      <c r="AM213" s="11"/>
    </row>
    <row r="214" spans="1:39" x14ac:dyDescent="0.2">
      <c r="A214" s="37" t="str">
        <f>IFERROR(IF(Calc_type="Bulk", IF(data_final_bulk[[#This Row],[Member ID]]="", "", data_final_bulk[[#This Row],[Member ID]]), IF(A213="Member ID",  "Individual","")), "")</f>
        <v/>
      </c>
      <c r="B214" s="35" t="str">
        <f>IFERROR(IF(Calc_type="Bulk", IF(data_final_bulk[[#This Row],[Global ID]]="", "", data_final_bulk[[#This Row],[Global ID]]), IF(B213="Global ID", "Individual","")), "")</f>
        <v/>
      </c>
      <c r="C214" s="85">
        <f>IF(Calc_type="Bulk", data_final_bulk[[#This Row],[Effective date]], Effective_date_individual)</f>
        <v>0</v>
      </c>
      <c r="D214" s="16">
        <f>IF(Calc_type="Bulk", data_final_bulk[[#This Row],[Earliest payment date]], Earliest_payment_date_individual)</f>
        <v>0</v>
      </c>
      <c r="E214" s="16">
        <f>IF(Calc_type="Bulk", data_final_bulk[[#This Row],[Lump Sum payment date]], Lump_sum_payment_date_individual)</f>
        <v>0</v>
      </c>
      <c r="F214" s="19">
        <f>IF(Calc_type="Bulk", data_final_bulk[[#This Row],[Payment amount]], Payment_amount_individual)</f>
        <v>0</v>
      </c>
      <c r="G214" s="19">
        <f>IF(Calc_type="Bulk", data_final_bulk[[#This Row],[Payment type]], Payment_type_individual)</f>
        <v>0</v>
      </c>
      <c r="H21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4" s="16" t="e">
        <f>IF(calculations_table[[#This Row],[Lump sum flag]]="Y",
calculations_table[[#This Row],[Lump sum payment date]],
   IF(calculations_table[[#This Row],[Earliest payment date]]=0,
      "N/A",
      calculations_table[[#This Row],[Earliest payment date]]
   )
)</f>
        <v>#N/A</v>
      </c>
      <c r="J214" s="19">
        <f>SUMIFS(calculations_table[Payment amount], calculations_table[Member ID], calculations_table[[#This Row],[Member ID]])</f>
        <v>0</v>
      </c>
      <c r="K214" s="19" t="e">
        <f>calculations_table[[#This Row],[Total interest multiplier - Judgments]]</f>
        <v>#N/A</v>
      </c>
      <c r="L214" s="19" t="e">
        <f>calculations_table[[#This Row],[Payment amount]]*(calculations_table[[#This Row],[Interest multiplier]]-1)</f>
        <v>#N/A</v>
      </c>
      <c r="M21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4" s="19" t="e">
        <f>1+(calculations_table[[#This Row],[Effective date]]-calculations_table[[#This Row],[Interest start date - Judgments]])/365.25* JudgmentsRate</f>
        <v>#N/A</v>
      </c>
      <c r="O214" s="19">
        <v>1</v>
      </c>
      <c r="P214" s="19" t="e">
        <f>calculations_table[[#This Row],[Period 1 interest multiplier - Judgments]]*calculations_table[[#This Row],[Period 2 interest multiplier - Judgments]]</f>
        <v>#N/A</v>
      </c>
      <c r="Q214" s="11"/>
      <c r="Z214"/>
      <c r="AA214"/>
      <c r="AB214"/>
      <c r="AC214"/>
      <c r="AD214"/>
      <c r="AE214"/>
      <c r="AH214" s="11"/>
      <c r="AI214" s="11"/>
      <c r="AJ214" s="11"/>
      <c r="AK214" s="11"/>
      <c r="AL214" s="11"/>
      <c r="AM214" s="11"/>
    </row>
    <row r="215" spans="1:39" x14ac:dyDescent="0.2">
      <c r="A215" s="37" t="str">
        <f>IFERROR(IF(Calc_type="Bulk", IF(data_final_bulk[[#This Row],[Member ID]]="", "", data_final_bulk[[#This Row],[Member ID]]), IF(A214="Member ID",  "Individual","")), "")</f>
        <v/>
      </c>
      <c r="B215" s="35" t="str">
        <f>IFERROR(IF(Calc_type="Bulk", IF(data_final_bulk[[#This Row],[Global ID]]="", "", data_final_bulk[[#This Row],[Global ID]]), IF(B214="Global ID", "Individual","")), "")</f>
        <v/>
      </c>
      <c r="C215" s="85">
        <f>IF(Calc_type="Bulk", data_final_bulk[[#This Row],[Effective date]], Effective_date_individual)</f>
        <v>0</v>
      </c>
      <c r="D215" s="16">
        <f>IF(Calc_type="Bulk", data_final_bulk[[#This Row],[Earliest payment date]], Earliest_payment_date_individual)</f>
        <v>0</v>
      </c>
      <c r="E215" s="16">
        <f>IF(Calc_type="Bulk", data_final_bulk[[#This Row],[Lump Sum payment date]], Lump_sum_payment_date_individual)</f>
        <v>0</v>
      </c>
      <c r="F215" s="19">
        <f>IF(Calc_type="Bulk", data_final_bulk[[#This Row],[Payment amount]], Payment_amount_individual)</f>
        <v>0</v>
      </c>
      <c r="G215" s="19">
        <f>IF(Calc_type="Bulk", data_final_bulk[[#This Row],[Payment type]], Payment_type_individual)</f>
        <v>0</v>
      </c>
      <c r="H21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5" s="16" t="e">
        <f>IF(calculations_table[[#This Row],[Lump sum flag]]="Y",
calculations_table[[#This Row],[Lump sum payment date]],
   IF(calculations_table[[#This Row],[Earliest payment date]]=0,
      "N/A",
      calculations_table[[#This Row],[Earliest payment date]]
   )
)</f>
        <v>#N/A</v>
      </c>
      <c r="J215" s="19">
        <f>SUMIFS(calculations_table[Payment amount], calculations_table[Member ID], calculations_table[[#This Row],[Member ID]])</f>
        <v>0</v>
      </c>
      <c r="K215" s="19" t="e">
        <f>calculations_table[[#This Row],[Total interest multiplier - Judgments]]</f>
        <v>#N/A</v>
      </c>
      <c r="L215" s="19" t="e">
        <f>calculations_table[[#This Row],[Payment amount]]*(calculations_table[[#This Row],[Interest multiplier]]-1)</f>
        <v>#N/A</v>
      </c>
      <c r="M21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5" s="19" t="e">
        <f>1+(calculations_table[[#This Row],[Effective date]]-calculations_table[[#This Row],[Interest start date - Judgments]])/365.25* JudgmentsRate</f>
        <v>#N/A</v>
      </c>
      <c r="O215" s="19">
        <v>1</v>
      </c>
      <c r="P215" s="19" t="e">
        <f>calculations_table[[#This Row],[Period 1 interest multiplier - Judgments]]*calculations_table[[#This Row],[Period 2 interest multiplier - Judgments]]</f>
        <v>#N/A</v>
      </c>
      <c r="Q215" s="11"/>
      <c r="Z215"/>
      <c r="AA215"/>
      <c r="AB215"/>
      <c r="AC215"/>
      <c r="AD215"/>
      <c r="AE215"/>
      <c r="AH215" s="11"/>
      <c r="AI215" s="11"/>
      <c r="AJ215" s="11"/>
      <c r="AK215" s="11"/>
      <c r="AL215" s="11"/>
      <c r="AM215" s="11"/>
    </row>
    <row r="216" spans="1:39" x14ac:dyDescent="0.2">
      <c r="A216" s="37" t="str">
        <f>IFERROR(IF(Calc_type="Bulk", IF(data_final_bulk[[#This Row],[Member ID]]="", "", data_final_bulk[[#This Row],[Member ID]]), IF(A215="Member ID",  "Individual","")), "")</f>
        <v/>
      </c>
      <c r="B216" s="35" t="str">
        <f>IFERROR(IF(Calc_type="Bulk", IF(data_final_bulk[[#This Row],[Global ID]]="", "", data_final_bulk[[#This Row],[Global ID]]), IF(B215="Global ID", "Individual","")), "")</f>
        <v/>
      </c>
      <c r="C216" s="85">
        <f>IF(Calc_type="Bulk", data_final_bulk[[#This Row],[Effective date]], Effective_date_individual)</f>
        <v>0</v>
      </c>
      <c r="D216" s="16">
        <f>IF(Calc_type="Bulk", data_final_bulk[[#This Row],[Earliest payment date]], Earliest_payment_date_individual)</f>
        <v>0</v>
      </c>
      <c r="E216" s="16">
        <f>IF(Calc_type="Bulk", data_final_bulk[[#This Row],[Lump Sum payment date]], Lump_sum_payment_date_individual)</f>
        <v>0</v>
      </c>
      <c r="F216" s="19">
        <f>IF(Calc_type="Bulk", data_final_bulk[[#This Row],[Payment amount]], Payment_amount_individual)</f>
        <v>0</v>
      </c>
      <c r="G216" s="19">
        <f>IF(Calc_type="Bulk", data_final_bulk[[#This Row],[Payment type]], Payment_type_individual)</f>
        <v>0</v>
      </c>
      <c r="H21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6" s="16" t="e">
        <f>IF(calculations_table[[#This Row],[Lump sum flag]]="Y",
calculations_table[[#This Row],[Lump sum payment date]],
   IF(calculations_table[[#This Row],[Earliest payment date]]=0,
      "N/A",
      calculations_table[[#This Row],[Earliest payment date]]
   )
)</f>
        <v>#N/A</v>
      </c>
      <c r="J216" s="19">
        <f>SUMIFS(calculations_table[Payment amount], calculations_table[Member ID], calculations_table[[#This Row],[Member ID]])</f>
        <v>0</v>
      </c>
      <c r="K216" s="19" t="e">
        <f>calculations_table[[#This Row],[Total interest multiplier - Judgments]]</f>
        <v>#N/A</v>
      </c>
      <c r="L216" s="19" t="e">
        <f>calculations_table[[#This Row],[Payment amount]]*(calculations_table[[#This Row],[Interest multiplier]]-1)</f>
        <v>#N/A</v>
      </c>
      <c r="M21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6" s="19" t="e">
        <f>1+(calculations_table[[#This Row],[Effective date]]-calculations_table[[#This Row],[Interest start date - Judgments]])/365.25* JudgmentsRate</f>
        <v>#N/A</v>
      </c>
      <c r="O216" s="19">
        <v>1</v>
      </c>
      <c r="P216" s="19" t="e">
        <f>calculations_table[[#This Row],[Period 1 interest multiplier - Judgments]]*calculations_table[[#This Row],[Period 2 interest multiplier - Judgments]]</f>
        <v>#N/A</v>
      </c>
      <c r="Q216" s="11"/>
      <c r="Z216"/>
      <c r="AA216"/>
      <c r="AB216"/>
      <c r="AC216"/>
      <c r="AD216"/>
      <c r="AE216"/>
      <c r="AH216" s="11"/>
      <c r="AI216" s="11"/>
      <c r="AJ216" s="11"/>
      <c r="AK216" s="11"/>
      <c r="AL216" s="11"/>
      <c r="AM216" s="11"/>
    </row>
    <row r="217" spans="1:39" x14ac:dyDescent="0.2">
      <c r="A217" s="37" t="str">
        <f>IFERROR(IF(Calc_type="Bulk", IF(data_final_bulk[[#This Row],[Member ID]]="", "", data_final_bulk[[#This Row],[Member ID]]), IF(A216="Member ID",  "Individual","")), "")</f>
        <v/>
      </c>
      <c r="B217" s="35" t="str">
        <f>IFERROR(IF(Calc_type="Bulk", IF(data_final_bulk[[#This Row],[Global ID]]="", "", data_final_bulk[[#This Row],[Global ID]]), IF(B216="Global ID", "Individual","")), "")</f>
        <v/>
      </c>
      <c r="C217" s="85">
        <f>IF(Calc_type="Bulk", data_final_bulk[[#This Row],[Effective date]], Effective_date_individual)</f>
        <v>0</v>
      </c>
      <c r="D217" s="16">
        <f>IF(Calc_type="Bulk", data_final_bulk[[#This Row],[Earliest payment date]], Earliest_payment_date_individual)</f>
        <v>0</v>
      </c>
      <c r="E217" s="16">
        <f>IF(Calc_type="Bulk", data_final_bulk[[#This Row],[Lump Sum payment date]], Lump_sum_payment_date_individual)</f>
        <v>0</v>
      </c>
      <c r="F217" s="19">
        <f>IF(Calc_type="Bulk", data_final_bulk[[#This Row],[Payment amount]], Payment_amount_individual)</f>
        <v>0</v>
      </c>
      <c r="G217" s="19">
        <f>IF(Calc_type="Bulk", data_final_bulk[[#This Row],[Payment type]], Payment_type_individual)</f>
        <v>0</v>
      </c>
      <c r="H21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7" s="16" t="e">
        <f>IF(calculations_table[[#This Row],[Lump sum flag]]="Y",
calculations_table[[#This Row],[Lump sum payment date]],
   IF(calculations_table[[#This Row],[Earliest payment date]]=0,
      "N/A",
      calculations_table[[#This Row],[Earliest payment date]]
   )
)</f>
        <v>#N/A</v>
      </c>
      <c r="J217" s="19">
        <f>SUMIFS(calculations_table[Payment amount], calculations_table[Member ID], calculations_table[[#This Row],[Member ID]])</f>
        <v>0</v>
      </c>
      <c r="K217" s="19" t="e">
        <f>calculations_table[[#This Row],[Total interest multiplier - Judgments]]</f>
        <v>#N/A</v>
      </c>
      <c r="L217" s="19" t="e">
        <f>calculations_table[[#This Row],[Payment amount]]*(calculations_table[[#This Row],[Interest multiplier]]-1)</f>
        <v>#N/A</v>
      </c>
      <c r="M21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7" s="19" t="e">
        <f>1+(calculations_table[[#This Row],[Effective date]]-calculations_table[[#This Row],[Interest start date - Judgments]])/365.25* JudgmentsRate</f>
        <v>#N/A</v>
      </c>
      <c r="O217" s="19">
        <v>1</v>
      </c>
      <c r="P217" s="19" t="e">
        <f>calculations_table[[#This Row],[Period 1 interest multiplier - Judgments]]*calculations_table[[#This Row],[Period 2 interest multiplier - Judgments]]</f>
        <v>#N/A</v>
      </c>
      <c r="Q217" s="11"/>
      <c r="Z217"/>
      <c r="AA217"/>
      <c r="AB217"/>
      <c r="AC217"/>
      <c r="AD217"/>
      <c r="AE217"/>
      <c r="AH217" s="11"/>
      <c r="AI217" s="11"/>
      <c r="AJ217" s="11"/>
      <c r="AK217" s="11"/>
      <c r="AL217" s="11"/>
      <c r="AM217" s="11"/>
    </row>
    <row r="218" spans="1:39" x14ac:dyDescent="0.2">
      <c r="A218" s="37" t="str">
        <f>IFERROR(IF(Calc_type="Bulk", IF(data_final_bulk[[#This Row],[Member ID]]="", "", data_final_bulk[[#This Row],[Member ID]]), IF(A217="Member ID",  "Individual","")), "")</f>
        <v/>
      </c>
      <c r="B218" s="35" t="str">
        <f>IFERROR(IF(Calc_type="Bulk", IF(data_final_bulk[[#This Row],[Global ID]]="", "", data_final_bulk[[#This Row],[Global ID]]), IF(B217="Global ID", "Individual","")), "")</f>
        <v/>
      </c>
      <c r="C218" s="85">
        <f>IF(Calc_type="Bulk", data_final_bulk[[#This Row],[Effective date]], Effective_date_individual)</f>
        <v>0</v>
      </c>
      <c r="D218" s="16">
        <f>IF(Calc_type="Bulk", data_final_bulk[[#This Row],[Earliest payment date]], Earliest_payment_date_individual)</f>
        <v>0</v>
      </c>
      <c r="E218" s="16">
        <f>IF(Calc_type="Bulk", data_final_bulk[[#This Row],[Lump Sum payment date]], Lump_sum_payment_date_individual)</f>
        <v>0</v>
      </c>
      <c r="F218" s="19">
        <f>IF(Calc_type="Bulk", data_final_bulk[[#This Row],[Payment amount]], Payment_amount_individual)</f>
        <v>0</v>
      </c>
      <c r="G218" s="19">
        <f>IF(Calc_type="Bulk", data_final_bulk[[#This Row],[Payment type]], Payment_type_individual)</f>
        <v>0</v>
      </c>
      <c r="H21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8" s="16" t="e">
        <f>IF(calculations_table[[#This Row],[Lump sum flag]]="Y",
calculations_table[[#This Row],[Lump sum payment date]],
   IF(calculations_table[[#This Row],[Earliest payment date]]=0,
      "N/A",
      calculations_table[[#This Row],[Earliest payment date]]
   )
)</f>
        <v>#N/A</v>
      </c>
      <c r="J218" s="19">
        <f>SUMIFS(calculations_table[Payment amount], calculations_table[Member ID], calculations_table[[#This Row],[Member ID]])</f>
        <v>0</v>
      </c>
      <c r="K218" s="19" t="e">
        <f>calculations_table[[#This Row],[Total interest multiplier - Judgments]]</f>
        <v>#N/A</v>
      </c>
      <c r="L218" s="19" t="e">
        <f>calculations_table[[#This Row],[Payment amount]]*(calculations_table[[#This Row],[Interest multiplier]]-1)</f>
        <v>#N/A</v>
      </c>
      <c r="M21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8" s="19" t="e">
        <f>1+(calculations_table[[#This Row],[Effective date]]-calculations_table[[#This Row],[Interest start date - Judgments]])/365.25* JudgmentsRate</f>
        <v>#N/A</v>
      </c>
      <c r="O218" s="19">
        <v>1</v>
      </c>
      <c r="P218" s="19" t="e">
        <f>calculations_table[[#This Row],[Period 1 interest multiplier - Judgments]]*calculations_table[[#This Row],[Period 2 interest multiplier - Judgments]]</f>
        <v>#N/A</v>
      </c>
      <c r="Q218" s="11"/>
      <c r="Z218"/>
      <c r="AA218"/>
      <c r="AB218"/>
      <c r="AC218"/>
      <c r="AD218"/>
      <c r="AE218"/>
      <c r="AH218" s="11"/>
      <c r="AI218" s="11"/>
      <c r="AJ218" s="11"/>
      <c r="AK218" s="11"/>
      <c r="AL218" s="11"/>
      <c r="AM218" s="11"/>
    </row>
    <row r="219" spans="1:39" x14ac:dyDescent="0.2">
      <c r="A219" s="37" t="str">
        <f>IFERROR(IF(Calc_type="Bulk", IF(data_final_bulk[[#This Row],[Member ID]]="", "", data_final_bulk[[#This Row],[Member ID]]), IF(A218="Member ID",  "Individual","")), "")</f>
        <v/>
      </c>
      <c r="B219" s="35" t="str">
        <f>IFERROR(IF(Calc_type="Bulk", IF(data_final_bulk[[#This Row],[Global ID]]="", "", data_final_bulk[[#This Row],[Global ID]]), IF(B218="Global ID", "Individual","")), "")</f>
        <v/>
      </c>
      <c r="C219" s="85">
        <f>IF(Calc_type="Bulk", data_final_bulk[[#This Row],[Effective date]], Effective_date_individual)</f>
        <v>0</v>
      </c>
      <c r="D219" s="16">
        <f>IF(Calc_type="Bulk", data_final_bulk[[#This Row],[Earliest payment date]], Earliest_payment_date_individual)</f>
        <v>0</v>
      </c>
      <c r="E219" s="16">
        <f>IF(Calc_type="Bulk", data_final_bulk[[#This Row],[Lump Sum payment date]], Lump_sum_payment_date_individual)</f>
        <v>0</v>
      </c>
      <c r="F219" s="19">
        <f>IF(Calc_type="Bulk", data_final_bulk[[#This Row],[Payment amount]], Payment_amount_individual)</f>
        <v>0</v>
      </c>
      <c r="G219" s="19">
        <f>IF(Calc_type="Bulk", data_final_bulk[[#This Row],[Payment type]], Payment_type_individual)</f>
        <v>0</v>
      </c>
      <c r="H21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19" s="16" t="e">
        <f>IF(calculations_table[[#This Row],[Lump sum flag]]="Y",
calculations_table[[#This Row],[Lump sum payment date]],
   IF(calculations_table[[#This Row],[Earliest payment date]]=0,
      "N/A",
      calculations_table[[#This Row],[Earliest payment date]]
   )
)</f>
        <v>#N/A</v>
      </c>
      <c r="J219" s="19">
        <f>SUMIFS(calculations_table[Payment amount], calculations_table[Member ID], calculations_table[[#This Row],[Member ID]])</f>
        <v>0</v>
      </c>
      <c r="K219" s="19" t="e">
        <f>calculations_table[[#This Row],[Total interest multiplier - Judgments]]</f>
        <v>#N/A</v>
      </c>
      <c r="L219" s="19" t="e">
        <f>calculations_table[[#This Row],[Payment amount]]*(calculations_table[[#This Row],[Interest multiplier]]-1)</f>
        <v>#N/A</v>
      </c>
      <c r="M21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19" s="19" t="e">
        <f>1+(calculations_table[[#This Row],[Effective date]]-calculations_table[[#This Row],[Interest start date - Judgments]])/365.25* JudgmentsRate</f>
        <v>#N/A</v>
      </c>
      <c r="O219" s="19">
        <v>1</v>
      </c>
      <c r="P219" s="19" t="e">
        <f>calculations_table[[#This Row],[Period 1 interest multiplier - Judgments]]*calculations_table[[#This Row],[Period 2 interest multiplier - Judgments]]</f>
        <v>#N/A</v>
      </c>
      <c r="Q219" s="11"/>
      <c r="Z219"/>
      <c r="AA219"/>
      <c r="AB219"/>
      <c r="AC219"/>
      <c r="AD219"/>
      <c r="AE219"/>
      <c r="AH219" s="11"/>
      <c r="AI219" s="11"/>
      <c r="AJ219" s="11"/>
      <c r="AK219" s="11"/>
      <c r="AL219" s="11"/>
      <c r="AM219" s="11"/>
    </row>
    <row r="220" spans="1:39" x14ac:dyDescent="0.2">
      <c r="A220" s="37" t="str">
        <f>IFERROR(IF(Calc_type="Bulk", IF(data_final_bulk[[#This Row],[Member ID]]="", "", data_final_bulk[[#This Row],[Member ID]]), IF(A219="Member ID",  "Individual","")), "")</f>
        <v/>
      </c>
      <c r="B220" s="35" t="str">
        <f>IFERROR(IF(Calc_type="Bulk", IF(data_final_bulk[[#This Row],[Global ID]]="", "", data_final_bulk[[#This Row],[Global ID]]), IF(B219="Global ID", "Individual","")), "")</f>
        <v/>
      </c>
      <c r="C220" s="85">
        <f>IF(Calc_type="Bulk", data_final_bulk[[#This Row],[Effective date]], Effective_date_individual)</f>
        <v>0</v>
      </c>
      <c r="D220" s="16">
        <f>IF(Calc_type="Bulk", data_final_bulk[[#This Row],[Earliest payment date]], Earliest_payment_date_individual)</f>
        <v>0</v>
      </c>
      <c r="E220" s="16">
        <f>IF(Calc_type="Bulk", data_final_bulk[[#This Row],[Lump Sum payment date]], Lump_sum_payment_date_individual)</f>
        <v>0</v>
      </c>
      <c r="F220" s="19">
        <f>IF(Calc_type="Bulk", data_final_bulk[[#This Row],[Payment amount]], Payment_amount_individual)</f>
        <v>0</v>
      </c>
      <c r="G220" s="19">
        <f>IF(Calc_type="Bulk", data_final_bulk[[#This Row],[Payment type]], Payment_type_individual)</f>
        <v>0</v>
      </c>
      <c r="H22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0" s="16" t="e">
        <f>IF(calculations_table[[#This Row],[Lump sum flag]]="Y",
calculations_table[[#This Row],[Lump sum payment date]],
   IF(calculations_table[[#This Row],[Earliest payment date]]=0,
      "N/A",
      calculations_table[[#This Row],[Earliest payment date]]
   )
)</f>
        <v>#N/A</v>
      </c>
      <c r="J220" s="19">
        <f>SUMIFS(calculations_table[Payment amount], calculations_table[Member ID], calculations_table[[#This Row],[Member ID]])</f>
        <v>0</v>
      </c>
      <c r="K220" s="19" t="e">
        <f>calculations_table[[#This Row],[Total interest multiplier - Judgments]]</f>
        <v>#N/A</v>
      </c>
      <c r="L220" s="19" t="e">
        <f>calculations_table[[#This Row],[Payment amount]]*(calculations_table[[#This Row],[Interest multiplier]]-1)</f>
        <v>#N/A</v>
      </c>
      <c r="M22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0" s="19" t="e">
        <f>1+(calculations_table[[#This Row],[Effective date]]-calculations_table[[#This Row],[Interest start date - Judgments]])/365.25* JudgmentsRate</f>
        <v>#N/A</v>
      </c>
      <c r="O220" s="19">
        <v>1</v>
      </c>
      <c r="P220" s="19" t="e">
        <f>calculations_table[[#This Row],[Period 1 interest multiplier - Judgments]]*calculations_table[[#This Row],[Period 2 interest multiplier - Judgments]]</f>
        <v>#N/A</v>
      </c>
      <c r="Q220" s="11"/>
      <c r="Z220"/>
      <c r="AA220"/>
      <c r="AB220"/>
      <c r="AC220"/>
      <c r="AD220"/>
      <c r="AE220"/>
      <c r="AH220" s="11"/>
      <c r="AI220" s="11"/>
      <c r="AJ220" s="11"/>
      <c r="AK220" s="11"/>
      <c r="AL220" s="11"/>
      <c r="AM220" s="11"/>
    </row>
    <row r="221" spans="1:39" x14ac:dyDescent="0.2">
      <c r="A221" s="37" t="str">
        <f>IFERROR(IF(Calc_type="Bulk", IF(data_final_bulk[[#This Row],[Member ID]]="", "", data_final_bulk[[#This Row],[Member ID]]), IF(A220="Member ID",  "Individual","")), "")</f>
        <v/>
      </c>
      <c r="B221" s="35" t="str">
        <f>IFERROR(IF(Calc_type="Bulk", IF(data_final_bulk[[#This Row],[Global ID]]="", "", data_final_bulk[[#This Row],[Global ID]]), IF(B220="Global ID", "Individual","")), "")</f>
        <v/>
      </c>
      <c r="C221" s="85">
        <f>IF(Calc_type="Bulk", data_final_bulk[[#This Row],[Effective date]], Effective_date_individual)</f>
        <v>0</v>
      </c>
      <c r="D221" s="16">
        <f>IF(Calc_type="Bulk", data_final_bulk[[#This Row],[Earliest payment date]], Earliest_payment_date_individual)</f>
        <v>0</v>
      </c>
      <c r="E221" s="16">
        <f>IF(Calc_type="Bulk", data_final_bulk[[#This Row],[Lump Sum payment date]], Lump_sum_payment_date_individual)</f>
        <v>0</v>
      </c>
      <c r="F221" s="19">
        <f>IF(Calc_type="Bulk", data_final_bulk[[#This Row],[Payment amount]], Payment_amount_individual)</f>
        <v>0</v>
      </c>
      <c r="G221" s="19">
        <f>IF(Calc_type="Bulk", data_final_bulk[[#This Row],[Payment type]], Payment_type_individual)</f>
        <v>0</v>
      </c>
      <c r="H22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1" s="16" t="e">
        <f>IF(calculations_table[[#This Row],[Lump sum flag]]="Y",
calculations_table[[#This Row],[Lump sum payment date]],
   IF(calculations_table[[#This Row],[Earliest payment date]]=0,
      "N/A",
      calculations_table[[#This Row],[Earliest payment date]]
   )
)</f>
        <v>#N/A</v>
      </c>
      <c r="J221" s="19">
        <f>SUMIFS(calculations_table[Payment amount], calculations_table[Member ID], calculations_table[[#This Row],[Member ID]])</f>
        <v>0</v>
      </c>
      <c r="K221" s="19" t="e">
        <f>calculations_table[[#This Row],[Total interest multiplier - Judgments]]</f>
        <v>#N/A</v>
      </c>
      <c r="L221" s="19" t="e">
        <f>calculations_table[[#This Row],[Payment amount]]*(calculations_table[[#This Row],[Interest multiplier]]-1)</f>
        <v>#N/A</v>
      </c>
      <c r="M22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1" s="19" t="e">
        <f>1+(calculations_table[[#This Row],[Effective date]]-calculations_table[[#This Row],[Interest start date - Judgments]])/365.25* JudgmentsRate</f>
        <v>#N/A</v>
      </c>
      <c r="O221" s="19">
        <v>1</v>
      </c>
      <c r="P221" s="19" t="e">
        <f>calculations_table[[#This Row],[Period 1 interest multiplier - Judgments]]*calculations_table[[#This Row],[Period 2 interest multiplier - Judgments]]</f>
        <v>#N/A</v>
      </c>
      <c r="Q221" s="11"/>
      <c r="Z221"/>
      <c r="AA221"/>
      <c r="AB221"/>
      <c r="AC221"/>
      <c r="AD221"/>
      <c r="AE221"/>
      <c r="AH221" s="11"/>
      <c r="AI221" s="11"/>
      <c r="AJ221" s="11"/>
      <c r="AK221" s="11"/>
      <c r="AL221" s="11"/>
      <c r="AM221" s="11"/>
    </row>
    <row r="222" spans="1:39" x14ac:dyDescent="0.2">
      <c r="A222" s="37" t="str">
        <f>IFERROR(IF(Calc_type="Bulk", IF(data_final_bulk[[#This Row],[Member ID]]="", "", data_final_bulk[[#This Row],[Member ID]]), IF(A221="Member ID",  "Individual","")), "")</f>
        <v/>
      </c>
      <c r="B222" s="35" t="str">
        <f>IFERROR(IF(Calc_type="Bulk", IF(data_final_bulk[[#This Row],[Global ID]]="", "", data_final_bulk[[#This Row],[Global ID]]), IF(B221="Global ID", "Individual","")), "")</f>
        <v/>
      </c>
      <c r="C222" s="85">
        <f>IF(Calc_type="Bulk", data_final_bulk[[#This Row],[Effective date]], Effective_date_individual)</f>
        <v>0</v>
      </c>
      <c r="D222" s="16">
        <f>IF(Calc_type="Bulk", data_final_bulk[[#This Row],[Earliest payment date]], Earliest_payment_date_individual)</f>
        <v>0</v>
      </c>
      <c r="E222" s="16">
        <f>IF(Calc_type="Bulk", data_final_bulk[[#This Row],[Lump Sum payment date]], Lump_sum_payment_date_individual)</f>
        <v>0</v>
      </c>
      <c r="F222" s="19">
        <f>IF(Calc_type="Bulk", data_final_bulk[[#This Row],[Payment amount]], Payment_amount_individual)</f>
        <v>0</v>
      </c>
      <c r="G222" s="19">
        <f>IF(Calc_type="Bulk", data_final_bulk[[#This Row],[Payment type]], Payment_type_individual)</f>
        <v>0</v>
      </c>
      <c r="H22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2" s="16" t="e">
        <f>IF(calculations_table[[#This Row],[Lump sum flag]]="Y",
calculations_table[[#This Row],[Lump sum payment date]],
   IF(calculations_table[[#This Row],[Earliest payment date]]=0,
      "N/A",
      calculations_table[[#This Row],[Earliest payment date]]
   )
)</f>
        <v>#N/A</v>
      </c>
      <c r="J222" s="19">
        <f>SUMIFS(calculations_table[Payment amount], calculations_table[Member ID], calculations_table[[#This Row],[Member ID]])</f>
        <v>0</v>
      </c>
      <c r="K222" s="19" t="e">
        <f>calculations_table[[#This Row],[Total interest multiplier - Judgments]]</f>
        <v>#N/A</v>
      </c>
      <c r="L222" s="19" t="e">
        <f>calculations_table[[#This Row],[Payment amount]]*(calculations_table[[#This Row],[Interest multiplier]]-1)</f>
        <v>#N/A</v>
      </c>
      <c r="M22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2" s="19" t="e">
        <f>1+(calculations_table[[#This Row],[Effective date]]-calculations_table[[#This Row],[Interest start date - Judgments]])/365.25* JudgmentsRate</f>
        <v>#N/A</v>
      </c>
      <c r="O222" s="19">
        <v>1</v>
      </c>
      <c r="P222" s="19" t="e">
        <f>calculations_table[[#This Row],[Period 1 interest multiplier - Judgments]]*calculations_table[[#This Row],[Period 2 interest multiplier - Judgments]]</f>
        <v>#N/A</v>
      </c>
      <c r="Q222" s="11"/>
      <c r="Z222"/>
      <c r="AA222"/>
      <c r="AB222"/>
      <c r="AC222"/>
      <c r="AD222"/>
      <c r="AE222"/>
      <c r="AH222" s="11"/>
      <c r="AI222" s="11"/>
      <c r="AJ222" s="11"/>
      <c r="AK222" s="11"/>
      <c r="AL222" s="11"/>
      <c r="AM222" s="11"/>
    </row>
    <row r="223" spans="1:39" x14ac:dyDescent="0.2">
      <c r="A223" s="37" t="str">
        <f>IFERROR(IF(Calc_type="Bulk", IF(data_final_bulk[[#This Row],[Member ID]]="", "", data_final_bulk[[#This Row],[Member ID]]), IF(A222="Member ID",  "Individual","")), "")</f>
        <v/>
      </c>
      <c r="B223" s="35" t="str">
        <f>IFERROR(IF(Calc_type="Bulk", IF(data_final_bulk[[#This Row],[Global ID]]="", "", data_final_bulk[[#This Row],[Global ID]]), IF(B222="Global ID", "Individual","")), "")</f>
        <v/>
      </c>
      <c r="C223" s="85">
        <f>IF(Calc_type="Bulk", data_final_bulk[[#This Row],[Effective date]], Effective_date_individual)</f>
        <v>0</v>
      </c>
      <c r="D223" s="16">
        <f>IF(Calc_type="Bulk", data_final_bulk[[#This Row],[Earliest payment date]], Earliest_payment_date_individual)</f>
        <v>0</v>
      </c>
      <c r="E223" s="16">
        <f>IF(Calc_type="Bulk", data_final_bulk[[#This Row],[Lump Sum payment date]], Lump_sum_payment_date_individual)</f>
        <v>0</v>
      </c>
      <c r="F223" s="19">
        <f>IF(Calc_type="Bulk", data_final_bulk[[#This Row],[Payment amount]], Payment_amount_individual)</f>
        <v>0</v>
      </c>
      <c r="G223" s="19">
        <f>IF(Calc_type="Bulk", data_final_bulk[[#This Row],[Payment type]], Payment_type_individual)</f>
        <v>0</v>
      </c>
      <c r="H22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3" s="16" t="e">
        <f>IF(calculations_table[[#This Row],[Lump sum flag]]="Y",
calculations_table[[#This Row],[Lump sum payment date]],
   IF(calculations_table[[#This Row],[Earliest payment date]]=0,
      "N/A",
      calculations_table[[#This Row],[Earliest payment date]]
   )
)</f>
        <v>#N/A</v>
      </c>
      <c r="J223" s="19">
        <f>SUMIFS(calculations_table[Payment amount], calculations_table[Member ID], calculations_table[[#This Row],[Member ID]])</f>
        <v>0</v>
      </c>
      <c r="K223" s="19" t="e">
        <f>calculations_table[[#This Row],[Total interest multiplier - Judgments]]</f>
        <v>#N/A</v>
      </c>
      <c r="L223" s="19" t="e">
        <f>calculations_table[[#This Row],[Payment amount]]*(calculations_table[[#This Row],[Interest multiplier]]-1)</f>
        <v>#N/A</v>
      </c>
      <c r="M22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3" s="19" t="e">
        <f>1+(calculations_table[[#This Row],[Effective date]]-calculations_table[[#This Row],[Interest start date - Judgments]])/365.25* JudgmentsRate</f>
        <v>#N/A</v>
      </c>
      <c r="O223" s="19">
        <v>1</v>
      </c>
      <c r="P223" s="19" t="e">
        <f>calculations_table[[#This Row],[Period 1 interest multiplier - Judgments]]*calculations_table[[#This Row],[Period 2 interest multiplier - Judgments]]</f>
        <v>#N/A</v>
      </c>
      <c r="Q223" s="11"/>
      <c r="Z223"/>
      <c r="AA223"/>
      <c r="AB223"/>
      <c r="AC223"/>
      <c r="AD223"/>
      <c r="AE223"/>
      <c r="AH223" s="11"/>
      <c r="AI223" s="11"/>
      <c r="AJ223" s="11"/>
      <c r="AK223" s="11"/>
      <c r="AL223" s="11"/>
      <c r="AM223" s="11"/>
    </row>
    <row r="224" spans="1:39" x14ac:dyDescent="0.2">
      <c r="A224" s="37" t="str">
        <f>IFERROR(IF(Calc_type="Bulk", IF(data_final_bulk[[#This Row],[Member ID]]="", "", data_final_bulk[[#This Row],[Member ID]]), IF(A223="Member ID",  "Individual","")), "")</f>
        <v/>
      </c>
      <c r="B224" s="35" t="str">
        <f>IFERROR(IF(Calc_type="Bulk", IF(data_final_bulk[[#This Row],[Global ID]]="", "", data_final_bulk[[#This Row],[Global ID]]), IF(B223="Global ID", "Individual","")), "")</f>
        <v/>
      </c>
      <c r="C224" s="85">
        <f>IF(Calc_type="Bulk", data_final_bulk[[#This Row],[Effective date]], Effective_date_individual)</f>
        <v>0</v>
      </c>
      <c r="D224" s="16">
        <f>IF(Calc_type="Bulk", data_final_bulk[[#This Row],[Earliest payment date]], Earliest_payment_date_individual)</f>
        <v>0</v>
      </c>
      <c r="E224" s="16">
        <f>IF(Calc_type="Bulk", data_final_bulk[[#This Row],[Lump Sum payment date]], Lump_sum_payment_date_individual)</f>
        <v>0</v>
      </c>
      <c r="F224" s="19">
        <f>IF(Calc_type="Bulk", data_final_bulk[[#This Row],[Payment amount]], Payment_amount_individual)</f>
        <v>0</v>
      </c>
      <c r="G224" s="19">
        <f>IF(Calc_type="Bulk", data_final_bulk[[#This Row],[Payment type]], Payment_type_individual)</f>
        <v>0</v>
      </c>
      <c r="H22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4" s="16" t="e">
        <f>IF(calculations_table[[#This Row],[Lump sum flag]]="Y",
calculations_table[[#This Row],[Lump sum payment date]],
   IF(calculations_table[[#This Row],[Earliest payment date]]=0,
      "N/A",
      calculations_table[[#This Row],[Earliest payment date]]
   )
)</f>
        <v>#N/A</v>
      </c>
      <c r="J224" s="19">
        <f>SUMIFS(calculations_table[Payment amount], calculations_table[Member ID], calculations_table[[#This Row],[Member ID]])</f>
        <v>0</v>
      </c>
      <c r="K224" s="19" t="e">
        <f>calculations_table[[#This Row],[Total interest multiplier - Judgments]]</f>
        <v>#N/A</v>
      </c>
      <c r="L224" s="19" t="e">
        <f>calculations_table[[#This Row],[Payment amount]]*(calculations_table[[#This Row],[Interest multiplier]]-1)</f>
        <v>#N/A</v>
      </c>
      <c r="M22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4" s="19" t="e">
        <f>1+(calculations_table[[#This Row],[Effective date]]-calculations_table[[#This Row],[Interest start date - Judgments]])/365.25* JudgmentsRate</f>
        <v>#N/A</v>
      </c>
      <c r="O224" s="19">
        <v>1</v>
      </c>
      <c r="P224" s="19" t="e">
        <f>calculations_table[[#This Row],[Period 1 interest multiplier - Judgments]]*calculations_table[[#This Row],[Period 2 interest multiplier - Judgments]]</f>
        <v>#N/A</v>
      </c>
      <c r="Q224" s="11"/>
      <c r="Z224"/>
      <c r="AA224"/>
      <c r="AB224"/>
      <c r="AC224"/>
      <c r="AD224"/>
      <c r="AE224"/>
      <c r="AH224" s="11"/>
      <c r="AI224" s="11"/>
      <c r="AJ224" s="11"/>
      <c r="AK224" s="11"/>
      <c r="AL224" s="11"/>
      <c r="AM224" s="11"/>
    </row>
    <row r="225" spans="1:39" x14ac:dyDescent="0.2">
      <c r="A225" s="37" t="str">
        <f>IFERROR(IF(Calc_type="Bulk", IF(data_final_bulk[[#This Row],[Member ID]]="", "", data_final_bulk[[#This Row],[Member ID]]), IF(A224="Member ID",  "Individual","")), "")</f>
        <v/>
      </c>
      <c r="B225" s="35" t="str">
        <f>IFERROR(IF(Calc_type="Bulk", IF(data_final_bulk[[#This Row],[Global ID]]="", "", data_final_bulk[[#This Row],[Global ID]]), IF(B224="Global ID", "Individual","")), "")</f>
        <v/>
      </c>
      <c r="C225" s="85">
        <f>IF(Calc_type="Bulk", data_final_bulk[[#This Row],[Effective date]], Effective_date_individual)</f>
        <v>0</v>
      </c>
      <c r="D225" s="16">
        <f>IF(Calc_type="Bulk", data_final_bulk[[#This Row],[Earliest payment date]], Earliest_payment_date_individual)</f>
        <v>0</v>
      </c>
      <c r="E225" s="16">
        <f>IF(Calc_type="Bulk", data_final_bulk[[#This Row],[Lump Sum payment date]], Lump_sum_payment_date_individual)</f>
        <v>0</v>
      </c>
      <c r="F225" s="19">
        <f>IF(Calc_type="Bulk", data_final_bulk[[#This Row],[Payment amount]], Payment_amount_individual)</f>
        <v>0</v>
      </c>
      <c r="G225" s="19">
        <f>IF(Calc_type="Bulk", data_final_bulk[[#This Row],[Payment type]], Payment_type_individual)</f>
        <v>0</v>
      </c>
      <c r="H22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5" s="16" t="e">
        <f>IF(calculations_table[[#This Row],[Lump sum flag]]="Y",
calculations_table[[#This Row],[Lump sum payment date]],
   IF(calculations_table[[#This Row],[Earliest payment date]]=0,
      "N/A",
      calculations_table[[#This Row],[Earliest payment date]]
   )
)</f>
        <v>#N/A</v>
      </c>
      <c r="J225" s="19">
        <f>SUMIFS(calculations_table[Payment amount], calculations_table[Member ID], calculations_table[[#This Row],[Member ID]])</f>
        <v>0</v>
      </c>
      <c r="K225" s="19" t="e">
        <f>calculations_table[[#This Row],[Total interest multiplier - Judgments]]</f>
        <v>#N/A</v>
      </c>
      <c r="L225" s="19" t="e">
        <f>calculations_table[[#This Row],[Payment amount]]*(calculations_table[[#This Row],[Interest multiplier]]-1)</f>
        <v>#N/A</v>
      </c>
      <c r="M22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5" s="19" t="e">
        <f>1+(calculations_table[[#This Row],[Effective date]]-calculations_table[[#This Row],[Interest start date - Judgments]])/365.25* JudgmentsRate</f>
        <v>#N/A</v>
      </c>
      <c r="O225" s="19">
        <v>1</v>
      </c>
      <c r="P225" s="19" t="e">
        <f>calculations_table[[#This Row],[Period 1 interest multiplier - Judgments]]*calculations_table[[#This Row],[Period 2 interest multiplier - Judgments]]</f>
        <v>#N/A</v>
      </c>
      <c r="Q225" s="11"/>
      <c r="Z225"/>
      <c r="AA225"/>
      <c r="AB225"/>
      <c r="AC225"/>
      <c r="AD225"/>
      <c r="AE225"/>
      <c r="AH225" s="11"/>
      <c r="AI225" s="11"/>
      <c r="AJ225" s="11"/>
      <c r="AK225" s="11"/>
      <c r="AL225" s="11"/>
      <c r="AM225" s="11"/>
    </row>
    <row r="226" spans="1:39" x14ac:dyDescent="0.2">
      <c r="A226" s="37" t="str">
        <f>IFERROR(IF(Calc_type="Bulk", IF(data_final_bulk[[#This Row],[Member ID]]="", "", data_final_bulk[[#This Row],[Member ID]]), IF(A225="Member ID",  "Individual","")), "")</f>
        <v/>
      </c>
      <c r="B226" s="35" t="str">
        <f>IFERROR(IF(Calc_type="Bulk", IF(data_final_bulk[[#This Row],[Global ID]]="", "", data_final_bulk[[#This Row],[Global ID]]), IF(B225="Global ID", "Individual","")), "")</f>
        <v/>
      </c>
      <c r="C226" s="85">
        <f>IF(Calc_type="Bulk", data_final_bulk[[#This Row],[Effective date]], Effective_date_individual)</f>
        <v>0</v>
      </c>
      <c r="D226" s="16">
        <f>IF(Calc_type="Bulk", data_final_bulk[[#This Row],[Earliest payment date]], Earliest_payment_date_individual)</f>
        <v>0</v>
      </c>
      <c r="E226" s="16">
        <f>IF(Calc_type="Bulk", data_final_bulk[[#This Row],[Lump Sum payment date]], Lump_sum_payment_date_individual)</f>
        <v>0</v>
      </c>
      <c r="F226" s="19">
        <f>IF(Calc_type="Bulk", data_final_bulk[[#This Row],[Payment amount]], Payment_amount_individual)</f>
        <v>0</v>
      </c>
      <c r="G226" s="19">
        <f>IF(Calc_type="Bulk", data_final_bulk[[#This Row],[Payment type]], Payment_type_individual)</f>
        <v>0</v>
      </c>
      <c r="H22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6" s="16" t="e">
        <f>IF(calculations_table[[#This Row],[Lump sum flag]]="Y",
calculations_table[[#This Row],[Lump sum payment date]],
   IF(calculations_table[[#This Row],[Earliest payment date]]=0,
      "N/A",
      calculations_table[[#This Row],[Earliest payment date]]
   )
)</f>
        <v>#N/A</v>
      </c>
      <c r="J226" s="19">
        <f>SUMIFS(calculations_table[Payment amount], calculations_table[Member ID], calculations_table[[#This Row],[Member ID]])</f>
        <v>0</v>
      </c>
      <c r="K226" s="19" t="e">
        <f>calculations_table[[#This Row],[Total interest multiplier - Judgments]]</f>
        <v>#N/A</v>
      </c>
      <c r="L226" s="19" t="e">
        <f>calculations_table[[#This Row],[Payment amount]]*(calculations_table[[#This Row],[Interest multiplier]]-1)</f>
        <v>#N/A</v>
      </c>
      <c r="M22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6" s="19" t="e">
        <f>1+(calculations_table[[#This Row],[Effective date]]-calculations_table[[#This Row],[Interest start date - Judgments]])/365.25* JudgmentsRate</f>
        <v>#N/A</v>
      </c>
      <c r="O226" s="19">
        <v>1</v>
      </c>
      <c r="P226" s="19" t="e">
        <f>calculations_table[[#This Row],[Period 1 interest multiplier - Judgments]]*calculations_table[[#This Row],[Period 2 interest multiplier - Judgments]]</f>
        <v>#N/A</v>
      </c>
      <c r="Q226" s="11"/>
      <c r="Z226"/>
      <c r="AA226"/>
      <c r="AB226"/>
      <c r="AC226"/>
      <c r="AD226"/>
      <c r="AE226"/>
      <c r="AH226" s="11"/>
      <c r="AI226" s="11"/>
      <c r="AJ226" s="11"/>
      <c r="AK226" s="11"/>
      <c r="AL226" s="11"/>
      <c r="AM226" s="11"/>
    </row>
    <row r="227" spans="1:39" x14ac:dyDescent="0.2">
      <c r="A227" s="37" t="str">
        <f>IFERROR(IF(Calc_type="Bulk", IF(data_final_bulk[[#This Row],[Member ID]]="", "", data_final_bulk[[#This Row],[Member ID]]), IF(A226="Member ID",  "Individual","")), "")</f>
        <v/>
      </c>
      <c r="B227" s="35" t="str">
        <f>IFERROR(IF(Calc_type="Bulk", IF(data_final_bulk[[#This Row],[Global ID]]="", "", data_final_bulk[[#This Row],[Global ID]]), IF(B226="Global ID", "Individual","")), "")</f>
        <v/>
      </c>
      <c r="C227" s="85">
        <f>IF(Calc_type="Bulk", data_final_bulk[[#This Row],[Effective date]], Effective_date_individual)</f>
        <v>0</v>
      </c>
      <c r="D227" s="16">
        <f>IF(Calc_type="Bulk", data_final_bulk[[#This Row],[Earliest payment date]], Earliest_payment_date_individual)</f>
        <v>0</v>
      </c>
      <c r="E227" s="16">
        <f>IF(Calc_type="Bulk", data_final_bulk[[#This Row],[Lump Sum payment date]], Lump_sum_payment_date_individual)</f>
        <v>0</v>
      </c>
      <c r="F227" s="19">
        <f>IF(Calc_type="Bulk", data_final_bulk[[#This Row],[Payment amount]], Payment_amount_individual)</f>
        <v>0</v>
      </c>
      <c r="G227" s="19">
        <f>IF(Calc_type="Bulk", data_final_bulk[[#This Row],[Payment type]], Payment_type_individual)</f>
        <v>0</v>
      </c>
      <c r="H22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7" s="16" t="e">
        <f>IF(calculations_table[[#This Row],[Lump sum flag]]="Y",
calculations_table[[#This Row],[Lump sum payment date]],
   IF(calculations_table[[#This Row],[Earliest payment date]]=0,
      "N/A",
      calculations_table[[#This Row],[Earliest payment date]]
   )
)</f>
        <v>#N/A</v>
      </c>
      <c r="J227" s="19">
        <f>SUMIFS(calculations_table[Payment amount], calculations_table[Member ID], calculations_table[[#This Row],[Member ID]])</f>
        <v>0</v>
      </c>
      <c r="K227" s="19" t="e">
        <f>calculations_table[[#This Row],[Total interest multiplier - Judgments]]</f>
        <v>#N/A</v>
      </c>
      <c r="L227" s="19" t="e">
        <f>calculations_table[[#This Row],[Payment amount]]*(calculations_table[[#This Row],[Interest multiplier]]-1)</f>
        <v>#N/A</v>
      </c>
      <c r="M22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7" s="19" t="e">
        <f>1+(calculations_table[[#This Row],[Effective date]]-calculations_table[[#This Row],[Interest start date - Judgments]])/365.25* JudgmentsRate</f>
        <v>#N/A</v>
      </c>
      <c r="O227" s="19">
        <v>1</v>
      </c>
      <c r="P227" s="19" t="e">
        <f>calculations_table[[#This Row],[Period 1 interest multiplier - Judgments]]*calculations_table[[#This Row],[Period 2 interest multiplier - Judgments]]</f>
        <v>#N/A</v>
      </c>
      <c r="Q227" s="11"/>
      <c r="Z227"/>
      <c r="AA227"/>
      <c r="AB227"/>
      <c r="AC227"/>
      <c r="AD227"/>
      <c r="AE227"/>
      <c r="AH227" s="11"/>
      <c r="AI227" s="11"/>
      <c r="AJ227" s="11"/>
      <c r="AK227" s="11"/>
      <c r="AL227" s="11"/>
      <c r="AM227" s="11"/>
    </row>
    <row r="228" spans="1:39" x14ac:dyDescent="0.2">
      <c r="A228" s="37" t="str">
        <f>IFERROR(IF(Calc_type="Bulk", IF(data_final_bulk[[#This Row],[Member ID]]="", "", data_final_bulk[[#This Row],[Member ID]]), IF(A227="Member ID",  "Individual","")), "")</f>
        <v/>
      </c>
      <c r="B228" s="35" t="str">
        <f>IFERROR(IF(Calc_type="Bulk", IF(data_final_bulk[[#This Row],[Global ID]]="", "", data_final_bulk[[#This Row],[Global ID]]), IF(B227="Global ID", "Individual","")), "")</f>
        <v/>
      </c>
      <c r="C228" s="85">
        <f>IF(Calc_type="Bulk", data_final_bulk[[#This Row],[Effective date]], Effective_date_individual)</f>
        <v>0</v>
      </c>
      <c r="D228" s="16">
        <f>IF(Calc_type="Bulk", data_final_bulk[[#This Row],[Earliest payment date]], Earliest_payment_date_individual)</f>
        <v>0</v>
      </c>
      <c r="E228" s="16">
        <f>IF(Calc_type="Bulk", data_final_bulk[[#This Row],[Lump Sum payment date]], Lump_sum_payment_date_individual)</f>
        <v>0</v>
      </c>
      <c r="F228" s="19">
        <f>IF(Calc_type="Bulk", data_final_bulk[[#This Row],[Payment amount]], Payment_amount_individual)</f>
        <v>0</v>
      </c>
      <c r="G228" s="19">
        <f>IF(Calc_type="Bulk", data_final_bulk[[#This Row],[Payment type]], Payment_type_individual)</f>
        <v>0</v>
      </c>
      <c r="H22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8" s="16" t="e">
        <f>IF(calculations_table[[#This Row],[Lump sum flag]]="Y",
calculations_table[[#This Row],[Lump sum payment date]],
   IF(calculations_table[[#This Row],[Earliest payment date]]=0,
      "N/A",
      calculations_table[[#This Row],[Earliest payment date]]
   )
)</f>
        <v>#N/A</v>
      </c>
      <c r="J228" s="19">
        <f>SUMIFS(calculations_table[Payment amount], calculations_table[Member ID], calculations_table[[#This Row],[Member ID]])</f>
        <v>0</v>
      </c>
      <c r="K228" s="19" t="e">
        <f>calculations_table[[#This Row],[Total interest multiplier - Judgments]]</f>
        <v>#N/A</v>
      </c>
      <c r="L228" s="19" t="e">
        <f>calculations_table[[#This Row],[Payment amount]]*(calculations_table[[#This Row],[Interest multiplier]]-1)</f>
        <v>#N/A</v>
      </c>
      <c r="M22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8" s="19" t="e">
        <f>1+(calculations_table[[#This Row],[Effective date]]-calculations_table[[#This Row],[Interest start date - Judgments]])/365.25* JudgmentsRate</f>
        <v>#N/A</v>
      </c>
      <c r="O228" s="19">
        <v>1</v>
      </c>
      <c r="P228" s="19" t="e">
        <f>calculations_table[[#This Row],[Period 1 interest multiplier - Judgments]]*calculations_table[[#This Row],[Period 2 interest multiplier - Judgments]]</f>
        <v>#N/A</v>
      </c>
      <c r="Q228" s="11"/>
      <c r="Z228"/>
      <c r="AA228"/>
      <c r="AB228"/>
      <c r="AC228"/>
      <c r="AD228"/>
      <c r="AE228"/>
      <c r="AH228" s="11"/>
      <c r="AI228" s="11"/>
      <c r="AJ228" s="11"/>
      <c r="AK228" s="11"/>
      <c r="AL228" s="11"/>
      <c r="AM228" s="11"/>
    </row>
    <row r="229" spans="1:39" x14ac:dyDescent="0.2">
      <c r="A229" s="37" t="str">
        <f>IFERROR(IF(Calc_type="Bulk", IF(data_final_bulk[[#This Row],[Member ID]]="", "", data_final_bulk[[#This Row],[Member ID]]), IF(A228="Member ID",  "Individual","")), "")</f>
        <v/>
      </c>
      <c r="B229" s="35" t="str">
        <f>IFERROR(IF(Calc_type="Bulk", IF(data_final_bulk[[#This Row],[Global ID]]="", "", data_final_bulk[[#This Row],[Global ID]]), IF(B228="Global ID", "Individual","")), "")</f>
        <v/>
      </c>
      <c r="C229" s="85">
        <f>IF(Calc_type="Bulk", data_final_bulk[[#This Row],[Effective date]], Effective_date_individual)</f>
        <v>0</v>
      </c>
      <c r="D229" s="16">
        <f>IF(Calc_type="Bulk", data_final_bulk[[#This Row],[Earliest payment date]], Earliest_payment_date_individual)</f>
        <v>0</v>
      </c>
      <c r="E229" s="16">
        <f>IF(Calc_type="Bulk", data_final_bulk[[#This Row],[Lump Sum payment date]], Lump_sum_payment_date_individual)</f>
        <v>0</v>
      </c>
      <c r="F229" s="19">
        <f>IF(Calc_type="Bulk", data_final_bulk[[#This Row],[Payment amount]], Payment_amount_individual)</f>
        <v>0</v>
      </c>
      <c r="G229" s="19">
        <f>IF(Calc_type="Bulk", data_final_bulk[[#This Row],[Payment type]], Payment_type_individual)</f>
        <v>0</v>
      </c>
      <c r="H22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29" s="16" t="e">
        <f>IF(calculations_table[[#This Row],[Lump sum flag]]="Y",
calculations_table[[#This Row],[Lump sum payment date]],
   IF(calculations_table[[#This Row],[Earliest payment date]]=0,
      "N/A",
      calculations_table[[#This Row],[Earliest payment date]]
   )
)</f>
        <v>#N/A</v>
      </c>
      <c r="J229" s="19">
        <f>SUMIFS(calculations_table[Payment amount], calculations_table[Member ID], calculations_table[[#This Row],[Member ID]])</f>
        <v>0</v>
      </c>
      <c r="K229" s="19" t="e">
        <f>calculations_table[[#This Row],[Total interest multiplier - Judgments]]</f>
        <v>#N/A</v>
      </c>
      <c r="L229" s="19" t="e">
        <f>calculations_table[[#This Row],[Payment amount]]*(calculations_table[[#This Row],[Interest multiplier]]-1)</f>
        <v>#N/A</v>
      </c>
      <c r="M22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29" s="19" t="e">
        <f>1+(calculations_table[[#This Row],[Effective date]]-calculations_table[[#This Row],[Interest start date - Judgments]])/365.25* JudgmentsRate</f>
        <v>#N/A</v>
      </c>
      <c r="O229" s="19">
        <v>1</v>
      </c>
      <c r="P229" s="19" t="e">
        <f>calculations_table[[#This Row],[Period 1 interest multiplier - Judgments]]*calculations_table[[#This Row],[Period 2 interest multiplier - Judgments]]</f>
        <v>#N/A</v>
      </c>
      <c r="Q229" s="11"/>
      <c r="Z229"/>
      <c r="AA229"/>
      <c r="AB229"/>
      <c r="AC229"/>
      <c r="AD229"/>
      <c r="AE229"/>
      <c r="AH229" s="11"/>
      <c r="AI229" s="11"/>
      <c r="AJ229" s="11"/>
      <c r="AK229" s="11"/>
      <c r="AL229" s="11"/>
      <c r="AM229" s="11"/>
    </row>
    <row r="230" spans="1:39" x14ac:dyDescent="0.2">
      <c r="A230" s="37" t="str">
        <f>IFERROR(IF(Calc_type="Bulk", IF(data_final_bulk[[#This Row],[Member ID]]="", "", data_final_bulk[[#This Row],[Member ID]]), IF(A229="Member ID",  "Individual","")), "")</f>
        <v/>
      </c>
      <c r="B230" s="35" t="str">
        <f>IFERROR(IF(Calc_type="Bulk", IF(data_final_bulk[[#This Row],[Global ID]]="", "", data_final_bulk[[#This Row],[Global ID]]), IF(B229="Global ID", "Individual","")), "")</f>
        <v/>
      </c>
      <c r="C230" s="85">
        <f>IF(Calc_type="Bulk", data_final_bulk[[#This Row],[Effective date]], Effective_date_individual)</f>
        <v>0</v>
      </c>
      <c r="D230" s="16">
        <f>IF(Calc_type="Bulk", data_final_bulk[[#This Row],[Earliest payment date]], Earliest_payment_date_individual)</f>
        <v>0</v>
      </c>
      <c r="E230" s="16">
        <f>IF(Calc_type="Bulk", data_final_bulk[[#This Row],[Lump Sum payment date]], Lump_sum_payment_date_individual)</f>
        <v>0</v>
      </c>
      <c r="F230" s="19">
        <f>IF(Calc_type="Bulk", data_final_bulk[[#This Row],[Payment amount]], Payment_amount_individual)</f>
        <v>0</v>
      </c>
      <c r="G230" s="19">
        <f>IF(Calc_type="Bulk", data_final_bulk[[#This Row],[Payment type]], Payment_type_individual)</f>
        <v>0</v>
      </c>
      <c r="H23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0" s="16" t="e">
        <f>IF(calculations_table[[#This Row],[Lump sum flag]]="Y",
calculations_table[[#This Row],[Lump sum payment date]],
   IF(calculations_table[[#This Row],[Earliest payment date]]=0,
      "N/A",
      calculations_table[[#This Row],[Earliest payment date]]
   )
)</f>
        <v>#N/A</v>
      </c>
      <c r="J230" s="19">
        <f>SUMIFS(calculations_table[Payment amount], calculations_table[Member ID], calculations_table[[#This Row],[Member ID]])</f>
        <v>0</v>
      </c>
      <c r="K230" s="19" t="e">
        <f>calculations_table[[#This Row],[Total interest multiplier - Judgments]]</f>
        <v>#N/A</v>
      </c>
      <c r="L230" s="19" t="e">
        <f>calculations_table[[#This Row],[Payment amount]]*(calculations_table[[#This Row],[Interest multiplier]]-1)</f>
        <v>#N/A</v>
      </c>
      <c r="M23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0" s="19" t="e">
        <f>1+(calculations_table[[#This Row],[Effective date]]-calculations_table[[#This Row],[Interest start date - Judgments]])/365.25* JudgmentsRate</f>
        <v>#N/A</v>
      </c>
      <c r="O230" s="19">
        <v>1</v>
      </c>
      <c r="P230" s="19" t="e">
        <f>calculations_table[[#This Row],[Period 1 interest multiplier - Judgments]]*calculations_table[[#This Row],[Period 2 interest multiplier - Judgments]]</f>
        <v>#N/A</v>
      </c>
      <c r="Q230" s="11"/>
      <c r="Z230"/>
      <c r="AA230"/>
      <c r="AB230"/>
      <c r="AC230"/>
      <c r="AD230"/>
      <c r="AE230"/>
      <c r="AH230" s="11"/>
      <c r="AI230" s="11"/>
      <c r="AJ230" s="11"/>
      <c r="AK230" s="11"/>
      <c r="AL230" s="11"/>
      <c r="AM230" s="11"/>
    </row>
    <row r="231" spans="1:39" x14ac:dyDescent="0.2">
      <c r="A231" s="37" t="str">
        <f>IFERROR(IF(Calc_type="Bulk", IF(data_final_bulk[[#This Row],[Member ID]]="", "", data_final_bulk[[#This Row],[Member ID]]), IF(A230="Member ID",  "Individual","")), "")</f>
        <v/>
      </c>
      <c r="B231" s="35" t="str">
        <f>IFERROR(IF(Calc_type="Bulk", IF(data_final_bulk[[#This Row],[Global ID]]="", "", data_final_bulk[[#This Row],[Global ID]]), IF(B230="Global ID", "Individual","")), "")</f>
        <v/>
      </c>
      <c r="C231" s="85">
        <f>IF(Calc_type="Bulk", data_final_bulk[[#This Row],[Effective date]], Effective_date_individual)</f>
        <v>0</v>
      </c>
      <c r="D231" s="16">
        <f>IF(Calc_type="Bulk", data_final_bulk[[#This Row],[Earliest payment date]], Earliest_payment_date_individual)</f>
        <v>0</v>
      </c>
      <c r="E231" s="16">
        <f>IF(Calc_type="Bulk", data_final_bulk[[#This Row],[Lump Sum payment date]], Lump_sum_payment_date_individual)</f>
        <v>0</v>
      </c>
      <c r="F231" s="19">
        <f>IF(Calc_type="Bulk", data_final_bulk[[#This Row],[Payment amount]], Payment_amount_individual)</f>
        <v>0</v>
      </c>
      <c r="G231" s="19">
        <f>IF(Calc_type="Bulk", data_final_bulk[[#This Row],[Payment type]], Payment_type_individual)</f>
        <v>0</v>
      </c>
      <c r="H23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1" s="16" t="e">
        <f>IF(calculations_table[[#This Row],[Lump sum flag]]="Y",
calculations_table[[#This Row],[Lump sum payment date]],
   IF(calculations_table[[#This Row],[Earliest payment date]]=0,
      "N/A",
      calculations_table[[#This Row],[Earliest payment date]]
   )
)</f>
        <v>#N/A</v>
      </c>
      <c r="J231" s="19">
        <f>SUMIFS(calculations_table[Payment amount], calculations_table[Member ID], calculations_table[[#This Row],[Member ID]])</f>
        <v>0</v>
      </c>
      <c r="K231" s="19" t="e">
        <f>calculations_table[[#This Row],[Total interest multiplier - Judgments]]</f>
        <v>#N/A</v>
      </c>
      <c r="L231" s="19" t="e">
        <f>calculations_table[[#This Row],[Payment amount]]*(calculations_table[[#This Row],[Interest multiplier]]-1)</f>
        <v>#N/A</v>
      </c>
      <c r="M23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1" s="19" t="e">
        <f>1+(calculations_table[[#This Row],[Effective date]]-calculations_table[[#This Row],[Interest start date - Judgments]])/365.25* JudgmentsRate</f>
        <v>#N/A</v>
      </c>
      <c r="O231" s="19">
        <v>1</v>
      </c>
      <c r="P231" s="19" t="e">
        <f>calculations_table[[#This Row],[Period 1 interest multiplier - Judgments]]*calculations_table[[#This Row],[Period 2 interest multiplier - Judgments]]</f>
        <v>#N/A</v>
      </c>
      <c r="Q231" s="11"/>
      <c r="Z231"/>
      <c r="AA231"/>
      <c r="AB231"/>
      <c r="AC231"/>
      <c r="AD231"/>
      <c r="AE231"/>
      <c r="AH231" s="11"/>
      <c r="AI231" s="11"/>
      <c r="AJ231" s="11"/>
      <c r="AK231" s="11"/>
      <c r="AL231" s="11"/>
      <c r="AM231" s="11"/>
    </row>
    <row r="232" spans="1:39" x14ac:dyDescent="0.2">
      <c r="A232" s="37" t="str">
        <f>IFERROR(IF(Calc_type="Bulk", IF(data_final_bulk[[#This Row],[Member ID]]="", "", data_final_bulk[[#This Row],[Member ID]]), IF(A231="Member ID",  "Individual","")), "")</f>
        <v/>
      </c>
      <c r="B232" s="35" t="str">
        <f>IFERROR(IF(Calc_type="Bulk", IF(data_final_bulk[[#This Row],[Global ID]]="", "", data_final_bulk[[#This Row],[Global ID]]), IF(B231="Global ID", "Individual","")), "")</f>
        <v/>
      </c>
      <c r="C232" s="85">
        <f>IF(Calc_type="Bulk", data_final_bulk[[#This Row],[Effective date]], Effective_date_individual)</f>
        <v>0</v>
      </c>
      <c r="D232" s="16">
        <f>IF(Calc_type="Bulk", data_final_bulk[[#This Row],[Earliest payment date]], Earliest_payment_date_individual)</f>
        <v>0</v>
      </c>
      <c r="E232" s="16">
        <f>IF(Calc_type="Bulk", data_final_bulk[[#This Row],[Lump Sum payment date]], Lump_sum_payment_date_individual)</f>
        <v>0</v>
      </c>
      <c r="F232" s="19">
        <f>IF(Calc_type="Bulk", data_final_bulk[[#This Row],[Payment amount]], Payment_amount_individual)</f>
        <v>0</v>
      </c>
      <c r="G232" s="19">
        <f>IF(Calc_type="Bulk", data_final_bulk[[#This Row],[Payment type]], Payment_type_individual)</f>
        <v>0</v>
      </c>
      <c r="H23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2" s="16" t="e">
        <f>IF(calculations_table[[#This Row],[Lump sum flag]]="Y",
calculations_table[[#This Row],[Lump sum payment date]],
   IF(calculations_table[[#This Row],[Earliest payment date]]=0,
      "N/A",
      calculations_table[[#This Row],[Earliest payment date]]
   )
)</f>
        <v>#N/A</v>
      </c>
      <c r="J232" s="19">
        <f>SUMIFS(calculations_table[Payment amount], calculations_table[Member ID], calculations_table[[#This Row],[Member ID]])</f>
        <v>0</v>
      </c>
      <c r="K232" s="19" t="e">
        <f>calculations_table[[#This Row],[Total interest multiplier - Judgments]]</f>
        <v>#N/A</v>
      </c>
      <c r="L232" s="19" t="e">
        <f>calculations_table[[#This Row],[Payment amount]]*(calculations_table[[#This Row],[Interest multiplier]]-1)</f>
        <v>#N/A</v>
      </c>
      <c r="M23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2" s="19" t="e">
        <f>1+(calculations_table[[#This Row],[Effective date]]-calculations_table[[#This Row],[Interest start date - Judgments]])/365.25* JudgmentsRate</f>
        <v>#N/A</v>
      </c>
      <c r="O232" s="19">
        <v>1</v>
      </c>
      <c r="P232" s="19" t="e">
        <f>calculations_table[[#This Row],[Period 1 interest multiplier - Judgments]]*calculations_table[[#This Row],[Period 2 interest multiplier - Judgments]]</f>
        <v>#N/A</v>
      </c>
      <c r="Q232" s="11"/>
      <c r="Z232"/>
      <c r="AA232"/>
      <c r="AB232"/>
      <c r="AC232"/>
      <c r="AD232"/>
      <c r="AE232"/>
      <c r="AH232" s="11"/>
      <c r="AI232" s="11"/>
      <c r="AJ232" s="11"/>
      <c r="AK232" s="11"/>
      <c r="AL232" s="11"/>
      <c r="AM232" s="11"/>
    </row>
    <row r="233" spans="1:39" x14ac:dyDescent="0.2">
      <c r="A233" s="37" t="str">
        <f>IFERROR(IF(Calc_type="Bulk", IF(data_final_bulk[[#This Row],[Member ID]]="", "", data_final_bulk[[#This Row],[Member ID]]), IF(A232="Member ID",  "Individual","")), "")</f>
        <v/>
      </c>
      <c r="B233" s="35" t="str">
        <f>IFERROR(IF(Calc_type="Bulk", IF(data_final_bulk[[#This Row],[Global ID]]="", "", data_final_bulk[[#This Row],[Global ID]]), IF(B232="Global ID", "Individual","")), "")</f>
        <v/>
      </c>
      <c r="C233" s="85">
        <f>IF(Calc_type="Bulk", data_final_bulk[[#This Row],[Effective date]], Effective_date_individual)</f>
        <v>0</v>
      </c>
      <c r="D233" s="16">
        <f>IF(Calc_type="Bulk", data_final_bulk[[#This Row],[Earliest payment date]], Earliest_payment_date_individual)</f>
        <v>0</v>
      </c>
      <c r="E233" s="16">
        <f>IF(Calc_type="Bulk", data_final_bulk[[#This Row],[Lump Sum payment date]], Lump_sum_payment_date_individual)</f>
        <v>0</v>
      </c>
      <c r="F233" s="19">
        <f>IF(Calc_type="Bulk", data_final_bulk[[#This Row],[Payment amount]], Payment_amount_individual)</f>
        <v>0</v>
      </c>
      <c r="G233" s="19">
        <f>IF(Calc_type="Bulk", data_final_bulk[[#This Row],[Payment type]], Payment_type_individual)</f>
        <v>0</v>
      </c>
      <c r="H23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3" s="16" t="e">
        <f>IF(calculations_table[[#This Row],[Lump sum flag]]="Y",
calculations_table[[#This Row],[Lump sum payment date]],
   IF(calculations_table[[#This Row],[Earliest payment date]]=0,
      "N/A",
      calculations_table[[#This Row],[Earliest payment date]]
   )
)</f>
        <v>#N/A</v>
      </c>
      <c r="J233" s="19">
        <f>SUMIFS(calculations_table[Payment amount], calculations_table[Member ID], calculations_table[[#This Row],[Member ID]])</f>
        <v>0</v>
      </c>
      <c r="K233" s="19" t="e">
        <f>calculations_table[[#This Row],[Total interest multiplier - Judgments]]</f>
        <v>#N/A</v>
      </c>
      <c r="L233" s="19" t="e">
        <f>calculations_table[[#This Row],[Payment amount]]*(calculations_table[[#This Row],[Interest multiplier]]-1)</f>
        <v>#N/A</v>
      </c>
      <c r="M23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3" s="19" t="e">
        <f>1+(calculations_table[[#This Row],[Effective date]]-calculations_table[[#This Row],[Interest start date - Judgments]])/365.25* JudgmentsRate</f>
        <v>#N/A</v>
      </c>
      <c r="O233" s="19">
        <v>1</v>
      </c>
      <c r="P233" s="19" t="e">
        <f>calculations_table[[#This Row],[Period 1 interest multiplier - Judgments]]*calculations_table[[#This Row],[Period 2 interest multiplier - Judgments]]</f>
        <v>#N/A</v>
      </c>
      <c r="Q233" s="11"/>
      <c r="Z233"/>
      <c r="AA233"/>
      <c r="AB233"/>
      <c r="AC233"/>
      <c r="AD233"/>
      <c r="AE233"/>
      <c r="AH233" s="11"/>
      <c r="AI233" s="11"/>
      <c r="AJ233" s="11"/>
      <c r="AK233" s="11"/>
      <c r="AL233" s="11"/>
      <c r="AM233" s="11"/>
    </row>
    <row r="234" spans="1:39" x14ac:dyDescent="0.2">
      <c r="A234" s="37" t="str">
        <f>IFERROR(IF(Calc_type="Bulk", IF(data_final_bulk[[#This Row],[Member ID]]="", "", data_final_bulk[[#This Row],[Member ID]]), IF(A233="Member ID",  "Individual","")), "")</f>
        <v/>
      </c>
      <c r="B234" s="35" t="str">
        <f>IFERROR(IF(Calc_type="Bulk", IF(data_final_bulk[[#This Row],[Global ID]]="", "", data_final_bulk[[#This Row],[Global ID]]), IF(B233="Global ID", "Individual","")), "")</f>
        <v/>
      </c>
      <c r="C234" s="85">
        <f>IF(Calc_type="Bulk", data_final_bulk[[#This Row],[Effective date]], Effective_date_individual)</f>
        <v>0</v>
      </c>
      <c r="D234" s="16">
        <f>IF(Calc_type="Bulk", data_final_bulk[[#This Row],[Earliest payment date]], Earliest_payment_date_individual)</f>
        <v>0</v>
      </c>
      <c r="E234" s="16">
        <f>IF(Calc_type="Bulk", data_final_bulk[[#This Row],[Lump Sum payment date]], Lump_sum_payment_date_individual)</f>
        <v>0</v>
      </c>
      <c r="F234" s="19">
        <f>IF(Calc_type="Bulk", data_final_bulk[[#This Row],[Payment amount]], Payment_amount_individual)</f>
        <v>0</v>
      </c>
      <c r="G234" s="19">
        <f>IF(Calc_type="Bulk", data_final_bulk[[#This Row],[Payment type]], Payment_type_individual)</f>
        <v>0</v>
      </c>
      <c r="H23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4" s="16" t="e">
        <f>IF(calculations_table[[#This Row],[Lump sum flag]]="Y",
calculations_table[[#This Row],[Lump sum payment date]],
   IF(calculations_table[[#This Row],[Earliest payment date]]=0,
      "N/A",
      calculations_table[[#This Row],[Earliest payment date]]
   )
)</f>
        <v>#N/A</v>
      </c>
      <c r="J234" s="19">
        <f>SUMIFS(calculations_table[Payment amount], calculations_table[Member ID], calculations_table[[#This Row],[Member ID]])</f>
        <v>0</v>
      </c>
      <c r="K234" s="19" t="e">
        <f>calculations_table[[#This Row],[Total interest multiplier - Judgments]]</f>
        <v>#N/A</v>
      </c>
      <c r="L234" s="19" t="e">
        <f>calculations_table[[#This Row],[Payment amount]]*(calculations_table[[#This Row],[Interest multiplier]]-1)</f>
        <v>#N/A</v>
      </c>
      <c r="M23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4" s="19" t="e">
        <f>1+(calculations_table[[#This Row],[Effective date]]-calculations_table[[#This Row],[Interest start date - Judgments]])/365.25* JudgmentsRate</f>
        <v>#N/A</v>
      </c>
      <c r="O234" s="19">
        <v>1</v>
      </c>
      <c r="P234" s="19" t="e">
        <f>calculations_table[[#This Row],[Period 1 interest multiplier - Judgments]]*calculations_table[[#This Row],[Period 2 interest multiplier - Judgments]]</f>
        <v>#N/A</v>
      </c>
      <c r="Q234" s="11"/>
      <c r="Z234"/>
      <c r="AA234"/>
      <c r="AB234"/>
      <c r="AC234"/>
      <c r="AD234"/>
      <c r="AE234"/>
      <c r="AH234" s="11"/>
      <c r="AI234" s="11"/>
      <c r="AJ234" s="11"/>
      <c r="AK234" s="11"/>
      <c r="AL234" s="11"/>
      <c r="AM234" s="11"/>
    </row>
    <row r="235" spans="1:39" x14ac:dyDescent="0.2">
      <c r="A235" s="37" t="str">
        <f>IFERROR(IF(Calc_type="Bulk", IF(data_final_bulk[[#This Row],[Member ID]]="", "", data_final_bulk[[#This Row],[Member ID]]), IF(A234="Member ID",  "Individual","")), "")</f>
        <v/>
      </c>
      <c r="B235" s="35" t="str">
        <f>IFERROR(IF(Calc_type="Bulk", IF(data_final_bulk[[#This Row],[Global ID]]="", "", data_final_bulk[[#This Row],[Global ID]]), IF(B234="Global ID", "Individual","")), "")</f>
        <v/>
      </c>
      <c r="C235" s="85">
        <f>IF(Calc_type="Bulk", data_final_bulk[[#This Row],[Effective date]], Effective_date_individual)</f>
        <v>0</v>
      </c>
      <c r="D235" s="16">
        <f>IF(Calc_type="Bulk", data_final_bulk[[#This Row],[Earliest payment date]], Earliest_payment_date_individual)</f>
        <v>0</v>
      </c>
      <c r="E235" s="16">
        <f>IF(Calc_type="Bulk", data_final_bulk[[#This Row],[Lump Sum payment date]], Lump_sum_payment_date_individual)</f>
        <v>0</v>
      </c>
      <c r="F235" s="19">
        <f>IF(Calc_type="Bulk", data_final_bulk[[#This Row],[Payment amount]], Payment_amount_individual)</f>
        <v>0</v>
      </c>
      <c r="G235" s="19">
        <f>IF(Calc_type="Bulk", data_final_bulk[[#This Row],[Payment type]], Payment_type_individual)</f>
        <v>0</v>
      </c>
      <c r="H23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5" s="16" t="e">
        <f>IF(calculations_table[[#This Row],[Lump sum flag]]="Y",
calculations_table[[#This Row],[Lump sum payment date]],
   IF(calculations_table[[#This Row],[Earliest payment date]]=0,
      "N/A",
      calculations_table[[#This Row],[Earliest payment date]]
   )
)</f>
        <v>#N/A</v>
      </c>
      <c r="J235" s="19">
        <f>SUMIFS(calculations_table[Payment amount], calculations_table[Member ID], calculations_table[[#This Row],[Member ID]])</f>
        <v>0</v>
      </c>
      <c r="K235" s="19" t="e">
        <f>calculations_table[[#This Row],[Total interest multiplier - Judgments]]</f>
        <v>#N/A</v>
      </c>
      <c r="L235" s="19" t="e">
        <f>calculations_table[[#This Row],[Payment amount]]*(calculations_table[[#This Row],[Interest multiplier]]-1)</f>
        <v>#N/A</v>
      </c>
      <c r="M23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5" s="19" t="e">
        <f>1+(calculations_table[[#This Row],[Effective date]]-calculations_table[[#This Row],[Interest start date - Judgments]])/365.25* JudgmentsRate</f>
        <v>#N/A</v>
      </c>
      <c r="O235" s="19">
        <v>1</v>
      </c>
      <c r="P235" s="19" t="e">
        <f>calculations_table[[#This Row],[Period 1 interest multiplier - Judgments]]*calculations_table[[#This Row],[Period 2 interest multiplier - Judgments]]</f>
        <v>#N/A</v>
      </c>
      <c r="Q235" s="11"/>
      <c r="Z235"/>
      <c r="AA235"/>
      <c r="AB235"/>
      <c r="AC235"/>
      <c r="AD235"/>
      <c r="AE235"/>
      <c r="AH235" s="11"/>
      <c r="AI235" s="11"/>
      <c r="AJ235" s="11"/>
      <c r="AK235" s="11"/>
      <c r="AL235" s="11"/>
      <c r="AM235" s="11"/>
    </row>
    <row r="236" spans="1:39" x14ac:dyDescent="0.2">
      <c r="A236" s="37" t="str">
        <f>IFERROR(IF(Calc_type="Bulk", IF(data_final_bulk[[#This Row],[Member ID]]="", "", data_final_bulk[[#This Row],[Member ID]]), IF(A235="Member ID",  "Individual","")), "")</f>
        <v/>
      </c>
      <c r="B236" s="35" t="str">
        <f>IFERROR(IF(Calc_type="Bulk", IF(data_final_bulk[[#This Row],[Global ID]]="", "", data_final_bulk[[#This Row],[Global ID]]), IF(B235="Global ID", "Individual","")), "")</f>
        <v/>
      </c>
      <c r="C236" s="85">
        <f>IF(Calc_type="Bulk", data_final_bulk[[#This Row],[Effective date]], Effective_date_individual)</f>
        <v>0</v>
      </c>
      <c r="D236" s="16">
        <f>IF(Calc_type="Bulk", data_final_bulk[[#This Row],[Earliest payment date]], Earliest_payment_date_individual)</f>
        <v>0</v>
      </c>
      <c r="E236" s="16">
        <f>IF(Calc_type="Bulk", data_final_bulk[[#This Row],[Lump Sum payment date]], Lump_sum_payment_date_individual)</f>
        <v>0</v>
      </c>
      <c r="F236" s="19">
        <f>IF(Calc_type="Bulk", data_final_bulk[[#This Row],[Payment amount]], Payment_amount_individual)</f>
        <v>0</v>
      </c>
      <c r="G236" s="19">
        <f>IF(Calc_type="Bulk", data_final_bulk[[#This Row],[Payment type]], Payment_type_individual)</f>
        <v>0</v>
      </c>
      <c r="H23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6" s="16" t="e">
        <f>IF(calculations_table[[#This Row],[Lump sum flag]]="Y",
calculations_table[[#This Row],[Lump sum payment date]],
   IF(calculations_table[[#This Row],[Earliest payment date]]=0,
      "N/A",
      calculations_table[[#This Row],[Earliest payment date]]
   )
)</f>
        <v>#N/A</v>
      </c>
      <c r="J236" s="19">
        <f>SUMIFS(calculations_table[Payment amount], calculations_table[Member ID], calculations_table[[#This Row],[Member ID]])</f>
        <v>0</v>
      </c>
      <c r="K236" s="19" t="e">
        <f>calculations_table[[#This Row],[Total interest multiplier - Judgments]]</f>
        <v>#N/A</v>
      </c>
      <c r="L236" s="19" t="e">
        <f>calculations_table[[#This Row],[Payment amount]]*(calculations_table[[#This Row],[Interest multiplier]]-1)</f>
        <v>#N/A</v>
      </c>
      <c r="M23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6" s="19" t="e">
        <f>1+(calculations_table[[#This Row],[Effective date]]-calculations_table[[#This Row],[Interest start date - Judgments]])/365.25* JudgmentsRate</f>
        <v>#N/A</v>
      </c>
      <c r="O236" s="19">
        <v>1</v>
      </c>
      <c r="P236" s="19" t="e">
        <f>calculations_table[[#This Row],[Period 1 interest multiplier - Judgments]]*calculations_table[[#This Row],[Period 2 interest multiplier - Judgments]]</f>
        <v>#N/A</v>
      </c>
      <c r="Q236" s="11"/>
      <c r="Z236"/>
      <c r="AA236"/>
      <c r="AB236"/>
      <c r="AC236"/>
      <c r="AD236"/>
      <c r="AE236"/>
      <c r="AH236" s="11"/>
      <c r="AI236" s="11"/>
      <c r="AJ236" s="11"/>
      <c r="AK236" s="11"/>
      <c r="AL236" s="11"/>
      <c r="AM236" s="11"/>
    </row>
    <row r="237" spans="1:39" x14ac:dyDescent="0.2">
      <c r="A237" s="37" t="str">
        <f>IFERROR(IF(Calc_type="Bulk", IF(data_final_bulk[[#This Row],[Member ID]]="", "", data_final_bulk[[#This Row],[Member ID]]), IF(A236="Member ID",  "Individual","")), "")</f>
        <v/>
      </c>
      <c r="B237" s="35" t="str">
        <f>IFERROR(IF(Calc_type="Bulk", IF(data_final_bulk[[#This Row],[Global ID]]="", "", data_final_bulk[[#This Row],[Global ID]]), IF(B236="Global ID", "Individual","")), "")</f>
        <v/>
      </c>
      <c r="C237" s="85">
        <f>IF(Calc_type="Bulk", data_final_bulk[[#This Row],[Effective date]], Effective_date_individual)</f>
        <v>0</v>
      </c>
      <c r="D237" s="16">
        <f>IF(Calc_type="Bulk", data_final_bulk[[#This Row],[Earliest payment date]], Earliest_payment_date_individual)</f>
        <v>0</v>
      </c>
      <c r="E237" s="16">
        <f>IF(Calc_type="Bulk", data_final_bulk[[#This Row],[Lump Sum payment date]], Lump_sum_payment_date_individual)</f>
        <v>0</v>
      </c>
      <c r="F237" s="19">
        <f>IF(Calc_type="Bulk", data_final_bulk[[#This Row],[Payment amount]], Payment_amount_individual)</f>
        <v>0</v>
      </c>
      <c r="G237" s="19">
        <f>IF(Calc_type="Bulk", data_final_bulk[[#This Row],[Payment type]], Payment_type_individual)</f>
        <v>0</v>
      </c>
      <c r="H23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7" s="16" t="e">
        <f>IF(calculations_table[[#This Row],[Lump sum flag]]="Y",
calculations_table[[#This Row],[Lump sum payment date]],
   IF(calculations_table[[#This Row],[Earliest payment date]]=0,
      "N/A",
      calculations_table[[#This Row],[Earliest payment date]]
   )
)</f>
        <v>#N/A</v>
      </c>
      <c r="J237" s="19">
        <f>SUMIFS(calculations_table[Payment amount], calculations_table[Member ID], calculations_table[[#This Row],[Member ID]])</f>
        <v>0</v>
      </c>
      <c r="K237" s="19" t="e">
        <f>calculations_table[[#This Row],[Total interest multiplier - Judgments]]</f>
        <v>#N/A</v>
      </c>
      <c r="L237" s="19" t="e">
        <f>calculations_table[[#This Row],[Payment amount]]*(calculations_table[[#This Row],[Interest multiplier]]-1)</f>
        <v>#N/A</v>
      </c>
      <c r="M23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7" s="19" t="e">
        <f>1+(calculations_table[[#This Row],[Effective date]]-calculations_table[[#This Row],[Interest start date - Judgments]])/365.25* JudgmentsRate</f>
        <v>#N/A</v>
      </c>
      <c r="O237" s="19">
        <v>1</v>
      </c>
      <c r="P237" s="19" t="e">
        <f>calculations_table[[#This Row],[Period 1 interest multiplier - Judgments]]*calculations_table[[#This Row],[Period 2 interest multiplier - Judgments]]</f>
        <v>#N/A</v>
      </c>
      <c r="Q237" s="11"/>
      <c r="Z237"/>
      <c r="AA237"/>
      <c r="AB237"/>
      <c r="AC237"/>
      <c r="AD237"/>
      <c r="AE237"/>
      <c r="AH237" s="11"/>
      <c r="AI237" s="11"/>
      <c r="AJ237" s="11"/>
      <c r="AK237" s="11"/>
      <c r="AL237" s="11"/>
      <c r="AM237" s="11"/>
    </row>
    <row r="238" spans="1:39" x14ac:dyDescent="0.2">
      <c r="A238" s="37" t="str">
        <f>IFERROR(IF(Calc_type="Bulk", IF(data_final_bulk[[#This Row],[Member ID]]="", "", data_final_bulk[[#This Row],[Member ID]]), IF(A237="Member ID",  "Individual","")), "")</f>
        <v/>
      </c>
      <c r="B238" s="35" t="str">
        <f>IFERROR(IF(Calc_type="Bulk", IF(data_final_bulk[[#This Row],[Global ID]]="", "", data_final_bulk[[#This Row],[Global ID]]), IF(B237="Global ID", "Individual","")), "")</f>
        <v/>
      </c>
      <c r="C238" s="85">
        <f>IF(Calc_type="Bulk", data_final_bulk[[#This Row],[Effective date]], Effective_date_individual)</f>
        <v>0</v>
      </c>
      <c r="D238" s="16">
        <f>IF(Calc_type="Bulk", data_final_bulk[[#This Row],[Earliest payment date]], Earliest_payment_date_individual)</f>
        <v>0</v>
      </c>
      <c r="E238" s="16">
        <f>IF(Calc_type="Bulk", data_final_bulk[[#This Row],[Lump Sum payment date]], Lump_sum_payment_date_individual)</f>
        <v>0</v>
      </c>
      <c r="F238" s="19">
        <f>IF(Calc_type="Bulk", data_final_bulk[[#This Row],[Payment amount]], Payment_amount_individual)</f>
        <v>0</v>
      </c>
      <c r="G238" s="19">
        <f>IF(Calc_type="Bulk", data_final_bulk[[#This Row],[Payment type]], Payment_type_individual)</f>
        <v>0</v>
      </c>
      <c r="H23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8" s="16" t="e">
        <f>IF(calculations_table[[#This Row],[Lump sum flag]]="Y",
calculations_table[[#This Row],[Lump sum payment date]],
   IF(calculations_table[[#This Row],[Earliest payment date]]=0,
      "N/A",
      calculations_table[[#This Row],[Earliest payment date]]
   )
)</f>
        <v>#N/A</v>
      </c>
      <c r="J238" s="19">
        <f>SUMIFS(calculations_table[Payment amount], calculations_table[Member ID], calculations_table[[#This Row],[Member ID]])</f>
        <v>0</v>
      </c>
      <c r="K238" s="19" t="e">
        <f>calculations_table[[#This Row],[Total interest multiplier - Judgments]]</f>
        <v>#N/A</v>
      </c>
      <c r="L238" s="19" t="e">
        <f>calculations_table[[#This Row],[Payment amount]]*(calculations_table[[#This Row],[Interest multiplier]]-1)</f>
        <v>#N/A</v>
      </c>
      <c r="M23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8" s="19" t="e">
        <f>1+(calculations_table[[#This Row],[Effective date]]-calculations_table[[#This Row],[Interest start date - Judgments]])/365.25* JudgmentsRate</f>
        <v>#N/A</v>
      </c>
      <c r="O238" s="19">
        <v>1</v>
      </c>
      <c r="P238" s="19" t="e">
        <f>calculations_table[[#This Row],[Period 1 interest multiplier - Judgments]]*calculations_table[[#This Row],[Period 2 interest multiplier - Judgments]]</f>
        <v>#N/A</v>
      </c>
      <c r="Q238" s="11"/>
      <c r="Z238"/>
      <c r="AA238"/>
      <c r="AB238"/>
      <c r="AC238"/>
      <c r="AD238"/>
      <c r="AE238"/>
      <c r="AH238" s="11"/>
      <c r="AI238" s="11"/>
      <c r="AJ238" s="11"/>
      <c r="AK238" s="11"/>
      <c r="AL238" s="11"/>
      <c r="AM238" s="11"/>
    </row>
    <row r="239" spans="1:39" x14ac:dyDescent="0.2">
      <c r="A239" s="37" t="str">
        <f>IFERROR(IF(Calc_type="Bulk", IF(data_final_bulk[[#This Row],[Member ID]]="", "", data_final_bulk[[#This Row],[Member ID]]), IF(A238="Member ID",  "Individual","")), "")</f>
        <v/>
      </c>
      <c r="B239" s="35" t="str">
        <f>IFERROR(IF(Calc_type="Bulk", IF(data_final_bulk[[#This Row],[Global ID]]="", "", data_final_bulk[[#This Row],[Global ID]]), IF(B238="Global ID", "Individual","")), "")</f>
        <v/>
      </c>
      <c r="C239" s="85">
        <f>IF(Calc_type="Bulk", data_final_bulk[[#This Row],[Effective date]], Effective_date_individual)</f>
        <v>0</v>
      </c>
      <c r="D239" s="16">
        <f>IF(Calc_type="Bulk", data_final_bulk[[#This Row],[Earliest payment date]], Earliest_payment_date_individual)</f>
        <v>0</v>
      </c>
      <c r="E239" s="16">
        <f>IF(Calc_type="Bulk", data_final_bulk[[#This Row],[Lump Sum payment date]], Lump_sum_payment_date_individual)</f>
        <v>0</v>
      </c>
      <c r="F239" s="19">
        <f>IF(Calc_type="Bulk", data_final_bulk[[#This Row],[Payment amount]], Payment_amount_individual)</f>
        <v>0</v>
      </c>
      <c r="G239" s="19">
        <f>IF(Calc_type="Bulk", data_final_bulk[[#This Row],[Payment type]], Payment_type_individual)</f>
        <v>0</v>
      </c>
      <c r="H23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39" s="16" t="e">
        <f>IF(calculations_table[[#This Row],[Lump sum flag]]="Y",
calculations_table[[#This Row],[Lump sum payment date]],
   IF(calculations_table[[#This Row],[Earliest payment date]]=0,
      "N/A",
      calculations_table[[#This Row],[Earliest payment date]]
   )
)</f>
        <v>#N/A</v>
      </c>
      <c r="J239" s="19">
        <f>SUMIFS(calculations_table[Payment amount], calculations_table[Member ID], calculations_table[[#This Row],[Member ID]])</f>
        <v>0</v>
      </c>
      <c r="K239" s="19" t="e">
        <f>calculations_table[[#This Row],[Total interest multiplier - Judgments]]</f>
        <v>#N/A</v>
      </c>
      <c r="L239" s="19" t="e">
        <f>calculations_table[[#This Row],[Payment amount]]*(calculations_table[[#This Row],[Interest multiplier]]-1)</f>
        <v>#N/A</v>
      </c>
      <c r="M23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39" s="19" t="e">
        <f>1+(calculations_table[[#This Row],[Effective date]]-calculations_table[[#This Row],[Interest start date - Judgments]])/365.25* JudgmentsRate</f>
        <v>#N/A</v>
      </c>
      <c r="O239" s="19">
        <v>1</v>
      </c>
      <c r="P239" s="19" t="e">
        <f>calculations_table[[#This Row],[Period 1 interest multiplier - Judgments]]*calculations_table[[#This Row],[Period 2 interest multiplier - Judgments]]</f>
        <v>#N/A</v>
      </c>
      <c r="Q239" s="11"/>
      <c r="Z239"/>
      <c r="AA239"/>
      <c r="AB239"/>
      <c r="AC239"/>
      <c r="AD239"/>
      <c r="AE239"/>
      <c r="AH239" s="11"/>
      <c r="AI239" s="11"/>
      <c r="AJ239" s="11"/>
      <c r="AK239" s="11"/>
      <c r="AL239" s="11"/>
      <c r="AM239" s="11"/>
    </row>
    <row r="240" spans="1:39" x14ac:dyDescent="0.2">
      <c r="A240" s="37" t="str">
        <f>IFERROR(IF(Calc_type="Bulk", IF(data_final_bulk[[#This Row],[Member ID]]="", "", data_final_bulk[[#This Row],[Member ID]]), IF(A239="Member ID",  "Individual","")), "")</f>
        <v/>
      </c>
      <c r="B240" s="35" t="str">
        <f>IFERROR(IF(Calc_type="Bulk", IF(data_final_bulk[[#This Row],[Global ID]]="", "", data_final_bulk[[#This Row],[Global ID]]), IF(B239="Global ID", "Individual","")), "")</f>
        <v/>
      </c>
      <c r="C240" s="85">
        <f>IF(Calc_type="Bulk", data_final_bulk[[#This Row],[Effective date]], Effective_date_individual)</f>
        <v>0</v>
      </c>
      <c r="D240" s="16">
        <f>IF(Calc_type="Bulk", data_final_bulk[[#This Row],[Earliest payment date]], Earliest_payment_date_individual)</f>
        <v>0</v>
      </c>
      <c r="E240" s="16">
        <f>IF(Calc_type="Bulk", data_final_bulk[[#This Row],[Lump Sum payment date]], Lump_sum_payment_date_individual)</f>
        <v>0</v>
      </c>
      <c r="F240" s="19">
        <f>IF(Calc_type="Bulk", data_final_bulk[[#This Row],[Payment amount]], Payment_amount_individual)</f>
        <v>0</v>
      </c>
      <c r="G240" s="19">
        <f>IF(Calc_type="Bulk", data_final_bulk[[#This Row],[Payment type]], Payment_type_individual)</f>
        <v>0</v>
      </c>
      <c r="H24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0" s="16" t="e">
        <f>IF(calculations_table[[#This Row],[Lump sum flag]]="Y",
calculations_table[[#This Row],[Lump sum payment date]],
   IF(calculations_table[[#This Row],[Earliest payment date]]=0,
      "N/A",
      calculations_table[[#This Row],[Earliest payment date]]
   )
)</f>
        <v>#N/A</v>
      </c>
      <c r="J240" s="19">
        <f>SUMIFS(calculations_table[Payment amount], calculations_table[Member ID], calculations_table[[#This Row],[Member ID]])</f>
        <v>0</v>
      </c>
      <c r="K240" s="19" t="e">
        <f>calculations_table[[#This Row],[Total interest multiplier - Judgments]]</f>
        <v>#N/A</v>
      </c>
      <c r="L240" s="19" t="e">
        <f>calculations_table[[#This Row],[Payment amount]]*(calculations_table[[#This Row],[Interest multiplier]]-1)</f>
        <v>#N/A</v>
      </c>
      <c r="M24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0" s="19" t="e">
        <f>1+(calculations_table[[#This Row],[Effective date]]-calculations_table[[#This Row],[Interest start date - Judgments]])/365.25* JudgmentsRate</f>
        <v>#N/A</v>
      </c>
      <c r="O240" s="19">
        <v>1</v>
      </c>
      <c r="P240" s="19" t="e">
        <f>calculations_table[[#This Row],[Period 1 interest multiplier - Judgments]]*calculations_table[[#This Row],[Period 2 interest multiplier - Judgments]]</f>
        <v>#N/A</v>
      </c>
      <c r="Q240" s="11"/>
      <c r="Z240"/>
      <c r="AA240"/>
      <c r="AB240"/>
      <c r="AC240"/>
      <c r="AD240"/>
      <c r="AE240"/>
      <c r="AH240" s="11"/>
      <c r="AI240" s="11"/>
      <c r="AJ240" s="11"/>
      <c r="AK240" s="11"/>
      <c r="AL240" s="11"/>
      <c r="AM240" s="11"/>
    </row>
    <row r="241" spans="1:39" x14ac:dyDescent="0.2">
      <c r="A241" s="37" t="str">
        <f>IFERROR(IF(Calc_type="Bulk", IF(data_final_bulk[[#This Row],[Member ID]]="", "", data_final_bulk[[#This Row],[Member ID]]), IF(A240="Member ID",  "Individual","")), "")</f>
        <v/>
      </c>
      <c r="B241" s="35" t="str">
        <f>IFERROR(IF(Calc_type="Bulk", IF(data_final_bulk[[#This Row],[Global ID]]="", "", data_final_bulk[[#This Row],[Global ID]]), IF(B240="Global ID", "Individual","")), "")</f>
        <v/>
      </c>
      <c r="C241" s="85">
        <f>IF(Calc_type="Bulk", data_final_bulk[[#This Row],[Effective date]], Effective_date_individual)</f>
        <v>0</v>
      </c>
      <c r="D241" s="16">
        <f>IF(Calc_type="Bulk", data_final_bulk[[#This Row],[Earliest payment date]], Earliest_payment_date_individual)</f>
        <v>0</v>
      </c>
      <c r="E241" s="16">
        <f>IF(Calc_type="Bulk", data_final_bulk[[#This Row],[Lump Sum payment date]], Lump_sum_payment_date_individual)</f>
        <v>0</v>
      </c>
      <c r="F241" s="19">
        <f>IF(Calc_type="Bulk", data_final_bulk[[#This Row],[Payment amount]], Payment_amount_individual)</f>
        <v>0</v>
      </c>
      <c r="G241" s="19">
        <f>IF(Calc_type="Bulk", data_final_bulk[[#This Row],[Payment type]], Payment_type_individual)</f>
        <v>0</v>
      </c>
      <c r="H24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1" s="16" t="e">
        <f>IF(calculations_table[[#This Row],[Lump sum flag]]="Y",
calculations_table[[#This Row],[Lump sum payment date]],
   IF(calculations_table[[#This Row],[Earliest payment date]]=0,
      "N/A",
      calculations_table[[#This Row],[Earliest payment date]]
   )
)</f>
        <v>#N/A</v>
      </c>
      <c r="J241" s="19">
        <f>SUMIFS(calculations_table[Payment amount], calculations_table[Member ID], calculations_table[[#This Row],[Member ID]])</f>
        <v>0</v>
      </c>
      <c r="K241" s="19" t="e">
        <f>calculations_table[[#This Row],[Total interest multiplier - Judgments]]</f>
        <v>#N/A</v>
      </c>
      <c r="L241" s="19" t="e">
        <f>calculations_table[[#This Row],[Payment amount]]*(calculations_table[[#This Row],[Interest multiplier]]-1)</f>
        <v>#N/A</v>
      </c>
      <c r="M24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1" s="19" t="e">
        <f>1+(calculations_table[[#This Row],[Effective date]]-calculations_table[[#This Row],[Interest start date - Judgments]])/365.25* JudgmentsRate</f>
        <v>#N/A</v>
      </c>
      <c r="O241" s="19">
        <v>1</v>
      </c>
      <c r="P241" s="19" t="e">
        <f>calculations_table[[#This Row],[Period 1 interest multiplier - Judgments]]*calculations_table[[#This Row],[Period 2 interest multiplier - Judgments]]</f>
        <v>#N/A</v>
      </c>
      <c r="Q241" s="11"/>
      <c r="Z241"/>
      <c r="AA241"/>
      <c r="AB241"/>
      <c r="AC241"/>
      <c r="AD241"/>
      <c r="AE241"/>
      <c r="AH241" s="11"/>
      <c r="AI241" s="11"/>
      <c r="AJ241" s="11"/>
      <c r="AK241" s="11"/>
      <c r="AL241" s="11"/>
      <c r="AM241" s="11"/>
    </row>
    <row r="242" spans="1:39" x14ac:dyDescent="0.2">
      <c r="A242" s="37" t="str">
        <f>IFERROR(IF(Calc_type="Bulk", IF(data_final_bulk[[#This Row],[Member ID]]="", "", data_final_bulk[[#This Row],[Member ID]]), IF(A241="Member ID",  "Individual","")), "")</f>
        <v/>
      </c>
      <c r="B242" s="35" t="str">
        <f>IFERROR(IF(Calc_type="Bulk", IF(data_final_bulk[[#This Row],[Global ID]]="", "", data_final_bulk[[#This Row],[Global ID]]), IF(B241="Global ID", "Individual","")), "")</f>
        <v/>
      </c>
      <c r="C242" s="85">
        <f>IF(Calc_type="Bulk", data_final_bulk[[#This Row],[Effective date]], Effective_date_individual)</f>
        <v>0</v>
      </c>
      <c r="D242" s="16">
        <f>IF(Calc_type="Bulk", data_final_bulk[[#This Row],[Earliest payment date]], Earliest_payment_date_individual)</f>
        <v>0</v>
      </c>
      <c r="E242" s="16">
        <f>IF(Calc_type="Bulk", data_final_bulk[[#This Row],[Lump Sum payment date]], Lump_sum_payment_date_individual)</f>
        <v>0</v>
      </c>
      <c r="F242" s="19">
        <f>IF(Calc_type="Bulk", data_final_bulk[[#This Row],[Payment amount]], Payment_amount_individual)</f>
        <v>0</v>
      </c>
      <c r="G242" s="19">
        <f>IF(Calc_type="Bulk", data_final_bulk[[#This Row],[Payment type]], Payment_type_individual)</f>
        <v>0</v>
      </c>
      <c r="H24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2" s="16" t="e">
        <f>IF(calculations_table[[#This Row],[Lump sum flag]]="Y",
calculations_table[[#This Row],[Lump sum payment date]],
   IF(calculations_table[[#This Row],[Earliest payment date]]=0,
      "N/A",
      calculations_table[[#This Row],[Earliest payment date]]
   )
)</f>
        <v>#N/A</v>
      </c>
      <c r="J242" s="19">
        <f>SUMIFS(calculations_table[Payment amount], calculations_table[Member ID], calculations_table[[#This Row],[Member ID]])</f>
        <v>0</v>
      </c>
      <c r="K242" s="19" t="e">
        <f>calculations_table[[#This Row],[Total interest multiplier - Judgments]]</f>
        <v>#N/A</v>
      </c>
      <c r="L242" s="19" t="e">
        <f>calculations_table[[#This Row],[Payment amount]]*(calculations_table[[#This Row],[Interest multiplier]]-1)</f>
        <v>#N/A</v>
      </c>
      <c r="M24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2" s="19" t="e">
        <f>1+(calculations_table[[#This Row],[Effective date]]-calculations_table[[#This Row],[Interest start date - Judgments]])/365.25* JudgmentsRate</f>
        <v>#N/A</v>
      </c>
      <c r="O242" s="19">
        <v>1</v>
      </c>
      <c r="P242" s="19" t="e">
        <f>calculations_table[[#This Row],[Period 1 interest multiplier - Judgments]]*calculations_table[[#This Row],[Period 2 interest multiplier - Judgments]]</f>
        <v>#N/A</v>
      </c>
      <c r="Q242" s="11"/>
      <c r="Z242"/>
      <c r="AA242"/>
      <c r="AB242"/>
      <c r="AC242"/>
      <c r="AD242"/>
      <c r="AE242"/>
      <c r="AH242" s="11"/>
      <c r="AI242" s="11"/>
      <c r="AJ242" s="11"/>
      <c r="AK242" s="11"/>
      <c r="AL242" s="11"/>
      <c r="AM242" s="11"/>
    </row>
    <row r="243" spans="1:39" x14ac:dyDescent="0.2">
      <c r="A243" s="37" t="str">
        <f>IFERROR(IF(Calc_type="Bulk", IF(data_final_bulk[[#This Row],[Member ID]]="", "", data_final_bulk[[#This Row],[Member ID]]), IF(A242="Member ID",  "Individual","")), "")</f>
        <v/>
      </c>
      <c r="B243" s="35" t="str">
        <f>IFERROR(IF(Calc_type="Bulk", IF(data_final_bulk[[#This Row],[Global ID]]="", "", data_final_bulk[[#This Row],[Global ID]]), IF(B242="Global ID", "Individual","")), "")</f>
        <v/>
      </c>
      <c r="C243" s="85">
        <f>IF(Calc_type="Bulk", data_final_bulk[[#This Row],[Effective date]], Effective_date_individual)</f>
        <v>0</v>
      </c>
      <c r="D243" s="16">
        <f>IF(Calc_type="Bulk", data_final_bulk[[#This Row],[Earliest payment date]], Earliest_payment_date_individual)</f>
        <v>0</v>
      </c>
      <c r="E243" s="16">
        <f>IF(Calc_type="Bulk", data_final_bulk[[#This Row],[Lump Sum payment date]], Lump_sum_payment_date_individual)</f>
        <v>0</v>
      </c>
      <c r="F243" s="19">
        <f>IF(Calc_type="Bulk", data_final_bulk[[#This Row],[Payment amount]], Payment_amount_individual)</f>
        <v>0</v>
      </c>
      <c r="G243" s="19">
        <f>IF(Calc_type="Bulk", data_final_bulk[[#This Row],[Payment type]], Payment_type_individual)</f>
        <v>0</v>
      </c>
      <c r="H24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3" s="16" t="e">
        <f>IF(calculations_table[[#This Row],[Lump sum flag]]="Y",
calculations_table[[#This Row],[Lump sum payment date]],
   IF(calculations_table[[#This Row],[Earliest payment date]]=0,
      "N/A",
      calculations_table[[#This Row],[Earliest payment date]]
   )
)</f>
        <v>#N/A</v>
      </c>
      <c r="J243" s="19">
        <f>SUMIFS(calculations_table[Payment amount], calculations_table[Member ID], calculations_table[[#This Row],[Member ID]])</f>
        <v>0</v>
      </c>
      <c r="K243" s="19" t="e">
        <f>calculations_table[[#This Row],[Total interest multiplier - Judgments]]</f>
        <v>#N/A</v>
      </c>
      <c r="L243" s="19" t="e">
        <f>calculations_table[[#This Row],[Payment amount]]*(calculations_table[[#This Row],[Interest multiplier]]-1)</f>
        <v>#N/A</v>
      </c>
      <c r="M24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3" s="19" t="e">
        <f>1+(calculations_table[[#This Row],[Effective date]]-calculations_table[[#This Row],[Interest start date - Judgments]])/365.25* JudgmentsRate</f>
        <v>#N/A</v>
      </c>
      <c r="O243" s="19">
        <v>1</v>
      </c>
      <c r="P243" s="19" t="e">
        <f>calculations_table[[#This Row],[Period 1 interest multiplier - Judgments]]*calculations_table[[#This Row],[Period 2 interest multiplier - Judgments]]</f>
        <v>#N/A</v>
      </c>
      <c r="Q243" s="11"/>
      <c r="Z243"/>
      <c r="AA243"/>
      <c r="AB243"/>
      <c r="AC243"/>
      <c r="AD243"/>
      <c r="AE243"/>
      <c r="AH243" s="11"/>
      <c r="AI243" s="11"/>
      <c r="AJ243" s="11"/>
      <c r="AK243" s="11"/>
      <c r="AL243" s="11"/>
      <c r="AM243" s="11"/>
    </row>
    <row r="244" spans="1:39" x14ac:dyDescent="0.2">
      <c r="A244" s="37" t="str">
        <f>IFERROR(IF(Calc_type="Bulk", IF(data_final_bulk[[#This Row],[Member ID]]="", "", data_final_bulk[[#This Row],[Member ID]]), IF(A243="Member ID",  "Individual","")), "")</f>
        <v/>
      </c>
      <c r="B244" s="35" t="str">
        <f>IFERROR(IF(Calc_type="Bulk", IF(data_final_bulk[[#This Row],[Global ID]]="", "", data_final_bulk[[#This Row],[Global ID]]), IF(B243="Global ID", "Individual","")), "")</f>
        <v/>
      </c>
      <c r="C244" s="85">
        <f>IF(Calc_type="Bulk", data_final_bulk[[#This Row],[Effective date]], Effective_date_individual)</f>
        <v>0</v>
      </c>
      <c r="D244" s="16">
        <f>IF(Calc_type="Bulk", data_final_bulk[[#This Row],[Earliest payment date]], Earliest_payment_date_individual)</f>
        <v>0</v>
      </c>
      <c r="E244" s="16">
        <f>IF(Calc_type="Bulk", data_final_bulk[[#This Row],[Lump Sum payment date]], Lump_sum_payment_date_individual)</f>
        <v>0</v>
      </c>
      <c r="F244" s="19">
        <f>IF(Calc_type="Bulk", data_final_bulk[[#This Row],[Payment amount]], Payment_amount_individual)</f>
        <v>0</v>
      </c>
      <c r="G244" s="19">
        <f>IF(Calc_type="Bulk", data_final_bulk[[#This Row],[Payment type]], Payment_type_individual)</f>
        <v>0</v>
      </c>
      <c r="H24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4" s="16" t="e">
        <f>IF(calculations_table[[#This Row],[Lump sum flag]]="Y",
calculations_table[[#This Row],[Lump sum payment date]],
   IF(calculations_table[[#This Row],[Earliest payment date]]=0,
      "N/A",
      calculations_table[[#This Row],[Earliest payment date]]
   )
)</f>
        <v>#N/A</v>
      </c>
      <c r="J244" s="19">
        <f>SUMIFS(calculations_table[Payment amount], calculations_table[Member ID], calculations_table[[#This Row],[Member ID]])</f>
        <v>0</v>
      </c>
      <c r="K244" s="19" t="e">
        <f>calculations_table[[#This Row],[Total interest multiplier - Judgments]]</f>
        <v>#N/A</v>
      </c>
      <c r="L244" s="19" t="e">
        <f>calculations_table[[#This Row],[Payment amount]]*(calculations_table[[#This Row],[Interest multiplier]]-1)</f>
        <v>#N/A</v>
      </c>
      <c r="M24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4" s="19" t="e">
        <f>1+(calculations_table[[#This Row],[Effective date]]-calculations_table[[#This Row],[Interest start date - Judgments]])/365.25* JudgmentsRate</f>
        <v>#N/A</v>
      </c>
      <c r="O244" s="19">
        <v>1</v>
      </c>
      <c r="P244" s="19" t="e">
        <f>calculations_table[[#This Row],[Period 1 interest multiplier - Judgments]]*calculations_table[[#This Row],[Period 2 interest multiplier - Judgments]]</f>
        <v>#N/A</v>
      </c>
      <c r="Q244" s="11"/>
      <c r="Z244"/>
      <c r="AA244"/>
      <c r="AB244"/>
      <c r="AC244"/>
      <c r="AD244"/>
      <c r="AE244"/>
      <c r="AH244" s="11"/>
      <c r="AI244" s="11"/>
      <c r="AJ244" s="11"/>
      <c r="AK244" s="11"/>
      <c r="AL244" s="11"/>
      <c r="AM244" s="11"/>
    </row>
    <row r="245" spans="1:39" x14ac:dyDescent="0.2">
      <c r="A245" s="37" t="str">
        <f>IFERROR(IF(Calc_type="Bulk", IF(data_final_bulk[[#This Row],[Member ID]]="", "", data_final_bulk[[#This Row],[Member ID]]), IF(A244="Member ID",  "Individual","")), "")</f>
        <v/>
      </c>
      <c r="B245" s="35" t="str">
        <f>IFERROR(IF(Calc_type="Bulk", IF(data_final_bulk[[#This Row],[Global ID]]="", "", data_final_bulk[[#This Row],[Global ID]]), IF(B244="Global ID", "Individual","")), "")</f>
        <v/>
      </c>
      <c r="C245" s="85">
        <f>IF(Calc_type="Bulk", data_final_bulk[[#This Row],[Effective date]], Effective_date_individual)</f>
        <v>0</v>
      </c>
      <c r="D245" s="16">
        <f>IF(Calc_type="Bulk", data_final_bulk[[#This Row],[Earliest payment date]], Earliest_payment_date_individual)</f>
        <v>0</v>
      </c>
      <c r="E245" s="16">
        <f>IF(Calc_type="Bulk", data_final_bulk[[#This Row],[Lump Sum payment date]], Lump_sum_payment_date_individual)</f>
        <v>0</v>
      </c>
      <c r="F245" s="19">
        <f>IF(Calc_type="Bulk", data_final_bulk[[#This Row],[Payment amount]], Payment_amount_individual)</f>
        <v>0</v>
      </c>
      <c r="G245" s="19">
        <f>IF(Calc_type="Bulk", data_final_bulk[[#This Row],[Payment type]], Payment_type_individual)</f>
        <v>0</v>
      </c>
      <c r="H24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5" s="16" t="e">
        <f>IF(calculations_table[[#This Row],[Lump sum flag]]="Y",
calculations_table[[#This Row],[Lump sum payment date]],
   IF(calculations_table[[#This Row],[Earliest payment date]]=0,
      "N/A",
      calculations_table[[#This Row],[Earliest payment date]]
   )
)</f>
        <v>#N/A</v>
      </c>
      <c r="J245" s="19">
        <f>SUMIFS(calculations_table[Payment amount], calculations_table[Member ID], calculations_table[[#This Row],[Member ID]])</f>
        <v>0</v>
      </c>
      <c r="K245" s="19" t="e">
        <f>calculations_table[[#This Row],[Total interest multiplier - Judgments]]</f>
        <v>#N/A</v>
      </c>
      <c r="L245" s="19" t="e">
        <f>calculations_table[[#This Row],[Payment amount]]*(calculations_table[[#This Row],[Interest multiplier]]-1)</f>
        <v>#N/A</v>
      </c>
      <c r="M24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5" s="19" t="e">
        <f>1+(calculations_table[[#This Row],[Effective date]]-calculations_table[[#This Row],[Interest start date - Judgments]])/365.25* JudgmentsRate</f>
        <v>#N/A</v>
      </c>
      <c r="O245" s="19">
        <v>1</v>
      </c>
      <c r="P245" s="19" t="e">
        <f>calculations_table[[#This Row],[Period 1 interest multiplier - Judgments]]*calculations_table[[#This Row],[Period 2 interest multiplier - Judgments]]</f>
        <v>#N/A</v>
      </c>
      <c r="Q245" s="11"/>
      <c r="Z245"/>
      <c r="AA245"/>
      <c r="AB245"/>
      <c r="AC245"/>
      <c r="AD245"/>
      <c r="AE245"/>
      <c r="AH245" s="11"/>
      <c r="AI245" s="11"/>
      <c r="AJ245" s="11"/>
      <c r="AK245" s="11"/>
      <c r="AL245" s="11"/>
      <c r="AM245" s="11"/>
    </row>
    <row r="246" spans="1:39" x14ac:dyDescent="0.2">
      <c r="A246" s="37" t="str">
        <f>IFERROR(IF(Calc_type="Bulk", IF(data_final_bulk[[#This Row],[Member ID]]="", "", data_final_bulk[[#This Row],[Member ID]]), IF(A245="Member ID",  "Individual","")), "")</f>
        <v/>
      </c>
      <c r="B246" s="35" t="str">
        <f>IFERROR(IF(Calc_type="Bulk", IF(data_final_bulk[[#This Row],[Global ID]]="", "", data_final_bulk[[#This Row],[Global ID]]), IF(B245="Global ID", "Individual","")), "")</f>
        <v/>
      </c>
      <c r="C246" s="85">
        <f>IF(Calc_type="Bulk", data_final_bulk[[#This Row],[Effective date]], Effective_date_individual)</f>
        <v>0</v>
      </c>
      <c r="D246" s="16">
        <f>IF(Calc_type="Bulk", data_final_bulk[[#This Row],[Earliest payment date]], Earliest_payment_date_individual)</f>
        <v>0</v>
      </c>
      <c r="E246" s="16">
        <f>IF(Calc_type="Bulk", data_final_bulk[[#This Row],[Lump Sum payment date]], Lump_sum_payment_date_individual)</f>
        <v>0</v>
      </c>
      <c r="F246" s="19">
        <f>IF(Calc_type="Bulk", data_final_bulk[[#This Row],[Payment amount]], Payment_amount_individual)</f>
        <v>0</v>
      </c>
      <c r="G246" s="19">
        <f>IF(Calc_type="Bulk", data_final_bulk[[#This Row],[Payment type]], Payment_type_individual)</f>
        <v>0</v>
      </c>
      <c r="H24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6" s="16" t="e">
        <f>IF(calculations_table[[#This Row],[Lump sum flag]]="Y",
calculations_table[[#This Row],[Lump sum payment date]],
   IF(calculations_table[[#This Row],[Earliest payment date]]=0,
      "N/A",
      calculations_table[[#This Row],[Earliest payment date]]
   )
)</f>
        <v>#N/A</v>
      </c>
      <c r="J246" s="19">
        <f>SUMIFS(calculations_table[Payment amount], calculations_table[Member ID], calculations_table[[#This Row],[Member ID]])</f>
        <v>0</v>
      </c>
      <c r="K246" s="19" t="e">
        <f>calculations_table[[#This Row],[Total interest multiplier - Judgments]]</f>
        <v>#N/A</v>
      </c>
      <c r="L246" s="19" t="e">
        <f>calculations_table[[#This Row],[Payment amount]]*(calculations_table[[#This Row],[Interest multiplier]]-1)</f>
        <v>#N/A</v>
      </c>
      <c r="M24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6" s="19" t="e">
        <f>1+(calculations_table[[#This Row],[Effective date]]-calculations_table[[#This Row],[Interest start date - Judgments]])/365.25* JudgmentsRate</f>
        <v>#N/A</v>
      </c>
      <c r="O246" s="19">
        <v>1</v>
      </c>
      <c r="P246" s="19" t="e">
        <f>calculations_table[[#This Row],[Period 1 interest multiplier - Judgments]]*calculations_table[[#This Row],[Period 2 interest multiplier - Judgments]]</f>
        <v>#N/A</v>
      </c>
      <c r="Q246" s="11"/>
      <c r="Z246"/>
      <c r="AA246"/>
      <c r="AB246"/>
      <c r="AC246"/>
      <c r="AD246"/>
      <c r="AE246"/>
      <c r="AH246" s="11"/>
      <c r="AI246" s="11"/>
      <c r="AJ246" s="11"/>
      <c r="AK246" s="11"/>
      <c r="AL246" s="11"/>
      <c r="AM246" s="11"/>
    </row>
    <row r="247" spans="1:39" x14ac:dyDescent="0.2">
      <c r="A247" s="37" t="str">
        <f>IFERROR(IF(Calc_type="Bulk", IF(data_final_bulk[[#This Row],[Member ID]]="", "", data_final_bulk[[#This Row],[Member ID]]), IF(A246="Member ID",  "Individual","")), "")</f>
        <v/>
      </c>
      <c r="B247" s="35" t="str">
        <f>IFERROR(IF(Calc_type="Bulk", IF(data_final_bulk[[#This Row],[Global ID]]="", "", data_final_bulk[[#This Row],[Global ID]]), IF(B246="Global ID", "Individual","")), "")</f>
        <v/>
      </c>
      <c r="C247" s="85">
        <f>IF(Calc_type="Bulk", data_final_bulk[[#This Row],[Effective date]], Effective_date_individual)</f>
        <v>0</v>
      </c>
      <c r="D247" s="16">
        <f>IF(Calc_type="Bulk", data_final_bulk[[#This Row],[Earliest payment date]], Earliest_payment_date_individual)</f>
        <v>0</v>
      </c>
      <c r="E247" s="16">
        <f>IF(Calc_type="Bulk", data_final_bulk[[#This Row],[Lump Sum payment date]], Lump_sum_payment_date_individual)</f>
        <v>0</v>
      </c>
      <c r="F247" s="19">
        <f>IF(Calc_type="Bulk", data_final_bulk[[#This Row],[Payment amount]], Payment_amount_individual)</f>
        <v>0</v>
      </c>
      <c r="G247" s="19">
        <f>IF(Calc_type="Bulk", data_final_bulk[[#This Row],[Payment type]], Payment_type_individual)</f>
        <v>0</v>
      </c>
      <c r="H24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7" s="16" t="e">
        <f>IF(calculations_table[[#This Row],[Lump sum flag]]="Y",
calculations_table[[#This Row],[Lump sum payment date]],
   IF(calculations_table[[#This Row],[Earliest payment date]]=0,
      "N/A",
      calculations_table[[#This Row],[Earliest payment date]]
   )
)</f>
        <v>#N/A</v>
      </c>
      <c r="J247" s="19">
        <f>SUMIFS(calculations_table[Payment amount], calculations_table[Member ID], calculations_table[[#This Row],[Member ID]])</f>
        <v>0</v>
      </c>
      <c r="K247" s="19" t="e">
        <f>calculations_table[[#This Row],[Total interest multiplier - Judgments]]</f>
        <v>#N/A</v>
      </c>
      <c r="L247" s="19" t="e">
        <f>calculations_table[[#This Row],[Payment amount]]*(calculations_table[[#This Row],[Interest multiplier]]-1)</f>
        <v>#N/A</v>
      </c>
      <c r="M24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7" s="19" t="e">
        <f>1+(calculations_table[[#This Row],[Effective date]]-calculations_table[[#This Row],[Interest start date - Judgments]])/365.25* JudgmentsRate</f>
        <v>#N/A</v>
      </c>
      <c r="O247" s="19">
        <v>1</v>
      </c>
      <c r="P247" s="19" t="e">
        <f>calculations_table[[#This Row],[Period 1 interest multiplier - Judgments]]*calculations_table[[#This Row],[Period 2 interest multiplier - Judgments]]</f>
        <v>#N/A</v>
      </c>
      <c r="Q247" s="11"/>
      <c r="Z247"/>
      <c r="AA247"/>
      <c r="AB247"/>
      <c r="AC247"/>
      <c r="AD247"/>
      <c r="AE247"/>
      <c r="AH247" s="11"/>
      <c r="AI247" s="11"/>
      <c r="AJ247" s="11"/>
      <c r="AK247" s="11"/>
      <c r="AL247" s="11"/>
      <c r="AM247" s="11"/>
    </row>
    <row r="248" spans="1:39" x14ac:dyDescent="0.2">
      <c r="A248" s="37" t="str">
        <f>IFERROR(IF(Calc_type="Bulk", IF(data_final_bulk[[#This Row],[Member ID]]="", "", data_final_bulk[[#This Row],[Member ID]]), IF(A247="Member ID",  "Individual","")), "")</f>
        <v/>
      </c>
      <c r="B248" s="35" t="str">
        <f>IFERROR(IF(Calc_type="Bulk", IF(data_final_bulk[[#This Row],[Global ID]]="", "", data_final_bulk[[#This Row],[Global ID]]), IF(B247="Global ID", "Individual","")), "")</f>
        <v/>
      </c>
      <c r="C248" s="85">
        <f>IF(Calc_type="Bulk", data_final_bulk[[#This Row],[Effective date]], Effective_date_individual)</f>
        <v>0</v>
      </c>
      <c r="D248" s="16">
        <f>IF(Calc_type="Bulk", data_final_bulk[[#This Row],[Earliest payment date]], Earliest_payment_date_individual)</f>
        <v>0</v>
      </c>
      <c r="E248" s="16">
        <f>IF(Calc_type="Bulk", data_final_bulk[[#This Row],[Lump Sum payment date]], Lump_sum_payment_date_individual)</f>
        <v>0</v>
      </c>
      <c r="F248" s="19">
        <f>IF(Calc_type="Bulk", data_final_bulk[[#This Row],[Payment amount]], Payment_amount_individual)</f>
        <v>0</v>
      </c>
      <c r="G248" s="19">
        <f>IF(Calc_type="Bulk", data_final_bulk[[#This Row],[Payment type]], Payment_type_individual)</f>
        <v>0</v>
      </c>
      <c r="H24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8" s="16" t="e">
        <f>IF(calculations_table[[#This Row],[Lump sum flag]]="Y",
calculations_table[[#This Row],[Lump sum payment date]],
   IF(calculations_table[[#This Row],[Earliest payment date]]=0,
      "N/A",
      calculations_table[[#This Row],[Earliest payment date]]
   )
)</f>
        <v>#N/A</v>
      </c>
      <c r="J248" s="19">
        <f>SUMIFS(calculations_table[Payment amount], calculations_table[Member ID], calculations_table[[#This Row],[Member ID]])</f>
        <v>0</v>
      </c>
      <c r="K248" s="19" t="e">
        <f>calculations_table[[#This Row],[Total interest multiplier - Judgments]]</f>
        <v>#N/A</v>
      </c>
      <c r="L248" s="19" t="e">
        <f>calculations_table[[#This Row],[Payment amount]]*(calculations_table[[#This Row],[Interest multiplier]]-1)</f>
        <v>#N/A</v>
      </c>
      <c r="M24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8" s="19" t="e">
        <f>1+(calculations_table[[#This Row],[Effective date]]-calculations_table[[#This Row],[Interest start date - Judgments]])/365.25* JudgmentsRate</f>
        <v>#N/A</v>
      </c>
      <c r="O248" s="19">
        <v>1</v>
      </c>
      <c r="P248" s="19" t="e">
        <f>calculations_table[[#This Row],[Period 1 interest multiplier - Judgments]]*calculations_table[[#This Row],[Period 2 interest multiplier - Judgments]]</f>
        <v>#N/A</v>
      </c>
      <c r="Q248" s="11"/>
      <c r="Z248"/>
      <c r="AA248"/>
      <c r="AB248"/>
      <c r="AC248"/>
      <c r="AD248"/>
      <c r="AE248"/>
      <c r="AH248" s="11"/>
      <c r="AI248" s="11"/>
      <c r="AJ248" s="11"/>
      <c r="AK248" s="11"/>
      <c r="AL248" s="11"/>
      <c r="AM248" s="11"/>
    </row>
    <row r="249" spans="1:39" x14ac:dyDescent="0.2">
      <c r="A249" s="37" t="str">
        <f>IFERROR(IF(Calc_type="Bulk", IF(data_final_bulk[[#This Row],[Member ID]]="", "", data_final_bulk[[#This Row],[Member ID]]), IF(A248="Member ID",  "Individual","")), "")</f>
        <v/>
      </c>
      <c r="B249" s="35" t="str">
        <f>IFERROR(IF(Calc_type="Bulk", IF(data_final_bulk[[#This Row],[Global ID]]="", "", data_final_bulk[[#This Row],[Global ID]]), IF(B248="Global ID", "Individual","")), "")</f>
        <v/>
      </c>
      <c r="C249" s="85">
        <f>IF(Calc_type="Bulk", data_final_bulk[[#This Row],[Effective date]], Effective_date_individual)</f>
        <v>0</v>
      </c>
      <c r="D249" s="16">
        <f>IF(Calc_type="Bulk", data_final_bulk[[#This Row],[Earliest payment date]], Earliest_payment_date_individual)</f>
        <v>0</v>
      </c>
      <c r="E249" s="16">
        <f>IF(Calc_type="Bulk", data_final_bulk[[#This Row],[Lump Sum payment date]], Lump_sum_payment_date_individual)</f>
        <v>0</v>
      </c>
      <c r="F249" s="19">
        <f>IF(Calc_type="Bulk", data_final_bulk[[#This Row],[Payment amount]], Payment_amount_individual)</f>
        <v>0</v>
      </c>
      <c r="G249" s="19">
        <f>IF(Calc_type="Bulk", data_final_bulk[[#This Row],[Payment type]], Payment_type_individual)</f>
        <v>0</v>
      </c>
      <c r="H24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49" s="16" t="e">
        <f>IF(calculations_table[[#This Row],[Lump sum flag]]="Y",
calculations_table[[#This Row],[Lump sum payment date]],
   IF(calculations_table[[#This Row],[Earliest payment date]]=0,
      "N/A",
      calculations_table[[#This Row],[Earliest payment date]]
   )
)</f>
        <v>#N/A</v>
      </c>
      <c r="J249" s="19">
        <f>SUMIFS(calculations_table[Payment amount], calculations_table[Member ID], calculations_table[[#This Row],[Member ID]])</f>
        <v>0</v>
      </c>
      <c r="K249" s="19" t="e">
        <f>calculations_table[[#This Row],[Total interest multiplier - Judgments]]</f>
        <v>#N/A</v>
      </c>
      <c r="L249" s="19" t="e">
        <f>calculations_table[[#This Row],[Payment amount]]*(calculations_table[[#This Row],[Interest multiplier]]-1)</f>
        <v>#N/A</v>
      </c>
      <c r="M24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49" s="19" t="e">
        <f>1+(calculations_table[[#This Row],[Effective date]]-calculations_table[[#This Row],[Interest start date - Judgments]])/365.25* JudgmentsRate</f>
        <v>#N/A</v>
      </c>
      <c r="O249" s="19">
        <v>1</v>
      </c>
      <c r="P249" s="19" t="e">
        <f>calculations_table[[#This Row],[Period 1 interest multiplier - Judgments]]*calculations_table[[#This Row],[Period 2 interest multiplier - Judgments]]</f>
        <v>#N/A</v>
      </c>
      <c r="Q249" s="11"/>
      <c r="Z249"/>
      <c r="AA249"/>
      <c r="AB249"/>
      <c r="AC249"/>
      <c r="AD249"/>
      <c r="AE249"/>
      <c r="AH249" s="11"/>
      <c r="AI249" s="11"/>
      <c r="AJ249" s="11"/>
      <c r="AK249" s="11"/>
      <c r="AL249" s="11"/>
      <c r="AM249" s="11"/>
    </row>
    <row r="250" spans="1:39" x14ac:dyDescent="0.2">
      <c r="A250" s="37" t="str">
        <f>IFERROR(IF(Calc_type="Bulk", IF(data_final_bulk[[#This Row],[Member ID]]="", "", data_final_bulk[[#This Row],[Member ID]]), IF(A249="Member ID",  "Individual","")), "")</f>
        <v/>
      </c>
      <c r="B250" s="35" t="str">
        <f>IFERROR(IF(Calc_type="Bulk", IF(data_final_bulk[[#This Row],[Global ID]]="", "", data_final_bulk[[#This Row],[Global ID]]), IF(B249="Global ID", "Individual","")), "")</f>
        <v/>
      </c>
      <c r="C250" s="85">
        <f>IF(Calc_type="Bulk", data_final_bulk[[#This Row],[Effective date]], Effective_date_individual)</f>
        <v>0</v>
      </c>
      <c r="D250" s="16">
        <f>IF(Calc_type="Bulk", data_final_bulk[[#This Row],[Earliest payment date]], Earliest_payment_date_individual)</f>
        <v>0</v>
      </c>
      <c r="E250" s="16">
        <f>IF(Calc_type="Bulk", data_final_bulk[[#This Row],[Lump Sum payment date]], Lump_sum_payment_date_individual)</f>
        <v>0</v>
      </c>
      <c r="F250" s="19">
        <f>IF(Calc_type="Bulk", data_final_bulk[[#This Row],[Payment amount]], Payment_amount_individual)</f>
        <v>0</v>
      </c>
      <c r="G250" s="19">
        <f>IF(Calc_type="Bulk", data_final_bulk[[#This Row],[Payment type]], Payment_type_individual)</f>
        <v>0</v>
      </c>
      <c r="H25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0" s="16" t="e">
        <f>IF(calculations_table[[#This Row],[Lump sum flag]]="Y",
calculations_table[[#This Row],[Lump sum payment date]],
   IF(calculations_table[[#This Row],[Earliest payment date]]=0,
      "N/A",
      calculations_table[[#This Row],[Earliest payment date]]
   )
)</f>
        <v>#N/A</v>
      </c>
      <c r="J250" s="19">
        <f>SUMIFS(calculations_table[Payment amount], calculations_table[Member ID], calculations_table[[#This Row],[Member ID]])</f>
        <v>0</v>
      </c>
      <c r="K250" s="19" t="e">
        <f>calculations_table[[#This Row],[Total interest multiplier - Judgments]]</f>
        <v>#N/A</v>
      </c>
      <c r="L250" s="19" t="e">
        <f>calculations_table[[#This Row],[Payment amount]]*(calculations_table[[#This Row],[Interest multiplier]]-1)</f>
        <v>#N/A</v>
      </c>
      <c r="M25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0" s="19" t="e">
        <f>1+(calculations_table[[#This Row],[Effective date]]-calculations_table[[#This Row],[Interest start date - Judgments]])/365.25* JudgmentsRate</f>
        <v>#N/A</v>
      </c>
      <c r="O250" s="19">
        <v>1</v>
      </c>
      <c r="P250" s="19" t="e">
        <f>calculations_table[[#This Row],[Period 1 interest multiplier - Judgments]]*calculations_table[[#This Row],[Period 2 interest multiplier - Judgments]]</f>
        <v>#N/A</v>
      </c>
      <c r="Q250" s="11"/>
      <c r="Z250"/>
      <c r="AA250"/>
      <c r="AB250"/>
      <c r="AC250"/>
      <c r="AD250"/>
      <c r="AE250"/>
      <c r="AH250" s="11"/>
      <c r="AI250" s="11"/>
      <c r="AJ250" s="11"/>
      <c r="AK250" s="11"/>
      <c r="AL250" s="11"/>
      <c r="AM250" s="11"/>
    </row>
    <row r="251" spans="1:39" x14ac:dyDescent="0.2">
      <c r="A251" s="37" t="str">
        <f>IFERROR(IF(Calc_type="Bulk", IF(data_final_bulk[[#This Row],[Member ID]]="", "", data_final_bulk[[#This Row],[Member ID]]), IF(A250="Member ID",  "Individual","")), "")</f>
        <v/>
      </c>
      <c r="B251" s="35" t="str">
        <f>IFERROR(IF(Calc_type="Bulk", IF(data_final_bulk[[#This Row],[Global ID]]="", "", data_final_bulk[[#This Row],[Global ID]]), IF(B250="Global ID", "Individual","")), "")</f>
        <v/>
      </c>
      <c r="C251" s="85">
        <f>IF(Calc_type="Bulk", data_final_bulk[[#This Row],[Effective date]], Effective_date_individual)</f>
        <v>0</v>
      </c>
      <c r="D251" s="16">
        <f>IF(Calc_type="Bulk", data_final_bulk[[#This Row],[Earliest payment date]], Earliest_payment_date_individual)</f>
        <v>0</v>
      </c>
      <c r="E251" s="16">
        <f>IF(Calc_type="Bulk", data_final_bulk[[#This Row],[Lump Sum payment date]], Lump_sum_payment_date_individual)</f>
        <v>0</v>
      </c>
      <c r="F251" s="19">
        <f>IF(Calc_type="Bulk", data_final_bulk[[#This Row],[Payment amount]], Payment_amount_individual)</f>
        <v>0</v>
      </c>
      <c r="G251" s="19">
        <f>IF(Calc_type="Bulk", data_final_bulk[[#This Row],[Payment type]], Payment_type_individual)</f>
        <v>0</v>
      </c>
      <c r="H25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1" s="16" t="e">
        <f>IF(calculations_table[[#This Row],[Lump sum flag]]="Y",
calculations_table[[#This Row],[Lump sum payment date]],
   IF(calculations_table[[#This Row],[Earliest payment date]]=0,
      "N/A",
      calculations_table[[#This Row],[Earliest payment date]]
   )
)</f>
        <v>#N/A</v>
      </c>
      <c r="J251" s="19">
        <f>SUMIFS(calculations_table[Payment amount], calculations_table[Member ID], calculations_table[[#This Row],[Member ID]])</f>
        <v>0</v>
      </c>
      <c r="K251" s="19" t="e">
        <f>calculations_table[[#This Row],[Total interest multiplier - Judgments]]</f>
        <v>#N/A</v>
      </c>
      <c r="L251" s="19" t="e">
        <f>calculations_table[[#This Row],[Payment amount]]*(calculations_table[[#This Row],[Interest multiplier]]-1)</f>
        <v>#N/A</v>
      </c>
      <c r="M25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1" s="19" t="e">
        <f>1+(calculations_table[[#This Row],[Effective date]]-calculations_table[[#This Row],[Interest start date - Judgments]])/365.25* JudgmentsRate</f>
        <v>#N/A</v>
      </c>
      <c r="O251" s="19">
        <v>1</v>
      </c>
      <c r="P251" s="19" t="e">
        <f>calculations_table[[#This Row],[Period 1 interest multiplier - Judgments]]*calculations_table[[#This Row],[Period 2 interest multiplier - Judgments]]</f>
        <v>#N/A</v>
      </c>
      <c r="Q251" s="11"/>
      <c r="Z251"/>
      <c r="AA251"/>
      <c r="AB251"/>
      <c r="AC251"/>
      <c r="AD251"/>
      <c r="AE251"/>
      <c r="AH251" s="11"/>
      <c r="AI251" s="11"/>
      <c r="AJ251" s="11"/>
      <c r="AK251" s="11"/>
      <c r="AL251" s="11"/>
      <c r="AM251" s="11"/>
    </row>
    <row r="252" spans="1:39" x14ac:dyDescent="0.2">
      <c r="A252" s="37" t="str">
        <f>IFERROR(IF(Calc_type="Bulk", IF(data_final_bulk[[#This Row],[Member ID]]="", "", data_final_bulk[[#This Row],[Member ID]]), IF(A251="Member ID",  "Individual","")), "")</f>
        <v/>
      </c>
      <c r="B252" s="35" t="str">
        <f>IFERROR(IF(Calc_type="Bulk", IF(data_final_bulk[[#This Row],[Global ID]]="", "", data_final_bulk[[#This Row],[Global ID]]), IF(B251="Global ID", "Individual","")), "")</f>
        <v/>
      </c>
      <c r="C252" s="85">
        <f>IF(Calc_type="Bulk", data_final_bulk[[#This Row],[Effective date]], Effective_date_individual)</f>
        <v>0</v>
      </c>
      <c r="D252" s="16">
        <f>IF(Calc_type="Bulk", data_final_bulk[[#This Row],[Earliest payment date]], Earliest_payment_date_individual)</f>
        <v>0</v>
      </c>
      <c r="E252" s="16">
        <f>IF(Calc_type="Bulk", data_final_bulk[[#This Row],[Lump Sum payment date]], Lump_sum_payment_date_individual)</f>
        <v>0</v>
      </c>
      <c r="F252" s="19">
        <f>IF(Calc_type="Bulk", data_final_bulk[[#This Row],[Payment amount]], Payment_amount_individual)</f>
        <v>0</v>
      </c>
      <c r="G252" s="19">
        <f>IF(Calc_type="Bulk", data_final_bulk[[#This Row],[Payment type]], Payment_type_individual)</f>
        <v>0</v>
      </c>
      <c r="H25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2" s="16" t="e">
        <f>IF(calculations_table[[#This Row],[Lump sum flag]]="Y",
calculations_table[[#This Row],[Lump sum payment date]],
   IF(calculations_table[[#This Row],[Earliest payment date]]=0,
      "N/A",
      calculations_table[[#This Row],[Earliest payment date]]
   )
)</f>
        <v>#N/A</v>
      </c>
      <c r="J252" s="19">
        <f>SUMIFS(calculations_table[Payment amount], calculations_table[Member ID], calculations_table[[#This Row],[Member ID]])</f>
        <v>0</v>
      </c>
      <c r="K252" s="19" t="e">
        <f>calculations_table[[#This Row],[Total interest multiplier - Judgments]]</f>
        <v>#N/A</v>
      </c>
      <c r="L252" s="19" t="e">
        <f>calculations_table[[#This Row],[Payment amount]]*(calculations_table[[#This Row],[Interest multiplier]]-1)</f>
        <v>#N/A</v>
      </c>
      <c r="M25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2" s="19" t="e">
        <f>1+(calculations_table[[#This Row],[Effective date]]-calculations_table[[#This Row],[Interest start date - Judgments]])/365.25* JudgmentsRate</f>
        <v>#N/A</v>
      </c>
      <c r="O252" s="19">
        <v>1</v>
      </c>
      <c r="P252" s="19" t="e">
        <f>calculations_table[[#This Row],[Period 1 interest multiplier - Judgments]]*calculations_table[[#This Row],[Period 2 interest multiplier - Judgments]]</f>
        <v>#N/A</v>
      </c>
      <c r="Q252" s="11"/>
      <c r="Z252"/>
      <c r="AA252"/>
      <c r="AB252"/>
      <c r="AC252"/>
      <c r="AD252"/>
      <c r="AE252"/>
      <c r="AH252" s="11"/>
      <c r="AI252" s="11"/>
      <c r="AJ252" s="11"/>
      <c r="AK252" s="11"/>
      <c r="AL252" s="11"/>
      <c r="AM252" s="11"/>
    </row>
    <row r="253" spans="1:39" x14ac:dyDescent="0.2">
      <c r="A253" s="37" t="str">
        <f>IFERROR(IF(Calc_type="Bulk", IF(data_final_bulk[[#This Row],[Member ID]]="", "", data_final_bulk[[#This Row],[Member ID]]), IF(A252="Member ID",  "Individual","")), "")</f>
        <v/>
      </c>
      <c r="B253" s="35" t="str">
        <f>IFERROR(IF(Calc_type="Bulk", IF(data_final_bulk[[#This Row],[Global ID]]="", "", data_final_bulk[[#This Row],[Global ID]]), IF(B252="Global ID", "Individual","")), "")</f>
        <v/>
      </c>
      <c r="C253" s="85">
        <f>IF(Calc_type="Bulk", data_final_bulk[[#This Row],[Effective date]], Effective_date_individual)</f>
        <v>0</v>
      </c>
      <c r="D253" s="16">
        <f>IF(Calc_type="Bulk", data_final_bulk[[#This Row],[Earliest payment date]], Earliest_payment_date_individual)</f>
        <v>0</v>
      </c>
      <c r="E253" s="16">
        <f>IF(Calc_type="Bulk", data_final_bulk[[#This Row],[Lump Sum payment date]], Lump_sum_payment_date_individual)</f>
        <v>0</v>
      </c>
      <c r="F253" s="19">
        <f>IF(Calc_type="Bulk", data_final_bulk[[#This Row],[Payment amount]], Payment_amount_individual)</f>
        <v>0</v>
      </c>
      <c r="G253" s="19">
        <f>IF(Calc_type="Bulk", data_final_bulk[[#This Row],[Payment type]], Payment_type_individual)</f>
        <v>0</v>
      </c>
      <c r="H25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3" s="16" t="e">
        <f>IF(calculations_table[[#This Row],[Lump sum flag]]="Y",
calculations_table[[#This Row],[Lump sum payment date]],
   IF(calculations_table[[#This Row],[Earliest payment date]]=0,
      "N/A",
      calculations_table[[#This Row],[Earliest payment date]]
   )
)</f>
        <v>#N/A</v>
      </c>
      <c r="J253" s="19">
        <f>SUMIFS(calculations_table[Payment amount], calculations_table[Member ID], calculations_table[[#This Row],[Member ID]])</f>
        <v>0</v>
      </c>
      <c r="K253" s="19" t="e">
        <f>calculations_table[[#This Row],[Total interest multiplier - Judgments]]</f>
        <v>#N/A</v>
      </c>
      <c r="L253" s="19" t="e">
        <f>calculations_table[[#This Row],[Payment amount]]*(calculations_table[[#This Row],[Interest multiplier]]-1)</f>
        <v>#N/A</v>
      </c>
      <c r="M25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3" s="19" t="e">
        <f>1+(calculations_table[[#This Row],[Effective date]]-calculations_table[[#This Row],[Interest start date - Judgments]])/365.25* JudgmentsRate</f>
        <v>#N/A</v>
      </c>
      <c r="O253" s="19">
        <v>1</v>
      </c>
      <c r="P253" s="19" t="e">
        <f>calculations_table[[#This Row],[Period 1 interest multiplier - Judgments]]*calculations_table[[#This Row],[Period 2 interest multiplier - Judgments]]</f>
        <v>#N/A</v>
      </c>
      <c r="Q253" s="11"/>
      <c r="Z253"/>
      <c r="AA253"/>
      <c r="AB253"/>
      <c r="AC253"/>
      <c r="AD253"/>
      <c r="AE253"/>
      <c r="AH253" s="11"/>
      <c r="AI253" s="11"/>
      <c r="AJ253" s="11"/>
      <c r="AK253" s="11"/>
      <c r="AL253" s="11"/>
      <c r="AM253" s="11"/>
    </row>
    <row r="254" spans="1:39" x14ac:dyDescent="0.2">
      <c r="A254" s="37" t="str">
        <f>IFERROR(IF(Calc_type="Bulk", IF(data_final_bulk[[#This Row],[Member ID]]="", "", data_final_bulk[[#This Row],[Member ID]]), IF(A253="Member ID",  "Individual","")), "")</f>
        <v/>
      </c>
      <c r="B254" s="35" t="str">
        <f>IFERROR(IF(Calc_type="Bulk", IF(data_final_bulk[[#This Row],[Global ID]]="", "", data_final_bulk[[#This Row],[Global ID]]), IF(B253="Global ID", "Individual","")), "")</f>
        <v/>
      </c>
      <c r="C254" s="85">
        <f>IF(Calc_type="Bulk", data_final_bulk[[#This Row],[Effective date]], Effective_date_individual)</f>
        <v>0</v>
      </c>
      <c r="D254" s="16">
        <f>IF(Calc_type="Bulk", data_final_bulk[[#This Row],[Earliest payment date]], Earliest_payment_date_individual)</f>
        <v>0</v>
      </c>
      <c r="E254" s="16">
        <f>IF(Calc_type="Bulk", data_final_bulk[[#This Row],[Lump Sum payment date]], Lump_sum_payment_date_individual)</f>
        <v>0</v>
      </c>
      <c r="F254" s="19">
        <f>IF(Calc_type="Bulk", data_final_bulk[[#This Row],[Payment amount]], Payment_amount_individual)</f>
        <v>0</v>
      </c>
      <c r="G254" s="19">
        <f>IF(Calc_type="Bulk", data_final_bulk[[#This Row],[Payment type]], Payment_type_individual)</f>
        <v>0</v>
      </c>
      <c r="H25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4" s="16" t="e">
        <f>IF(calculations_table[[#This Row],[Lump sum flag]]="Y",
calculations_table[[#This Row],[Lump sum payment date]],
   IF(calculations_table[[#This Row],[Earliest payment date]]=0,
      "N/A",
      calculations_table[[#This Row],[Earliest payment date]]
   )
)</f>
        <v>#N/A</v>
      </c>
      <c r="J254" s="19">
        <f>SUMIFS(calculations_table[Payment amount], calculations_table[Member ID], calculations_table[[#This Row],[Member ID]])</f>
        <v>0</v>
      </c>
      <c r="K254" s="19" t="e">
        <f>calculations_table[[#This Row],[Total interest multiplier - Judgments]]</f>
        <v>#N/A</v>
      </c>
      <c r="L254" s="19" t="e">
        <f>calculations_table[[#This Row],[Payment amount]]*(calculations_table[[#This Row],[Interest multiplier]]-1)</f>
        <v>#N/A</v>
      </c>
      <c r="M25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4" s="19" t="e">
        <f>1+(calculations_table[[#This Row],[Effective date]]-calculations_table[[#This Row],[Interest start date - Judgments]])/365.25* JudgmentsRate</f>
        <v>#N/A</v>
      </c>
      <c r="O254" s="19">
        <v>1</v>
      </c>
      <c r="P254" s="19" t="e">
        <f>calculations_table[[#This Row],[Period 1 interest multiplier - Judgments]]*calculations_table[[#This Row],[Period 2 interest multiplier - Judgments]]</f>
        <v>#N/A</v>
      </c>
      <c r="Q254" s="11"/>
      <c r="Z254"/>
      <c r="AA254"/>
      <c r="AB254"/>
      <c r="AC254"/>
      <c r="AD254"/>
      <c r="AE254"/>
      <c r="AH254" s="11"/>
      <c r="AI254" s="11"/>
      <c r="AJ254" s="11"/>
      <c r="AK254" s="11"/>
      <c r="AL254" s="11"/>
      <c r="AM254" s="11"/>
    </row>
    <row r="255" spans="1:39" x14ac:dyDescent="0.2">
      <c r="A255" s="37" t="str">
        <f>IFERROR(IF(Calc_type="Bulk", IF(data_final_bulk[[#This Row],[Member ID]]="", "", data_final_bulk[[#This Row],[Member ID]]), IF(A254="Member ID",  "Individual","")), "")</f>
        <v/>
      </c>
      <c r="B255" s="35" t="str">
        <f>IFERROR(IF(Calc_type="Bulk", IF(data_final_bulk[[#This Row],[Global ID]]="", "", data_final_bulk[[#This Row],[Global ID]]), IF(B254="Global ID", "Individual","")), "")</f>
        <v/>
      </c>
      <c r="C255" s="85">
        <f>IF(Calc_type="Bulk", data_final_bulk[[#This Row],[Effective date]], Effective_date_individual)</f>
        <v>0</v>
      </c>
      <c r="D255" s="16">
        <f>IF(Calc_type="Bulk", data_final_bulk[[#This Row],[Earliest payment date]], Earliest_payment_date_individual)</f>
        <v>0</v>
      </c>
      <c r="E255" s="16">
        <f>IF(Calc_type="Bulk", data_final_bulk[[#This Row],[Lump Sum payment date]], Lump_sum_payment_date_individual)</f>
        <v>0</v>
      </c>
      <c r="F255" s="19">
        <f>IF(Calc_type="Bulk", data_final_bulk[[#This Row],[Payment amount]], Payment_amount_individual)</f>
        <v>0</v>
      </c>
      <c r="G255" s="19">
        <f>IF(Calc_type="Bulk", data_final_bulk[[#This Row],[Payment type]], Payment_type_individual)</f>
        <v>0</v>
      </c>
      <c r="H25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5" s="16" t="e">
        <f>IF(calculations_table[[#This Row],[Lump sum flag]]="Y",
calculations_table[[#This Row],[Lump sum payment date]],
   IF(calculations_table[[#This Row],[Earliest payment date]]=0,
      "N/A",
      calculations_table[[#This Row],[Earliest payment date]]
   )
)</f>
        <v>#N/A</v>
      </c>
      <c r="J255" s="19">
        <f>SUMIFS(calculations_table[Payment amount], calculations_table[Member ID], calculations_table[[#This Row],[Member ID]])</f>
        <v>0</v>
      </c>
      <c r="K255" s="19" t="e">
        <f>calculations_table[[#This Row],[Total interest multiplier - Judgments]]</f>
        <v>#N/A</v>
      </c>
      <c r="L255" s="19" t="e">
        <f>calculations_table[[#This Row],[Payment amount]]*(calculations_table[[#This Row],[Interest multiplier]]-1)</f>
        <v>#N/A</v>
      </c>
      <c r="M25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5" s="19" t="e">
        <f>1+(calculations_table[[#This Row],[Effective date]]-calculations_table[[#This Row],[Interest start date - Judgments]])/365.25* JudgmentsRate</f>
        <v>#N/A</v>
      </c>
      <c r="O255" s="19">
        <v>1</v>
      </c>
      <c r="P255" s="19" t="e">
        <f>calculations_table[[#This Row],[Period 1 interest multiplier - Judgments]]*calculations_table[[#This Row],[Period 2 interest multiplier - Judgments]]</f>
        <v>#N/A</v>
      </c>
      <c r="Q255" s="11"/>
      <c r="Z255"/>
      <c r="AA255"/>
      <c r="AB255"/>
      <c r="AC255"/>
      <c r="AD255"/>
      <c r="AE255"/>
      <c r="AH255" s="11"/>
      <c r="AI255" s="11"/>
      <c r="AJ255" s="11"/>
      <c r="AK255" s="11"/>
      <c r="AL255" s="11"/>
      <c r="AM255" s="11"/>
    </row>
    <row r="256" spans="1:39" x14ac:dyDescent="0.2">
      <c r="A256" s="37" t="str">
        <f>IFERROR(IF(Calc_type="Bulk", IF(data_final_bulk[[#This Row],[Member ID]]="", "", data_final_bulk[[#This Row],[Member ID]]), IF(A255="Member ID",  "Individual","")), "")</f>
        <v/>
      </c>
      <c r="B256" s="35" t="str">
        <f>IFERROR(IF(Calc_type="Bulk", IF(data_final_bulk[[#This Row],[Global ID]]="", "", data_final_bulk[[#This Row],[Global ID]]), IF(B255="Global ID", "Individual","")), "")</f>
        <v/>
      </c>
      <c r="C256" s="85">
        <f>IF(Calc_type="Bulk", data_final_bulk[[#This Row],[Effective date]], Effective_date_individual)</f>
        <v>0</v>
      </c>
      <c r="D256" s="16">
        <f>IF(Calc_type="Bulk", data_final_bulk[[#This Row],[Earliest payment date]], Earliest_payment_date_individual)</f>
        <v>0</v>
      </c>
      <c r="E256" s="16">
        <f>IF(Calc_type="Bulk", data_final_bulk[[#This Row],[Lump Sum payment date]], Lump_sum_payment_date_individual)</f>
        <v>0</v>
      </c>
      <c r="F256" s="19">
        <f>IF(Calc_type="Bulk", data_final_bulk[[#This Row],[Payment amount]], Payment_amount_individual)</f>
        <v>0</v>
      </c>
      <c r="G256" s="19">
        <f>IF(Calc_type="Bulk", data_final_bulk[[#This Row],[Payment type]], Payment_type_individual)</f>
        <v>0</v>
      </c>
      <c r="H25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6" s="16" t="e">
        <f>IF(calculations_table[[#This Row],[Lump sum flag]]="Y",
calculations_table[[#This Row],[Lump sum payment date]],
   IF(calculations_table[[#This Row],[Earliest payment date]]=0,
      "N/A",
      calculations_table[[#This Row],[Earliest payment date]]
   )
)</f>
        <v>#N/A</v>
      </c>
      <c r="J256" s="19">
        <f>SUMIFS(calculations_table[Payment amount], calculations_table[Member ID], calculations_table[[#This Row],[Member ID]])</f>
        <v>0</v>
      </c>
      <c r="K256" s="19" t="e">
        <f>calculations_table[[#This Row],[Total interest multiplier - Judgments]]</f>
        <v>#N/A</v>
      </c>
      <c r="L256" s="19" t="e">
        <f>calculations_table[[#This Row],[Payment amount]]*(calculations_table[[#This Row],[Interest multiplier]]-1)</f>
        <v>#N/A</v>
      </c>
      <c r="M25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6" s="19" t="e">
        <f>1+(calculations_table[[#This Row],[Effective date]]-calculations_table[[#This Row],[Interest start date - Judgments]])/365.25* JudgmentsRate</f>
        <v>#N/A</v>
      </c>
      <c r="O256" s="19">
        <v>1</v>
      </c>
      <c r="P256" s="19" t="e">
        <f>calculations_table[[#This Row],[Period 1 interest multiplier - Judgments]]*calculations_table[[#This Row],[Period 2 interest multiplier - Judgments]]</f>
        <v>#N/A</v>
      </c>
      <c r="Q256" s="11"/>
      <c r="Z256"/>
      <c r="AA256"/>
      <c r="AB256"/>
      <c r="AC256"/>
      <c r="AD256"/>
      <c r="AE256"/>
      <c r="AH256" s="11"/>
      <c r="AI256" s="11"/>
      <c r="AJ256" s="11"/>
      <c r="AK256" s="11"/>
      <c r="AL256" s="11"/>
      <c r="AM256" s="11"/>
    </row>
    <row r="257" spans="1:39" x14ac:dyDescent="0.2">
      <c r="A257" s="37" t="str">
        <f>IFERROR(IF(Calc_type="Bulk", IF(data_final_bulk[[#This Row],[Member ID]]="", "", data_final_bulk[[#This Row],[Member ID]]), IF(A256="Member ID",  "Individual","")), "")</f>
        <v/>
      </c>
      <c r="B257" s="35" t="str">
        <f>IFERROR(IF(Calc_type="Bulk", IF(data_final_bulk[[#This Row],[Global ID]]="", "", data_final_bulk[[#This Row],[Global ID]]), IF(B256="Global ID", "Individual","")), "")</f>
        <v/>
      </c>
      <c r="C257" s="85">
        <f>IF(Calc_type="Bulk", data_final_bulk[[#This Row],[Effective date]], Effective_date_individual)</f>
        <v>0</v>
      </c>
      <c r="D257" s="16">
        <f>IF(Calc_type="Bulk", data_final_bulk[[#This Row],[Earliest payment date]], Earliest_payment_date_individual)</f>
        <v>0</v>
      </c>
      <c r="E257" s="16">
        <f>IF(Calc_type="Bulk", data_final_bulk[[#This Row],[Lump Sum payment date]], Lump_sum_payment_date_individual)</f>
        <v>0</v>
      </c>
      <c r="F257" s="19">
        <f>IF(Calc_type="Bulk", data_final_bulk[[#This Row],[Payment amount]], Payment_amount_individual)</f>
        <v>0</v>
      </c>
      <c r="G257" s="19">
        <f>IF(Calc_type="Bulk", data_final_bulk[[#This Row],[Payment type]], Payment_type_individual)</f>
        <v>0</v>
      </c>
      <c r="H25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7" s="16" t="e">
        <f>IF(calculations_table[[#This Row],[Lump sum flag]]="Y",
calculations_table[[#This Row],[Lump sum payment date]],
   IF(calculations_table[[#This Row],[Earliest payment date]]=0,
      "N/A",
      calculations_table[[#This Row],[Earliest payment date]]
   )
)</f>
        <v>#N/A</v>
      </c>
      <c r="J257" s="19">
        <f>SUMIFS(calculations_table[Payment amount], calculations_table[Member ID], calculations_table[[#This Row],[Member ID]])</f>
        <v>0</v>
      </c>
      <c r="K257" s="19" t="e">
        <f>calculations_table[[#This Row],[Total interest multiplier - Judgments]]</f>
        <v>#N/A</v>
      </c>
      <c r="L257" s="19" t="e">
        <f>calculations_table[[#This Row],[Payment amount]]*(calculations_table[[#This Row],[Interest multiplier]]-1)</f>
        <v>#N/A</v>
      </c>
      <c r="M25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7" s="19" t="e">
        <f>1+(calculations_table[[#This Row],[Effective date]]-calculations_table[[#This Row],[Interest start date - Judgments]])/365.25* JudgmentsRate</f>
        <v>#N/A</v>
      </c>
      <c r="O257" s="19">
        <v>1</v>
      </c>
      <c r="P257" s="19" t="e">
        <f>calculations_table[[#This Row],[Period 1 interest multiplier - Judgments]]*calculations_table[[#This Row],[Period 2 interest multiplier - Judgments]]</f>
        <v>#N/A</v>
      </c>
      <c r="Q257" s="11"/>
      <c r="Z257"/>
      <c r="AA257"/>
      <c r="AB257"/>
      <c r="AC257"/>
      <c r="AD257"/>
      <c r="AE257"/>
      <c r="AH257" s="11"/>
      <c r="AI257" s="11"/>
      <c r="AJ257" s="11"/>
      <c r="AK257" s="11"/>
      <c r="AL257" s="11"/>
      <c r="AM257" s="11"/>
    </row>
    <row r="258" spans="1:39" x14ac:dyDescent="0.2">
      <c r="A258" s="37" t="str">
        <f>IFERROR(IF(Calc_type="Bulk", IF(data_final_bulk[[#This Row],[Member ID]]="", "", data_final_bulk[[#This Row],[Member ID]]), IF(A257="Member ID",  "Individual","")), "")</f>
        <v/>
      </c>
      <c r="B258" s="35" t="str">
        <f>IFERROR(IF(Calc_type="Bulk", IF(data_final_bulk[[#This Row],[Global ID]]="", "", data_final_bulk[[#This Row],[Global ID]]), IF(B257="Global ID", "Individual","")), "")</f>
        <v/>
      </c>
      <c r="C258" s="85">
        <f>IF(Calc_type="Bulk", data_final_bulk[[#This Row],[Effective date]], Effective_date_individual)</f>
        <v>0</v>
      </c>
      <c r="D258" s="16">
        <f>IF(Calc_type="Bulk", data_final_bulk[[#This Row],[Earliest payment date]], Earliest_payment_date_individual)</f>
        <v>0</v>
      </c>
      <c r="E258" s="16">
        <f>IF(Calc_type="Bulk", data_final_bulk[[#This Row],[Lump Sum payment date]], Lump_sum_payment_date_individual)</f>
        <v>0</v>
      </c>
      <c r="F258" s="19">
        <f>IF(Calc_type="Bulk", data_final_bulk[[#This Row],[Payment amount]], Payment_amount_individual)</f>
        <v>0</v>
      </c>
      <c r="G258" s="19">
        <f>IF(Calc_type="Bulk", data_final_bulk[[#This Row],[Payment type]], Payment_type_individual)</f>
        <v>0</v>
      </c>
      <c r="H25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8" s="16" t="e">
        <f>IF(calculations_table[[#This Row],[Lump sum flag]]="Y",
calculations_table[[#This Row],[Lump sum payment date]],
   IF(calculations_table[[#This Row],[Earliest payment date]]=0,
      "N/A",
      calculations_table[[#This Row],[Earliest payment date]]
   )
)</f>
        <v>#N/A</v>
      </c>
      <c r="J258" s="19">
        <f>SUMIFS(calculations_table[Payment amount], calculations_table[Member ID], calculations_table[[#This Row],[Member ID]])</f>
        <v>0</v>
      </c>
      <c r="K258" s="19" t="e">
        <f>calculations_table[[#This Row],[Total interest multiplier - Judgments]]</f>
        <v>#N/A</v>
      </c>
      <c r="L258" s="19" t="e">
        <f>calculations_table[[#This Row],[Payment amount]]*(calculations_table[[#This Row],[Interest multiplier]]-1)</f>
        <v>#N/A</v>
      </c>
      <c r="M25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8" s="19" t="e">
        <f>1+(calculations_table[[#This Row],[Effective date]]-calculations_table[[#This Row],[Interest start date - Judgments]])/365.25* JudgmentsRate</f>
        <v>#N/A</v>
      </c>
      <c r="O258" s="19">
        <v>1</v>
      </c>
      <c r="P258" s="19" t="e">
        <f>calculations_table[[#This Row],[Period 1 interest multiplier - Judgments]]*calculations_table[[#This Row],[Period 2 interest multiplier - Judgments]]</f>
        <v>#N/A</v>
      </c>
      <c r="Q258" s="11"/>
      <c r="Z258"/>
      <c r="AA258"/>
      <c r="AB258"/>
      <c r="AC258"/>
      <c r="AD258"/>
      <c r="AE258"/>
      <c r="AH258" s="11"/>
      <c r="AI258" s="11"/>
      <c r="AJ258" s="11"/>
      <c r="AK258" s="11"/>
      <c r="AL258" s="11"/>
      <c r="AM258" s="11"/>
    </row>
    <row r="259" spans="1:39" x14ac:dyDescent="0.2">
      <c r="A259" s="37" t="str">
        <f>IFERROR(IF(Calc_type="Bulk", IF(data_final_bulk[[#This Row],[Member ID]]="", "", data_final_bulk[[#This Row],[Member ID]]), IF(A258="Member ID",  "Individual","")), "")</f>
        <v/>
      </c>
      <c r="B259" s="35" t="str">
        <f>IFERROR(IF(Calc_type="Bulk", IF(data_final_bulk[[#This Row],[Global ID]]="", "", data_final_bulk[[#This Row],[Global ID]]), IF(B258="Global ID", "Individual","")), "")</f>
        <v/>
      </c>
      <c r="C259" s="85">
        <f>IF(Calc_type="Bulk", data_final_bulk[[#This Row],[Effective date]], Effective_date_individual)</f>
        <v>0</v>
      </c>
      <c r="D259" s="16">
        <f>IF(Calc_type="Bulk", data_final_bulk[[#This Row],[Earliest payment date]], Earliest_payment_date_individual)</f>
        <v>0</v>
      </c>
      <c r="E259" s="16">
        <f>IF(Calc_type="Bulk", data_final_bulk[[#This Row],[Lump Sum payment date]], Lump_sum_payment_date_individual)</f>
        <v>0</v>
      </c>
      <c r="F259" s="19">
        <f>IF(Calc_type="Bulk", data_final_bulk[[#This Row],[Payment amount]], Payment_amount_individual)</f>
        <v>0</v>
      </c>
      <c r="G259" s="19">
        <f>IF(Calc_type="Bulk", data_final_bulk[[#This Row],[Payment type]], Payment_type_individual)</f>
        <v>0</v>
      </c>
      <c r="H25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59" s="16" t="e">
        <f>IF(calculations_table[[#This Row],[Lump sum flag]]="Y",
calculations_table[[#This Row],[Lump sum payment date]],
   IF(calculations_table[[#This Row],[Earliest payment date]]=0,
      "N/A",
      calculations_table[[#This Row],[Earliest payment date]]
   )
)</f>
        <v>#N/A</v>
      </c>
      <c r="J259" s="19">
        <f>SUMIFS(calculations_table[Payment amount], calculations_table[Member ID], calculations_table[[#This Row],[Member ID]])</f>
        <v>0</v>
      </c>
      <c r="K259" s="19" t="e">
        <f>calculations_table[[#This Row],[Total interest multiplier - Judgments]]</f>
        <v>#N/A</v>
      </c>
      <c r="L259" s="19" t="e">
        <f>calculations_table[[#This Row],[Payment amount]]*(calculations_table[[#This Row],[Interest multiplier]]-1)</f>
        <v>#N/A</v>
      </c>
      <c r="M25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59" s="19" t="e">
        <f>1+(calculations_table[[#This Row],[Effective date]]-calculations_table[[#This Row],[Interest start date - Judgments]])/365.25* JudgmentsRate</f>
        <v>#N/A</v>
      </c>
      <c r="O259" s="19">
        <v>1</v>
      </c>
      <c r="P259" s="19" t="e">
        <f>calculations_table[[#This Row],[Period 1 interest multiplier - Judgments]]*calculations_table[[#This Row],[Period 2 interest multiplier - Judgments]]</f>
        <v>#N/A</v>
      </c>
      <c r="Q259" s="11"/>
      <c r="Z259"/>
      <c r="AA259"/>
      <c r="AB259"/>
      <c r="AC259"/>
      <c r="AD259"/>
      <c r="AE259"/>
      <c r="AH259" s="11"/>
      <c r="AI259" s="11"/>
      <c r="AJ259" s="11"/>
      <c r="AK259" s="11"/>
      <c r="AL259" s="11"/>
      <c r="AM259" s="11"/>
    </row>
    <row r="260" spans="1:39" x14ac:dyDescent="0.2">
      <c r="A260" s="37" t="str">
        <f>IFERROR(IF(Calc_type="Bulk", IF(data_final_bulk[[#This Row],[Member ID]]="", "", data_final_bulk[[#This Row],[Member ID]]), IF(A259="Member ID",  "Individual","")), "")</f>
        <v/>
      </c>
      <c r="B260" s="35" t="str">
        <f>IFERROR(IF(Calc_type="Bulk", IF(data_final_bulk[[#This Row],[Global ID]]="", "", data_final_bulk[[#This Row],[Global ID]]), IF(B259="Global ID", "Individual","")), "")</f>
        <v/>
      </c>
      <c r="C260" s="85">
        <f>IF(Calc_type="Bulk", data_final_bulk[[#This Row],[Effective date]], Effective_date_individual)</f>
        <v>0</v>
      </c>
      <c r="D260" s="16">
        <f>IF(Calc_type="Bulk", data_final_bulk[[#This Row],[Earliest payment date]], Earliest_payment_date_individual)</f>
        <v>0</v>
      </c>
      <c r="E260" s="16">
        <f>IF(Calc_type="Bulk", data_final_bulk[[#This Row],[Lump Sum payment date]], Lump_sum_payment_date_individual)</f>
        <v>0</v>
      </c>
      <c r="F260" s="19">
        <f>IF(Calc_type="Bulk", data_final_bulk[[#This Row],[Payment amount]], Payment_amount_individual)</f>
        <v>0</v>
      </c>
      <c r="G260" s="19">
        <f>IF(Calc_type="Bulk", data_final_bulk[[#This Row],[Payment type]], Payment_type_individual)</f>
        <v>0</v>
      </c>
      <c r="H26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0" s="16" t="e">
        <f>IF(calculations_table[[#This Row],[Lump sum flag]]="Y",
calculations_table[[#This Row],[Lump sum payment date]],
   IF(calculations_table[[#This Row],[Earliest payment date]]=0,
      "N/A",
      calculations_table[[#This Row],[Earliest payment date]]
   )
)</f>
        <v>#N/A</v>
      </c>
      <c r="J260" s="19">
        <f>SUMIFS(calculations_table[Payment amount], calculations_table[Member ID], calculations_table[[#This Row],[Member ID]])</f>
        <v>0</v>
      </c>
      <c r="K260" s="19" t="e">
        <f>calculations_table[[#This Row],[Total interest multiplier - Judgments]]</f>
        <v>#N/A</v>
      </c>
      <c r="L260" s="19" t="e">
        <f>calculations_table[[#This Row],[Payment amount]]*(calculations_table[[#This Row],[Interest multiplier]]-1)</f>
        <v>#N/A</v>
      </c>
      <c r="M26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0" s="19" t="e">
        <f>1+(calculations_table[[#This Row],[Effective date]]-calculations_table[[#This Row],[Interest start date - Judgments]])/365.25* JudgmentsRate</f>
        <v>#N/A</v>
      </c>
      <c r="O260" s="19">
        <v>1</v>
      </c>
      <c r="P260" s="19" t="e">
        <f>calculations_table[[#This Row],[Period 1 interest multiplier - Judgments]]*calculations_table[[#This Row],[Period 2 interest multiplier - Judgments]]</f>
        <v>#N/A</v>
      </c>
      <c r="Q260" s="11"/>
      <c r="Z260"/>
      <c r="AA260"/>
      <c r="AB260"/>
      <c r="AC260"/>
      <c r="AD260"/>
      <c r="AE260"/>
      <c r="AH260" s="11"/>
      <c r="AI260" s="11"/>
      <c r="AJ260" s="11"/>
      <c r="AK260" s="11"/>
      <c r="AL260" s="11"/>
      <c r="AM260" s="11"/>
    </row>
    <row r="261" spans="1:39" x14ac:dyDescent="0.2">
      <c r="A261" s="37" t="str">
        <f>IFERROR(IF(Calc_type="Bulk", IF(data_final_bulk[[#This Row],[Member ID]]="", "", data_final_bulk[[#This Row],[Member ID]]), IF(A260="Member ID",  "Individual","")), "")</f>
        <v/>
      </c>
      <c r="B261" s="35" t="str">
        <f>IFERROR(IF(Calc_type="Bulk", IF(data_final_bulk[[#This Row],[Global ID]]="", "", data_final_bulk[[#This Row],[Global ID]]), IF(B260="Global ID", "Individual","")), "")</f>
        <v/>
      </c>
      <c r="C261" s="85">
        <f>IF(Calc_type="Bulk", data_final_bulk[[#This Row],[Effective date]], Effective_date_individual)</f>
        <v>0</v>
      </c>
      <c r="D261" s="16">
        <f>IF(Calc_type="Bulk", data_final_bulk[[#This Row],[Earliest payment date]], Earliest_payment_date_individual)</f>
        <v>0</v>
      </c>
      <c r="E261" s="16">
        <f>IF(Calc_type="Bulk", data_final_bulk[[#This Row],[Lump Sum payment date]], Lump_sum_payment_date_individual)</f>
        <v>0</v>
      </c>
      <c r="F261" s="19">
        <f>IF(Calc_type="Bulk", data_final_bulk[[#This Row],[Payment amount]], Payment_amount_individual)</f>
        <v>0</v>
      </c>
      <c r="G261" s="19">
        <f>IF(Calc_type="Bulk", data_final_bulk[[#This Row],[Payment type]], Payment_type_individual)</f>
        <v>0</v>
      </c>
      <c r="H26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1" s="16" t="e">
        <f>IF(calculations_table[[#This Row],[Lump sum flag]]="Y",
calculations_table[[#This Row],[Lump sum payment date]],
   IF(calculations_table[[#This Row],[Earliest payment date]]=0,
      "N/A",
      calculations_table[[#This Row],[Earliest payment date]]
   )
)</f>
        <v>#N/A</v>
      </c>
      <c r="J261" s="19">
        <f>SUMIFS(calculations_table[Payment amount], calculations_table[Member ID], calculations_table[[#This Row],[Member ID]])</f>
        <v>0</v>
      </c>
      <c r="K261" s="19" t="e">
        <f>calculations_table[[#This Row],[Total interest multiplier - Judgments]]</f>
        <v>#N/A</v>
      </c>
      <c r="L261" s="19" t="e">
        <f>calculations_table[[#This Row],[Payment amount]]*(calculations_table[[#This Row],[Interest multiplier]]-1)</f>
        <v>#N/A</v>
      </c>
      <c r="M26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1" s="19" t="e">
        <f>1+(calculations_table[[#This Row],[Effective date]]-calculations_table[[#This Row],[Interest start date - Judgments]])/365.25* JudgmentsRate</f>
        <v>#N/A</v>
      </c>
      <c r="O261" s="19">
        <v>1</v>
      </c>
      <c r="P261" s="19" t="e">
        <f>calculations_table[[#This Row],[Period 1 interest multiplier - Judgments]]*calculations_table[[#This Row],[Period 2 interest multiplier - Judgments]]</f>
        <v>#N/A</v>
      </c>
      <c r="Q261" s="11"/>
      <c r="Z261"/>
      <c r="AA261"/>
      <c r="AB261"/>
      <c r="AC261"/>
      <c r="AD261"/>
      <c r="AE261"/>
      <c r="AH261" s="11"/>
      <c r="AI261" s="11"/>
      <c r="AJ261" s="11"/>
      <c r="AK261" s="11"/>
      <c r="AL261" s="11"/>
      <c r="AM261" s="11"/>
    </row>
    <row r="262" spans="1:39" x14ac:dyDescent="0.2">
      <c r="A262" s="37" t="str">
        <f>IFERROR(IF(Calc_type="Bulk", IF(data_final_bulk[[#This Row],[Member ID]]="", "", data_final_bulk[[#This Row],[Member ID]]), IF(A261="Member ID",  "Individual","")), "")</f>
        <v/>
      </c>
      <c r="B262" s="35" t="str">
        <f>IFERROR(IF(Calc_type="Bulk", IF(data_final_bulk[[#This Row],[Global ID]]="", "", data_final_bulk[[#This Row],[Global ID]]), IF(B261="Global ID", "Individual","")), "")</f>
        <v/>
      </c>
      <c r="C262" s="85">
        <f>IF(Calc_type="Bulk", data_final_bulk[[#This Row],[Effective date]], Effective_date_individual)</f>
        <v>0</v>
      </c>
      <c r="D262" s="16">
        <f>IF(Calc_type="Bulk", data_final_bulk[[#This Row],[Earliest payment date]], Earliest_payment_date_individual)</f>
        <v>0</v>
      </c>
      <c r="E262" s="16">
        <f>IF(Calc_type="Bulk", data_final_bulk[[#This Row],[Lump Sum payment date]], Lump_sum_payment_date_individual)</f>
        <v>0</v>
      </c>
      <c r="F262" s="19">
        <f>IF(Calc_type="Bulk", data_final_bulk[[#This Row],[Payment amount]], Payment_amount_individual)</f>
        <v>0</v>
      </c>
      <c r="G262" s="19">
        <f>IF(Calc_type="Bulk", data_final_bulk[[#This Row],[Payment type]], Payment_type_individual)</f>
        <v>0</v>
      </c>
      <c r="H26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2" s="16" t="e">
        <f>IF(calculations_table[[#This Row],[Lump sum flag]]="Y",
calculations_table[[#This Row],[Lump sum payment date]],
   IF(calculations_table[[#This Row],[Earliest payment date]]=0,
      "N/A",
      calculations_table[[#This Row],[Earliest payment date]]
   )
)</f>
        <v>#N/A</v>
      </c>
      <c r="J262" s="19">
        <f>SUMIFS(calculations_table[Payment amount], calculations_table[Member ID], calculations_table[[#This Row],[Member ID]])</f>
        <v>0</v>
      </c>
      <c r="K262" s="19" t="e">
        <f>calculations_table[[#This Row],[Total interest multiplier - Judgments]]</f>
        <v>#N/A</v>
      </c>
      <c r="L262" s="19" t="e">
        <f>calculations_table[[#This Row],[Payment amount]]*(calculations_table[[#This Row],[Interest multiplier]]-1)</f>
        <v>#N/A</v>
      </c>
      <c r="M26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2" s="19" t="e">
        <f>1+(calculations_table[[#This Row],[Effective date]]-calculations_table[[#This Row],[Interest start date - Judgments]])/365.25* JudgmentsRate</f>
        <v>#N/A</v>
      </c>
      <c r="O262" s="19">
        <v>1</v>
      </c>
      <c r="P262" s="19" t="e">
        <f>calculations_table[[#This Row],[Period 1 interest multiplier - Judgments]]*calculations_table[[#This Row],[Period 2 interest multiplier - Judgments]]</f>
        <v>#N/A</v>
      </c>
      <c r="Q262" s="11"/>
      <c r="Z262"/>
      <c r="AA262"/>
      <c r="AB262"/>
      <c r="AC262"/>
      <c r="AD262"/>
      <c r="AE262"/>
      <c r="AH262" s="11"/>
      <c r="AI262" s="11"/>
      <c r="AJ262" s="11"/>
      <c r="AK262" s="11"/>
      <c r="AL262" s="11"/>
      <c r="AM262" s="11"/>
    </row>
    <row r="263" spans="1:39" x14ac:dyDescent="0.2">
      <c r="A263" s="37" t="str">
        <f>IFERROR(IF(Calc_type="Bulk", IF(data_final_bulk[[#This Row],[Member ID]]="", "", data_final_bulk[[#This Row],[Member ID]]), IF(A262="Member ID",  "Individual","")), "")</f>
        <v/>
      </c>
      <c r="B263" s="35" t="str">
        <f>IFERROR(IF(Calc_type="Bulk", IF(data_final_bulk[[#This Row],[Global ID]]="", "", data_final_bulk[[#This Row],[Global ID]]), IF(B262="Global ID", "Individual","")), "")</f>
        <v/>
      </c>
      <c r="C263" s="85">
        <f>IF(Calc_type="Bulk", data_final_bulk[[#This Row],[Effective date]], Effective_date_individual)</f>
        <v>0</v>
      </c>
      <c r="D263" s="16">
        <f>IF(Calc_type="Bulk", data_final_bulk[[#This Row],[Earliest payment date]], Earliest_payment_date_individual)</f>
        <v>0</v>
      </c>
      <c r="E263" s="16">
        <f>IF(Calc_type="Bulk", data_final_bulk[[#This Row],[Lump Sum payment date]], Lump_sum_payment_date_individual)</f>
        <v>0</v>
      </c>
      <c r="F263" s="19">
        <f>IF(Calc_type="Bulk", data_final_bulk[[#This Row],[Payment amount]], Payment_amount_individual)</f>
        <v>0</v>
      </c>
      <c r="G263" s="19">
        <f>IF(Calc_type="Bulk", data_final_bulk[[#This Row],[Payment type]], Payment_type_individual)</f>
        <v>0</v>
      </c>
      <c r="H26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3" s="16" t="e">
        <f>IF(calculations_table[[#This Row],[Lump sum flag]]="Y",
calculations_table[[#This Row],[Lump sum payment date]],
   IF(calculations_table[[#This Row],[Earliest payment date]]=0,
      "N/A",
      calculations_table[[#This Row],[Earliest payment date]]
   )
)</f>
        <v>#N/A</v>
      </c>
      <c r="J263" s="19">
        <f>SUMIFS(calculations_table[Payment amount], calculations_table[Member ID], calculations_table[[#This Row],[Member ID]])</f>
        <v>0</v>
      </c>
      <c r="K263" s="19" t="e">
        <f>calculations_table[[#This Row],[Total interest multiplier - Judgments]]</f>
        <v>#N/A</v>
      </c>
      <c r="L263" s="19" t="e">
        <f>calculations_table[[#This Row],[Payment amount]]*(calculations_table[[#This Row],[Interest multiplier]]-1)</f>
        <v>#N/A</v>
      </c>
      <c r="M26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3" s="19" t="e">
        <f>1+(calculations_table[[#This Row],[Effective date]]-calculations_table[[#This Row],[Interest start date - Judgments]])/365.25* JudgmentsRate</f>
        <v>#N/A</v>
      </c>
      <c r="O263" s="19">
        <v>1</v>
      </c>
      <c r="P263" s="19" t="e">
        <f>calculations_table[[#This Row],[Period 1 interest multiplier - Judgments]]*calculations_table[[#This Row],[Period 2 interest multiplier - Judgments]]</f>
        <v>#N/A</v>
      </c>
      <c r="Q263" s="11"/>
      <c r="Z263"/>
      <c r="AA263"/>
      <c r="AB263"/>
      <c r="AC263"/>
      <c r="AD263"/>
      <c r="AE263"/>
      <c r="AH263" s="11"/>
      <c r="AI263" s="11"/>
      <c r="AJ263" s="11"/>
      <c r="AK263" s="11"/>
      <c r="AL263" s="11"/>
      <c r="AM263" s="11"/>
    </row>
    <row r="264" spans="1:39" x14ac:dyDescent="0.2">
      <c r="A264" s="37" t="str">
        <f>IFERROR(IF(Calc_type="Bulk", IF(data_final_bulk[[#This Row],[Member ID]]="", "", data_final_bulk[[#This Row],[Member ID]]), IF(A263="Member ID",  "Individual","")), "")</f>
        <v/>
      </c>
      <c r="B264" s="35" t="str">
        <f>IFERROR(IF(Calc_type="Bulk", IF(data_final_bulk[[#This Row],[Global ID]]="", "", data_final_bulk[[#This Row],[Global ID]]), IF(B263="Global ID", "Individual","")), "")</f>
        <v/>
      </c>
      <c r="C264" s="85">
        <f>IF(Calc_type="Bulk", data_final_bulk[[#This Row],[Effective date]], Effective_date_individual)</f>
        <v>0</v>
      </c>
      <c r="D264" s="16">
        <f>IF(Calc_type="Bulk", data_final_bulk[[#This Row],[Earliest payment date]], Earliest_payment_date_individual)</f>
        <v>0</v>
      </c>
      <c r="E264" s="16">
        <f>IF(Calc_type="Bulk", data_final_bulk[[#This Row],[Lump Sum payment date]], Lump_sum_payment_date_individual)</f>
        <v>0</v>
      </c>
      <c r="F264" s="19">
        <f>IF(Calc_type="Bulk", data_final_bulk[[#This Row],[Payment amount]], Payment_amount_individual)</f>
        <v>0</v>
      </c>
      <c r="G264" s="19">
        <f>IF(Calc_type="Bulk", data_final_bulk[[#This Row],[Payment type]], Payment_type_individual)</f>
        <v>0</v>
      </c>
      <c r="H26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4" s="16" t="e">
        <f>IF(calculations_table[[#This Row],[Lump sum flag]]="Y",
calculations_table[[#This Row],[Lump sum payment date]],
   IF(calculations_table[[#This Row],[Earliest payment date]]=0,
      "N/A",
      calculations_table[[#This Row],[Earliest payment date]]
   )
)</f>
        <v>#N/A</v>
      </c>
      <c r="J264" s="19">
        <f>SUMIFS(calculations_table[Payment amount], calculations_table[Member ID], calculations_table[[#This Row],[Member ID]])</f>
        <v>0</v>
      </c>
      <c r="K264" s="19" t="e">
        <f>calculations_table[[#This Row],[Total interest multiplier - Judgments]]</f>
        <v>#N/A</v>
      </c>
      <c r="L264" s="19" t="e">
        <f>calculations_table[[#This Row],[Payment amount]]*(calculations_table[[#This Row],[Interest multiplier]]-1)</f>
        <v>#N/A</v>
      </c>
      <c r="M26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4" s="19" t="e">
        <f>1+(calculations_table[[#This Row],[Effective date]]-calculations_table[[#This Row],[Interest start date - Judgments]])/365.25* JudgmentsRate</f>
        <v>#N/A</v>
      </c>
      <c r="O264" s="19">
        <v>1</v>
      </c>
      <c r="P264" s="19" t="e">
        <f>calculations_table[[#This Row],[Period 1 interest multiplier - Judgments]]*calculations_table[[#This Row],[Period 2 interest multiplier - Judgments]]</f>
        <v>#N/A</v>
      </c>
      <c r="Q264" s="11"/>
      <c r="Z264"/>
      <c r="AA264"/>
      <c r="AB264"/>
      <c r="AC264"/>
      <c r="AD264"/>
      <c r="AE264"/>
      <c r="AH264" s="11"/>
      <c r="AI264" s="11"/>
      <c r="AJ264" s="11"/>
      <c r="AK264" s="11"/>
      <c r="AL264" s="11"/>
      <c r="AM264" s="11"/>
    </row>
    <row r="265" spans="1:39" x14ac:dyDescent="0.2">
      <c r="A265" s="37" t="str">
        <f>IFERROR(IF(Calc_type="Bulk", IF(data_final_bulk[[#This Row],[Member ID]]="", "", data_final_bulk[[#This Row],[Member ID]]), IF(A264="Member ID",  "Individual","")), "")</f>
        <v/>
      </c>
      <c r="B265" s="35" t="str">
        <f>IFERROR(IF(Calc_type="Bulk", IF(data_final_bulk[[#This Row],[Global ID]]="", "", data_final_bulk[[#This Row],[Global ID]]), IF(B264="Global ID", "Individual","")), "")</f>
        <v/>
      </c>
      <c r="C265" s="85">
        <f>IF(Calc_type="Bulk", data_final_bulk[[#This Row],[Effective date]], Effective_date_individual)</f>
        <v>0</v>
      </c>
      <c r="D265" s="16">
        <f>IF(Calc_type="Bulk", data_final_bulk[[#This Row],[Earliest payment date]], Earliest_payment_date_individual)</f>
        <v>0</v>
      </c>
      <c r="E265" s="16">
        <f>IF(Calc_type="Bulk", data_final_bulk[[#This Row],[Lump Sum payment date]], Lump_sum_payment_date_individual)</f>
        <v>0</v>
      </c>
      <c r="F265" s="19">
        <f>IF(Calc_type="Bulk", data_final_bulk[[#This Row],[Payment amount]], Payment_amount_individual)</f>
        <v>0</v>
      </c>
      <c r="G265" s="19">
        <f>IF(Calc_type="Bulk", data_final_bulk[[#This Row],[Payment type]], Payment_type_individual)</f>
        <v>0</v>
      </c>
      <c r="H26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5" s="16" t="e">
        <f>IF(calculations_table[[#This Row],[Lump sum flag]]="Y",
calculations_table[[#This Row],[Lump sum payment date]],
   IF(calculations_table[[#This Row],[Earliest payment date]]=0,
      "N/A",
      calculations_table[[#This Row],[Earliest payment date]]
   )
)</f>
        <v>#N/A</v>
      </c>
      <c r="J265" s="19">
        <f>SUMIFS(calculations_table[Payment amount], calculations_table[Member ID], calculations_table[[#This Row],[Member ID]])</f>
        <v>0</v>
      </c>
      <c r="K265" s="19" t="e">
        <f>calculations_table[[#This Row],[Total interest multiplier - Judgments]]</f>
        <v>#N/A</v>
      </c>
      <c r="L265" s="19" t="e">
        <f>calculations_table[[#This Row],[Payment amount]]*(calculations_table[[#This Row],[Interest multiplier]]-1)</f>
        <v>#N/A</v>
      </c>
      <c r="M26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5" s="19" t="e">
        <f>1+(calculations_table[[#This Row],[Effective date]]-calculations_table[[#This Row],[Interest start date - Judgments]])/365.25* JudgmentsRate</f>
        <v>#N/A</v>
      </c>
      <c r="O265" s="19">
        <v>1</v>
      </c>
      <c r="P265" s="19" t="e">
        <f>calculations_table[[#This Row],[Period 1 interest multiplier - Judgments]]*calculations_table[[#This Row],[Period 2 interest multiplier - Judgments]]</f>
        <v>#N/A</v>
      </c>
      <c r="Q265" s="11"/>
      <c r="Z265"/>
      <c r="AA265"/>
      <c r="AB265"/>
      <c r="AC265"/>
      <c r="AD265"/>
      <c r="AE265"/>
      <c r="AH265" s="11"/>
      <c r="AI265" s="11"/>
      <c r="AJ265" s="11"/>
      <c r="AK265" s="11"/>
      <c r="AL265" s="11"/>
      <c r="AM265" s="11"/>
    </row>
    <row r="266" spans="1:39" x14ac:dyDescent="0.2">
      <c r="A266" s="37" t="str">
        <f>IFERROR(IF(Calc_type="Bulk", IF(data_final_bulk[[#This Row],[Member ID]]="", "", data_final_bulk[[#This Row],[Member ID]]), IF(A265="Member ID",  "Individual","")), "")</f>
        <v/>
      </c>
      <c r="B266" s="35" t="str">
        <f>IFERROR(IF(Calc_type="Bulk", IF(data_final_bulk[[#This Row],[Global ID]]="", "", data_final_bulk[[#This Row],[Global ID]]), IF(B265="Global ID", "Individual","")), "")</f>
        <v/>
      </c>
      <c r="C266" s="85">
        <f>IF(Calc_type="Bulk", data_final_bulk[[#This Row],[Effective date]], Effective_date_individual)</f>
        <v>0</v>
      </c>
      <c r="D266" s="16">
        <f>IF(Calc_type="Bulk", data_final_bulk[[#This Row],[Earliest payment date]], Earliest_payment_date_individual)</f>
        <v>0</v>
      </c>
      <c r="E266" s="16">
        <f>IF(Calc_type="Bulk", data_final_bulk[[#This Row],[Lump Sum payment date]], Lump_sum_payment_date_individual)</f>
        <v>0</v>
      </c>
      <c r="F266" s="19">
        <f>IF(Calc_type="Bulk", data_final_bulk[[#This Row],[Payment amount]], Payment_amount_individual)</f>
        <v>0</v>
      </c>
      <c r="G266" s="19">
        <f>IF(Calc_type="Bulk", data_final_bulk[[#This Row],[Payment type]], Payment_type_individual)</f>
        <v>0</v>
      </c>
      <c r="H26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6" s="16" t="e">
        <f>IF(calculations_table[[#This Row],[Lump sum flag]]="Y",
calculations_table[[#This Row],[Lump sum payment date]],
   IF(calculations_table[[#This Row],[Earliest payment date]]=0,
      "N/A",
      calculations_table[[#This Row],[Earliest payment date]]
   )
)</f>
        <v>#N/A</v>
      </c>
      <c r="J266" s="19">
        <f>SUMIFS(calculations_table[Payment amount], calculations_table[Member ID], calculations_table[[#This Row],[Member ID]])</f>
        <v>0</v>
      </c>
      <c r="K266" s="19" t="e">
        <f>calculations_table[[#This Row],[Total interest multiplier - Judgments]]</f>
        <v>#N/A</v>
      </c>
      <c r="L266" s="19" t="e">
        <f>calculations_table[[#This Row],[Payment amount]]*(calculations_table[[#This Row],[Interest multiplier]]-1)</f>
        <v>#N/A</v>
      </c>
      <c r="M26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6" s="19" t="e">
        <f>1+(calculations_table[[#This Row],[Effective date]]-calculations_table[[#This Row],[Interest start date - Judgments]])/365.25* JudgmentsRate</f>
        <v>#N/A</v>
      </c>
      <c r="O266" s="19">
        <v>1</v>
      </c>
      <c r="P266" s="19" t="e">
        <f>calculations_table[[#This Row],[Period 1 interest multiplier - Judgments]]*calculations_table[[#This Row],[Period 2 interest multiplier - Judgments]]</f>
        <v>#N/A</v>
      </c>
      <c r="Q266" s="11"/>
      <c r="Z266"/>
      <c r="AA266"/>
      <c r="AB266"/>
      <c r="AC266"/>
      <c r="AD266"/>
      <c r="AE266"/>
      <c r="AH266" s="11"/>
      <c r="AI266" s="11"/>
      <c r="AJ266" s="11"/>
      <c r="AK266" s="11"/>
      <c r="AL266" s="11"/>
      <c r="AM266" s="11"/>
    </row>
    <row r="267" spans="1:39" x14ac:dyDescent="0.2">
      <c r="A267" s="37" t="str">
        <f>IFERROR(IF(Calc_type="Bulk", IF(data_final_bulk[[#This Row],[Member ID]]="", "", data_final_bulk[[#This Row],[Member ID]]), IF(A266="Member ID",  "Individual","")), "")</f>
        <v/>
      </c>
      <c r="B267" s="35" t="str">
        <f>IFERROR(IF(Calc_type="Bulk", IF(data_final_bulk[[#This Row],[Global ID]]="", "", data_final_bulk[[#This Row],[Global ID]]), IF(B266="Global ID", "Individual","")), "")</f>
        <v/>
      </c>
      <c r="C267" s="85">
        <f>IF(Calc_type="Bulk", data_final_bulk[[#This Row],[Effective date]], Effective_date_individual)</f>
        <v>0</v>
      </c>
      <c r="D267" s="16">
        <f>IF(Calc_type="Bulk", data_final_bulk[[#This Row],[Earliest payment date]], Earliest_payment_date_individual)</f>
        <v>0</v>
      </c>
      <c r="E267" s="16">
        <f>IF(Calc_type="Bulk", data_final_bulk[[#This Row],[Lump Sum payment date]], Lump_sum_payment_date_individual)</f>
        <v>0</v>
      </c>
      <c r="F267" s="19">
        <f>IF(Calc_type="Bulk", data_final_bulk[[#This Row],[Payment amount]], Payment_amount_individual)</f>
        <v>0</v>
      </c>
      <c r="G267" s="19">
        <f>IF(Calc_type="Bulk", data_final_bulk[[#This Row],[Payment type]], Payment_type_individual)</f>
        <v>0</v>
      </c>
      <c r="H26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7" s="16" t="e">
        <f>IF(calculations_table[[#This Row],[Lump sum flag]]="Y",
calculations_table[[#This Row],[Lump sum payment date]],
   IF(calculations_table[[#This Row],[Earliest payment date]]=0,
      "N/A",
      calculations_table[[#This Row],[Earliest payment date]]
   )
)</f>
        <v>#N/A</v>
      </c>
      <c r="J267" s="19">
        <f>SUMIFS(calculations_table[Payment amount], calculations_table[Member ID], calculations_table[[#This Row],[Member ID]])</f>
        <v>0</v>
      </c>
      <c r="K267" s="19" t="e">
        <f>calculations_table[[#This Row],[Total interest multiplier - Judgments]]</f>
        <v>#N/A</v>
      </c>
      <c r="L267" s="19" t="e">
        <f>calculations_table[[#This Row],[Payment amount]]*(calculations_table[[#This Row],[Interest multiplier]]-1)</f>
        <v>#N/A</v>
      </c>
      <c r="M26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7" s="19" t="e">
        <f>1+(calculations_table[[#This Row],[Effective date]]-calculations_table[[#This Row],[Interest start date - Judgments]])/365.25* JudgmentsRate</f>
        <v>#N/A</v>
      </c>
      <c r="O267" s="19">
        <v>1</v>
      </c>
      <c r="P267" s="19" t="e">
        <f>calculations_table[[#This Row],[Period 1 interest multiplier - Judgments]]*calculations_table[[#This Row],[Period 2 interest multiplier - Judgments]]</f>
        <v>#N/A</v>
      </c>
      <c r="Q267" s="11"/>
      <c r="Z267"/>
      <c r="AA267"/>
      <c r="AB267"/>
      <c r="AC267"/>
      <c r="AD267"/>
      <c r="AE267"/>
      <c r="AH267" s="11"/>
      <c r="AI267" s="11"/>
      <c r="AJ267" s="11"/>
      <c r="AK267" s="11"/>
      <c r="AL267" s="11"/>
      <c r="AM267" s="11"/>
    </row>
    <row r="268" spans="1:39" x14ac:dyDescent="0.2">
      <c r="A268" s="37" t="str">
        <f>IFERROR(IF(Calc_type="Bulk", IF(data_final_bulk[[#This Row],[Member ID]]="", "", data_final_bulk[[#This Row],[Member ID]]), IF(A267="Member ID",  "Individual","")), "")</f>
        <v/>
      </c>
      <c r="B268" s="35" t="str">
        <f>IFERROR(IF(Calc_type="Bulk", IF(data_final_bulk[[#This Row],[Global ID]]="", "", data_final_bulk[[#This Row],[Global ID]]), IF(B267="Global ID", "Individual","")), "")</f>
        <v/>
      </c>
      <c r="C268" s="85">
        <f>IF(Calc_type="Bulk", data_final_bulk[[#This Row],[Effective date]], Effective_date_individual)</f>
        <v>0</v>
      </c>
      <c r="D268" s="16">
        <f>IF(Calc_type="Bulk", data_final_bulk[[#This Row],[Earliest payment date]], Earliest_payment_date_individual)</f>
        <v>0</v>
      </c>
      <c r="E268" s="16">
        <f>IF(Calc_type="Bulk", data_final_bulk[[#This Row],[Lump Sum payment date]], Lump_sum_payment_date_individual)</f>
        <v>0</v>
      </c>
      <c r="F268" s="19">
        <f>IF(Calc_type="Bulk", data_final_bulk[[#This Row],[Payment amount]], Payment_amount_individual)</f>
        <v>0</v>
      </c>
      <c r="G268" s="19">
        <f>IF(Calc_type="Bulk", data_final_bulk[[#This Row],[Payment type]], Payment_type_individual)</f>
        <v>0</v>
      </c>
      <c r="H26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8" s="16" t="e">
        <f>IF(calculations_table[[#This Row],[Lump sum flag]]="Y",
calculations_table[[#This Row],[Lump sum payment date]],
   IF(calculations_table[[#This Row],[Earliest payment date]]=0,
      "N/A",
      calculations_table[[#This Row],[Earliest payment date]]
   )
)</f>
        <v>#N/A</v>
      </c>
      <c r="J268" s="19">
        <f>SUMIFS(calculations_table[Payment amount], calculations_table[Member ID], calculations_table[[#This Row],[Member ID]])</f>
        <v>0</v>
      </c>
      <c r="K268" s="19" t="e">
        <f>calculations_table[[#This Row],[Total interest multiplier - Judgments]]</f>
        <v>#N/A</v>
      </c>
      <c r="L268" s="19" t="e">
        <f>calculations_table[[#This Row],[Payment amount]]*(calculations_table[[#This Row],[Interest multiplier]]-1)</f>
        <v>#N/A</v>
      </c>
      <c r="M26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8" s="19" t="e">
        <f>1+(calculations_table[[#This Row],[Effective date]]-calculations_table[[#This Row],[Interest start date - Judgments]])/365.25* JudgmentsRate</f>
        <v>#N/A</v>
      </c>
      <c r="O268" s="19">
        <v>1</v>
      </c>
      <c r="P268" s="19" t="e">
        <f>calculations_table[[#This Row],[Period 1 interest multiplier - Judgments]]*calculations_table[[#This Row],[Period 2 interest multiplier - Judgments]]</f>
        <v>#N/A</v>
      </c>
      <c r="Q268" s="11"/>
      <c r="Z268"/>
      <c r="AA268"/>
      <c r="AB268"/>
      <c r="AC268"/>
      <c r="AD268"/>
      <c r="AE268"/>
      <c r="AH268" s="11"/>
      <c r="AI268" s="11"/>
      <c r="AJ268" s="11"/>
      <c r="AK268" s="11"/>
      <c r="AL268" s="11"/>
      <c r="AM268" s="11"/>
    </row>
    <row r="269" spans="1:39" x14ac:dyDescent="0.2">
      <c r="A269" s="37" t="str">
        <f>IFERROR(IF(Calc_type="Bulk", IF(data_final_bulk[[#This Row],[Member ID]]="", "", data_final_bulk[[#This Row],[Member ID]]), IF(A268="Member ID",  "Individual","")), "")</f>
        <v/>
      </c>
      <c r="B269" s="35" t="str">
        <f>IFERROR(IF(Calc_type="Bulk", IF(data_final_bulk[[#This Row],[Global ID]]="", "", data_final_bulk[[#This Row],[Global ID]]), IF(B268="Global ID", "Individual","")), "")</f>
        <v/>
      </c>
      <c r="C269" s="85">
        <f>IF(Calc_type="Bulk", data_final_bulk[[#This Row],[Effective date]], Effective_date_individual)</f>
        <v>0</v>
      </c>
      <c r="D269" s="16">
        <f>IF(Calc_type="Bulk", data_final_bulk[[#This Row],[Earliest payment date]], Earliest_payment_date_individual)</f>
        <v>0</v>
      </c>
      <c r="E269" s="16">
        <f>IF(Calc_type="Bulk", data_final_bulk[[#This Row],[Lump Sum payment date]], Lump_sum_payment_date_individual)</f>
        <v>0</v>
      </c>
      <c r="F269" s="19">
        <f>IF(Calc_type="Bulk", data_final_bulk[[#This Row],[Payment amount]], Payment_amount_individual)</f>
        <v>0</v>
      </c>
      <c r="G269" s="19">
        <f>IF(Calc_type="Bulk", data_final_bulk[[#This Row],[Payment type]], Payment_type_individual)</f>
        <v>0</v>
      </c>
      <c r="H26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69" s="16" t="e">
        <f>IF(calculations_table[[#This Row],[Lump sum flag]]="Y",
calculations_table[[#This Row],[Lump sum payment date]],
   IF(calculations_table[[#This Row],[Earliest payment date]]=0,
      "N/A",
      calculations_table[[#This Row],[Earliest payment date]]
   )
)</f>
        <v>#N/A</v>
      </c>
      <c r="J269" s="19">
        <f>SUMIFS(calculations_table[Payment amount], calculations_table[Member ID], calculations_table[[#This Row],[Member ID]])</f>
        <v>0</v>
      </c>
      <c r="K269" s="19" t="e">
        <f>calculations_table[[#This Row],[Total interest multiplier - Judgments]]</f>
        <v>#N/A</v>
      </c>
      <c r="L269" s="19" t="e">
        <f>calculations_table[[#This Row],[Payment amount]]*(calculations_table[[#This Row],[Interest multiplier]]-1)</f>
        <v>#N/A</v>
      </c>
      <c r="M26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69" s="19" t="e">
        <f>1+(calculations_table[[#This Row],[Effective date]]-calculations_table[[#This Row],[Interest start date - Judgments]])/365.25* JudgmentsRate</f>
        <v>#N/A</v>
      </c>
      <c r="O269" s="19">
        <v>1</v>
      </c>
      <c r="P269" s="19" t="e">
        <f>calculations_table[[#This Row],[Period 1 interest multiplier - Judgments]]*calculations_table[[#This Row],[Period 2 interest multiplier - Judgments]]</f>
        <v>#N/A</v>
      </c>
      <c r="Q269" s="11"/>
      <c r="Z269"/>
      <c r="AA269"/>
      <c r="AB269"/>
      <c r="AC269"/>
      <c r="AD269"/>
      <c r="AE269"/>
      <c r="AH269" s="11"/>
      <c r="AI269" s="11"/>
      <c r="AJ269" s="11"/>
      <c r="AK269" s="11"/>
      <c r="AL269" s="11"/>
      <c r="AM269" s="11"/>
    </row>
    <row r="270" spans="1:39" x14ac:dyDescent="0.2">
      <c r="A270" s="37" t="str">
        <f>IFERROR(IF(Calc_type="Bulk", IF(data_final_bulk[[#This Row],[Member ID]]="", "", data_final_bulk[[#This Row],[Member ID]]), IF(A269="Member ID",  "Individual","")), "")</f>
        <v/>
      </c>
      <c r="B270" s="35" t="str">
        <f>IFERROR(IF(Calc_type="Bulk", IF(data_final_bulk[[#This Row],[Global ID]]="", "", data_final_bulk[[#This Row],[Global ID]]), IF(B269="Global ID", "Individual","")), "")</f>
        <v/>
      </c>
      <c r="C270" s="85">
        <f>IF(Calc_type="Bulk", data_final_bulk[[#This Row],[Effective date]], Effective_date_individual)</f>
        <v>0</v>
      </c>
      <c r="D270" s="16">
        <f>IF(Calc_type="Bulk", data_final_bulk[[#This Row],[Earliest payment date]], Earliest_payment_date_individual)</f>
        <v>0</v>
      </c>
      <c r="E270" s="16">
        <f>IF(Calc_type="Bulk", data_final_bulk[[#This Row],[Lump Sum payment date]], Lump_sum_payment_date_individual)</f>
        <v>0</v>
      </c>
      <c r="F270" s="19">
        <f>IF(Calc_type="Bulk", data_final_bulk[[#This Row],[Payment amount]], Payment_amount_individual)</f>
        <v>0</v>
      </c>
      <c r="G270" s="19">
        <f>IF(Calc_type="Bulk", data_final_bulk[[#This Row],[Payment type]], Payment_type_individual)</f>
        <v>0</v>
      </c>
      <c r="H27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0" s="16" t="e">
        <f>IF(calculations_table[[#This Row],[Lump sum flag]]="Y",
calculations_table[[#This Row],[Lump sum payment date]],
   IF(calculations_table[[#This Row],[Earliest payment date]]=0,
      "N/A",
      calculations_table[[#This Row],[Earliest payment date]]
   )
)</f>
        <v>#N/A</v>
      </c>
      <c r="J270" s="19">
        <f>SUMIFS(calculations_table[Payment amount], calculations_table[Member ID], calculations_table[[#This Row],[Member ID]])</f>
        <v>0</v>
      </c>
      <c r="K270" s="19" t="e">
        <f>calculations_table[[#This Row],[Total interest multiplier - Judgments]]</f>
        <v>#N/A</v>
      </c>
      <c r="L270" s="19" t="e">
        <f>calculations_table[[#This Row],[Payment amount]]*(calculations_table[[#This Row],[Interest multiplier]]-1)</f>
        <v>#N/A</v>
      </c>
      <c r="M27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0" s="19" t="e">
        <f>1+(calculations_table[[#This Row],[Effective date]]-calculations_table[[#This Row],[Interest start date - Judgments]])/365.25* JudgmentsRate</f>
        <v>#N/A</v>
      </c>
      <c r="O270" s="19">
        <v>1</v>
      </c>
      <c r="P270" s="19" t="e">
        <f>calculations_table[[#This Row],[Period 1 interest multiplier - Judgments]]*calculations_table[[#This Row],[Period 2 interest multiplier - Judgments]]</f>
        <v>#N/A</v>
      </c>
      <c r="Q270" s="11"/>
      <c r="Z270"/>
      <c r="AA270"/>
      <c r="AB270"/>
      <c r="AC270"/>
      <c r="AD270"/>
      <c r="AE270"/>
      <c r="AH270" s="11"/>
      <c r="AI270" s="11"/>
      <c r="AJ270" s="11"/>
      <c r="AK270" s="11"/>
      <c r="AL270" s="11"/>
      <c r="AM270" s="11"/>
    </row>
    <row r="271" spans="1:39" x14ac:dyDescent="0.2">
      <c r="A271" s="37" t="str">
        <f>IFERROR(IF(Calc_type="Bulk", IF(data_final_bulk[[#This Row],[Member ID]]="", "", data_final_bulk[[#This Row],[Member ID]]), IF(A270="Member ID",  "Individual","")), "")</f>
        <v/>
      </c>
      <c r="B271" s="35" t="str">
        <f>IFERROR(IF(Calc_type="Bulk", IF(data_final_bulk[[#This Row],[Global ID]]="", "", data_final_bulk[[#This Row],[Global ID]]), IF(B270="Global ID", "Individual","")), "")</f>
        <v/>
      </c>
      <c r="C271" s="85">
        <f>IF(Calc_type="Bulk", data_final_bulk[[#This Row],[Effective date]], Effective_date_individual)</f>
        <v>0</v>
      </c>
      <c r="D271" s="16">
        <f>IF(Calc_type="Bulk", data_final_bulk[[#This Row],[Earliest payment date]], Earliest_payment_date_individual)</f>
        <v>0</v>
      </c>
      <c r="E271" s="16">
        <f>IF(Calc_type="Bulk", data_final_bulk[[#This Row],[Lump Sum payment date]], Lump_sum_payment_date_individual)</f>
        <v>0</v>
      </c>
      <c r="F271" s="19">
        <f>IF(Calc_type="Bulk", data_final_bulk[[#This Row],[Payment amount]], Payment_amount_individual)</f>
        <v>0</v>
      </c>
      <c r="G271" s="19">
        <f>IF(Calc_type="Bulk", data_final_bulk[[#This Row],[Payment type]], Payment_type_individual)</f>
        <v>0</v>
      </c>
      <c r="H27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1" s="16" t="e">
        <f>IF(calculations_table[[#This Row],[Lump sum flag]]="Y",
calculations_table[[#This Row],[Lump sum payment date]],
   IF(calculations_table[[#This Row],[Earliest payment date]]=0,
      "N/A",
      calculations_table[[#This Row],[Earliest payment date]]
   )
)</f>
        <v>#N/A</v>
      </c>
      <c r="J271" s="19">
        <f>SUMIFS(calculations_table[Payment amount], calculations_table[Member ID], calculations_table[[#This Row],[Member ID]])</f>
        <v>0</v>
      </c>
      <c r="K271" s="19" t="e">
        <f>calculations_table[[#This Row],[Total interest multiplier - Judgments]]</f>
        <v>#N/A</v>
      </c>
      <c r="L271" s="19" t="e">
        <f>calculations_table[[#This Row],[Payment amount]]*(calculations_table[[#This Row],[Interest multiplier]]-1)</f>
        <v>#N/A</v>
      </c>
      <c r="M27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1" s="19" t="e">
        <f>1+(calculations_table[[#This Row],[Effective date]]-calculations_table[[#This Row],[Interest start date - Judgments]])/365.25* JudgmentsRate</f>
        <v>#N/A</v>
      </c>
      <c r="O271" s="19">
        <v>1</v>
      </c>
      <c r="P271" s="19" t="e">
        <f>calculations_table[[#This Row],[Period 1 interest multiplier - Judgments]]*calculations_table[[#This Row],[Period 2 interest multiplier - Judgments]]</f>
        <v>#N/A</v>
      </c>
      <c r="Q271" s="11"/>
      <c r="Z271"/>
      <c r="AA271"/>
      <c r="AB271"/>
      <c r="AC271"/>
      <c r="AD271"/>
      <c r="AE271"/>
      <c r="AH271" s="11"/>
      <c r="AI271" s="11"/>
      <c r="AJ271" s="11"/>
      <c r="AK271" s="11"/>
      <c r="AL271" s="11"/>
      <c r="AM271" s="11"/>
    </row>
    <row r="272" spans="1:39" x14ac:dyDescent="0.2">
      <c r="A272" s="37" t="str">
        <f>IFERROR(IF(Calc_type="Bulk", IF(data_final_bulk[[#This Row],[Member ID]]="", "", data_final_bulk[[#This Row],[Member ID]]), IF(A271="Member ID",  "Individual","")), "")</f>
        <v/>
      </c>
      <c r="B272" s="35" t="str">
        <f>IFERROR(IF(Calc_type="Bulk", IF(data_final_bulk[[#This Row],[Global ID]]="", "", data_final_bulk[[#This Row],[Global ID]]), IF(B271="Global ID", "Individual","")), "")</f>
        <v/>
      </c>
      <c r="C272" s="85">
        <f>IF(Calc_type="Bulk", data_final_bulk[[#This Row],[Effective date]], Effective_date_individual)</f>
        <v>0</v>
      </c>
      <c r="D272" s="16">
        <f>IF(Calc_type="Bulk", data_final_bulk[[#This Row],[Earliest payment date]], Earliest_payment_date_individual)</f>
        <v>0</v>
      </c>
      <c r="E272" s="16">
        <f>IF(Calc_type="Bulk", data_final_bulk[[#This Row],[Lump Sum payment date]], Lump_sum_payment_date_individual)</f>
        <v>0</v>
      </c>
      <c r="F272" s="19">
        <f>IF(Calc_type="Bulk", data_final_bulk[[#This Row],[Payment amount]], Payment_amount_individual)</f>
        <v>0</v>
      </c>
      <c r="G272" s="19">
        <f>IF(Calc_type="Bulk", data_final_bulk[[#This Row],[Payment type]], Payment_type_individual)</f>
        <v>0</v>
      </c>
      <c r="H27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2" s="16" t="e">
        <f>IF(calculations_table[[#This Row],[Lump sum flag]]="Y",
calculations_table[[#This Row],[Lump sum payment date]],
   IF(calculations_table[[#This Row],[Earliest payment date]]=0,
      "N/A",
      calculations_table[[#This Row],[Earliest payment date]]
   )
)</f>
        <v>#N/A</v>
      </c>
      <c r="J272" s="19">
        <f>SUMIFS(calculations_table[Payment amount], calculations_table[Member ID], calculations_table[[#This Row],[Member ID]])</f>
        <v>0</v>
      </c>
      <c r="K272" s="19" t="e">
        <f>calculations_table[[#This Row],[Total interest multiplier - Judgments]]</f>
        <v>#N/A</v>
      </c>
      <c r="L272" s="19" t="e">
        <f>calculations_table[[#This Row],[Payment amount]]*(calculations_table[[#This Row],[Interest multiplier]]-1)</f>
        <v>#N/A</v>
      </c>
      <c r="M27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2" s="19" t="e">
        <f>1+(calculations_table[[#This Row],[Effective date]]-calculations_table[[#This Row],[Interest start date - Judgments]])/365.25* JudgmentsRate</f>
        <v>#N/A</v>
      </c>
      <c r="O272" s="19">
        <v>1</v>
      </c>
      <c r="P272" s="19" t="e">
        <f>calculations_table[[#This Row],[Period 1 interest multiplier - Judgments]]*calculations_table[[#This Row],[Period 2 interest multiplier - Judgments]]</f>
        <v>#N/A</v>
      </c>
      <c r="Q272" s="11"/>
      <c r="Z272"/>
      <c r="AA272"/>
      <c r="AB272"/>
      <c r="AC272"/>
      <c r="AD272"/>
      <c r="AE272"/>
      <c r="AH272" s="11"/>
      <c r="AI272" s="11"/>
      <c r="AJ272" s="11"/>
      <c r="AK272" s="11"/>
      <c r="AL272" s="11"/>
      <c r="AM272" s="11"/>
    </row>
    <row r="273" spans="1:39" x14ac:dyDescent="0.2">
      <c r="A273" s="37" t="str">
        <f>IFERROR(IF(Calc_type="Bulk", IF(data_final_bulk[[#This Row],[Member ID]]="", "", data_final_bulk[[#This Row],[Member ID]]), IF(A272="Member ID",  "Individual","")), "")</f>
        <v/>
      </c>
      <c r="B273" s="35" t="str">
        <f>IFERROR(IF(Calc_type="Bulk", IF(data_final_bulk[[#This Row],[Global ID]]="", "", data_final_bulk[[#This Row],[Global ID]]), IF(B272="Global ID", "Individual","")), "")</f>
        <v/>
      </c>
      <c r="C273" s="85">
        <f>IF(Calc_type="Bulk", data_final_bulk[[#This Row],[Effective date]], Effective_date_individual)</f>
        <v>0</v>
      </c>
      <c r="D273" s="16">
        <f>IF(Calc_type="Bulk", data_final_bulk[[#This Row],[Earliest payment date]], Earliest_payment_date_individual)</f>
        <v>0</v>
      </c>
      <c r="E273" s="16">
        <f>IF(Calc_type="Bulk", data_final_bulk[[#This Row],[Lump Sum payment date]], Lump_sum_payment_date_individual)</f>
        <v>0</v>
      </c>
      <c r="F273" s="19">
        <f>IF(Calc_type="Bulk", data_final_bulk[[#This Row],[Payment amount]], Payment_amount_individual)</f>
        <v>0</v>
      </c>
      <c r="G273" s="19">
        <f>IF(Calc_type="Bulk", data_final_bulk[[#This Row],[Payment type]], Payment_type_individual)</f>
        <v>0</v>
      </c>
      <c r="H27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3" s="16" t="e">
        <f>IF(calculations_table[[#This Row],[Lump sum flag]]="Y",
calculations_table[[#This Row],[Lump sum payment date]],
   IF(calculations_table[[#This Row],[Earliest payment date]]=0,
      "N/A",
      calculations_table[[#This Row],[Earliest payment date]]
   )
)</f>
        <v>#N/A</v>
      </c>
      <c r="J273" s="19">
        <f>SUMIFS(calculations_table[Payment amount], calculations_table[Member ID], calculations_table[[#This Row],[Member ID]])</f>
        <v>0</v>
      </c>
      <c r="K273" s="19" t="e">
        <f>calculations_table[[#This Row],[Total interest multiplier - Judgments]]</f>
        <v>#N/A</v>
      </c>
      <c r="L273" s="19" t="e">
        <f>calculations_table[[#This Row],[Payment amount]]*(calculations_table[[#This Row],[Interest multiplier]]-1)</f>
        <v>#N/A</v>
      </c>
      <c r="M27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3" s="19" t="e">
        <f>1+(calculations_table[[#This Row],[Effective date]]-calculations_table[[#This Row],[Interest start date - Judgments]])/365.25* JudgmentsRate</f>
        <v>#N/A</v>
      </c>
      <c r="O273" s="19">
        <v>1</v>
      </c>
      <c r="P273" s="19" t="e">
        <f>calculations_table[[#This Row],[Period 1 interest multiplier - Judgments]]*calculations_table[[#This Row],[Period 2 interest multiplier - Judgments]]</f>
        <v>#N/A</v>
      </c>
      <c r="Q273" s="11"/>
      <c r="Z273"/>
      <c r="AA273"/>
      <c r="AB273"/>
      <c r="AC273"/>
      <c r="AD273"/>
      <c r="AE273"/>
      <c r="AH273" s="11"/>
      <c r="AI273" s="11"/>
      <c r="AJ273" s="11"/>
      <c r="AK273" s="11"/>
      <c r="AL273" s="11"/>
      <c r="AM273" s="11"/>
    </row>
    <row r="274" spans="1:39" x14ac:dyDescent="0.2">
      <c r="A274" s="37" t="str">
        <f>IFERROR(IF(Calc_type="Bulk", IF(data_final_bulk[[#This Row],[Member ID]]="", "", data_final_bulk[[#This Row],[Member ID]]), IF(A273="Member ID",  "Individual","")), "")</f>
        <v/>
      </c>
      <c r="B274" s="35" t="str">
        <f>IFERROR(IF(Calc_type="Bulk", IF(data_final_bulk[[#This Row],[Global ID]]="", "", data_final_bulk[[#This Row],[Global ID]]), IF(B273="Global ID", "Individual","")), "")</f>
        <v/>
      </c>
      <c r="C274" s="85">
        <f>IF(Calc_type="Bulk", data_final_bulk[[#This Row],[Effective date]], Effective_date_individual)</f>
        <v>0</v>
      </c>
      <c r="D274" s="16">
        <f>IF(Calc_type="Bulk", data_final_bulk[[#This Row],[Earliest payment date]], Earliest_payment_date_individual)</f>
        <v>0</v>
      </c>
      <c r="E274" s="16">
        <f>IF(Calc_type="Bulk", data_final_bulk[[#This Row],[Lump Sum payment date]], Lump_sum_payment_date_individual)</f>
        <v>0</v>
      </c>
      <c r="F274" s="19">
        <f>IF(Calc_type="Bulk", data_final_bulk[[#This Row],[Payment amount]], Payment_amount_individual)</f>
        <v>0</v>
      </c>
      <c r="G274" s="19">
        <f>IF(Calc_type="Bulk", data_final_bulk[[#This Row],[Payment type]], Payment_type_individual)</f>
        <v>0</v>
      </c>
      <c r="H27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4" s="16" t="e">
        <f>IF(calculations_table[[#This Row],[Lump sum flag]]="Y",
calculations_table[[#This Row],[Lump sum payment date]],
   IF(calculations_table[[#This Row],[Earliest payment date]]=0,
      "N/A",
      calculations_table[[#This Row],[Earliest payment date]]
   )
)</f>
        <v>#N/A</v>
      </c>
      <c r="J274" s="19">
        <f>SUMIFS(calculations_table[Payment amount], calculations_table[Member ID], calculations_table[[#This Row],[Member ID]])</f>
        <v>0</v>
      </c>
      <c r="K274" s="19" t="e">
        <f>calculations_table[[#This Row],[Total interest multiplier - Judgments]]</f>
        <v>#N/A</v>
      </c>
      <c r="L274" s="19" t="e">
        <f>calculations_table[[#This Row],[Payment amount]]*(calculations_table[[#This Row],[Interest multiplier]]-1)</f>
        <v>#N/A</v>
      </c>
      <c r="M27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4" s="19" t="e">
        <f>1+(calculations_table[[#This Row],[Effective date]]-calculations_table[[#This Row],[Interest start date - Judgments]])/365.25* JudgmentsRate</f>
        <v>#N/A</v>
      </c>
      <c r="O274" s="19">
        <v>1</v>
      </c>
      <c r="P274" s="19" t="e">
        <f>calculations_table[[#This Row],[Period 1 interest multiplier - Judgments]]*calculations_table[[#This Row],[Period 2 interest multiplier - Judgments]]</f>
        <v>#N/A</v>
      </c>
      <c r="Q274" s="11"/>
      <c r="Z274"/>
      <c r="AA274"/>
      <c r="AB274"/>
      <c r="AC274"/>
      <c r="AD274"/>
      <c r="AE274"/>
      <c r="AH274" s="11"/>
      <c r="AI274" s="11"/>
      <c r="AJ274" s="11"/>
      <c r="AK274" s="11"/>
      <c r="AL274" s="11"/>
      <c r="AM274" s="11"/>
    </row>
    <row r="275" spans="1:39" x14ac:dyDescent="0.2">
      <c r="A275" s="37" t="str">
        <f>IFERROR(IF(Calc_type="Bulk", IF(data_final_bulk[[#This Row],[Member ID]]="", "", data_final_bulk[[#This Row],[Member ID]]), IF(A274="Member ID",  "Individual","")), "")</f>
        <v/>
      </c>
      <c r="B275" s="35" t="str">
        <f>IFERROR(IF(Calc_type="Bulk", IF(data_final_bulk[[#This Row],[Global ID]]="", "", data_final_bulk[[#This Row],[Global ID]]), IF(B274="Global ID", "Individual","")), "")</f>
        <v/>
      </c>
      <c r="C275" s="85">
        <f>IF(Calc_type="Bulk", data_final_bulk[[#This Row],[Effective date]], Effective_date_individual)</f>
        <v>0</v>
      </c>
      <c r="D275" s="16">
        <f>IF(Calc_type="Bulk", data_final_bulk[[#This Row],[Earliest payment date]], Earliest_payment_date_individual)</f>
        <v>0</v>
      </c>
      <c r="E275" s="16">
        <f>IF(Calc_type="Bulk", data_final_bulk[[#This Row],[Lump Sum payment date]], Lump_sum_payment_date_individual)</f>
        <v>0</v>
      </c>
      <c r="F275" s="19">
        <f>IF(Calc_type="Bulk", data_final_bulk[[#This Row],[Payment amount]], Payment_amount_individual)</f>
        <v>0</v>
      </c>
      <c r="G275" s="19">
        <f>IF(Calc_type="Bulk", data_final_bulk[[#This Row],[Payment type]], Payment_type_individual)</f>
        <v>0</v>
      </c>
      <c r="H27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5" s="16" t="e">
        <f>IF(calculations_table[[#This Row],[Lump sum flag]]="Y",
calculations_table[[#This Row],[Lump sum payment date]],
   IF(calculations_table[[#This Row],[Earliest payment date]]=0,
      "N/A",
      calculations_table[[#This Row],[Earliest payment date]]
   )
)</f>
        <v>#N/A</v>
      </c>
      <c r="J275" s="19">
        <f>SUMIFS(calculations_table[Payment amount], calculations_table[Member ID], calculations_table[[#This Row],[Member ID]])</f>
        <v>0</v>
      </c>
      <c r="K275" s="19" t="e">
        <f>calculations_table[[#This Row],[Total interest multiplier - Judgments]]</f>
        <v>#N/A</v>
      </c>
      <c r="L275" s="19" t="e">
        <f>calculations_table[[#This Row],[Payment amount]]*(calculations_table[[#This Row],[Interest multiplier]]-1)</f>
        <v>#N/A</v>
      </c>
      <c r="M27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5" s="19" t="e">
        <f>1+(calculations_table[[#This Row],[Effective date]]-calculations_table[[#This Row],[Interest start date - Judgments]])/365.25* JudgmentsRate</f>
        <v>#N/A</v>
      </c>
      <c r="O275" s="19">
        <v>1</v>
      </c>
      <c r="P275" s="19" t="e">
        <f>calculations_table[[#This Row],[Period 1 interest multiplier - Judgments]]*calculations_table[[#This Row],[Period 2 interest multiplier - Judgments]]</f>
        <v>#N/A</v>
      </c>
      <c r="Q275" s="11"/>
      <c r="Z275"/>
      <c r="AA275"/>
      <c r="AB275"/>
      <c r="AC275"/>
      <c r="AD275"/>
      <c r="AE275"/>
      <c r="AH275" s="11"/>
      <c r="AI275" s="11"/>
      <c r="AJ275" s="11"/>
      <c r="AK275" s="11"/>
      <c r="AL275" s="11"/>
      <c r="AM275" s="11"/>
    </row>
    <row r="276" spans="1:39" x14ac:dyDescent="0.2">
      <c r="A276" s="37" t="str">
        <f>IFERROR(IF(Calc_type="Bulk", IF(data_final_bulk[[#This Row],[Member ID]]="", "", data_final_bulk[[#This Row],[Member ID]]), IF(A275="Member ID",  "Individual","")), "")</f>
        <v/>
      </c>
      <c r="B276" s="35" t="str">
        <f>IFERROR(IF(Calc_type="Bulk", IF(data_final_bulk[[#This Row],[Global ID]]="", "", data_final_bulk[[#This Row],[Global ID]]), IF(B275="Global ID", "Individual","")), "")</f>
        <v/>
      </c>
      <c r="C276" s="85">
        <f>IF(Calc_type="Bulk", data_final_bulk[[#This Row],[Effective date]], Effective_date_individual)</f>
        <v>0</v>
      </c>
      <c r="D276" s="16">
        <f>IF(Calc_type="Bulk", data_final_bulk[[#This Row],[Earliest payment date]], Earliest_payment_date_individual)</f>
        <v>0</v>
      </c>
      <c r="E276" s="16">
        <f>IF(Calc_type="Bulk", data_final_bulk[[#This Row],[Lump Sum payment date]], Lump_sum_payment_date_individual)</f>
        <v>0</v>
      </c>
      <c r="F276" s="19">
        <f>IF(Calc_type="Bulk", data_final_bulk[[#This Row],[Payment amount]], Payment_amount_individual)</f>
        <v>0</v>
      </c>
      <c r="G276" s="19">
        <f>IF(Calc_type="Bulk", data_final_bulk[[#This Row],[Payment type]], Payment_type_individual)</f>
        <v>0</v>
      </c>
      <c r="H27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6" s="16" t="e">
        <f>IF(calculations_table[[#This Row],[Lump sum flag]]="Y",
calculations_table[[#This Row],[Lump sum payment date]],
   IF(calculations_table[[#This Row],[Earliest payment date]]=0,
      "N/A",
      calculations_table[[#This Row],[Earliest payment date]]
   )
)</f>
        <v>#N/A</v>
      </c>
      <c r="J276" s="19">
        <f>SUMIFS(calculations_table[Payment amount], calculations_table[Member ID], calculations_table[[#This Row],[Member ID]])</f>
        <v>0</v>
      </c>
      <c r="K276" s="19" t="e">
        <f>calculations_table[[#This Row],[Total interest multiplier - Judgments]]</f>
        <v>#N/A</v>
      </c>
      <c r="L276" s="19" t="e">
        <f>calculations_table[[#This Row],[Payment amount]]*(calculations_table[[#This Row],[Interest multiplier]]-1)</f>
        <v>#N/A</v>
      </c>
      <c r="M27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6" s="19" t="e">
        <f>1+(calculations_table[[#This Row],[Effective date]]-calculations_table[[#This Row],[Interest start date - Judgments]])/365.25* JudgmentsRate</f>
        <v>#N/A</v>
      </c>
      <c r="O276" s="19">
        <v>1</v>
      </c>
      <c r="P276" s="19" t="e">
        <f>calculations_table[[#This Row],[Period 1 interest multiplier - Judgments]]*calculations_table[[#This Row],[Period 2 interest multiplier - Judgments]]</f>
        <v>#N/A</v>
      </c>
      <c r="Q276" s="11"/>
      <c r="Z276"/>
      <c r="AA276"/>
      <c r="AB276"/>
      <c r="AC276"/>
      <c r="AD276"/>
      <c r="AE276"/>
      <c r="AH276" s="11"/>
      <c r="AI276" s="11"/>
      <c r="AJ276" s="11"/>
      <c r="AK276" s="11"/>
      <c r="AL276" s="11"/>
      <c r="AM276" s="11"/>
    </row>
    <row r="277" spans="1:39" x14ac:dyDescent="0.2">
      <c r="A277" s="37" t="str">
        <f>IFERROR(IF(Calc_type="Bulk", IF(data_final_bulk[[#This Row],[Member ID]]="", "", data_final_bulk[[#This Row],[Member ID]]), IF(A276="Member ID",  "Individual","")), "")</f>
        <v/>
      </c>
      <c r="B277" s="35" t="str">
        <f>IFERROR(IF(Calc_type="Bulk", IF(data_final_bulk[[#This Row],[Global ID]]="", "", data_final_bulk[[#This Row],[Global ID]]), IF(B276="Global ID", "Individual","")), "")</f>
        <v/>
      </c>
      <c r="C277" s="85">
        <f>IF(Calc_type="Bulk", data_final_bulk[[#This Row],[Effective date]], Effective_date_individual)</f>
        <v>0</v>
      </c>
      <c r="D277" s="16">
        <f>IF(Calc_type="Bulk", data_final_bulk[[#This Row],[Earliest payment date]], Earliest_payment_date_individual)</f>
        <v>0</v>
      </c>
      <c r="E277" s="16">
        <f>IF(Calc_type="Bulk", data_final_bulk[[#This Row],[Lump Sum payment date]], Lump_sum_payment_date_individual)</f>
        <v>0</v>
      </c>
      <c r="F277" s="19">
        <f>IF(Calc_type="Bulk", data_final_bulk[[#This Row],[Payment amount]], Payment_amount_individual)</f>
        <v>0</v>
      </c>
      <c r="G277" s="19">
        <f>IF(Calc_type="Bulk", data_final_bulk[[#This Row],[Payment type]], Payment_type_individual)</f>
        <v>0</v>
      </c>
      <c r="H27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7" s="16" t="e">
        <f>IF(calculations_table[[#This Row],[Lump sum flag]]="Y",
calculations_table[[#This Row],[Lump sum payment date]],
   IF(calculations_table[[#This Row],[Earliest payment date]]=0,
      "N/A",
      calculations_table[[#This Row],[Earliest payment date]]
   )
)</f>
        <v>#N/A</v>
      </c>
      <c r="J277" s="19">
        <f>SUMIFS(calculations_table[Payment amount], calculations_table[Member ID], calculations_table[[#This Row],[Member ID]])</f>
        <v>0</v>
      </c>
      <c r="K277" s="19" t="e">
        <f>calculations_table[[#This Row],[Total interest multiplier - Judgments]]</f>
        <v>#N/A</v>
      </c>
      <c r="L277" s="19" t="e">
        <f>calculations_table[[#This Row],[Payment amount]]*(calculations_table[[#This Row],[Interest multiplier]]-1)</f>
        <v>#N/A</v>
      </c>
      <c r="M27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7" s="19" t="e">
        <f>1+(calculations_table[[#This Row],[Effective date]]-calculations_table[[#This Row],[Interest start date - Judgments]])/365.25* JudgmentsRate</f>
        <v>#N/A</v>
      </c>
      <c r="O277" s="19">
        <v>1</v>
      </c>
      <c r="P277" s="19" t="e">
        <f>calculations_table[[#This Row],[Period 1 interest multiplier - Judgments]]*calculations_table[[#This Row],[Period 2 interest multiplier - Judgments]]</f>
        <v>#N/A</v>
      </c>
      <c r="Q277" s="11"/>
      <c r="Z277"/>
      <c r="AA277"/>
      <c r="AB277"/>
      <c r="AC277"/>
      <c r="AD277"/>
      <c r="AE277"/>
      <c r="AH277" s="11"/>
      <c r="AI277" s="11"/>
      <c r="AJ277" s="11"/>
      <c r="AK277" s="11"/>
      <c r="AL277" s="11"/>
      <c r="AM277" s="11"/>
    </row>
    <row r="278" spans="1:39" x14ac:dyDescent="0.2">
      <c r="A278" s="37" t="str">
        <f>IFERROR(IF(Calc_type="Bulk", IF(data_final_bulk[[#This Row],[Member ID]]="", "", data_final_bulk[[#This Row],[Member ID]]), IF(A277="Member ID",  "Individual","")), "")</f>
        <v/>
      </c>
      <c r="B278" s="35" t="str">
        <f>IFERROR(IF(Calc_type="Bulk", IF(data_final_bulk[[#This Row],[Global ID]]="", "", data_final_bulk[[#This Row],[Global ID]]), IF(B277="Global ID", "Individual","")), "")</f>
        <v/>
      </c>
      <c r="C278" s="85">
        <f>IF(Calc_type="Bulk", data_final_bulk[[#This Row],[Effective date]], Effective_date_individual)</f>
        <v>0</v>
      </c>
      <c r="D278" s="16">
        <f>IF(Calc_type="Bulk", data_final_bulk[[#This Row],[Earliest payment date]], Earliest_payment_date_individual)</f>
        <v>0</v>
      </c>
      <c r="E278" s="16">
        <f>IF(Calc_type="Bulk", data_final_bulk[[#This Row],[Lump Sum payment date]], Lump_sum_payment_date_individual)</f>
        <v>0</v>
      </c>
      <c r="F278" s="19">
        <f>IF(Calc_type="Bulk", data_final_bulk[[#This Row],[Payment amount]], Payment_amount_individual)</f>
        <v>0</v>
      </c>
      <c r="G278" s="19">
        <f>IF(Calc_type="Bulk", data_final_bulk[[#This Row],[Payment type]], Payment_type_individual)</f>
        <v>0</v>
      </c>
      <c r="H27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8" s="16" t="e">
        <f>IF(calculations_table[[#This Row],[Lump sum flag]]="Y",
calculations_table[[#This Row],[Lump sum payment date]],
   IF(calculations_table[[#This Row],[Earliest payment date]]=0,
      "N/A",
      calculations_table[[#This Row],[Earliest payment date]]
   )
)</f>
        <v>#N/A</v>
      </c>
      <c r="J278" s="19">
        <f>SUMIFS(calculations_table[Payment amount], calculations_table[Member ID], calculations_table[[#This Row],[Member ID]])</f>
        <v>0</v>
      </c>
      <c r="K278" s="19" t="e">
        <f>calculations_table[[#This Row],[Total interest multiplier - Judgments]]</f>
        <v>#N/A</v>
      </c>
      <c r="L278" s="19" t="e">
        <f>calculations_table[[#This Row],[Payment amount]]*(calculations_table[[#This Row],[Interest multiplier]]-1)</f>
        <v>#N/A</v>
      </c>
      <c r="M27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8" s="19" t="e">
        <f>1+(calculations_table[[#This Row],[Effective date]]-calculations_table[[#This Row],[Interest start date - Judgments]])/365.25* JudgmentsRate</f>
        <v>#N/A</v>
      </c>
      <c r="O278" s="19">
        <v>1</v>
      </c>
      <c r="P278" s="19" t="e">
        <f>calculations_table[[#This Row],[Period 1 interest multiplier - Judgments]]*calculations_table[[#This Row],[Period 2 interest multiplier - Judgments]]</f>
        <v>#N/A</v>
      </c>
      <c r="Q278" s="11"/>
      <c r="Z278"/>
      <c r="AA278"/>
      <c r="AB278"/>
      <c r="AC278"/>
      <c r="AD278"/>
      <c r="AE278"/>
      <c r="AH278" s="11"/>
      <c r="AI278" s="11"/>
      <c r="AJ278" s="11"/>
      <c r="AK278" s="11"/>
      <c r="AL278" s="11"/>
      <c r="AM278" s="11"/>
    </row>
    <row r="279" spans="1:39" x14ac:dyDescent="0.2">
      <c r="A279" s="37" t="str">
        <f>IFERROR(IF(Calc_type="Bulk", IF(data_final_bulk[[#This Row],[Member ID]]="", "", data_final_bulk[[#This Row],[Member ID]]), IF(A278="Member ID",  "Individual","")), "")</f>
        <v/>
      </c>
      <c r="B279" s="35" t="str">
        <f>IFERROR(IF(Calc_type="Bulk", IF(data_final_bulk[[#This Row],[Global ID]]="", "", data_final_bulk[[#This Row],[Global ID]]), IF(B278="Global ID", "Individual","")), "")</f>
        <v/>
      </c>
      <c r="C279" s="85">
        <f>IF(Calc_type="Bulk", data_final_bulk[[#This Row],[Effective date]], Effective_date_individual)</f>
        <v>0</v>
      </c>
      <c r="D279" s="16">
        <f>IF(Calc_type="Bulk", data_final_bulk[[#This Row],[Earliest payment date]], Earliest_payment_date_individual)</f>
        <v>0</v>
      </c>
      <c r="E279" s="16">
        <f>IF(Calc_type="Bulk", data_final_bulk[[#This Row],[Lump Sum payment date]], Lump_sum_payment_date_individual)</f>
        <v>0</v>
      </c>
      <c r="F279" s="19">
        <f>IF(Calc_type="Bulk", data_final_bulk[[#This Row],[Payment amount]], Payment_amount_individual)</f>
        <v>0</v>
      </c>
      <c r="G279" s="19">
        <f>IF(Calc_type="Bulk", data_final_bulk[[#This Row],[Payment type]], Payment_type_individual)</f>
        <v>0</v>
      </c>
      <c r="H27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79" s="16" t="e">
        <f>IF(calculations_table[[#This Row],[Lump sum flag]]="Y",
calculations_table[[#This Row],[Lump sum payment date]],
   IF(calculations_table[[#This Row],[Earliest payment date]]=0,
      "N/A",
      calculations_table[[#This Row],[Earliest payment date]]
   )
)</f>
        <v>#N/A</v>
      </c>
      <c r="J279" s="19">
        <f>SUMIFS(calculations_table[Payment amount], calculations_table[Member ID], calculations_table[[#This Row],[Member ID]])</f>
        <v>0</v>
      </c>
      <c r="K279" s="19" t="e">
        <f>calculations_table[[#This Row],[Total interest multiplier - Judgments]]</f>
        <v>#N/A</v>
      </c>
      <c r="L279" s="19" t="e">
        <f>calculations_table[[#This Row],[Payment amount]]*(calculations_table[[#This Row],[Interest multiplier]]-1)</f>
        <v>#N/A</v>
      </c>
      <c r="M27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79" s="19" t="e">
        <f>1+(calculations_table[[#This Row],[Effective date]]-calculations_table[[#This Row],[Interest start date - Judgments]])/365.25* JudgmentsRate</f>
        <v>#N/A</v>
      </c>
      <c r="O279" s="19">
        <v>1</v>
      </c>
      <c r="P279" s="19" t="e">
        <f>calculations_table[[#This Row],[Period 1 interest multiplier - Judgments]]*calculations_table[[#This Row],[Period 2 interest multiplier - Judgments]]</f>
        <v>#N/A</v>
      </c>
      <c r="Q279" s="11"/>
      <c r="Z279"/>
      <c r="AA279"/>
      <c r="AB279"/>
      <c r="AC279"/>
      <c r="AD279"/>
      <c r="AE279"/>
      <c r="AH279" s="11"/>
      <c r="AI279" s="11"/>
      <c r="AJ279" s="11"/>
      <c r="AK279" s="11"/>
      <c r="AL279" s="11"/>
      <c r="AM279" s="11"/>
    </row>
    <row r="280" spans="1:39" x14ac:dyDescent="0.2">
      <c r="A280" s="37" t="str">
        <f>IFERROR(IF(Calc_type="Bulk", IF(data_final_bulk[[#This Row],[Member ID]]="", "", data_final_bulk[[#This Row],[Member ID]]), IF(A279="Member ID",  "Individual","")), "")</f>
        <v/>
      </c>
      <c r="B280" s="35" t="str">
        <f>IFERROR(IF(Calc_type="Bulk", IF(data_final_bulk[[#This Row],[Global ID]]="", "", data_final_bulk[[#This Row],[Global ID]]), IF(B279="Global ID", "Individual","")), "")</f>
        <v/>
      </c>
      <c r="C280" s="85">
        <f>IF(Calc_type="Bulk", data_final_bulk[[#This Row],[Effective date]], Effective_date_individual)</f>
        <v>0</v>
      </c>
      <c r="D280" s="16">
        <f>IF(Calc_type="Bulk", data_final_bulk[[#This Row],[Earliest payment date]], Earliest_payment_date_individual)</f>
        <v>0</v>
      </c>
      <c r="E280" s="16">
        <f>IF(Calc_type="Bulk", data_final_bulk[[#This Row],[Lump Sum payment date]], Lump_sum_payment_date_individual)</f>
        <v>0</v>
      </c>
      <c r="F280" s="19">
        <f>IF(Calc_type="Bulk", data_final_bulk[[#This Row],[Payment amount]], Payment_amount_individual)</f>
        <v>0</v>
      </c>
      <c r="G280" s="19">
        <f>IF(Calc_type="Bulk", data_final_bulk[[#This Row],[Payment type]], Payment_type_individual)</f>
        <v>0</v>
      </c>
      <c r="H28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0" s="16" t="e">
        <f>IF(calculations_table[[#This Row],[Lump sum flag]]="Y",
calculations_table[[#This Row],[Lump sum payment date]],
   IF(calculations_table[[#This Row],[Earliest payment date]]=0,
      "N/A",
      calculations_table[[#This Row],[Earliest payment date]]
   )
)</f>
        <v>#N/A</v>
      </c>
      <c r="J280" s="19">
        <f>SUMIFS(calculations_table[Payment amount], calculations_table[Member ID], calculations_table[[#This Row],[Member ID]])</f>
        <v>0</v>
      </c>
      <c r="K280" s="19" t="e">
        <f>calculations_table[[#This Row],[Total interest multiplier - Judgments]]</f>
        <v>#N/A</v>
      </c>
      <c r="L280" s="19" t="e">
        <f>calculations_table[[#This Row],[Payment amount]]*(calculations_table[[#This Row],[Interest multiplier]]-1)</f>
        <v>#N/A</v>
      </c>
      <c r="M28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0" s="19" t="e">
        <f>1+(calculations_table[[#This Row],[Effective date]]-calculations_table[[#This Row],[Interest start date - Judgments]])/365.25* JudgmentsRate</f>
        <v>#N/A</v>
      </c>
      <c r="O280" s="19">
        <v>1</v>
      </c>
      <c r="P280" s="19" t="e">
        <f>calculations_table[[#This Row],[Period 1 interest multiplier - Judgments]]*calculations_table[[#This Row],[Period 2 interest multiplier - Judgments]]</f>
        <v>#N/A</v>
      </c>
      <c r="Q280" s="11"/>
      <c r="Z280"/>
      <c r="AA280"/>
      <c r="AB280"/>
      <c r="AC280"/>
      <c r="AD280"/>
      <c r="AE280"/>
      <c r="AH280" s="11"/>
      <c r="AI280" s="11"/>
      <c r="AJ280" s="11"/>
      <c r="AK280" s="11"/>
      <c r="AL280" s="11"/>
      <c r="AM280" s="11"/>
    </row>
    <row r="281" spans="1:39" x14ac:dyDescent="0.2">
      <c r="A281" s="37" t="str">
        <f>IFERROR(IF(Calc_type="Bulk", IF(data_final_bulk[[#This Row],[Member ID]]="", "", data_final_bulk[[#This Row],[Member ID]]), IF(A280="Member ID",  "Individual","")), "")</f>
        <v/>
      </c>
      <c r="B281" s="35" t="str">
        <f>IFERROR(IF(Calc_type="Bulk", IF(data_final_bulk[[#This Row],[Global ID]]="", "", data_final_bulk[[#This Row],[Global ID]]), IF(B280="Global ID", "Individual","")), "")</f>
        <v/>
      </c>
      <c r="C281" s="85">
        <f>IF(Calc_type="Bulk", data_final_bulk[[#This Row],[Effective date]], Effective_date_individual)</f>
        <v>0</v>
      </c>
      <c r="D281" s="16">
        <f>IF(Calc_type="Bulk", data_final_bulk[[#This Row],[Earliest payment date]], Earliest_payment_date_individual)</f>
        <v>0</v>
      </c>
      <c r="E281" s="16">
        <f>IF(Calc_type="Bulk", data_final_bulk[[#This Row],[Lump Sum payment date]], Lump_sum_payment_date_individual)</f>
        <v>0</v>
      </c>
      <c r="F281" s="19">
        <f>IF(Calc_type="Bulk", data_final_bulk[[#This Row],[Payment amount]], Payment_amount_individual)</f>
        <v>0</v>
      </c>
      <c r="G281" s="19">
        <f>IF(Calc_type="Bulk", data_final_bulk[[#This Row],[Payment type]], Payment_type_individual)</f>
        <v>0</v>
      </c>
      <c r="H28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1" s="16" t="e">
        <f>IF(calculations_table[[#This Row],[Lump sum flag]]="Y",
calculations_table[[#This Row],[Lump sum payment date]],
   IF(calculations_table[[#This Row],[Earliest payment date]]=0,
      "N/A",
      calculations_table[[#This Row],[Earliest payment date]]
   )
)</f>
        <v>#N/A</v>
      </c>
      <c r="J281" s="19">
        <f>SUMIFS(calculations_table[Payment amount], calculations_table[Member ID], calculations_table[[#This Row],[Member ID]])</f>
        <v>0</v>
      </c>
      <c r="K281" s="19" t="e">
        <f>calculations_table[[#This Row],[Total interest multiplier - Judgments]]</f>
        <v>#N/A</v>
      </c>
      <c r="L281" s="19" t="e">
        <f>calculations_table[[#This Row],[Payment amount]]*(calculations_table[[#This Row],[Interest multiplier]]-1)</f>
        <v>#N/A</v>
      </c>
      <c r="M28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1" s="19" t="e">
        <f>1+(calculations_table[[#This Row],[Effective date]]-calculations_table[[#This Row],[Interest start date - Judgments]])/365.25* JudgmentsRate</f>
        <v>#N/A</v>
      </c>
      <c r="O281" s="19">
        <v>1</v>
      </c>
      <c r="P281" s="19" t="e">
        <f>calculations_table[[#This Row],[Period 1 interest multiplier - Judgments]]*calculations_table[[#This Row],[Period 2 interest multiplier - Judgments]]</f>
        <v>#N/A</v>
      </c>
      <c r="Q281" s="11"/>
      <c r="Z281"/>
      <c r="AA281"/>
      <c r="AB281"/>
      <c r="AC281"/>
      <c r="AD281"/>
      <c r="AE281"/>
      <c r="AH281" s="11"/>
      <c r="AI281" s="11"/>
      <c r="AJ281" s="11"/>
      <c r="AK281" s="11"/>
      <c r="AL281" s="11"/>
      <c r="AM281" s="11"/>
    </row>
    <row r="282" spans="1:39" x14ac:dyDescent="0.2">
      <c r="A282" s="37" t="str">
        <f>IFERROR(IF(Calc_type="Bulk", IF(data_final_bulk[[#This Row],[Member ID]]="", "", data_final_bulk[[#This Row],[Member ID]]), IF(A281="Member ID",  "Individual","")), "")</f>
        <v/>
      </c>
      <c r="B282" s="35" t="str">
        <f>IFERROR(IF(Calc_type="Bulk", IF(data_final_bulk[[#This Row],[Global ID]]="", "", data_final_bulk[[#This Row],[Global ID]]), IF(B281="Global ID", "Individual","")), "")</f>
        <v/>
      </c>
      <c r="C282" s="85">
        <f>IF(Calc_type="Bulk", data_final_bulk[[#This Row],[Effective date]], Effective_date_individual)</f>
        <v>0</v>
      </c>
      <c r="D282" s="16">
        <f>IF(Calc_type="Bulk", data_final_bulk[[#This Row],[Earliest payment date]], Earliest_payment_date_individual)</f>
        <v>0</v>
      </c>
      <c r="E282" s="16">
        <f>IF(Calc_type="Bulk", data_final_bulk[[#This Row],[Lump Sum payment date]], Lump_sum_payment_date_individual)</f>
        <v>0</v>
      </c>
      <c r="F282" s="19">
        <f>IF(Calc_type="Bulk", data_final_bulk[[#This Row],[Payment amount]], Payment_amount_individual)</f>
        <v>0</v>
      </c>
      <c r="G282" s="19">
        <f>IF(Calc_type="Bulk", data_final_bulk[[#This Row],[Payment type]], Payment_type_individual)</f>
        <v>0</v>
      </c>
      <c r="H28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2" s="16" t="e">
        <f>IF(calculations_table[[#This Row],[Lump sum flag]]="Y",
calculations_table[[#This Row],[Lump sum payment date]],
   IF(calculations_table[[#This Row],[Earliest payment date]]=0,
      "N/A",
      calculations_table[[#This Row],[Earliest payment date]]
   )
)</f>
        <v>#N/A</v>
      </c>
      <c r="J282" s="19">
        <f>SUMIFS(calculations_table[Payment amount], calculations_table[Member ID], calculations_table[[#This Row],[Member ID]])</f>
        <v>0</v>
      </c>
      <c r="K282" s="19" t="e">
        <f>calculations_table[[#This Row],[Total interest multiplier - Judgments]]</f>
        <v>#N/A</v>
      </c>
      <c r="L282" s="19" t="e">
        <f>calculations_table[[#This Row],[Payment amount]]*(calculations_table[[#This Row],[Interest multiplier]]-1)</f>
        <v>#N/A</v>
      </c>
      <c r="M28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2" s="19" t="e">
        <f>1+(calculations_table[[#This Row],[Effective date]]-calculations_table[[#This Row],[Interest start date - Judgments]])/365.25* JudgmentsRate</f>
        <v>#N/A</v>
      </c>
      <c r="O282" s="19">
        <v>1</v>
      </c>
      <c r="P282" s="19" t="e">
        <f>calculations_table[[#This Row],[Period 1 interest multiplier - Judgments]]*calculations_table[[#This Row],[Period 2 interest multiplier - Judgments]]</f>
        <v>#N/A</v>
      </c>
      <c r="Q282" s="11"/>
      <c r="Z282"/>
      <c r="AA282"/>
      <c r="AB282"/>
      <c r="AC282"/>
      <c r="AD282"/>
      <c r="AE282"/>
      <c r="AH282" s="11"/>
      <c r="AI282" s="11"/>
      <c r="AJ282" s="11"/>
      <c r="AK282" s="11"/>
      <c r="AL282" s="11"/>
      <c r="AM282" s="11"/>
    </row>
    <row r="283" spans="1:39" x14ac:dyDescent="0.2">
      <c r="A283" s="37" t="str">
        <f>IFERROR(IF(Calc_type="Bulk", IF(data_final_bulk[[#This Row],[Member ID]]="", "", data_final_bulk[[#This Row],[Member ID]]), IF(A282="Member ID",  "Individual","")), "")</f>
        <v/>
      </c>
      <c r="B283" s="35" t="str">
        <f>IFERROR(IF(Calc_type="Bulk", IF(data_final_bulk[[#This Row],[Global ID]]="", "", data_final_bulk[[#This Row],[Global ID]]), IF(B282="Global ID", "Individual","")), "")</f>
        <v/>
      </c>
      <c r="C283" s="85">
        <f>IF(Calc_type="Bulk", data_final_bulk[[#This Row],[Effective date]], Effective_date_individual)</f>
        <v>0</v>
      </c>
      <c r="D283" s="16">
        <f>IF(Calc_type="Bulk", data_final_bulk[[#This Row],[Earliest payment date]], Earliest_payment_date_individual)</f>
        <v>0</v>
      </c>
      <c r="E283" s="16">
        <f>IF(Calc_type="Bulk", data_final_bulk[[#This Row],[Lump Sum payment date]], Lump_sum_payment_date_individual)</f>
        <v>0</v>
      </c>
      <c r="F283" s="19">
        <f>IF(Calc_type="Bulk", data_final_bulk[[#This Row],[Payment amount]], Payment_amount_individual)</f>
        <v>0</v>
      </c>
      <c r="G283" s="19">
        <f>IF(Calc_type="Bulk", data_final_bulk[[#This Row],[Payment type]], Payment_type_individual)</f>
        <v>0</v>
      </c>
      <c r="H28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3" s="16" t="e">
        <f>IF(calculations_table[[#This Row],[Lump sum flag]]="Y",
calculations_table[[#This Row],[Lump sum payment date]],
   IF(calculations_table[[#This Row],[Earliest payment date]]=0,
      "N/A",
      calculations_table[[#This Row],[Earliest payment date]]
   )
)</f>
        <v>#N/A</v>
      </c>
      <c r="J283" s="19">
        <f>SUMIFS(calculations_table[Payment amount], calculations_table[Member ID], calculations_table[[#This Row],[Member ID]])</f>
        <v>0</v>
      </c>
      <c r="K283" s="19" t="e">
        <f>calculations_table[[#This Row],[Total interest multiplier - Judgments]]</f>
        <v>#N/A</v>
      </c>
      <c r="L283" s="19" t="e">
        <f>calculations_table[[#This Row],[Payment amount]]*(calculations_table[[#This Row],[Interest multiplier]]-1)</f>
        <v>#N/A</v>
      </c>
      <c r="M28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3" s="19" t="e">
        <f>1+(calculations_table[[#This Row],[Effective date]]-calculations_table[[#This Row],[Interest start date - Judgments]])/365.25* JudgmentsRate</f>
        <v>#N/A</v>
      </c>
      <c r="O283" s="19">
        <v>1</v>
      </c>
      <c r="P283" s="19" t="e">
        <f>calculations_table[[#This Row],[Period 1 interest multiplier - Judgments]]*calculations_table[[#This Row],[Period 2 interest multiplier - Judgments]]</f>
        <v>#N/A</v>
      </c>
      <c r="Q283" s="11"/>
      <c r="Z283"/>
      <c r="AA283"/>
      <c r="AB283"/>
      <c r="AC283"/>
      <c r="AD283"/>
      <c r="AE283"/>
      <c r="AH283" s="11"/>
      <c r="AI283" s="11"/>
      <c r="AJ283" s="11"/>
      <c r="AK283" s="11"/>
      <c r="AL283" s="11"/>
      <c r="AM283" s="11"/>
    </row>
    <row r="284" spans="1:39" x14ac:dyDescent="0.2">
      <c r="A284" s="37" t="str">
        <f>IFERROR(IF(Calc_type="Bulk", IF(data_final_bulk[[#This Row],[Member ID]]="", "", data_final_bulk[[#This Row],[Member ID]]), IF(A283="Member ID",  "Individual","")), "")</f>
        <v/>
      </c>
      <c r="B284" s="35" t="str">
        <f>IFERROR(IF(Calc_type="Bulk", IF(data_final_bulk[[#This Row],[Global ID]]="", "", data_final_bulk[[#This Row],[Global ID]]), IF(B283="Global ID", "Individual","")), "")</f>
        <v/>
      </c>
      <c r="C284" s="85">
        <f>IF(Calc_type="Bulk", data_final_bulk[[#This Row],[Effective date]], Effective_date_individual)</f>
        <v>0</v>
      </c>
      <c r="D284" s="16">
        <f>IF(Calc_type="Bulk", data_final_bulk[[#This Row],[Earliest payment date]], Earliest_payment_date_individual)</f>
        <v>0</v>
      </c>
      <c r="E284" s="16">
        <f>IF(Calc_type="Bulk", data_final_bulk[[#This Row],[Lump Sum payment date]], Lump_sum_payment_date_individual)</f>
        <v>0</v>
      </c>
      <c r="F284" s="19">
        <f>IF(Calc_type="Bulk", data_final_bulk[[#This Row],[Payment amount]], Payment_amount_individual)</f>
        <v>0</v>
      </c>
      <c r="G284" s="19">
        <f>IF(Calc_type="Bulk", data_final_bulk[[#This Row],[Payment type]], Payment_type_individual)</f>
        <v>0</v>
      </c>
      <c r="H28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4" s="16" t="e">
        <f>IF(calculations_table[[#This Row],[Lump sum flag]]="Y",
calculations_table[[#This Row],[Lump sum payment date]],
   IF(calculations_table[[#This Row],[Earliest payment date]]=0,
      "N/A",
      calculations_table[[#This Row],[Earliest payment date]]
   )
)</f>
        <v>#N/A</v>
      </c>
      <c r="J284" s="19">
        <f>SUMIFS(calculations_table[Payment amount], calculations_table[Member ID], calculations_table[[#This Row],[Member ID]])</f>
        <v>0</v>
      </c>
      <c r="K284" s="19" t="e">
        <f>calculations_table[[#This Row],[Total interest multiplier - Judgments]]</f>
        <v>#N/A</v>
      </c>
      <c r="L284" s="19" t="e">
        <f>calculations_table[[#This Row],[Payment amount]]*(calculations_table[[#This Row],[Interest multiplier]]-1)</f>
        <v>#N/A</v>
      </c>
      <c r="M28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4" s="19" t="e">
        <f>1+(calculations_table[[#This Row],[Effective date]]-calculations_table[[#This Row],[Interest start date - Judgments]])/365.25* JudgmentsRate</f>
        <v>#N/A</v>
      </c>
      <c r="O284" s="19">
        <v>1</v>
      </c>
      <c r="P284" s="19" t="e">
        <f>calculations_table[[#This Row],[Period 1 interest multiplier - Judgments]]*calculations_table[[#This Row],[Period 2 interest multiplier - Judgments]]</f>
        <v>#N/A</v>
      </c>
      <c r="Q284" s="11"/>
      <c r="Z284"/>
      <c r="AA284"/>
      <c r="AB284"/>
      <c r="AC284"/>
      <c r="AD284"/>
      <c r="AE284"/>
      <c r="AH284" s="11"/>
      <c r="AI284" s="11"/>
      <c r="AJ284" s="11"/>
      <c r="AK284" s="11"/>
      <c r="AL284" s="11"/>
      <c r="AM284" s="11"/>
    </row>
    <row r="285" spans="1:39" x14ac:dyDescent="0.2">
      <c r="A285" s="37" t="str">
        <f>IFERROR(IF(Calc_type="Bulk", IF(data_final_bulk[[#This Row],[Member ID]]="", "", data_final_bulk[[#This Row],[Member ID]]), IF(A284="Member ID",  "Individual","")), "")</f>
        <v/>
      </c>
      <c r="B285" s="35" t="str">
        <f>IFERROR(IF(Calc_type="Bulk", IF(data_final_bulk[[#This Row],[Global ID]]="", "", data_final_bulk[[#This Row],[Global ID]]), IF(B284="Global ID", "Individual","")), "")</f>
        <v/>
      </c>
      <c r="C285" s="85">
        <f>IF(Calc_type="Bulk", data_final_bulk[[#This Row],[Effective date]], Effective_date_individual)</f>
        <v>0</v>
      </c>
      <c r="D285" s="16">
        <f>IF(Calc_type="Bulk", data_final_bulk[[#This Row],[Earliest payment date]], Earliest_payment_date_individual)</f>
        <v>0</v>
      </c>
      <c r="E285" s="16">
        <f>IF(Calc_type="Bulk", data_final_bulk[[#This Row],[Lump Sum payment date]], Lump_sum_payment_date_individual)</f>
        <v>0</v>
      </c>
      <c r="F285" s="19">
        <f>IF(Calc_type="Bulk", data_final_bulk[[#This Row],[Payment amount]], Payment_amount_individual)</f>
        <v>0</v>
      </c>
      <c r="G285" s="19">
        <f>IF(Calc_type="Bulk", data_final_bulk[[#This Row],[Payment type]], Payment_type_individual)</f>
        <v>0</v>
      </c>
      <c r="H28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5" s="16" t="e">
        <f>IF(calculations_table[[#This Row],[Lump sum flag]]="Y",
calculations_table[[#This Row],[Lump sum payment date]],
   IF(calculations_table[[#This Row],[Earliest payment date]]=0,
      "N/A",
      calculations_table[[#This Row],[Earliest payment date]]
   )
)</f>
        <v>#N/A</v>
      </c>
      <c r="J285" s="19">
        <f>SUMIFS(calculations_table[Payment amount], calculations_table[Member ID], calculations_table[[#This Row],[Member ID]])</f>
        <v>0</v>
      </c>
      <c r="K285" s="19" t="e">
        <f>calculations_table[[#This Row],[Total interest multiplier - Judgments]]</f>
        <v>#N/A</v>
      </c>
      <c r="L285" s="19" t="e">
        <f>calculations_table[[#This Row],[Payment amount]]*(calculations_table[[#This Row],[Interest multiplier]]-1)</f>
        <v>#N/A</v>
      </c>
      <c r="M28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5" s="19" t="e">
        <f>1+(calculations_table[[#This Row],[Effective date]]-calculations_table[[#This Row],[Interest start date - Judgments]])/365.25* JudgmentsRate</f>
        <v>#N/A</v>
      </c>
      <c r="O285" s="19">
        <v>1</v>
      </c>
      <c r="P285" s="19" t="e">
        <f>calculations_table[[#This Row],[Period 1 interest multiplier - Judgments]]*calculations_table[[#This Row],[Period 2 interest multiplier - Judgments]]</f>
        <v>#N/A</v>
      </c>
      <c r="Q285" s="11"/>
      <c r="Z285"/>
      <c r="AA285"/>
      <c r="AB285"/>
      <c r="AC285"/>
      <c r="AD285"/>
      <c r="AE285"/>
      <c r="AH285" s="11"/>
      <c r="AI285" s="11"/>
      <c r="AJ285" s="11"/>
      <c r="AK285" s="11"/>
      <c r="AL285" s="11"/>
      <c r="AM285" s="11"/>
    </row>
    <row r="286" spans="1:39" x14ac:dyDescent="0.2">
      <c r="A286" s="37" t="str">
        <f>IFERROR(IF(Calc_type="Bulk", IF(data_final_bulk[[#This Row],[Member ID]]="", "", data_final_bulk[[#This Row],[Member ID]]), IF(A285="Member ID",  "Individual","")), "")</f>
        <v/>
      </c>
      <c r="B286" s="35" t="str">
        <f>IFERROR(IF(Calc_type="Bulk", IF(data_final_bulk[[#This Row],[Global ID]]="", "", data_final_bulk[[#This Row],[Global ID]]), IF(B285="Global ID", "Individual","")), "")</f>
        <v/>
      </c>
      <c r="C286" s="85">
        <f>IF(Calc_type="Bulk", data_final_bulk[[#This Row],[Effective date]], Effective_date_individual)</f>
        <v>0</v>
      </c>
      <c r="D286" s="16">
        <f>IF(Calc_type="Bulk", data_final_bulk[[#This Row],[Earliest payment date]], Earliest_payment_date_individual)</f>
        <v>0</v>
      </c>
      <c r="E286" s="16">
        <f>IF(Calc_type="Bulk", data_final_bulk[[#This Row],[Lump Sum payment date]], Lump_sum_payment_date_individual)</f>
        <v>0</v>
      </c>
      <c r="F286" s="19">
        <f>IF(Calc_type="Bulk", data_final_bulk[[#This Row],[Payment amount]], Payment_amount_individual)</f>
        <v>0</v>
      </c>
      <c r="G286" s="19">
        <f>IF(Calc_type="Bulk", data_final_bulk[[#This Row],[Payment type]], Payment_type_individual)</f>
        <v>0</v>
      </c>
      <c r="H28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6" s="16" t="e">
        <f>IF(calculations_table[[#This Row],[Lump sum flag]]="Y",
calculations_table[[#This Row],[Lump sum payment date]],
   IF(calculations_table[[#This Row],[Earliest payment date]]=0,
      "N/A",
      calculations_table[[#This Row],[Earliest payment date]]
   )
)</f>
        <v>#N/A</v>
      </c>
      <c r="J286" s="19">
        <f>SUMIFS(calculations_table[Payment amount], calculations_table[Member ID], calculations_table[[#This Row],[Member ID]])</f>
        <v>0</v>
      </c>
      <c r="K286" s="19" t="e">
        <f>calculations_table[[#This Row],[Total interest multiplier - Judgments]]</f>
        <v>#N/A</v>
      </c>
      <c r="L286" s="19" t="e">
        <f>calculations_table[[#This Row],[Payment amount]]*(calculations_table[[#This Row],[Interest multiplier]]-1)</f>
        <v>#N/A</v>
      </c>
      <c r="M28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6" s="19" t="e">
        <f>1+(calculations_table[[#This Row],[Effective date]]-calculations_table[[#This Row],[Interest start date - Judgments]])/365.25* JudgmentsRate</f>
        <v>#N/A</v>
      </c>
      <c r="O286" s="19">
        <v>1</v>
      </c>
      <c r="P286" s="19" t="e">
        <f>calculations_table[[#This Row],[Period 1 interest multiplier - Judgments]]*calculations_table[[#This Row],[Period 2 interest multiplier - Judgments]]</f>
        <v>#N/A</v>
      </c>
      <c r="Q286" s="11"/>
      <c r="Z286"/>
      <c r="AA286"/>
      <c r="AB286"/>
      <c r="AC286"/>
      <c r="AD286"/>
      <c r="AE286"/>
      <c r="AH286" s="11"/>
      <c r="AI286" s="11"/>
      <c r="AJ286" s="11"/>
      <c r="AK286" s="11"/>
      <c r="AL286" s="11"/>
      <c r="AM286" s="11"/>
    </row>
    <row r="287" spans="1:39" x14ac:dyDescent="0.2">
      <c r="A287" s="37" t="str">
        <f>IFERROR(IF(Calc_type="Bulk", IF(data_final_bulk[[#This Row],[Member ID]]="", "", data_final_bulk[[#This Row],[Member ID]]), IF(A286="Member ID",  "Individual","")), "")</f>
        <v/>
      </c>
      <c r="B287" s="35" t="str">
        <f>IFERROR(IF(Calc_type="Bulk", IF(data_final_bulk[[#This Row],[Global ID]]="", "", data_final_bulk[[#This Row],[Global ID]]), IF(B286="Global ID", "Individual","")), "")</f>
        <v/>
      </c>
      <c r="C287" s="85">
        <f>IF(Calc_type="Bulk", data_final_bulk[[#This Row],[Effective date]], Effective_date_individual)</f>
        <v>0</v>
      </c>
      <c r="D287" s="16">
        <f>IF(Calc_type="Bulk", data_final_bulk[[#This Row],[Earliest payment date]], Earliest_payment_date_individual)</f>
        <v>0</v>
      </c>
      <c r="E287" s="16">
        <f>IF(Calc_type="Bulk", data_final_bulk[[#This Row],[Lump Sum payment date]], Lump_sum_payment_date_individual)</f>
        <v>0</v>
      </c>
      <c r="F287" s="19">
        <f>IF(Calc_type="Bulk", data_final_bulk[[#This Row],[Payment amount]], Payment_amount_individual)</f>
        <v>0</v>
      </c>
      <c r="G287" s="19">
        <f>IF(Calc_type="Bulk", data_final_bulk[[#This Row],[Payment type]], Payment_type_individual)</f>
        <v>0</v>
      </c>
      <c r="H28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7" s="16" t="e">
        <f>IF(calculations_table[[#This Row],[Lump sum flag]]="Y",
calculations_table[[#This Row],[Lump sum payment date]],
   IF(calculations_table[[#This Row],[Earliest payment date]]=0,
      "N/A",
      calculations_table[[#This Row],[Earliest payment date]]
   )
)</f>
        <v>#N/A</v>
      </c>
      <c r="J287" s="19">
        <f>SUMIFS(calculations_table[Payment amount], calculations_table[Member ID], calculations_table[[#This Row],[Member ID]])</f>
        <v>0</v>
      </c>
      <c r="K287" s="19" t="e">
        <f>calculations_table[[#This Row],[Total interest multiplier - Judgments]]</f>
        <v>#N/A</v>
      </c>
      <c r="L287" s="19" t="e">
        <f>calculations_table[[#This Row],[Payment amount]]*(calculations_table[[#This Row],[Interest multiplier]]-1)</f>
        <v>#N/A</v>
      </c>
      <c r="M28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7" s="19" t="e">
        <f>1+(calculations_table[[#This Row],[Effective date]]-calculations_table[[#This Row],[Interest start date - Judgments]])/365.25* JudgmentsRate</f>
        <v>#N/A</v>
      </c>
      <c r="O287" s="19">
        <v>1</v>
      </c>
      <c r="P287" s="19" t="e">
        <f>calculations_table[[#This Row],[Period 1 interest multiplier - Judgments]]*calculations_table[[#This Row],[Period 2 interest multiplier - Judgments]]</f>
        <v>#N/A</v>
      </c>
      <c r="Q287" s="11"/>
      <c r="Z287"/>
      <c r="AA287"/>
      <c r="AB287"/>
      <c r="AC287"/>
      <c r="AD287"/>
      <c r="AE287"/>
      <c r="AH287" s="11"/>
      <c r="AI287" s="11"/>
      <c r="AJ287" s="11"/>
      <c r="AK287" s="11"/>
      <c r="AL287" s="11"/>
      <c r="AM287" s="11"/>
    </row>
    <row r="288" spans="1:39" x14ac:dyDescent="0.2">
      <c r="A288" s="37" t="str">
        <f>IFERROR(IF(Calc_type="Bulk", IF(data_final_bulk[[#This Row],[Member ID]]="", "", data_final_bulk[[#This Row],[Member ID]]), IF(A287="Member ID",  "Individual","")), "")</f>
        <v/>
      </c>
      <c r="B288" s="35" t="str">
        <f>IFERROR(IF(Calc_type="Bulk", IF(data_final_bulk[[#This Row],[Global ID]]="", "", data_final_bulk[[#This Row],[Global ID]]), IF(B287="Global ID", "Individual","")), "")</f>
        <v/>
      </c>
      <c r="C288" s="85">
        <f>IF(Calc_type="Bulk", data_final_bulk[[#This Row],[Effective date]], Effective_date_individual)</f>
        <v>0</v>
      </c>
      <c r="D288" s="16">
        <f>IF(Calc_type="Bulk", data_final_bulk[[#This Row],[Earliest payment date]], Earliest_payment_date_individual)</f>
        <v>0</v>
      </c>
      <c r="E288" s="16">
        <f>IF(Calc_type="Bulk", data_final_bulk[[#This Row],[Lump Sum payment date]], Lump_sum_payment_date_individual)</f>
        <v>0</v>
      </c>
      <c r="F288" s="19">
        <f>IF(Calc_type="Bulk", data_final_bulk[[#This Row],[Payment amount]], Payment_amount_individual)</f>
        <v>0</v>
      </c>
      <c r="G288" s="19">
        <f>IF(Calc_type="Bulk", data_final_bulk[[#This Row],[Payment type]], Payment_type_individual)</f>
        <v>0</v>
      </c>
      <c r="H28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8" s="16" t="e">
        <f>IF(calculations_table[[#This Row],[Lump sum flag]]="Y",
calculations_table[[#This Row],[Lump sum payment date]],
   IF(calculations_table[[#This Row],[Earliest payment date]]=0,
      "N/A",
      calculations_table[[#This Row],[Earliest payment date]]
   )
)</f>
        <v>#N/A</v>
      </c>
      <c r="J288" s="19">
        <f>SUMIFS(calculations_table[Payment amount], calculations_table[Member ID], calculations_table[[#This Row],[Member ID]])</f>
        <v>0</v>
      </c>
      <c r="K288" s="19" t="e">
        <f>calculations_table[[#This Row],[Total interest multiplier - Judgments]]</f>
        <v>#N/A</v>
      </c>
      <c r="L288" s="19" t="e">
        <f>calculations_table[[#This Row],[Payment amount]]*(calculations_table[[#This Row],[Interest multiplier]]-1)</f>
        <v>#N/A</v>
      </c>
      <c r="M28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8" s="19" t="e">
        <f>1+(calculations_table[[#This Row],[Effective date]]-calculations_table[[#This Row],[Interest start date - Judgments]])/365.25* JudgmentsRate</f>
        <v>#N/A</v>
      </c>
      <c r="O288" s="19">
        <v>1</v>
      </c>
      <c r="P288" s="19" t="e">
        <f>calculations_table[[#This Row],[Period 1 interest multiplier - Judgments]]*calculations_table[[#This Row],[Period 2 interest multiplier - Judgments]]</f>
        <v>#N/A</v>
      </c>
      <c r="Q288" s="11"/>
      <c r="Z288"/>
      <c r="AA288"/>
      <c r="AB288"/>
      <c r="AC288"/>
      <c r="AD288"/>
      <c r="AE288"/>
      <c r="AH288" s="11"/>
      <c r="AI288" s="11"/>
      <c r="AJ288" s="11"/>
      <c r="AK288" s="11"/>
      <c r="AL288" s="11"/>
      <c r="AM288" s="11"/>
    </row>
    <row r="289" spans="1:39" x14ac:dyDescent="0.2">
      <c r="A289" s="37" t="str">
        <f>IFERROR(IF(Calc_type="Bulk", IF(data_final_bulk[[#This Row],[Member ID]]="", "", data_final_bulk[[#This Row],[Member ID]]), IF(A288="Member ID",  "Individual","")), "")</f>
        <v/>
      </c>
      <c r="B289" s="35" t="str">
        <f>IFERROR(IF(Calc_type="Bulk", IF(data_final_bulk[[#This Row],[Global ID]]="", "", data_final_bulk[[#This Row],[Global ID]]), IF(B288="Global ID", "Individual","")), "")</f>
        <v/>
      </c>
      <c r="C289" s="85">
        <f>IF(Calc_type="Bulk", data_final_bulk[[#This Row],[Effective date]], Effective_date_individual)</f>
        <v>0</v>
      </c>
      <c r="D289" s="16">
        <f>IF(Calc_type="Bulk", data_final_bulk[[#This Row],[Earliest payment date]], Earliest_payment_date_individual)</f>
        <v>0</v>
      </c>
      <c r="E289" s="16">
        <f>IF(Calc_type="Bulk", data_final_bulk[[#This Row],[Lump Sum payment date]], Lump_sum_payment_date_individual)</f>
        <v>0</v>
      </c>
      <c r="F289" s="19">
        <f>IF(Calc_type="Bulk", data_final_bulk[[#This Row],[Payment amount]], Payment_amount_individual)</f>
        <v>0</v>
      </c>
      <c r="G289" s="19">
        <f>IF(Calc_type="Bulk", data_final_bulk[[#This Row],[Payment type]], Payment_type_individual)</f>
        <v>0</v>
      </c>
      <c r="H28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89" s="16" t="e">
        <f>IF(calculations_table[[#This Row],[Lump sum flag]]="Y",
calculations_table[[#This Row],[Lump sum payment date]],
   IF(calculations_table[[#This Row],[Earliest payment date]]=0,
      "N/A",
      calculations_table[[#This Row],[Earliest payment date]]
   )
)</f>
        <v>#N/A</v>
      </c>
      <c r="J289" s="19">
        <f>SUMIFS(calculations_table[Payment amount], calculations_table[Member ID], calculations_table[[#This Row],[Member ID]])</f>
        <v>0</v>
      </c>
      <c r="K289" s="19" t="e">
        <f>calculations_table[[#This Row],[Total interest multiplier - Judgments]]</f>
        <v>#N/A</v>
      </c>
      <c r="L289" s="19" t="e">
        <f>calculations_table[[#This Row],[Payment amount]]*(calculations_table[[#This Row],[Interest multiplier]]-1)</f>
        <v>#N/A</v>
      </c>
      <c r="M28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89" s="19" t="e">
        <f>1+(calculations_table[[#This Row],[Effective date]]-calculations_table[[#This Row],[Interest start date - Judgments]])/365.25* JudgmentsRate</f>
        <v>#N/A</v>
      </c>
      <c r="O289" s="19">
        <v>1</v>
      </c>
      <c r="P289" s="19" t="e">
        <f>calculations_table[[#This Row],[Period 1 interest multiplier - Judgments]]*calculations_table[[#This Row],[Period 2 interest multiplier - Judgments]]</f>
        <v>#N/A</v>
      </c>
      <c r="Q289" s="11"/>
      <c r="Z289"/>
      <c r="AA289"/>
      <c r="AB289"/>
      <c r="AC289"/>
      <c r="AD289"/>
      <c r="AE289"/>
      <c r="AH289" s="11"/>
      <c r="AI289" s="11"/>
      <c r="AJ289" s="11"/>
      <c r="AK289" s="11"/>
      <c r="AL289" s="11"/>
      <c r="AM289" s="11"/>
    </row>
    <row r="290" spans="1:39" x14ac:dyDescent="0.2">
      <c r="A290" s="37" t="str">
        <f>IFERROR(IF(Calc_type="Bulk", IF(data_final_bulk[[#This Row],[Member ID]]="", "", data_final_bulk[[#This Row],[Member ID]]), IF(A289="Member ID",  "Individual","")), "")</f>
        <v/>
      </c>
      <c r="B290" s="35" t="str">
        <f>IFERROR(IF(Calc_type="Bulk", IF(data_final_bulk[[#This Row],[Global ID]]="", "", data_final_bulk[[#This Row],[Global ID]]), IF(B289="Global ID", "Individual","")), "")</f>
        <v/>
      </c>
      <c r="C290" s="85">
        <f>IF(Calc_type="Bulk", data_final_bulk[[#This Row],[Effective date]], Effective_date_individual)</f>
        <v>0</v>
      </c>
      <c r="D290" s="16">
        <f>IF(Calc_type="Bulk", data_final_bulk[[#This Row],[Earliest payment date]], Earliest_payment_date_individual)</f>
        <v>0</v>
      </c>
      <c r="E290" s="16">
        <f>IF(Calc_type="Bulk", data_final_bulk[[#This Row],[Lump Sum payment date]], Lump_sum_payment_date_individual)</f>
        <v>0</v>
      </c>
      <c r="F290" s="19">
        <f>IF(Calc_type="Bulk", data_final_bulk[[#This Row],[Payment amount]], Payment_amount_individual)</f>
        <v>0</v>
      </c>
      <c r="G290" s="19">
        <f>IF(Calc_type="Bulk", data_final_bulk[[#This Row],[Payment type]], Payment_type_individual)</f>
        <v>0</v>
      </c>
      <c r="H29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0" s="16" t="e">
        <f>IF(calculations_table[[#This Row],[Lump sum flag]]="Y",
calculations_table[[#This Row],[Lump sum payment date]],
   IF(calculations_table[[#This Row],[Earliest payment date]]=0,
      "N/A",
      calculations_table[[#This Row],[Earliest payment date]]
   )
)</f>
        <v>#N/A</v>
      </c>
      <c r="J290" s="19">
        <f>SUMIFS(calculations_table[Payment amount], calculations_table[Member ID], calculations_table[[#This Row],[Member ID]])</f>
        <v>0</v>
      </c>
      <c r="K290" s="19" t="e">
        <f>calculations_table[[#This Row],[Total interest multiplier - Judgments]]</f>
        <v>#N/A</v>
      </c>
      <c r="L290" s="19" t="e">
        <f>calculations_table[[#This Row],[Payment amount]]*(calculations_table[[#This Row],[Interest multiplier]]-1)</f>
        <v>#N/A</v>
      </c>
      <c r="M29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0" s="19" t="e">
        <f>1+(calculations_table[[#This Row],[Effective date]]-calculations_table[[#This Row],[Interest start date - Judgments]])/365.25* JudgmentsRate</f>
        <v>#N/A</v>
      </c>
      <c r="O290" s="19">
        <v>1</v>
      </c>
      <c r="P290" s="19" t="e">
        <f>calculations_table[[#This Row],[Period 1 interest multiplier - Judgments]]*calculations_table[[#This Row],[Period 2 interest multiplier - Judgments]]</f>
        <v>#N/A</v>
      </c>
      <c r="Q290" s="11"/>
      <c r="Z290"/>
      <c r="AA290"/>
      <c r="AB290"/>
      <c r="AC290"/>
      <c r="AD290"/>
      <c r="AE290"/>
      <c r="AH290" s="11"/>
      <c r="AI290" s="11"/>
      <c r="AJ290" s="11"/>
      <c r="AK290" s="11"/>
      <c r="AL290" s="11"/>
      <c r="AM290" s="11"/>
    </row>
    <row r="291" spans="1:39" x14ac:dyDescent="0.2">
      <c r="A291" s="37" t="str">
        <f>IFERROR(IF(Calc_type="Bulk", IF(data_final_bulk[[#This Row],[Member ID]]="", "", data_final_bulk[[#This Row],[Member ID]]), IF(A290="Member ID",  "Individual","")), "")</f>
        <v/>
      </c>
      <c r="B291" s="35" t="str">
        <f>IFERROR(IF(Calc_type="Bulk", IF(data_final_bulk[[#This Row],[Global ID]]="", "", data_final_bulk[[#This Row],[Global ID]]), IF(B290="Global ID", "Individual","")), "")</f>
        <v/>
      </c>
      <c r="C291" s="85">
        <f>IF(Calc_type="Bulk", data_final_bulk[[#This Row],[Effective date]], Effective_date_individual)</f>
        <v>0</v>
      </c>
      <c r="D291" s="16">
        <f>IF(Calc_type="Bulk", data_final_bulk[[#This Row],[Earliest payment date]], Earliest_payment_date_individual)</f>
        <v>0</v>
      </c>
      <c r="E291" s="16">
        <f>IF(Calc_type="Bulk", data_final_bulk[[#This Row],[Lump Sum payment date]], Lump_sum_payment_date_individual)</f>
        <v>0</v>
      </c>
      <c r="F291" s="19">
        <f>IF(Calc_type="Bulk", data_final_bulk[[#This Row],[Payment amount]], Payment_amount_individual)</f>
        <v>0</v>
      </c>
      <c r="G291" s="19">
        <f>IF(Calc_type="Bulk", data_final_bulk[[#This Row],[Payment type]], Payment_type_individual)</f>
        <v>0</v>
      </c>
      <c r="H29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1" s="16" t="e">
        <f>IF(calculations_table[[#This Row],[Lump sum flag]]="Y",
calculations_table[[#This Row],[Lump sum payment date]],
   IF(calculations_table[[#This Row],[Earliest payment date]]=0,
      "N/A",
      calculations_table[[#This Row],[Earliest payment date]]
   )
)</f>
        <v>#N/A</v>
      </c>
      <c r="J291" s="19">
        <f>SUMIFS(calculations_table[Payment amount], calculations_table[Member ID], calculations_table[[#This Row],[Member ID]])</f>
        <v>0</v>
      </c>
      <c r="K291" s="19" t="e">
        <f>calculations_table[[#This Row],[Total interest multiplier - Judgments]]</f>
        <v>#N/A</v>
      </c>
      <c r="L291" s="19" t="e">
        <f>calculations_table[[#This Row],[Payment amount]]*(calculations_table[[#This Row],[Interest multiplier]]-1)</f>
        <v>#N/A</v>
      </c>
      <c r="M29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1" s="19" t="e">
        <f>1+(calculations_table[[#This Row],[Effective date]]-calculations_table[[#This Row],[Interest start date - Judgments]])/365.25* JudgmentsRate</f>
        <v>#N/A</v>
      </c>
      <c r="O291" s="19">
        <v>1</v>
      </c>
      <c r="P291" s="19" t="e">
        <f>calculations_table[[#This Row],[Period 1 interest multiplier - Judgments]]*calculations_table[[#This Row],[Period 2 interest multiplier - Judgments]]</f>
        <v>#N/A</v>
      </c>
      <c r="Q291" s="11"/>
      <c r="Z291"/>
      <c r="AA291"/>
      <c r="AB291"/>
      <c r="AC291"/>
      <c r="AD291"/>
      <c r="AE291"/>
      <c r="AH291" s="11"/>
      <c r="AI291" s="11"/>
      <c r="AJ291" s="11"/>
      <c r="AK291" s="11"/>
      <c r="AL291" s="11"/>
      <c r="AM291" s="11"/>
    </row>
    <row r="292" spans="1:39" x14ac:dyDescent="0.2">
      <c r="A292" s="37" t="str">
        <f>IFERROR(IF(Calc_type="Bulk", IF(data_final_bulk[[#This Row],[Member ID]]="", "", data_final_bulk[[#This Row],[Member ID]]), IF(A291="Member ID",  "Individual","")), "")</f>
        <v/>
      </c>
      <c r="B292" s="35" t="str">
        <f>IFERROR(IF(Calc_type="Bulk", IF(data_final_bulk[[#This Row],[Global ID]]="", "", data_final_bulk[[#This Row],[Global ID]]), IF(B291="Global ID", "Individual","")), "")</f>
        <v/>
      </c>
      <c r="C292" s="85">
        <f>IF(Calc_type="Bulk", data_final_bulk[[#This Row],[Effective date]], Effective_date_individual)</f>
        <v>0</v>
      </c>
      <c r="D292" s="16">
        <f>IF(Calc_type="Bulk", data_final_bulk[[#This Row],[Earliest payment date]], Earliest_payment_date_individual)</f>
        <v>0</v>
      </c>
      <c r="E292" s="16">
        <f>IF(Calc_type="Bulk", data_final_bulk[[#This Row],[Lump Sum payment date]], Lump_sum_payment_date_individual)</f>
        <v>0</v>
      </c>
      <c r="F292" s="19">
        <f>IF(Calc_type="Bulk", data_final_bulk[[#This Row],[Payment amount]], Payment_amount_individual)</f>
        <v>0</v>
      </c>
      <c r="G292" s="19">
        <f>IF(Calc_type="Bulk", data_final_bulk[[#This Row],[Payment type]], Payment_type_individual)</f>
        <v>0</v>
      </c>
      <c r="H29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2" s="16" t="e">
        <f>IF(calculations_table[[#This Row],[Lump sum flag]]="Y",
calculations_table[[#This Row],[Lump sum payment date]],
   IF(calculations_table[[#This Row],[Earliest payment date]]=0,
      "N/A",
      calculations_table[[#This Row],[Earliest payment date]]
   )
)</f>
        <v>#N/A</v>
      </c>
      <c r="J292" s="19">
        <f>SUMIFS(calculations_table[Payment amount], calculations_table[Member ID], calculations_table[[#This Row],[Member ID]])</f>
        <v>0</v>
      </c>
      <c r="K292" s="19" t="e">
        <f>calculations_table[[#This Row],[Total interest multiplier - Judgments]]</f>
        <v>#N/A</v>
      </c>
      <c r="L292" s="19" t="e">
        <f>calculations_table[[#This Row],[Payment amount]]*(calculations_table[[#This Row],[Interest multiplier]]-1)</f>
        <v>#N/A</v>
      </c>
      <c r="M29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2" s="19" t="e">
        <f>1+(calculations_table[[#This Row],[Effective date]]-calculations_table[[#This Row],[Interest start date - Judgments]])/365.25* JudgmentsRate</f>
        <v>#N/A</v>
      </c>
      <c r="O292" s="19">
        <v>1</v>
      </c>
      <c r="P292" s="19" t="e">
        <f>calculations_table[[#This Row],[Period 1 interest multiplier - Judgments]]*calculations_table[[#This Row],[Period 2 interest multiplier - Judgments]]</f>
        <v>#N/A</v>
      </c>
      <c r="Q292" s="11"/>
      <c r="Z292"/>
      <c r="AA292"/>
      <c r="AB292"/>
      <c r="AC292"/>
      <c r="AD292"/>
      <c r="AE292"/>
      <c r="AH292" s="11"/>
      <c r="AI292" s="11"/>
      <c r="AJ292" s="11"/>
      <c r="AK292" s="11"/>
      <c r="AL292" s="11"/>
      <c r="AM292" s="11"/>
    </row>
    <row r="293" spans="1:39" x14ac:dyDescent="0.2">
      <c r="A293" s="37" t="str">
        <f>IFERROR(IF(Calc_type="Bulk", IF(data_final_bulk[[#This Row],[Member ID]]="", "", data_final_bulk[[#This Row],[Member ID]]), IF(A292="Member ID",  "Individual","")), "")</f>
        <v/>
      </c>
      <c r="B293" s="35" t="str">
        <f>IFERROR(IF(Calc_type="Bulk", IF(data_final_bulk[[#This Row],[Global ID]]="", "", data_final_bulk[[#This Row],[Global ID]]), IF(B292="Global ID", "Individual","")), "")</f>
        <v/>
      </c>
      <c r="C293" s="85">
        <f>IF(Calc_type="Bulk", data_final_bulk[[#This Row],[Effective date]], Effective_date_individual)</f>
        <v>0</v>
      </c>
      <c r="D293" s="16">
        <f>IF(Calc_type="Bulk", data_final_bulk[[#This Row],[Earliest payment date]], Earliest_payment_date_individual)</f>
        <v>0</v>
      </c>
      <c r="E293" s="16">
        <f>IF(Calc_type="Bulk", data_final_bulk[[#This Row],[Lump Sum payment date]], Lump_sum_payment_date_individual)</f>
        <v>0</v>
      </c>
      <c r="F293" s="19">
        <f>IF(Calc_type="Bulk", data_final_bulk[[#This Row],[Payment amount]], Payment_amount_individual)</f>
        <v>0</v>
      </c>
      <c r="G293" s="19">
        <f>IF(Calc_type="Bulk", data_final_bulk[[#This Row],[Payment type]], Payment_type_individual)</f>
        <v>0</v>
      </c>
      <c r="H29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3" s="16" t="e">
        <f>IF(calculations_table[[#This Row],[Lump sum flag]]="Y",
calculations_table[[#This Row],[Lump sum payment date]],
   IF(calculations_table[[#This Row],[Earliest payment date]]=0,
      "N/A",
      calculations_table[[#This Row],[Earliest payment date]]
   )
)</f>
        <v>#N/A</v>
      </c>
      <c r="J293" s="19">
        <f>SUMIFS(calculations_table[Payment amount], calculations_table[Member ID], calculations_table[[#This Row],[Member ID]])</f>
        <v>0</v>
      </c>
      <c r="K293" s="19" t="e">
        <f>calculations_table[[#This Row],[Total interest multiplier - Judgments]]</f>
        <v>#N/A</v>
      </c>
      <c r="L293" s="19" t="e">
        <f>calculations_table[[#This Row],[Payment amount]]*(calculations_table[[#This Row],[Interest multiplier]]-1)</f>
        <v>#N/A</v>
      </c>
      <c r="M29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3" s="19" t="e">
        <f>1+(calculations_table[[#This Row],[Effective date]]-calculations_table[[#This Row],[Interest start date - Judgments]])/365.25* JudgmentsRate</f>
        <v>#N/A</v>
      </c>
      <c r="O293" s="19">
        <v>1</v>
      </c>
      <c r="P293" s="19" t="e">
        <f>calculations_table[[#This Row],[Period 1 interest multiplier - Judgments]]*calculations_table[[#This Row],[Period 2 interest multiplier - Judgments]]</f>
        <v>#N/A</v>
      </c>
      <c r="Q293" s="11"/>
      <c r="Z293"/>
      <c r="AA293"/>
      <c r="AB293"/>
      <c r="AC293"/>
      <c r="AD293"/>
      <c r="AE293"/>
      <c r="AH293" s="11"/>
      <c r="AI293" s="11"/>
      <c r="AJ293" s="11"/>
      <c r="AK293" s="11"/>
      <c r="AL293" s="11"/>
      <c r="AM293" s="11"/>
    </row>
    <row r="294" spans="1:39" x14ac:dyDescent="0.2">
      <c r="A294" s="37" t="str">
        <f>IFERROR(IF(Calc_type="Bulk", IF(data_final_bulk[[#This Row],[Member ID]]="", "", data_final_bulk[[#This Row],[Member ID]]), IF(A293="Member ID",  "Individual","")), "")</f>
        <v/>
      </c>
      <c r="B294" s="35" t="str">
        <f>IFERROR(IF(Calc_type="Bulk", IF(data_final_bulk[[#This Row],[Global ID]]="", "", data_final_bulk[[#This Row],[Global ID]]), IF(B293="Global ID", "Individual","")), "")</f>
        <v/>
      </c>
      <c r="C294" s="85">
        <f>IF(Calc_type="Bulk", data_final_bulk[[#This Row],[Effective date]], Effective_date_individual)</f>
        <v>0</v>
      </c>
      <c r="D294" s="16">
        <f>IF(Calc_type="Bulk", data_final_bulk[[#This Row],[Earliest payment date]], Earliest_payment_date_individual)</f>
        <v>0</v>
      </c>
      <c r="E294" s="16">
        <f>IF(Calc_type="Bulk", data_final_bulk[[#This Row],[Lump Sum payment date]], Lump_sum_payment_date_individual)</f>
        <v>0</v>
      </c>
      <c r="F294" s="19">
        <f>IF(Calc_type="Bulk", data_final_bulk[[#This Row],[Payment amount]], Payment_amount_individual)</f>
        <v>0</v>
      </c>
      <c r="G294" s="19">
        <f>IF(Calc_type="Bulk", data_final_bulk[[#This Row],[Payment type]], Payment_type_individual)</f>
        <v>0</v>
      </c>
      <c r="H29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4" s="16" t="e">
        <f>IF(calculations_table[[#This Row],[Lump sum flag]]="Y",
calculations_table[[#This Row],[Lump sum payment date]],
   IF(calculations_table[[#This Row],[Earliest payment date]]=0,
      "N/A",
      calculations_table[[#This Row],[Earliest payment date]]
   )
)</f>
        <v>#N/A</v>
      </c>
      <c r="J294" s="19">
        <f>SUMIFS(calculations_table[Payment amount], calculations_table[Member ID], calculations_table[[#This Row],[Member ID]])</f>
        <v>0</v>
      </c>
      <c r="K294" s="19" t="e">
        <f>calculations_table[[#This Row],[Total interest multiplier - Judgments]]</f>
        <v>#N/A</v>
      </c>
      <c r="L294" s="19" t="e">
        <f>calculations_table[[#This Row],[Payment amount]]*(calculations_table[[#This Row],[Interest multiplier]]-1)</f>
        <v>#N/A</v>
      </c>
      <c r="M29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4" s="19" t="e">
        <f>1+(calculations_table[[#This Row],[Effective date]]-calculations_table[[#This Row],[Interest start date - Judgments]])/365.25* JudgmentsRate</f>
        <v>#N/A</v>
      </c>
      <c r="O294" s="19">
        <v>1</v>
      </c>
      <c r="P294" s="19" t="e">
        <f>calculations_table[[#This Row],[Period 1 interest multiplier - Judgments]]*calculations_table[[#This Row],[Period 2 interest multiplier - Judgments]]</f>
        <v>#N/A</v>
      </c>
      <c r="Q294" s="11"/>
      <c r="Z294"/>
      <c r="AA294"/>
      <c r="AB294"/>
      <c r="AC294"/>
      <c r="AD294"/>
      <c r="AE294"/>
      <c r="AH294" s="11"/>
      <c r="AI294" s="11"/>
      <c r="AJ294" s="11"/>
      <c r="AK294" s="11"/>
      <c r="AL294" s="11"/>
      <c r="AM294" s="11"/>
    </row>
    <row r="295" spans="1:39" x14ac:dyDescent="0.2">
      <c r="A295" s="37" t="str">
        <f>IFERROR(IF(Calc_type="Bulk", IF(data_final_bulk[[#This Row],[Member ID]]="", "", data_final_bulk[[#This Row],[Member ID]]), IF(A294="Member ID",  "Individual","")), "")</f>
        <v/>
      </c>
      <c r="B295" s="35" t="str">
        <f>IFERROR(IF(Calc_type="Bulk", IF(data_final_bulk[[#This Row],[Global ID]]="", "", data_final_bulk[[#This Row],[Global ID]]), IF(B294="Global ID", "Individual","")), "")</f>
        <v/>
      </c>
      <c r="C295" s="85">
        <f>IF(Calc_type="Bulk", data_final_bulk[[#This Row],[Effective date]], Effective_date_individual)</f>
        <v>0</v>
      </c>
      <c r="D295" s="16">
        <f>IF(Calc_type="Bulk", data_final_bulk[[#This Row],[Earliest payment date]], Earliest_payment_date_individual)</f>
        <v>0</v>
      </c>
      <c r="E295" s="16">
        <f>IF(Calc_type="Bulk", data_final_bulk[[#This Row],[Lump Sum payment date]], Lump_sum_payment_date_individual)</f>
        <v>0</v>
      </c>
      <c r="F295" s="19">
        <f>IF(Calc_type="Bulk", data_final_bulk[[#This Row],[Payment amount]], Payment_amount_individual)</f>
        <v>0</v>
      </c>
      <c r="G295" s="19">
        <f>IF(Calc_type="Bulk", data_final_bulk[[#This Row],[Payment type]], Payment_type_individual)</f>
        <v>0</v>
      </c>
      <c r="H29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5" s="16" t="e">
        <f>IF(calculations_table[[#This Row],[Lump sum flag]]="Y",
calculations_table[[#This Row],[Lump sum payment date]],
   IF(calculations_table[[#This Row],[Earliest payment date]]=0,
      "N/A",
      calculations_table[[#This Row],[Earliest payment date]]
   )
)</f>
        <v>#N/A</v>
      </c>
      <c r="J295" s="19">
        <f>SUMIFS(calculations_table[Payment amount], calculations_table[Member ID], calculations_table[[#This Row],[Member ID]])</f>
        <v>0</v>
      </c>
      <c r="K295" s="19" t="e">
        <f>calculations_table[[#This Row],[Total interest multiplier - Judgments]]</f>
        <v>#N/A</v>
      </c>
      <c r="L295" s="19" t="e">
        <f>calculations_table[[#This Row],[Payment amount]]*(calculations_table[[#This Row],[Interest multiplier]]-1)</f>
        <v>#N/A</v>
      </c>
      <c r="M29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5" s="19" t="e">
        <f>1+(calculations_table[[#This Row],[Effective date]]-calculations_table[[#This Row],[Interest start date - Judgments]])/365.25* JudgmentsRate</f>
        <v>#N/A</v>
      </c>
      <c r="O295" s="19">
        <v>1</v>
      </c>
      <c r="P295" s="19" t="e">
        <f>calculations_table[[#This Row],[Period 1 interest multiplier - Judgments]]*calculations_table[[#This Row],[Period 2 interest multiplier - Judgments]]</f>
        <v>#N/A</v>
      </c>
      <c r="Q295" s="11"/>
      <c r="Z295"/>
      <c r="AA295"/>
      <c r="AB295"/>
      <c r="AC295"/>
      <c r="AD295"/>
      <c r="AE295"/>
      <c r="AH295" s="11"/>
      <c r="AI295" s="11"/>
      <c r="AJ295" s="11"/>
      <c r="AK295" s="11"/>
      <c r="AL295" s="11"/>
      <c r="AM295" s="11"/>
    </row>
    <row r="296" spans="1:39" x14ac:dyDescent="0.2">
      <c r="A296" s="37" t="str">
        <f>IFERROR(IF(Calc_type="Bulk", IF(data_final_bulk[[#This Row],[Member ID]]="", "", data_final_bulk[[#This Row],[Member ID]]), IF(A295="Member ID",  "Individual","")), "")</f>
        <v/>
      </c>
      <c r="B296" s="35" t="str">
        <f>IFERROR(IF(Calc_type="Bulk", IF(data_final_bulk[[#This Row],[Global ID]]="", "", data_final_bulk[[#This Row],[Global ID]]), IF(B295="Global ID", "Individual","")), "")</f>
        <v/>
      </c>
      <c r="C296" s="85">
        <f>IF(Calc_type="Bulk", data_final_bulk[[#This Row],[Effective date]], Effective_date_individual)</f>
        <v>0</v>
      </c>
      <c r="D296" s="16">
        <f>IF(Calc_type="Bulk", data_final_bulk[[#This Row],[Earliest payment date]], Earliest_payment_date_individual)</f>
        <v>0</v>
      </c>
      <c r="E296" s="16">
        <f>IF(Calc_type="Bulk", data_final_bulk[[#This Row],[Lump Sum payment date]], Lump_sum_payment_date_individual)</f>
        <v>0</v>
      </c>
      <c r="F296" s="19">
        <f>IF(Calc_type="Bulk", data_final_bulk[[#This Row],[Payment amount]], Payment_amount_individual)</f>
        <v>0</v>
      </c>
      <c r="G296" s="19">
        <f>IF(Calc_type="Bulk", data_final_bulk[[#This Row],[Payment type]], Payment_type_individual)</f>
        <v>0</v>
      </c>
      <c r="H29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6" s="16" t="e">
        <f>IF(calculations_table[[#This Row],[Lump sum flag]]="Y",
calculations_table[[#This Row],[Lump sum payment date]],
   IF(calculations_table[[#This Row],[Earliest payment date]]=0,
      "N/A",
      calculations_table[[#This Row],[Earliest payment date]]
   )
)</f>
        <v>#N/A</v>
      </c>
      <c r="J296" s="19">
        <f>SUMIFS(calculations_table[Payment amount], calculations_table[Member ID], calculations_table[[#This Row],[Member ID]])</f>
        <v>0</v>
      </c>
      <c r="K296" s="19" t="e">
        <f>calculations_table[[#This Row],[Total interest multiplier - Judgments]]</f>
        <v>#N/A</v>
      </c>
      <c r="L296" s="19" t="e">
        <f>calculations_table[[#This Row],[Payment amount]]*(calculations_table[[#This Row],[Interest multiplier]]-1)</f>
        <v>#N/A</v>
      </c>
      <c r="M29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6" s="19" t="e">
        <f>1+(calculations_table[[#This Row],[Effective date]]-calculations_table[[#This Row],[Interest start date - Judgments]])/365.25* JudgmentsRate</f>
        <v>#N/A</v>
      </c>
      <c r="O296" s="19">
        <v>1</v>
      </c>
      <c r="P296" s="19" t="e">
        <f>calculations_table[[#This Row],[Period 1 interest multiplier - Judgments]]*calculations_table[[#This Row],[Period 2 interest multiplier - Judgments]]</f>
        <v>#N/A</v>
      </c>
      <c r="Q296" s="11"/>
      <c r="Z296"/>
      <c r="AA296"/>
      <c r="AB296"/>
      <c r="AC296"/>
      <c r="AD296"/>
      <c r="AE296"/>
      <c r="AH296" s="11"/>
      <c r="AI296" s="11"/>
      <c r="AJ296" s="11"/>
      <c r="AK296" s="11"/>
      <c r="AL296" s="11"/>
      <c r="AM296" s="11"/>
    </row>
    <row r="297" spans="1:39" x14ac:dyDescent="0.2">
      <c r="A297" s="37" t="str">
        <f>IFERROR(IF(Calc_type="Bulk", IF(data_final_bulk[[#This Row],[Member ID]]="", "", data_final_bulk[[#This Row],[Member ID]]), IF(A296="Member ID",  "Individual","")), "")</f>
        <v/>
      </c>
      <c r="B297" s="35" t="str">
        <f>IFERROR(IF(Calc_type="Bulk", IF(data_final_bulk[[#This Row],[Global ID]]="", "", data_final_bulk[[#This Row],[Global ID]]), IF(B296="Global ID", "Individual","")), "")</f>
        <v/>
      </c>
      <c r="C297" s="85">
        <f>IF(Calc_type="Bulk", data_final_bulk[[#This Row],[Effective date]], Effective_date_individual)</f>
        <v>0</v>
      </c>
      <c r="D297" s="16">
        <f>IF(Calc_type="Bulk", data_final_bulk[[#This Row],[Earliest payment date]], Earliest_payment_date_individual)</f>
        <v>0</v>
      </c>
      <c r="E297" s="16">
        <f>IF(Calc_type="Bulk", data_final_bulk[[#This Row],[Lump Sum payment date]], Lump_sum_payment_date_individual)</f>
        <v>0</v>
      </c>
      <c r="F297" s="19">
        <f>IF(Calc_type="Bulk", data_final_bulk[[#This Row],[Payment amount]], Payment_amount_individual)</f>
        <v>0</v>
      </c>
      <c r="G297" s="19">
        <f>IF(Calc_type="Bulk", data_final_bulk[[#This Row],[Payment type]], Payment_type_individual)</f>
        <v>0</v>
      </c>
      <c r="H29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7" s="16" t="e">
        <f>IF(calculations_table[[#This Row],[Lump sum flag]]="Y",
calculations_table[[#This Row],[Lump sum payment date]],
   IF(calculations_table[[#This Row],[Earliest payment date]]=0,
      "N/A",
      calculations_table[[#This Row],[Earliest payment date]]
   )
)</f>
        <v>#N/A</v>
      </c>
      <c r="J297" s="19">
        <f>SUMIFS(calculations_table[Payment amount], calculations_table[Member ID], calculations_table[[#This Row],[Member ID]])</f>
        <v>0</v>
      </c>
      <c r="K297" s="19" t="e">
        <f>calculations_table[[#This Row],[Total interest multiplier - Judgments]]</f>
        <v>#N/A</v>
      </c>
      <c r="L297" s="19" t="e">
        <f>calculations_table[[#This Row],[Payment amount]]*(calculations_table[[#This Row],[Interest multiplier]]-1)</f>
        <v>#N/A</v>
      </c>
      <c r="M29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7" s="19" t="e">
        <f>1+(calculations_table[[#This Row],[Effective date]]-calculations_table[[#This Row],[Interest start date - Judgments]])/365.25* JudgmentsRate</f>
        <v>#N/A</v>
      </c>
      <c r="O297" s="19">
        <v>1</v>
      </c>
      <c r="P297" s="19" t="e">
        <f>calculations_table[[#This Row],[Period 1 interest multiplier - Judgments]]*calculations_table[[#This Row],[Period 2 interest multiplier - Judgments]]</f>
        <v>#N/A</v>
      </c>
      <c r="Q297" s="11"/>
      <c r="Z297"/>
      <c r="AA297"/>
      <c r="AB297"/>
      <c r="AC297"/>
      <c r="AD297"/>
      <c r="AE297"/>
      <c r="AH297" s="11"/>
      <c r="AI297" s="11"/>
      <c r="AJ297" s="11"/>
      <c r="AK297" s="11"/>
      <c r="AL297" s="11"/>
      <c r="AM297" s="11"/>
    </row>
    <row r="298" spans="1:39" x14ac:dyDescent="0.2">
      <c r="A298" s="37" t="str">
        <f>IFERROR(IF(Calc_type="Bulk", IF(data_final_bulk[[#This Row],[Member ID]]="", "", data_final_bulk[[#This Row],[Member ID]]), IF(A297="Member ID",  "Individual","")), "")</f>
        <v/>
      </c>
      <c r="B298" s="35" t="str">
        <f>IFERROR(IF(Calc_type="Bulk", IF(data_final_bulk[[#This Row],[Global ID]]="", "", data_final_bulk[[#This Row],[Global ID]]), IF(B297="Global ID", "Individual","")), "")</f>
        <v/>
      </c>
      <c r="C298" s="85">
        <f>IF(Calc_type="Bulk", data_final_bulk[[#This Row],[Effective date]], Effective_date_individual)</f>
        <v>0</v>
      </c>
      <c r="D298" s="16">
        <f>IF(Calc_type="Bulk", data_final_bulk[[#This Row],[Earliest payment date]], Earliest_payment_date_individual)</f>
        <v>0</v>
      </c>
      <c r="E298" s="16">
        <f>IF(Calc_type="Bulk", data_final_bulk[[#This Row],[Lump Sum payment date]], Lump_sum_payment_date_individual)</f>
        <v>0</v>
      </c>
      <c r="F298" s="19">
        <f>IF(Calc_type="Bulk", data_final_bulk[[#This Row],[Payment amount]], Payment_amount_individual)</f>
        <v>0</v>
      </c>
      <c r="G298" s="19">
        <f>IF(Calc_type="Bulk", data_final_bulk[[#This Row],[Payment type]], Payment_type_individual)</f>
        <v>0</v>
      </c>
      <c r="H29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8" s="16" t="e">
        <f>IF(calculations_table[[#This Row],[Lump sum flag]]="Y",
calculations_table[[#This Row],[Lump sum payment date]],
   IF(calculations_table[[#This Row],[Earliest payment date]]=0,
      "N/A",
      calculations_table[[#This Row],[Earliest payment date]]
   )
)</f>
        <v>#N/A</v>
      </c>
      <c r="J298" s="19">
        <f>SUMIFS(calculations_table[Payment amount], calculations_table[Member ID], calculations_table[[#This Row],[Member ID]])</f>
        <v>0</v>
      </c>
      <c r="K298" s="19" t="e">
        <f>calculations_table[[#This Row],[Total interest multiplier - Judgments]]</f>
        <v>#N/A</v>
      </c>
      <c r="L298" s="19" t="e">
        <f>calculations_table[[#This Row],[Payment amount]]*(calculations_table[[#This Row],[Interest multiplier]]-1)</f>
        <v>#N/A</v>
      </c>
      <c r="M29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8" s="19" t="e">
        <f>1+(calculations_table[[#This Row],[Effective date]]-calculations_table[[#This Row],[Interest start date - Judgments]])/365.25* JudgmentsRate</f>
        <v>#N/A</v>
      </c>
      <c r="O298" s="19">
        <v>1</v>
      </c>
      <c r="P298" s="19" t="e">
        <f>calculations_table[[#This Row],[Period 1 interest multiplier - Judgments]]*calculations_table[[#This Row],[Period 2 interest multiplier - Judgments]]</f>
        <v>#N/A</v>
      </c>
      <c r="Q298" s="11"/>
      <c r="Z298"/>
      <c r="AA298"/>
      <c r="AB298"/>
      <c r="AC298"/>
      <c r="AD298"/>
      <c r="AE298"/>
      <c r="AH298" s="11"/>
      <c r="AI298" s="11"/>
      <c r="AJ298" s="11"/>
      <c r="AK298" s="11"/>
      <c r="AL298" s="11"/>
      <c r="AM298" s="11"/>
    </row>
    <row r="299" spans="1:39" x14ac:dyDescent="0.2">
      <c r="A299" s="37" t="str">
        <f>IFERROR(IF(Calc_type="Bulk", IF(data_final_bulk[[#This Row],[Member ID]]="", "", data_final_bulk[[#This Row],[Member ID]]), IF(A298="Member ID",  "Individual","")), "")</f>
        <v/>
      </c>
      <c r="B299" s="35" t="str">
        <f>IFERROR(IF(Calc_type="Bulk", IF(data_final_bulk[[#This Row],[Global ID]]="", "", data_final_bulk[[#This Row],[Global ID]]), IF(B298="Global ID", "Individual","")), "")</f>
        <v/>
      </c>
      <c r="C299" s="85">
        <f>IF(Calc_type="Bulk", data_final_bulk[[#This Row],[Effective date]], Effective_date_individual)</f>
        <v>0</v>
      </c>
      <c r="D299" s="16">
        <f>IF(Calc_type="Bulk", data_final_bulk[[#This Row],[Earliest payment date]], Earliest_payment_date_individual)</f>
        <v>0</v>
      </c>
      <c r="E299" s="16">
        <f>IF(Calc_type="Bulk", data_final_bulk[[#This Row],[Lump Sum payment date]], Lump_sum_payment_date_individual)</f>
        <v>0</v>
      </c>
      <c r="F299" s="19">
        <f>IF(Calc_type="Bulk", data_final_bulk[[#This Row],[Payment amount]], Payment_amount_individual)</f>
        <v>0</v>
      </c>
      <c r="G299" s="19">
        <f>IF(Calc_type="Bulk", data_final_bulk[[#This Row],[Payment type]], Payment_type_individual)</f>
        <v>0</v>
      </c>
      <c r="H29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299" s="16" t="e">
        <f>IF(calculations_table[[#This Row],[Lump sum flag]]="Y",
calculations_table[[#This Row],[Lump sum payment date]],
   IF(calculations_table[[#This Row],[Earliest payment date]]=0,
      "N/A",
      calculations_table[[#This Row],[Earliest payment date]]
   )
)</f>
        <v>#N/A</v>
      </c>
      <c r="J299" s="19">
        <f>SUMIFS(calculations_table[Payment amount], calculations_table[Member ID], calculations_table[[#This Row],[Member ID]])</f>
        <v>0</v>
      </c>
      <c r="K299" s="19" t="e">
        <f>calculations_table[[#This Row],[Total interest multiplier - Judgments]]</f>
        <v>#N/A</v>
      </c>
      <c r="L299" s="19" t="e">
        <f>calculations_table[[#This Row],[Payment amount]]*(calculations_table[[#This Row],[Interest multiplier]]-1)</f>
        <v>#N/A</v>
      </c>
      <c r="M29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299" s="19" t="e">
        <f>1+(calculations_table[[#This Row],[Effective date]]-calculations_table[[#This Row],[Interest start date - Judgments]])/365.25* JudgmentsRate</f>
        <v>#N/A</v>
      </c>
      <c r="O299" s="19">
        <v>1</v>
      </c>
      <c r="P299" s="19" t="e">
        <f>calculations_table[[#This Row],[Period 1 interest multiplier - Judgments]]*calculations_table[[#This Row],[Period 2 interest multiplier - Judgments]]</f>
        <v>#N/A</v>
      </c>
      <c r="Q299" s="11"/>
      <c r="Z299"/>
      <c r="AA299"/>
      <c r="AB299"/>
      <c r="AC299"/>
      <c r="AD299"/>
      <c r="AE299"/>
      <c r="AH299" s="11"/>
      <c r="AI299" s="11"/>
      <c r="AJ299" s="11"/>
      <c r="AK299" s="11"/>
      <c r="AL299" s="11"/>
      <c r="AM299" s="11"/>
    </row>
    <row r="300" spans="1:39" x14ac:dyDescent="0.2">
      <c r="A300" s="37" t="str">
        <f>IFERROR(IF(Calc_type="Bulk", IF(data_final_bulk[[#This Row],[Member ID]]="", "", data_final_bulk[[#This Row],[Member ID]]), IF(A299="Member ID",  "Individual","")), "")</f>
        <v/>
      </c>
      <c r="B300" s="35" t="str">
        <f>IFERROR(IF(Calc_type="Bulk", IF(data_final_bulk[[#This Row],[Global ID]]="", "", data_final_bulk[[#This Row],[Global ID]]), IF(B299="Global ID", "Individual","")), "")</f>
        <v/>
      </c>
      <c r="C300" s="85">
        <f>IF(Calc_type="Bulk", data_final_bulk[[#This Row],[Effective date]], Effective_date_individual)</f>
        <v>0</v>
      </c>
      <c r="D300" s="16">
        <f>IF(Calc_type="Bulk", data_final_bulk[[#This Row],[Earliest payment date]], Earliest_payment_date_individual)</f>
        <v>0</v>
      </c>
      <c r="E300" s="16">
        <f>IF(Calc_type="Bulk", data_final_bulk[[#This Row],[Lump Sum payment date]], Lump_sum_payment_date_individual)</f>
        <v>0</v>
      </c>
      <c r="F300" s="19">
        <f>IF(Calc_type="Bulk", data_final_bulk[[#This Row],[Payment amount]], Payment_amount_individual)</f>
        <v>0</v>
      </c>
      <c r="G300" s="19">
        <f>IF(Calc_type="Bulk", data_final_bulk[[#This Row],[Payment type]], Payment_type_individual)</f>
        <v>0</v>
      </c>
      <c r="H30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0" s="16" t="e">
        <f>IF(calculations_table[[#This Row],[Lump sum flag]]="Y",
calculations_table[[#This Row],[Lump sum payment date]],
   IF(calculations_table[[#This Row],[Earliest payment date]]=0,
      "N/A",
      calculations_table[[#This Row],[Earliest payment date]]
   )
)</f>
        <v>#N/A</v>
      </c>
      <c r="J300" s="19">
        <f>SUMIFS(calculations_table[Payment amount], calculations_table[Member ID], calculations_table[[#This Row],[Member ID]])</f>
        <v>0</v>
      </c>
      <c r="K300" s="19" t="e">
        <f>calculations_table[[#This Row],[Total interest multiplier - Judgments]]</f>
        <v>#N/A</v>
      </c>
      <c r="L300" s="19" t="e">
        <f>calculations_table[[#This Row],[Payment amount]]*(calculations_table[[#This Row],[Interest multiplier]]-1)</f>
        <v>#N/A</v>
      </c>
      <c r="M30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0" s="19" t="e">
        <f>1+(calculations_table[[#This Row],[Effective date]]-calculations_table[[#This Row],[Interest start date - Judgments]])/365.25* JudgmentsRate</f>
        <v>#N/A</v>
      </c>
      <c r="O300" s="19">
        <v>1</v>
      </c>
      <c r="P300" s="19" t="e">
        <f>calculations_table[[#This Row],[Period 1 interest multiplier - Judgments]]*calculations_table[[#This Row],[Period 2 interest multiplier - Judgments]]</f>
        <v>#N/A</v>
      </c>
      <c r="Q300" s="11"/>
      <c r="Z300"/>
      <c r="AA300"/>
      <c r="AB300"/>
      <c r="AC300"/>
      <c r="AD300"/>
      <c r="AE300"/>
      <c r="AH300" s="11"/>
      <c r="AI300" s="11"/>
      <c r="AJ300" s="11"/>
      <c r="AK300" s="11"/>
      <c r="AL300" s="11"/>
      <c r="AM300" s="11"/>
    </row>
    <row r="301" spans="1:39" x14ac:dyDescent="0.2">
      <c r="A301" s="37" t="str">
        <f>IFERROR(IF(Calc_type="Bulk", IF(data_final_bulk[[#This Row],[Member ID]]="", "", data_final_bulk[[#This Row],[Member ID]]), IF(A300="Member ID",  "Individual","")), "")</f>
        <v/>
      </c>
      <c r="B301" s="35" t="str">
        <f>IFERROR(IF(Calc_type="Bulk", IF(data_final_bulk[[#This Row],[Global ID]]="", "", data_final_bulk[[#This Row],[Global ID]]), IF(B300="Global ID", "Individual","")), "")</f>
        <v/>
      </c>
      <c r="C301" s="85">
        <f>IF(Calc_type="Bulk", data_final_bulk[[#This Row],[Effective date]], Effective_date_individual)</f>
        <v>0</v>
      </c>
      <c r="D301" s="16">
        <f>IF(Calc_type="Bulk", data_final_bulk[[#This Row],[Earliest payment date]], Earliest_payment_date_individual)</f>
        <v>0</v>
      </c>
      <c r="E301" s="16">
        <f>IF(Calc_type="Bulk", data_final_bulk[[#This Row],[Lump Sum payment date]], Lump_sum_payment_date_individual)</f>
        <v>0</v>
      </c>
      <c r="F301" s="19">
        <f>IF(Calc_type="Bulk", data_final_bulk[[#This Row],[Payment amount]], Payment_amount_individual)</f>
        <v>0</v>
      </c>
      <c r="G301" s="19">
        <f>IF(Calc_type="Bulk", data_final_bulk[[#This Row],[Payment type]], Payment_type_individual)</f>
        <v>0</v>
      </c>
      <c r="H30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1" s="16" t="e">
        <f>IF(calculations_table[[#This Row],[Lump sum flag]]="Y",
calculations_table[[#This Row],[Lump sum payment date]],
   IF(calculations_table[[#This Row],[Earliest payment date]]=0,
      "N/A",
      calculations_table[[#This Row],[Earliest payment date]]
   )
)</f>
        <v>#N/A</v>
      </c>
      <c r="J301" s="19">
        <f>SUMIFS(calculations_table[Payment amount], calculations_table[Member ID], calculations_table[[#This Row],[Member ID]])</f>
        <v>0</v>
      </c>
      <c r="K301" s="19" t="e">
        <f>calculations_table[[#This Row],[Total interest multiplier - Judgments]]</f>
        <v>#N/A</v>
      </c>
      <c r="L301" s="19" t="e">
        <f>calculations_table[[#This Row],[Payment amount]]*(calculations_table[[#This Row],[Interest multiplier]]-1)</f>
        <v>#N/A</v>
      </c>
      <c r="M30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1" s="19" t="e">
        <f>1+(calculations_table[[#This Row],[Effective date]]-calculations_table[[#This Row],[Interest start date - Judgments]])/365.25* JudgmentsRate</f>
        <v>#N/A</v>
      </c>
      <c r="O301" s="19">
        <v>1</v>
      </c>
      <c r="P301" s="19" t="e">
        <f>calculations_table[[#This Row],[Period 1 interest multiplier - Judgments]]*calculations_table[[#This Row],[Period 2 interest multiplier - Judgments]]</f>
        <v>#N/A</v>
      </c>
      <c r="Q301" s="11"/>
      <c r="Z301"/>
      <c r="AA301"/>
      <c r="AB301"/>
      <c r="AC301"/>
      <c r="AD301"/>
      <c r="AE301"/>
      <c r="AH301" s="11"/>
      <c r="AI301" s="11"/>
      <c r="AJ301" s="11"/>
      <c r="AK301" s="11"/>
      <c r="AL301" s="11"/>
      <c r="AM301" s="11"/>
    </row>
    <row r="302" spans="1:39" x14ac:dyDescent="0.2">
      <c r="A302" s="37" t="str">
        <f>IFERROR(IF(Calc_type="Bulk", IF(data_final_bulk[[#This Row],[Member ID]]="", "", data_final_bulk[[#This Row],[Member ID]]), IF(A301="Member ID",  "Individual","")), "")</f>
        <v/>
      </c>
      <c r="B302" s="35" t="str">
        <f>IFERROR(IF(Calc_type="Bulk", IF(data_final_bulk[[#This Row],[Global ID]]="", "", data_final_bulk[[#This Row],[Global ID]]), IF(B301="Global ID", "Individual","")), "")</f>
        <v/>
      </c>
      <c r="C302" s="85">
        <f>IF(Calc_type="Bulk", data_final_bulk[[#This Row],[Effective date]], Effective_date_individual)</f>
        <v>0</v>
      </c>
      <c r="D302" s="16">
        <f>IF(Calc_type="Bulk", data_final_bulk[[#This Row],[Earliest payment date]], Earliest_payment_date_individual)</f>
        <v>0</v>
      </c>
      <c r="E302" s="16">
        <f>IF(Calc_type="Bulk", data_final_bulk[[#This Row],[Lump Sum payment date]], Lump_sum_payment_date_individual)</f>
        <v>0</v>
      </c>
      <c r="F302" s="19">
        <f>IF(Calc_type="Bulk", data_final_bulk[[#This Row],[Payment amount]], Payment_amount_individual)</f>
        <v>0</v>
      </c>
      <c r="G302" s="19">
        <f>IF(Calc_type="Bulk", data_final_bulk[[#This Row],[Payment type]], Payment_type_individual)</f>
        <v>0</v>
      </c>
      <c r="H30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2" s="16" t="e">
        <f>IF(calculations_table[[#This Row],[Lump sum flag]]="Y",
calculations_table[[#This Row],[Lump sum payment date]],
   IF(calculations_table[[#This Row],[Earliest payment date]]=0,
      "N/A",
      calculations_table[[#This Row],[Earliest payment date]]
   )
)</f>
        <v>#N/A</v>
      </c>
      <c r="J302" s="19">
        <f>SUMIFS(calculations_table[Payment amount], calculations_table[Member ID], calculations_table[[#This Row],[Member ID]])</f>
        <v>0</v>
      </c>
      <c r="K302" s="19" t="e">
        <f>calculations_table[[#This Row],[Total interest multiplier - Judgments]]</f>
        <v>#N/A</v>
      </c>
      <c r="L302" s="19" t="e">
        <f>calculations_table[[#This Row],[Payment amount]]*(calculations_table[[#This Row],[Interest multiplier]]-1)</f>
        <v>#N/A</v>
      </c>
      <c r="M30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2" s="19" t="e">
        <f>1+(calculations_table[[#This Row],[Effective date]]-calculations_table[[#This Row],[Interest start date - Judgments]])/365.25* JudgmentsRate</f>
        <v>#N/A</v>
      </c>
      <c r="O302" s="19">
        <v>1</v>
      </c>
      <c r="P302" s="19" t="e">
        <f>calculations_table[[#This Row],[Period 1 interest multiplier - Judgments]]*calculations_table[[#This Row],[Period 2 interest multiplier - Judgments]]</f>
        <v>#N/A</v>
      </c>
      <c r="Q302" s="11"/>
      <c r="Z302"/>
      <c r="AA302"/>
      <c r="AB302"/>
      <c r="AC302"/>
      <c r="AD302"/>
      <c r="AE302"/>
      <c r="AH302" s="11"/>
      <c r="AI302" s="11"/>
      <c r="AJ302" s="11"/>
      <c r="AK302" s="11"/>
      <c r="AL302" s="11"/>
      <c r="AM302" s="11"/>
    </row>
    <row r="303" spans="1:39" x14ac:dyDescent="0.2">
      <c r="A303" s="37" t="str">
        <f>IFERROR(IF(Calc_type="Bulk", IF(data_final_bulk[[#This Row],[Member ID]]="", "", data_final_bulk[[#This Row],[Member ID]]), IF(A302="Member ID",  "Individual","")), "")</f>
        <v/>
      </c>
      <c r="B303" s="35" t="str">
        <f>IFERROR(IF(Calc_type="Bulk", IF(data_final_bulk[[#This Row],[Global ID]]="", "", data_final_bulk[[#This Row],[Global ID]]), IF(B302="Global ID", "Individual","")), "")</f>
        <v/>
      </c>
      <c r="C303" s="85">
        <f>IF(Calc_type="Bulk", data_final_bulk[[#This Row],[Effective date]], Effective_date_individual)</f>
        <v>0</v>
      </c>
      <c r="D303" s="16">
        <f>IF(Calc_type="Bulk", data_final_bulk[[#This Row],[Earliest payment date]], Earliest_payment_date_individual)</f>
        <v>0</v>
      </c>
      <c r="E303" s="16">
        <f>IF(Calc_type="Bulk", data_final_bulk[[#This Row],[Lump Sum payment date]], Lump_sum_payment_date_individual)</f>
        <v>0</v>
      </c>
      <c r="F303" s="19">
        <f>IF(Calc_type="Bulk", data_final_bulk[[#This Row],[Payment amount]], Payment_amount_individual)</f>
        <v>0</v>
      </c>
      <c r="G303" s="19">
        <f>IF(Calc_type="Bulk", data_final_bulk[[#This Row],[Payment type]], Payment_type_individual)</f>
        <v>0</v>
      </c>
      <c r="H30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3" s="16" t="e">
        <f>IF(calculations_table[[#This Row],[Lump sum flag]]="Y",
calculations_table[[#This Row],[Lump sum payment date]],
   IF(calculations_table[[#This Row],[Earliest payment date]]=0,
      "N/A",
      calculations_table[[#This Row],[Earliest payment date]]
   )
)</f>
        <v>#N/A</v>
      </c>
      <c r="J303" s="19">
        <f>SUMIFS(calculations_table[Payment amount], calculations_table[Member ID], calculations_table[[#This Row],[Member ID]])</f>
        <v>0</v>
      </c>
      <c r="K303" s="19" t="e">
        <f>calculations_table[[#This Row],[Total interest multiplier - Judgments]]</f>
        <v>#N/A</v>
      </c>
      <c r="L303" s="19" t="e">
        <f>calculations_table[[#This Row],[Payment amount]]*(calculations_table[[#This Row],[Interest multiplier]]-1)</f>
        <v>#N/A</v>
      </c>
      <c r="M30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3" s="19" t="e">
        <f>1+(calculations_table[[#This Row],[Effective date]]-calculations_table[[#This Row],[Interest start date - Judgments]])/365.25* JudgmentsRate</f>
        <v>#N/A</v>
      </c>
      <c r="O303" s="19">
        <v>1</v>
      </c>
      <c r="P303" s="19" t="e">
        <f>calculations_table[[#This Row],[Period 1 interest multiplier - Judgments]]*calculations_table[[#This Row],[Period 2 interest multiplier - Judgments]]</f>
        <v>#N/A</v>
      </c>
      <c r="Q303" s="11"/>
      <c r="Z303"/>
      <c r="AA303"/>
      <c r="AB303"/>
      <c r="AC303"/>
      <c r="AD303"/>
      <c r="AE303"/>
      <c r="AH303" s="11"/>
      <c r="AI303" s="11"/>
      <c r="AJ303" s="11"/>
      <c r="AK303" s="11"/>
      <c r="AL303" s="11"/>
      <c r="AM303" s="11"/>
    </row>
    <row r="304" spans="1:39" x14ac:dyDescent="0.2">
      <c r="A304" s="37" t="str">
        <f>IFERROR(IF(Calc_type="Bulk", IF(data_final_bulk[[#This Row],[Member ID]]="", "", data_final_bulk[[#This Row],[Member ID]]), IF(A303="Member ID",  "Individual","")), "")</f>
        <v/>
      </c>
      <c r="B304" s="35" t="str">
        <f>IFERROR(IF(Calc_type="Bulk", IF(data_final_bulk[[#This Row],[Global ID]]="", "", data_final_bulk[[#This Row],[Global ID]]), IF(B303="Global ID", "Individual","")), "")</f>
        <v/>
      </c>
      <c r="C304" s="85">
        <f>IF(Calc_type="Bulk", data_final_bulk[[#This Row],[Effective date]], Effective_date_individual)</f>
        <v>0</v>
      </c>
      <c r="D304" s="16">
        <f>IF(Calc_type="Bulk", data_final_bulk[[#This Row],[Earliest payment date]], Earliest_payment_date_individual)</f>
        <v>0</v>
      </c>
      <c r="E304" s="16">
        <f>IF(Calc_type="Bulk", data_final_bulk[[#This Row],[Lump Sum payment date]], Lump_sum_payment_date_individual)</f>
        <v>0</v>
      </c>
      <c r="F304" s="19">
        <f>IF(Calc_type="Bulk", data_final_bulk[[#This Row],[Payment amount]], Payment_amount_individual)</f>
        <v>0</v>
      </c>
      <c r="G304" s="19">
        <f>IF(Calc_type="Bulk", data_final_bulk[[#This Row],[Payment type]], Payment_type_individual)</f>
        <v>0</v>
      </c>
      <c r="H30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4" s="16" t="e">
        <f>IF(calculations_table[[#This Row],[Lump sum flag]]="Y",
calculations_table[[#This Row],[Lump sum payment date]],
   IF(calculations_table[[#This Row],[Earliest payment date]]=0,
      "N/A",
      calculations_table[[#This Row],[Earliest payment date]]
   )
)</f>
        <v>#N/A</v>
      </c>
      <c r="J304" s="19">
        <f>SUMIFS(calculations_table[Payment amount], calculations_table[Member ID], calculations_table[[#This Row],[Member ID]])</f>
        <v>0</v>
      </c>
      <c r="K304" s="19" t="e">
        <f>calculations_table[[#This Row],[Total interest multiplier - Judgments]]</f>
        <v>#N/A</v>
      </c>
      <c r="L304" s="19" t="e">
        <f>calculations_table[[#This Row],[Payment amount]]*(calculations_table[[#This Row],[Interest multiplier]]-1)</f>
        <v>#N/A</v>
      </c>
      <c r="M30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4" s="19" t="e">
        <f>1+(calculations_table[[#This Row],[Effective date]]-calculations_table[[#This Row],[Interest start date - Judgments]])/365.25* JudgmentsRate</f>
        <v>#N/A</v>
      </c>
      <c r="O304" s="19">
        <v>1</v>
      </c>
      <c r="P304" s="19" t="e">
        <f>calculations_table[[#This Row],[Period 1 interest multiplier - Judgments]]*calculations_table[[#This Row],[Period 2 interest multiplier - Judgments]]</f>
        <v>#N/A</v>
      </c>
      <c r="Q304" s="11"/>
      <c r="Z304"/>
      <c r="AA304"/>
      <c r="AB304"/>
      <c r="AC304"/>
      <c r="AD304"/>
      <c r="AE304"/>
      <c r="AH304" s="11"/>
      <c r="AI304" s="11"/>
      <c r="AJ304" s="11"/>
      <c r="AK304" s="11"/>
      <c r="AL304" s="11"/>
      <c r="AM304" s="11"/>
    </row>
    <row r="305" spans="1:39" x14ac:dyDescent="0.2">
      <c r="A305" s="37" t="str">
        <f>IFERROR(IF(Calc_type="Bulk", IF(data_final_bulk[[#This Row],[Member ID]]="", "", data_final_bulk[[#This Row],[Member ID]]), IF(A304="Member ID",  "Individual","")), "")</f>
        <v/>
      </c>
      <c r="B305" s="35" t="str">
        <f>IFERROR(IF(Calc_type="Bulk", IF(data_final_bulk[[#This Row],[Global ID]]="", "", data_final_bulk[[#This Row],[Global ID]]), IF(B304="Global ID", "Individual","")), "")</f>
        <v/>
      </c>
      <c r="C305" s="85">
        <f>IF(Calc_type="Bulk", data_final_bulk[[#This Row],[Effective date]], Effective_date_individual)</f>
        <v>0</v>
      </c>
      <c r="D305" s="16">
        <f>IF(Calc_type="Bulk", data_final_bulk[[#This Row],[Earliest payment date]], Earliest_payment_date_individual)</f>
        <v>0</v>
      </c>
      <c r="E305" s="16">
        <f>IF(Calc_type="Bulk", data_final_bulk[[#This Row],[Lump Sum payment date]], Lump_sum_payment_date_individual)</f>
        <v>0</v>
      </c>
      <c r="F305" s="19">
        <f>IF(Calc_type="Bulk", data_final_bulk[[#This Row],[Payment amount]], Payment_amount_individual)</f>
        <v>0</v>
      </c>
      <c r="G305" s="19">
        <f>IF(Calc_type="Bulk", data_final_bulk[[#This Row],[Payment type]], Payment_type_individual)</f>
        <v>0</v>
      </c>
      <c r="H30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5" s="16" t="e">
        <f>IF(calculations_table[[#This Row],[Lump sum flag]]="Y",
calculations_table[[#This Row],[Lump sum payment date]],
   IF(calculations_table[[#This Row],[Earliest payment date]]=0,
      "N/A",
      calculations_table[[#This Row],[Earliest payment date]]
   )
)</f>
        <v>#N/A</v>
      </c>
      <c r="J305" s="19">
        <f>SUMIFS(calculations_table[Payment amount], calculations_table[Member ID], calculations_table[[#This Row],[Member ID]])</f>
        <v>0</v>
      </c>
      <c r="K305" s="19" t="e">
        <f>calculations_table[[#This Row],[Total interest multiplier - Judgments]]</f>
        <v>#N/A</v>
      </c>
      <c r="L305" s="19" t="e">
        <f>calculations_table[[#This Row],[Payment amount]]*(calculations_table[[#This Row],[Interest multiplier]]-1)</f>
        <v>#N/A</v>
      </c>
      <c r="M30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5" s="19" t="e">
        <f>1+(calculations_table[[#This Row],[Effective date]]-calculations_table[[#This Row],[Interest start date - Judgments]])/365.25* JudgmentsRate</f>
        <v>#N/A</v>
      </c>
      <c r="O305" s="19">
        <v>1</v>
      </c>
      <c r="P305" s="19" t="e">
        <f>calculations_table[[#This Row],[Period 1 interest multiplier - Judgments]]*calculations_table[[#This Row],[Period 2 interest multiplier - Judgments]]</f>
        <v>#N/A</v>
      </c>
      <c r="Q305" s="11"/>
      <c r="Z305"/>
      <c r="AA305"/>
      <c r="AB305"/>
      <c r="AC305"/>
      <c r="AD305"/>
      <c r="AE305"/>
      <c r="AH305" s="11"/>
      <c r="AI305" s="11"/>
      <c r="AJ305" s="11"/>
      <c r="AK305" s="11"/>
      <c r="AL305" s="11"/>
      <c r="AM305" s="11"/>
    </row>
    <row r="306" spans="1:39" x14ac:dyDescent="0.2">
      <c r="A306" s="37" t="str">
        <f>IFERROR(IF(Calc_type="Bulk", IF(data_final_bulk[[#This Row],[Member ID]]="", "", data_final_bulk[[#This Row],[Member ID]]), IF(A305="Member ID",  "Individual","")), "")</f>
        <v/>
      </c>
      <c r="B306" s="35" t="str">
        <f>IFERROR(IF(Calc_type="Bulk", IF(data_final_bulk[[#This Row],[Global ID]]="", "", data_final_bulk[[#This Row],[Global ID]]), IF(B305="Global ID", "Individual","")), "")</f>
        <v/>
      </c>
      <c r="C306" s="85">
        <f>IF(Calc_type="Bulk", data_final_bulk[[#This Row],[Effective date]], Effective_date_individual)</f>
        <v>0</v>
      </c>
      <c r="D306" s="16">
        <f>IF(Calc_type="Bulk", data_final_bulk[[#This Row],[Earliest payment date]], Earliest_payment_date_individual)</f>
        <v>0</v>
      </c>
      <c r="E306" s="16">
        <f>IF(Calc_type="Bulk", data_final_bulk[[#This Row],[Lump Sum payment date]], Lump_sum_payment_date_individual)</f>
        <v>0</v>
      </c>
      <c r="F306" s="19">
        <f>IF(Calc_type="Bulk", data_final_bulk[[#This Row],[Payment amount]], Payment_amount_individual)</f>
        <v>0</v>
      </c>
      <c r="G306" s="19">
        <f>IF(Calc_type="Bulk", data_final_bulk[[#This Row],[Payment type]], Payment_type_individual)</f>
        <v>0</v>
      </c>
      <c r="H30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6" s="16" t="e">
        <f>IF(calculations_table[[#This Row],[Lump sum flag]]="Y",
calculations_table[[#This Row],[Lump sum payment date]],
   IF(calculations_table[[#This Row],[Earliest payment date]]=0,
      "N/A",
      calculations_table[[#This Row],[Earliest payment date]]
   )
)</f>
        <v>#N/A</v>
      </c>
      <c r="J306" s="19">
        <f>SUMIFS(calculations_table[Payment amount], calculations_table[Member ID], calculations_table[[#This Row],[Member ID]])</f>
        <v>0</v>
      </c>
      <c r="K306" s="19" t="e">
        <f>calculations_table[[#This Row],[Total interest multiplier - Judgments]]</f>
        <v>#N/A</v>
      </c>
      <c r="L306" s="19" t="e">
        <f>calculations_table[[#This Row],[Payment amount]]*(calculations_table[[#This Row],[Interest multiplier]]-1)</f>
        <v>#N/A</v>
      </c>
      <c r="M30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6" s="19" t="e">
        <f>1+(calculations_table[[#This Row],[Effective date]]-calculations_table[[#This Row],[Interest start date - Judgments]])/365.25* JudgmentsRate</f>
        <v>#N/A</v>
      </c>
      <c r="O306" s="19">
        <v>1</v>
      </c>
      <c r="P306" s="19" t="e">
        <f>calculations_table[[#This Row],[Period 1 interest multiplier - Judgments]]*calculations_table[[#This Row],[Period 2 interest multiplier - Judgments]]</f>
        <v>#N/A</v>
      </c>
      <c r="Q306" s="11"/>
      <c r="Z306"/>
      <c r="AA306"/>
      <c r="AB306"/>
      <c r="AC306"/>
      <c r="AD306"/>
      <c r="AE306"/>
      <c r="AH306" s="11"/>
      <c r="AI306" s="11"/>
      <c r="AJ306" s="11"/>
      <c r="AK306" s="11"/>
      <c r="AL306" s="11"/>
      <c r="AM306" s="11"/>
    </row>
    <row r="307" spans="1:39" x14ac:dyDescent="0.2">
      <c r="A307" s="37" t="str">
        <f>IFERROR(IF(Calc_type="Bulk", IF(data_final_bulk[[#This Row],[Member ID]]="", "", data_final_bulk[[#This Row],[Member ID]]), IF(A306="Member ID",  "Individual","")), "")</f>
        <v/>
      </c>
      <c r="B307" s="35" t="str">
        <f>IFERROR(IF(Calc_type="Bulk", IF(data_final_bulk[[#This Row],[Global ID]]="", "", data_final_bulk[[#This Row],[Global ID]]), IF(B306="Global ID", "Individual","")), "")</f>
        <v/>
      </c>
      <c r="C307" s="85">
        <f>IF(Calc_type="Bulk", data_final_bulk[[#This Row],[Effective date]], Effective_date_individual)</f>
        <v>0</v>
      </c>
      <c r="D307" s="16">
        <f>IF(Calc_type="Bulk", data_final_bulk[[#This Row],[Earliest payment date]], Earliest_payment_date_individual)</f>
        <v>0</v>
      </c>
      <c r="E307" s="16">
        <f>IF(Calc_type="Bulk", data_final_bulk[[#This Row],[Lump Sum payment date]], Lump_sum_payment_date_individual)</f>
        <v>0</v>
      </c>
      <c r="F307" s="19">
        <f>IF(Calc_type="Bulk", data_final_bulk[[#This Row],[Payment amount]], Payment_amount_individual)</f>
        <v>0</v>
      </c>
      <c r="G307" s="19">
        <f>IF(Calc_type="Bulk", data_final_bulk[[#This Row],[Payment type]], Payment_type_individual)</f>
        <v>0</v>
      </c>
      <c r="H30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7" s="16" t="e">
        <f>IF(calculations_table[[#This Row],[Lump sum flag]]="Y",
calculations_table[[#This Row],[Lump sum payment date]],
   IF(calculations_table[[#This Row],[Earliest payment date]]=0,
      "N/A",
      calculations_table[[#This Row],[Earliest payment date]]
   )
)</f>
        <v>#N/A</v>
      </c>
      <c r="J307" s="19">
        <f>SUMIFS(calculations_table[Payment amount], calculations_table[Member ID], calculations_table[[#This Row],[Member ID]])</f>
        <v>0</v>
      </c>
      <c r="K307" s="19" t="e">
        <f>calculations_table[[#This Row],[Total interest multiplier - Judgments]]</f>
        <v>#N/A</v>
      </c>
      <c r="L307" s="19" t="e">
        <f>calculations_table[[#This Row],[Payment amount]]*(calculations_table[[#This Row],[Interest multiplier]]-1)</f>
        <v>#N/A</v>
      </c>
      <c r="M30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7" s="19" t="e">
        <f>1+(calculations_table[[#This Row],[Effective date]]-calculations_table[[#This Row],[Interest start date - Judgments]])/365.25* JudgmentsRate</f>
        <v>#N/A</v>
      </c>
      <c r="O307" s="19">
        <v>1</v>
      </c>
      <c r="P307" s="19" t="e">
        <f>calculations_table[[#This Row],[Period 1 interest multiplier - Judgments]]*calculations_table[[#This Row],[Period 2 interest multiplier - Judgments]]</f>
        <v>#N/A</v>
      </c>
      <c r="Q307" s="11"/>
      <c r="Z307"/>
      <c r="AA307"/>
      <c r="AB307"/>
      <c r="AC307"/>
      <c r="AD307"/>
      <c r="AE307"/>
      <c r="AH307" s="11"/>
      <c r="AI307" s="11"/>
      <c r="AJ307" s="11"/>
      <c r="AK307" s="11"/>
      <c r="AL307" s="11"/>
      <c r="AM307" s="11"/>
    </row>
    <row r="308" spans="1:39" x14ac:dyDescent="0.2">
      <c r="A308" s="37" t="str">
        <f>IFERROR(IF(Calc_type="Bulk", IF(data_final_bulk[[#This Row],[Member ID]]="", "", data_final_bulk[[#This Row],[Member ID]]), IF(A307="Member ID",  "Individual","")), "")</f>
        <v/>
      </c>
      <c r="B308" s="35" t="str">
        <f>IFERROR(IF(Calc_type="Bulk", IF(data_final_bulk[[#This Row],[Global ID]]="", "", data_final_bulk[[#This Row],[Global ID]]), IF(B307="Global ID", "Individual","")), "")</f>
        <v/>
      </c>
      <c r="C308" s="85">
        <f>IF(Calc_type="Bulk", data_final_bulk[[#This Row],[Effective date]], Effective_date_individual)</f>
        <v>0</v>
      </c>
      <c r="D308" s="16">
        <f>IF(Calc_type="Bulk", data_final_bulk[[#This Row],[Earliest payment date]], Earliest_payment_date_individual)</f>
        <v>0</v>
      </c>
      <c r="E308" s="16">
        <f>IF(Calc_type="Bulk", data_final_bulk[[#This Row],[Lump Sum payment date]], Lump_sum_payment_date_individual)</f>
        <v>0</v>
      </c>
      <c r="F308" s="19">
        <f>IF(Calc_type="Bulk", data_final_bulk[[#This Row],[Payment amount]], Payment_amount_individual)</f>
        <v>0</v>
      </c>
      <c r="G308" s="19">
        <f>IF(Calc_type="Bulk", data_final_bulk[[#This Row],[Payment type]], Payment_type_individual)</f>
        <v>0</v>
      </c>
      <c r="H30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8" s="16" t="e">
        <f>IF(calculations_table[[#This Row],[Lump sum flag]]="Y",
calculations_table[[#This Row],[Lump sum payment date]],
   IF(calculations_table[[#This Row],[Earliest payment date]]=0,
      "N/A",
      calculations_table[[#This Row],[Earliest payment date]]
   )
)</f>
        <v>#N/A</v>
      </c>
      <c r="J308" s="19">
        <f>SUMIFS(calculations_table[Payment amount], calculations_table[Member ID], calculations_table[[#This Row],[Member ID]])</f>
        <v>0</v>
      </c>
      <c r="K308" s="19" t="e">
        <f>calculations_table[[#This Row],[Total interest multiplier - Judgments]]</f>
        <v>#N/A</v>
      </c>
      <c r="L308" s="19" t="e">
        <f>calculations_table[[#This Row],[Payment amount]]*(calculations_table[[#This Row],[Interest multiplier]]-1)</f>
        <v>#N/A</v>
      </c>
      <c r="M30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8" s="19" t="e">
        <f>1+(calculations_table[[#This Row],[Effective date]]-calculations_table[[#This Row],[Interest start date - Judgments]])/365.25* JudgmentsRate</f>
        <v>#N/A</v>
      </c>
      <c r="O308" s="19">
        <v>1</v>
      </c>
      <c r="P308" s="19" t="e">
        <f>calculations_table[[#This Row],[Period 1 interest multiplier - Judgments]]*calculations_table[[#This Row],[Period 2 interest multiplier - Judgments]]</f>
        <v>#N/A</v>
      </c>
      <c r="Q308" s="11"/>
      <c r="Z308"/>
      <c r="AA308"/>
      <c r="AB308"/>
      <c r="AC308"/>
      <c r="AD308"/>
      <c r="AE308"/>
      <c r="AH308" s="11"/>
      <c r="AI308" s="11"/>
      <c r="AJ308" s="11"/>
      <c r="AK308" s="11"/>
      <c r="AL308" s="11"/>
      <c r="AM308" s="11"/>
    </row>
    <row r="309" spans="1:39" x14ac:dyDescent="0.2">
      <c r="A309" s="37" t="str">
        <f>IFERROR(IF(Calc_type="Bulk", IF(data_final_bulk[[#This Row],[Member ID]]="", "", data_final_bulk[[#This Row],[Member ID]]), IF(A308="Member ID",  "Individual","")), "")</f>
        <v/>
      </c>
      <c r="B309" s="35" t="str">
        <f>IFERROR(IF(Calc_type="Bulk", IF(data_final_bulk[[#This Row],[Global ID]]="", "", data_final_bulk[[#This Row],[Global ID]]), IF(B308="Global ID", "Individual","")), "")</f>
        <v/>
      </c>
      <c r="C309" s="85">
        <f>IF(Calc_type="Bulk", data_final_bulk[[#This Row],[Effective date]], Effective_date_individual)</f>
        <v>0</v>
      </c>
      <c r="D309" s="16">
        <f>IF(Calc_type="Bulk", data_final_bulk[[#This Row],[Earliest payment date]], Earliest_payment_date_individual)</f>
        <v>0</v>
      </c>
      <c r="E309" s="16">
        <f>IF(Calc_type="Bulk", data_final_bulk[[#This Row],[Lump Sum payment date]], Lump_sum_payment_date_individual)</f>
        <v>0</v>
      </c>
      <c r="F309" s="19">
        <f>IF(Calc_type="Bulk", data_final_bulk[[#This Row],[Payment amount]], Payment_amount_individual)</f>
        <v>0</v>
      </c>
      <c r="G309" s="19">
        <f>IF(Calc_type="Bulk", data_final_bulk[[#This Row],[Payment type]], Payment_type_individual)</f>
        <v>0</v>
      </c>
      <c r="H30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09" s="16" t="e">
        <f>IF(calculations_table[[#This Row],[Lump sum flag]]="Y",
calculations_table[[#This Row],[Lump sum payment date]],
   IF(calculations_table[[#This Row],[Earliest payment date]]=0,
      "N/A",
      calculations_table[[#This Row],[Earliest payment date]]
   )
)</f>
        <v>#N/A</v>
      </c>
      <c r="J309" s="19">
        <f>SUMIFS(calculations_table[Payment amount], calculations_table[Member ID], calculations_table[[#This Row],[Member ID]])</f>
        <v>0</v>
      </c>
      <c r="K309" s="19" t="e">
        <f>calculations_table[[#This Row],[Total interest multiplier - Judgments]]</f>
        <v>#N/A</v>
      </c>
      <c r="L309" s="19" t="e">
        <f>calculations_table[[#This Row],[Payment amount]]*(calculations_table[[#This Row],[Interest multiplier]]-1)</f>
        <v>#N/A</v>
      </c>
      <c r="M30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09" s="19" t="e">
        <f>1+(calculations_table[[#This Row],[Effective date]]-calculations_table[[#This Row],[Interest start date - Judgments]])/365.25* JudgmentsRate</f>
        <v>#N/A</v>
      </c>
      <c r="O309" s="19">
        <v>1</v>
      </c>
      <c r="P309" s="19" t="e">
        <f>calculations_table[[#This Row],[Period 1 interest multiplier - Judgments]]*calculations_table[[#This Row],[Period 2 interest multiplier - Judgments]]</f>
        <v>#N/A</v>
      </c>
      <c r="Q309" s="11"/>
      <c r="Z309"/>
      <c r="AA309"/>
      <c r="AB309"/>
      <c r="AC309"/>
      <c r="AD309"/>
      <c r="AE309"/>
      <c r="AH309" s="11"/>
      <c r="AI309" s="11"/>
      <c r="AJ309" s="11"/>
      <c r="AK309" s="11"/>
      <c r="AL309" s="11"/>
      <c r="AM309" s="11"/>
    </row>
    <row r="310" spans="1:39" x14ac:dyDescent="0.2">
      <c r="A310" s="37" t="str">
        <f>IFERROR(IF(Calc_type="Bulk", IF(data_final_bulk[[#This Row],[Member ID]]="", "", data_final_bulk[[#This Row],[Member ID]]), IF(A309="Member ID",  "Individual","")), "")</f>
        <v/>
      </c>
      <c r="B310" s="35" t="str">
        <f>IFERROR(IF(Calc_type="Bulk", IF(data_final_bulk[[#This Row],[Global ID]]="", "", data_final_bulk[[#This Row],[Global ID]]), IF(B309="Global ID", "Individual","")), "")</f>
        <v/>
      </c>
      <c r="C310" s="85">
        <f>IF(Calc_type="Bulk", data_final_bulk[[#This Row],[Effective date]], Effective_date_individual)</f>
        <v>0</v>
      </c>
      <c r="D310" s="16">
        <f>IF(Calc_type="Bulk", data_final_bulk[[#This Row],[Earliest payment date]], Earliest_payment_date_individual)</f>
        <v>0</v>
      </c>
      <c r="E310" s="16">
        <f>IF(Calc_type="Bulk", data_final_bulk[[#This Row],[Lump Sum payment date]], Lump_sum_payment_date_individual)</f>
        <v>0</v>
      </c>
      <c r="F310" s="19">
        <f>IF(Calc_type="Bulk", data_final_bulk[[#This Row],[Payment amount]], Payment_amount_individual)</f>
        <v>0</v>
      </c>
      <c r="G310" s="19">
        <f>IF(Calc_type="Bulk", data_final_bulk[[#This Row],[Payment type]], Payment_type_individual)</f>
        <v>0</v>
      </c>
      <c r="H31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0" s="16" t="e">
        <f>IF(calculations_table[[#This Row],[Lump sum flag]]="Y",
calculations_table[[#This Row],[Lump sum payment date]],
   IF(calculations_table[[#This Row],[Earliest payment date]]=0,
      "N/A",
      calculations_table[[#This Row],[Earliest payment date]]
   )
)</f>
        <v>#N/A</v>
      </c>
      <c r="J310" s="19">
        <f>SUMIFS(calculations_table[Payment amount], calculations_table[Member ID], calculations_table[[#This Row],[Member ID]])</f>
        <v>0</v>
      </c>
      <c r="K310" s="19" t="e">
        <f>calculations_table[[#This Row],[Total interest multiplier - Judgments]]</f>
        <v>#N/A</v>
      </c>
      <c r="L310" s="19" t="e">
        <f>calculations_table[[#This Row],[Payment amount]]*(calculations_table[[#This Row],[Interest multiplier]]-1)</f>
        <v>#N/A</v>
      </c>
      <c r="M31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0" s="19" t="e">
        <f>1+(calculations_table[[#This Row],[Effective date]]-calculations_table[[#This Row],[Interest start date - Judgments]])/365.25* JudgmentsRate</f>
        <v>#N/A</v>
      </c>
      <c r="O310" s="19">
        <v>1</v>
      </c>
      <c r="P310" s="19" t="e">
        <f>calculations_table[[#This Row],[Period 1 interest multiplier - Judgments]]*calculations_table[[#This Row],[Period 2 interest multiplier - Judgments]]</f>
        <v>#N/A</v>
      </c>
      <c r="Q310" s="11"/>
      <c r="Z310"/>
      <c r="AA310"/>
      <c r="AB310"/>
      <c r="AC310"/>
      <c r="AD310"/>
      <c r="AE310"/>
      <c r="AH310" s="11"/>
      <c r="AI310" s="11"/>
      <c r="AJ310" s="11"/>
      <c r="AK310" s="11"/>
      <c r="AL310" s="11"/>
      <c r="AM310" s="11"/>
    </row>
    <row r="311" spans="1:39" x14ac:dyDescent="0.2">
      <c r="A311" s="37" t="str">
        <f>IFERROR(IF(Calc_type="Bulk", IF(data_final_bulk[[#This Row],[Member ID]]="", "", data_final_bulk[[#This Row],[Member ID]]), IF(A310="Member ID",  "Individual","")), "")</f>
        <v/>
      </c>
      <c r="B311" s="35" t="str">
        <f>IFERROR(IF(Calc_type="Bulk", IF(data_final_bulk[[#This Row],[Global ID]]="", "", data_final_bulk[[#This Row],[Global ID]]), IF(B310="Global ID", "Individual","")), "")</f>
        <v/>
      </c>
      <c r="C311" s="85">
        <f>IF(Calc_type="Bulk", data_final_bulk[[#This Row],[Effective date]], Effective_date_individual)</f>
        <v>0</v>
      </c>
      <c r="D311" s="16">
        <f>IF(Calc_type="Bulk", data_final_bulk[[#This Row],[Earliest payment date]], Earliest_payment_date_individual)</f>
        <v>0</v>
      </c>
      <c r="E311" s="16">
        <f>IF(Calc_type="Bulk", data_final_bulk[[#This Row],[Lump Sum payment date]], Lump_sum_payment_date_individual)</f>
        <v>0</v>
      </c>
      <c r="F311" s="19">
        <f>IF(Calc_type="Bulk", data_final_bulk[[#This Row],[Payment amount]], Payment_amount_individual)</f>
        <v>0</v>
      </c>
      <c r="G311" s="19">
        <f>IF(Calc_type="Bulk", data_final_bulk[[#This Row],[Payment type]], Payment_type_individual)</f>
        <v>0</v>
      </c>
      <c r="H31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1" s="16" t="e">
        <f>IF(calculations_table[[#This Row],[Lump sum flag]]="Y",
calculations_table[[#This Row],[Lump sum payment date]],
   IF(calculations_table[[#This Row],[Earliest payment date]]=0,
      "N/A",
      calculations_table[[#This Row],[Earliest payment date]]
   )
)</f>
        <v>#N/A</v>
      </c>
      <c r="J311" s="19">
        <f>SUMIFS(calculations_table[Payment amount], calculations_table[Member ID], calculations_table[[#This Row],[Member ID]])</f>
        <v>0</v>
      </c>
      <c r="K311" s="19" t="e">
        <f>calculations_table[[#This Row],[Total interest multiplier - Judgments]]</f>
        <v>#N/A</v>
      </c>
      <c r="L311" s="19" t="e">
        <f>calculations_table[[#This Row],[Payment amount]]*(calculations_table[[#This Row],[Interest multiplier]]-1)</f>
        <v>#N/A</v>
      </c>
      <c r="M31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1" s="19" t="e">
        <f>1+(calculations_table[[#This Row],[Effective date]]-calculations_table[[#This Row],[Interest start date - Judgments]])/365.25* JudgmentsRate</f>
        <v>#N/A</v>
      </c>
      <c r="O311" s="19">
        <v>1</v>
      </c>
      <c r="P311" s="19" t="e">
        <f>calculations_table[[#This Row],[Period 1 interest multiplier - Judgments]]*calculations_table[[#This Row],[Period 2 interest multiplier - Judgments]]</f>
        <v>#N/A</v>
      </c>
      <c r="Q311" s="11"/>
      <c r="Z311"/>
      <c r="AA311"/>
      <c r="AB311"/>
      <c r="AC311"/>
      <c r="AD311"/>
      <c r="AE311"/>
      <c r="AH311" s="11"/>
      <c r="AI311" s="11"/>
      <c r="AJ311" s="11"/>
      <c r="AK311" s="11"/>
      <c r="AL311" s="11"/>
      <c r="AM311" s="11"/>
    </row>
    <row r="312" spans="1:39" x14ac:dyDescent="0.2">
      <c r="A312" s="37" t="str">
        <f>IFERROR(IF(Calc_type="Bulk", IF(data_final_bulk[[#This Row],[Member ID]]="", "", data_final_bulk[[#This Row],[Member ID]]), IF(A311="Member ID",  "Individual","")), "")</f>
        <v/>
      </c>
      <c r="B312" s="35" t="str">
        <f>IFERROR(IF(Calc_type="Bulk", IF(data_final_bulk[[#This Row],[Global ID]]="", "", data_final_bulk[[#This Row],[Global ID]]), IF(B311="Global ID", "Individual","")), "")</f>
        <v/>
      </c>
      <c r="C312" s="85">
        <f>IF(Calc_type="Bulk", data_final_bulk[[#This Row],[Effective date]], Effective_date_individual)</f>
        <v>0</v>
      </c>
      <c r="D312" s="16">
        <f>IF(Calc_type="Bulk", data_final_bulk[[#This Row],[Earliest payment date]], Earliest_payment_date_individual)</f>
        <v>0</v>
      </c>
      <c r="E312" s="16">
        <f>IF(Calc_type="Bulk", data_final_bulk[[#This Row],[Lump Sum payment date]], Lump_sum_payment_date_individual)</f>
        <v>0</v>
      </c>
      <c r="F312" s="19">
        <f>IF(Calc_type="Bulk", data_final_bulk[[#This Row],[Payment amount]], Payment_amount_individual)</f>
        <v>0</v>
      </c>
      <c r="G312" s="19">
        <f>IF(Calc_type="Bulk", data_final_bulk[[#This Row],[Payment type]], Payment_type_individual)</f>
        <v>0</v>
      </c>
      <c r="H31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2" s="16" t="e">
        <f>IF(calculations_table[[#This Row],[Lump sum flag]]="Y",
calculations_table[[#This Row],[Lump sum payment date]],
   IF(calculations_table[[#This Row],[Earliest payment date]]=0,
      "N/A",
      calculations_table[[#This Row],[Earliest payment date]]
   )
)</f>
        <v>#N/A</v>
      </c>
      <c r="J312" s="19">
        <f>SUMIFS(calculations_table[Payment amount], calculations_table[Member ID], calculations_table[[#This Row],[Member ID]])</f>
        <v>0</v>
      </c>
      <c r="K312" s="19" t="e">
        <f>calculations_table[[#This Row],[Total interest multiplier - Judgments]]</f>
        <v>#N/A</v>
      </c>
      <c r="L312" s="19" t="e">
        <f>calculations_table[[#This Row],[Payment amount]]*(calculations_table[[#This Row],[Interest multiplier]]-1)</f>
        <v>#N/A</v>
      </c>
      <c r="M31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2" s="19" t="e">
        <f>1+(calculations_table[[#This Row],[Effective date]]-calculations_table[[#This Row],[Interest start date - Judgments]])/365.25* JudgmentsRate</f>
        <v>#N/A</v>
      </c>
      <c r="O312" s="19">
        <v>1</v>
      </c>
      <c r="P312" s="19" t="e">
        <f>calculations_table[[#This Row],[Period 1 interest multiplier - Judgments]]*calculations_table[[#This Row],[Period 2 interest multiplier - Judgments]]</f>
        <v>#N/A</v>
      </c>
      <c r="Q312" s="11"/>
      <c r="Z312"/>
      <c r="AA312"/>
      <c r="AB312"/>
      <c r="AC312"/>
      <c r="AD312"/>
      <c r="AE312"/>
      <c r="AH312" s="11"/>
      <c r="AI312" s="11"/>
      <c r="AJ312" s="11"/>
      <c r="AK312" s="11"/>
      <c r="AL312" s="11"/>
      <c r="AM312" s="11"/>
    </row>
    <row r="313" spans="1:39" x14ac:dyDescent="0.2">
      <c r="A313" s="37" t="str">
        <f>IFERROR(IF(Calc_type="Bulk", IF(data_final_bulk[[#This Row],[Member ID]]="", "", data_final_bulk[[#This Row],[Member ID]]), IF(A312="Member ID",  "Individual","")), "")</f>
        <v/>
      </c>
      <c r="B313" s="35" t="str">
        <f>IFERROR(IF(Calc_type="Bulk", IF(data_final_bulk[[#This Row],[Global ID]]="", "", data_final_bulk[[#This Row],[Global ID]]), IF(B312="Global ID", "Individual","")), "")</f>
        <v/>
      </c>
      <c r="C313" s="85">
        <f>IF(Calc_type="Bulk", data_final_bulk[[#This Row],[Effective date]], Effective_date_individual)</f>
        <v>0</v>
      </c>
      <c r="D313" s="16">
        <f>IF(Calc_type="Bulk", data_final_bulk[[#This Row],[Earliest payment date]], Earliest_payment_date_individual)</f>
        <v>0</v>
      </c>
      <c r="E313" s="16">
        <f>IF(Calc_type="Bulk", data_final_bulk[[#This Row],[Lump Sum payment date]], Lump_sum_payment_date_individual)</f>
        <v>0</v>
      </c>
      <c r="F313" s="19">
        <f>IF(Calc_type="Bulk", data_final_bulk[[#This Row],[Payment amount]], Payment_amount_individual)</f>
        <v>0</v>
      </c>
      <c r="G313" s="19">
        <f>IF(Calc_type="Bulk", data_final_bulk[[#This Row],[Payment type]], Payment_type_individual)</f>
        <v>0</v>
      </c>
      <c r="H31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3" s="16" t="e">
        <f>IF(calculations_table[[#This Row],[Lump sum flag]]="Y",
calculations_table[[#This Row],[Lump sum payment date]],
   IF(calculations_table[[#This Row],[Earliest payment date]]=0,
      "N/A",
      calculations_table[[#This Row],[Earliest payment date]]
   )
)</f>
        <v>#N/A</v>
      </c>
      <c r="J313" s="19">
        <f>SUMIFS(calculations_table[Payment amount], calculations_table[Member ID], calculations_table[[#This Row],[Member ID]])</f>
        <v>0</v>
      </c>
      <c r="K313" s="19" t="e">
        <f>calculations_table[[#This Row],[Total interest multiplier - Judgments]]</f>
        <v>#N/A</v>
      </c>
      <c r="L313" s="19" t="e">
        <f>calculations_table[[#This Row],[Payment amount]]*(calculations_table[[#This Row],[Interest multiplier]]-1)</f>
        <v>#N/A</v>
      </c>
      <c r="M31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3" s="19" t="e">
        <f>1+(calculations_table[[#This Row],[Effective date]]-calculations_table[[#This Row],[Interest start date - Judgments]])/365.25* JudgmentsRate</f>
        <v>#N/A</v>
      </c>
      <c r="O313" s="19">
        <v>1</v>
      </c>
      <c r="P313" s="19" t="e">
        <f>calculations_table[[#This Row],[Period 1 interest multiplier - Judgments]]*calculations_table[[#This Row],[Period 2 interest multiplier - Judgments]]</f>
        <v>#N/A</v>
      </c>
      <c r="Q313" s="11"/>
      <c r="Z313"/>
      <c r="AA313"/>
      <c r="AB313"/>
      <c r="AC313"/>
      <c r="AD313"/>
      <c r="AE313"/>
      <c r="AH313" s="11"/>
      <c r="AI313" s="11"/>
      <c r="AJ313" s="11"/>
      <c r="AK313" s="11"/>
      <c r="AL313" s="11"/>
      <c r="AM313" s="11"/>
    </row>
    <row r="314" spans="1:39" x14ac:dyDescent="0.2">
      <c r="A314" s="37" t="str">
        <f>IFERROR(IF(Calc_type="Bulk", IF(data_final_bulk[[#This Row],[Member ID]]="", "", data_final_bulk[[#This Row],[Member ID]]), IF(A313="Member ID",  "Individual","")), "")</f>
        <v/>
      </c>
      <c r="B314" s="35" t="str">
        <f>IFERROR(IF(Calc_type="Bulk", IF(data_final_bulk[[#This Row],[Global ID]]="", "", data_final_bulk[[#This Row],[Global ID]]), IF(B313="Global ID", "Individual","")), "")</f>
        <v/>
      </c>
      <c r="C314" s="85">
        <f>IF(Calc_type="Bulk", data_final_bulk[[#This Row],[Effective date]], Effective_date_individual)</f>
        <v>0</v>
      </c>
      <c r="D314" s="16">
        <f>IF(Calc_type="Bulk", data_final_bulk[[#This Row],[Earliest payment date]], Earliest_payment_date_individual)</f>
        <v>0</v>
      </c>
      <c r="E314" s="16">
        <f>IF(Calc_type="Bulk", data_final_bulk[[#This Row],[Lump Sum payment date]], Lump_sum_payment_date_individual)</f>
        <v>0</v>
      </c>
      <c r="F314" s="19">
        <f>IF(Calc_type="Bulk", data_final_bulk[[#This Row],[Payment amount]], Payment_amount_individual)</f>
        <v>0</v>
      </c>
      <c r="G314" s="19">
        <f>IF(Calc_type="Bulk", data_final_bulk[[#This Row],[Payment type]], Payment_type_individual)</f>
        <v>0</v>
      </c>
      <c r="H31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4" s="16" t="e">
        <f>IF(calculations_table[[#This Row],[Lump sum flag]]="Y",
calculations_table[[#This Row],[Lump sum payment date]],
   IF(calculations_table[[#This Row],[Earliest payment date]]=0,
      "N/A",
      calculations_table[[#This Row],[Earliest payment date]]
   )
)</f>
        <v>#N/A</v>
      </c>
      <c r="J314" s="19">
        <f>SUMIFS(calculations_table[Payment amount], calculations_table[Member ID], calculations_table[[#This Row],[Member ID]])</f>
        <v>0</v>
      </c>
      <c r="K314" s="19" t="e">
        <f>calculations_table[[#This Row],[Total interest multiplier - Judgments]]</f>
        <v>#N/A</v>
      </c>
      <c r="L314" s="19" t="e">
        <f>calculations_table[[#This Row],[Payment amount]]*(calculations_table[[#This Row],[Interest multiplier]]-1)</f>
        <v>#N/A</v>
      </c>
      <c r="M31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4" s="19" t="e">
        <f>1+(calculations_table[[#This Row],[Effective date]]-calculations_table[[#This Row],[Interest start date - Judgments]])/365.25* JudgmentsRate</f>
        <v>#N/A</v>
      </c>
      <c r="O314" s="19">
        <v>1</v>
      </c>
      <c r="P314" s="19" t="e">
        <f>calculations_table[[#This Row],[Period 1 interest multiplier - Judgments]]*calculations_table[[#This Row],[Period 2 interest multiplier - Judgments]]</f>
        <v>#N/A</v>
      </c>
      <c r="Q314" s="11"/>
      <c r="Z314"/>
      <c r="AA314"/>
      <c r="AB314"/>
      <c r="AC314"/>
      <c r="AD314"/>
      <c r="AE314"/>
      <c r="AH314" s="11"/>
      <c r="AI314" s="11"/>
      <c r="AJ314" s="11"/>
      <c r="AK314" s="11"/>
      <c r="AL314" s="11"/>
      <c r="AM314" s="11"/>
    </row>
    <row r="315" spans="1:39" x14ac:dyDescent="0.2">
      <c r="A315" s="37" t="str">
        <f>IFERROR(IF(Calc_type="Bulk", IF(data_final_bulk[[#This Row],[Member ID]]="", "", data_final_bulk[[#This Row],[Member ID]]), IF(A314="Member ID",  "Individual","")), "")</f>
        <v/>
      </c>
      <c r="B315" s="35" t="str">
        <f>IFERROR(IF(Calc_type="Bulk", IF(data_final_bulk[[#This Row],[Global ID]]="", "", data_final_bulk[[#This Row],[Global ID]]), IF(B314="Global ID", "Individual","")), "")</f>
        <v/>
      </c>
      <c r="C315" s="85">
        <f>IF(Calc_type="Bulk", data_final_bulk[[#This Row],[Effective date]], Effective_date_individual)</f>
        <v>0</v>
      </c>
      <c r="D315" s="16">
        <f>IF(Calc_type="Bulk", data_final_bulk[[#This Row],[Earliest payment date]], Earliest_payment_date_individual)</f>
        <v>0</v>
      </c>
      <c r="E315" s="16">
        <f>IF(Calc_type="Bulk", data_final_bulk[[#This Row],[Lump Sum payment date]], Lump_sum_payment_date_individual)</f>
        <v>0</v>
      </c>
      <c r="F315" s="19">
        <f>IF(Calc_type="Bulk", data_final_bulk[[#This Row],[Payment amount]], Payment_amount_individual)</f>
        <v>0</v>
      </c>
      <c r="G315" s="19">
        <f>IF(Calc_type="Bulk", data_final_bulk[[#This Row],[Payment type]], Payment_type_individual)</f>
        <v>0</v>
      </c>
      <c r="H31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5" s="16" t="e">
        <f>IF(calculations_table[[#This Row],[Lump sum flag]]="Y",
calculations_table[[#This Row],[Lump sum payment date]],
   IF(calculations_table[[#This Row],[Earliest payment date]]=0,
      "N/A",
      calculations_table[[#This Row],[Earliest payment date]]
   )
)</f>
        <v>#N/A</v>
      </c>
      <c r="J315" s="19">
        <f>SUMIFS(calculations_table[Payment amount], calculations_table[Member ID], calculations_table[[#This Row],[Member ID]])</f>
        <v>0</v>
      </c>
      <c r="K315" s="19" t="e">
        <f>calculations_table[[#This Row],[Total interest multiplier - Judgments]]</f>
        <v>#N/A</v>
      </c>
      <c r="L315" s="19" t="e">
        <f>calculations_table[[#This Row],[Payment amount]]*(calculations_table[[#This Row],[Interest multiplier]]-1)</f>
        <v>#N/A</v>
      </c>
      <c r="M31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5" s="19" t="e">
        <f>1+(calculations_table[[#This Row],[Effective date]]-calculations_table[[#This Row],[Interest start date - Judgments]])/365.25* JudgmentsRate</f>
        <v>#N/A</v>
      </c>
      <c r="O315" s="19">
        <v>1</v>
      </c>
      <c r="P315" s="19" t="e">
        <f>calculations_table[[#This Row],[Period 1 interest multiplier - Judgments]]*calculations_table[[#This Row],[Period 2 interest multiplier - Judgments]]</f>
        <v>#N/A</v>
      </c>
      <c r="Q315" s="11"/>
      <c r="Z315"/>
      <c r="AA315"/>
      <c r="AB315"/>
      <c r="AC315"/>
      <c r="AD315"/>
      <c r="AE315"/>
      <c r="AH315" s="11"/>
      <c r="AI315" s="11"/>
      <c r="AJ315" s="11"/>
      <c r="AK315" s="11"/>
      <c r="AL315" s="11"/>
      <c r="AM315" s="11"/>
    </row>
    <row r="316" spans="1:39" x14ac:dyDescent="0.2">
      <c r="A316" s="37" t="str">
        <f>IFERROR(IF(Calc_type="Bulk", IF(data_final_bulk[[#This Row],[Member ID]]="", "", data_final_bulk[[#This Row],[Member ID]]), IF(A315="Member ID",  "Individual","")), "")</f>
        <v/>
      </c>
      <c r="B316" s="35" t="str">
        <f>IFERROR(IF(Calc_type="Bulk", IF(data_final_bulk[[#This Row],[Global ID]]="", "", data_final_bulk[[#This Row],[Global ID]]), IF(B315="Global ID", "Individual","")), "")</f>
        <v/>
      </c>
      <c r="C316" s="85">
        <f>IF(Calc_type="Bulk", data_final_bulk[[#This Row],[Effective date]], Effective_date_individual)</f>
        <v>0</v>
      </c>
      <c r="D316" s="16">
        <f>IF(Calc_type="Bulk", data_final_bulk[[#This Row],[Earliest payment date]], Earliest_payment_date_individual)</f>
        <v>0</v>
      </c>
      <c r="E316" s="16">
        <f>IF(Calc_type="Bulk", data_final_bulk[[#This Row],[Lump Sum payment date]], Lump_sum_payment_date_individual)</f>
        <v>0</v>
      </c>
      <c r="F316" s="19">
        <f>IF(Calc_type="Bulk", data_final_bulk[[#This Row],[Payment amount]], Payment_amount_individual)</f>
        <v>0</v>
      </c>
      <c r="G316" s="19">
        <f>IF(Calc_type="Bulk", data_final_bulk[[#This Row],[Payment type]], Payment_type_individual)</f>
        <v>0</v>
      </c>
      <c r="H31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6" s="16" t="e">
        <f>IF(calculations_table[[#This Row],[Lump sum flag]]="Y",
calculations_table[[#This Row],[Lump sum payment date]],
   IF(calculations_table[[#This Row],[Earliest payment date]]=0,
      "N/A",
      calculations_table[[#This Row],[Earliest payment date]]
   )
)</f>
        <v>#N/A</v>
      </c>
      <c r="J316" s="19">
        <f>SUMIFS(calculations_table[Payment amount], calculations_table[Member ID], calculations_table[[#This Row],[Member ID]])</f>
        <v>0</v>
      </c>
      <c r="K316" s="19" t="e">
        <f>calculations_table[[#This Row],[Total interest multiplier - Judgments]]</f>
        <v>#N/A</v>
      </c>
      <c r="L316" s="19" t="e">
        <f>calculations_table[[#This Row],[Payment amount]]*(calculations_table[[#This Row],[Interest multiplier]]-1)</f>
        <v>#N/A</v>
      </c>
      <c r="M31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6" s="19" t="e">
        <f>1+(calculations_table[[#This Row],[Effective date]]-calculations_table[[#This Row],[Interest start date - Judgments]])/365.25* JudgmentsRate</f>
        <v>#N/A</v>
      </c>
      <c r="O316" s="19">
        <v>1</v>
      </c>
      <c r="P316" s="19" t="e">
        <f>calculations_table[[#This Row],[Period 1 interest multiplier - Judgments]]*calculations_table[[#This Row],[Period 2 interest multiplier - Judgments]]</f>
        <v>#N/A</v>
      </c>
      <c r="Q316" s="11"/>
      <c r="Z316"/>
      <c r="AA316"/>
      <c r="AB316"/>
      <c r="AC316"/>
      <c r="AD316"/>
      <c r="AE316"/>
      <c r="AH316" s="11"/>
      <c r="AI316" s="11"/>
      <c r="AJ316" s="11"/>
      <c r="AK316" s="11"/>
      <c r="AL316" s="11"/>
      <c r="AM316" s="11"/>
    </row>
    <row r="317" spans="1:39" x14ac:dyDescent="0.2">
      <c r="A317" s="37" t="str">
        <f>IFERROR(IF(Calc_type="Bulk", IF(data_final_bulk[[#This Row],[Member ID]]="", "", data_final_bulk[[#This Row],[Member ID]]), IF(A316="Member ID",  "Individual","")), "")</f>
        <v/>
      </c>
      <c r="B317" s="35" t="str">
        <f>IFERROR(IF(Calc_type="Bulk", IF(data_final_bulk[[#This Row],[Global ID]]="", "", data_final_bulk[[#This Row],[Global ID]]), IF(B316="Global ID", "Individual","")), "")</f>
        <v/>
      </c>
      <c r="C317" s="85">
        <f>IF(Calc_type="Bulk", data_final_bulk[[#This Row],[Effective date]], Effective_date_individual)</f>
        <v>0</v>
      </c>
      <c r="D317" s="16">
        <f>IF(Calc_type="Bulk", data_final_bulk[[#This Row],[Earliest payment date]], Earliest_payment_date_individual)</f>
        <v>0</v>
      </c>
      <c r="E317" s="16">
        <f>IF(Calc_type="Bulk", data_final_bulk[[#This Row],[Lump Sum payment date]], Lump_sum_payment_date_individual)</f>
        <v>0</v>
      </c>
      <c r="F317" s="19">
        <f>IF(Calc_type="Bulk", data_final_bulk[[#This Row],[Payment amount]], Payment_amount_individual)</f>
        <v>0</v>
      </c>
      <c r="G317" s="19">
        <f>IF(Calc_type="Bulk", data_final_bulk[[#This Row],[Payment type]], Payment_type_individual)</f>
        <v>0</v>
      </c>
      <c r="H31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7" s="16" t="e">
        <f>IF(calculations_table[[#This Row],[Lump sum flag]]="Y",
calculations_table[[#This Row],[Lump sum payment date]],
   IF(calculations_table[[#This Row],[Earliest payment date]]=0,
      "N/A",
      calculations_table[[#This Row],[Earliest payment date]]
   )
)</f>
        <v>#N/A</v>
      </c>
      <c r="J317" s="19">
        <f>SUMIFS(calculations_table[Payment amount], calculations_table[Member ID], calculations_table[[#This Row],[Member ID]])</f>
        <v>0</v>
      </c>
      <c r="K317" s="19" t="e">
        <f>calculations_table[[#This Row],[Total interest multiplier - Judgments]]</f>
        <v>#N/A</v>
      </c>
      <c r="L317" s="19" t="e">
        <f>calculations_table[[#This Row],[Payment amount]]*(calculations_table[[#This Row],[Interest multiplier]]-1)</f>
        <v>#N/A</v>
      </c>
      <c r="M31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7" s="19" t="e">
        <f>1+(calculations_table[[#This Row],[Effective date]]-calculations_table[[#This Row],[Interest start date - Judgments]])/365.25* JudgmentsRate</f>
        <v>#N/A</v>
      </c>
      <c r="O317" s="19">
        <v>1</v>
      </c>
      <c r="P317" s="19" t="e">
        <f>calculations_table[[#This Row],[Period 1 interest multiplier - Judgments]]*calculations_table[[#This Row],[Period 2 interest multiplier - Judgments]]</f>
        <v>#N/A</v>
      </c>
      <c r="Q317" s="11"/>
      <c r="Z317"/>
      <c r="AA317"/>
      <c r="AB317"/>
      <c r="AC317"/>
      <c r="AD317"/>
      <c r="AE317"/>
      <c r="AH317" s="11"/>
      <c r="AI317" s="11"/>
      <c r="AJ317" s="11"/>
      <c r="AK317" s="11"/>
      <c r="AL317" s="11"/>
      <c r="AM317" s="11"/>
    </row>
    <row r="318" spans="1:39" x14ac:dyDescent="0.2">
      <c r="A318" s="37" t="str">
        <f>IFERROR(IF(Calc_type="Bulk", IF(data_final_bulk[[#This Row],[Member ID]]="", "", data_final_bulk[[#This Row],[Member ID]]), IF(A317="Member ID",  "Individual","")), "")</f>
        <v/>
      </c>
      <c r="B318" s="35" t="str">
        <f>IFERROR(IF(Calc_type="Bulk", IF(data_final_bulk[[#This Row],[Global ID]]="", "", data_final_bulk[[#This Row],[Global ID]]), IF(B317="Global ID", "Individual","")), "")</f>
        <v/>
      </c>
      <c r="C318" s="85">
        <f>IF(Calc_type="Bulk", data_final_bulk[[#This Row],[Effective date]], Effective_date_individual)</f>
        <v>0</v>
      </c>
      <c r="D318" s="16">
        <f>IF(Calc_type="Bulk", data_final_bulk[[#This Row],[Earliest payment date]], Earliest_payment_date_individual)</f>
        <v>0</v>
      </c>
      <c r="E318" s="16">
        <f>IF(Calc_type="Bulk", data_final_bulk[[#This Row],[Lump Sum payment date]], Lump_sum_payment_date_individual)</f>
        <v>0</v>
      </c>
      <c r="F318" s="19">
        <f>IF(Calc_type="Bulk", data_final_bulk[[#This Row],[Payment amount]], Payment_amount_individual)</f>
        <v>0</v>
      </c>
      <c r="G318" s="19">
        <f>IF(Calc_type="Bulk", data_final_bulk[[#This Row],[Payment type]], Payment_type_individual)</f>
        <v>0</v>
      </c>
      <c r="H31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8" s="16" t="e">
        <f>IF(calculations_table[[#This Row],[Lump sum flag]]="Y",
calculations_table[[#This Row],[Lump sum payment date]],
   IF(calculations_table[[#This Row],[Earliest payment date]]=0,
      "N/A",
      calculations_table[[#This Row],[Earliest payment date]]
   )
)</f>
        <v>#N/A</v>
      </c>
      <c r="J318" s="19">
        <f>SUMIFS(calculations_table[Payment amount], calculations_table[Member ID], calculations_table[[#This Row],[Member ID]])</f>
        <v>0</v>
      </c>
      <c r="K318" s="19" t="e">
        <f>calculations_table[[#This Row],[Total interest multiplier - Judgments]]</f>
        <v>#N/A</v>
      </c>
      <c r="L318" s="19" t="e">
        <f>calculations_table[[#This Row],[Payment amount]]*(calculations_table[[#This Row],[Interest multiplier]]-1)</f>
        <v>#N/A</v>
      </c>
      <c r="M31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8" s="19" t="e">
        <f>1+(calculations_table[[#This Row],[Effective date]]-calculations_table[[#This Row],[Interest start date - Judgments]])/365.25* JudgmentsRate</f>
        <v>#N/A</v>
      </c>
      <c r="O318" s="19">
        <v>1</v>
      </c>
      <c r="P318" s="19" t="e">
        <f>calculations_table[[#This Row],[Period 1 interest multiplier - Judgments]]*calculations_table[[#This Row],[Period 2 interest multiplier - Judgments]]</f>
        <v>#N/A</v>
      </c>
      <c r="Q318" s="11"/>
      <c r="Z318"/>
      <c r="AA318"/>
      <c r="AB318"/>
      <c r="AC318"/>
      <c r="AD318"/>
      <c r="AE318"/>
      <c r="AH318" s="11"/>
      <c r="AI318" s="11"/>
      <c r="AJ318" s="11"/>
      <c r="AK318" s="11"/>
      <c r="AL318" s="11"/>
      <c r="AM318" s="11"/>
    </row>
    <row r="319" spans="1:39" x14ac:dyDescent="0.2">
      <c r="A319" s="37" t="str">
        <f>IFERROR(IF(Calc_type="Bulk", IF(data_final_bulk[[#This Row],[Member ID]]="", "", data_final_bulk[[#This Row],[Member ID]]), IF(A318="Member ID",  "Individual","")), "")</f>
        <v/>
      </c>
      <c r="B319" s="35" t="str">
        <f>IFERROR(IF(Calc_type="Bulk", IF(data_final_bulk[[#This Row],[Global ID]]="", "", data_final_bulk[[#This Row],[Global ID]]), IF(B318="Global ID", "Individual","")), "")</f>
        <v/>
      </c>
      <c r="C319" s="85">
        <f>IF(Calc_type="Bulk", data_final_bulk[[#This Row],[Effective date]], Effective_date_individual)</f>
        <v>0</v>
      </c>
      <c r="D319" s="16">
        <f>IF(Calc_type="Bulk", data_final_bulk[[#This Row],[Earliest payment date]], Earliest_payment_date_individual)</f>
        <v>0</v>
      </c>
      <c r="E319" s="16">
        <f>IF(Calc_type="Bulk", data_final_bulk[[#This Row],[Lump Sum payment date]], Lump_sum_payment_date_individual)</f>
        <v>0</v>
      </c>
      <c r="F319" s="19">
        <f>IF(Calc_type="Bulk", data_final_bulk[[#This Row],[Payment amount]], Payment_amount_individual)</f>
        <v>0</v>
      </c>
      <c r="G319" s="19">
        <f>IF(Calc_type="Bulk", data_final_bulk[[#This Row],[Payment type]], Payment_type_individual)</f>
        <v>0</v>
      </c>
      <c r="H31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19" s="16" t="e">
        <f>IF(calculations_table[[#This Row],[Lump sum flag]]="Y",
calculations_table[[#This Row],[Lump sum payment date]],
   IF(calculations_table[[#This Row],[Earliest payment date]]=0,
      "N/A",
      calculations_table[[#This Row],[Earliest payment date]]
   )
)</f>
        <v>#N/A</v>
      </c>
      <c r="J319" s="19">
        <f>SUMIFS(calculations_table[Payment amount], calculations_table[Member ID], calculations_table[[#This Row],[Member ID]])</f>
        <v>0</v>
      </c>
      <c r="K319" s="19" t="e">
        <f>calculations_table[[#This Row],[Total interest multiplier - Judgments]]</f>
        <v>#N/A</v>
      </c>
      <c r="L319" s="19" t="e">
        <f>calculations_table[[#This Row],[Payment amount]]*(calculations_table[[#This Row],[Interest multiplier]]-1)</f>
        <v>#N/A</v>
      </c>
      <c r="M31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19" s="19" t="e">
        <f>1+(calculations_table[[#This Row],[Effective date]]-calculations_table[[#This Row],[Interest start date - Judgments]])/365.25* JudgmentsRate</f>
        <v>#N/A</v>
      </c>
      <c r="O319" s="19">
        <v>1</v>
      </c>
      <c r="P319" s="19" t="e">
        <f>calculations_table[[#This Row],[Period 1 interest multiplier - Judgments]]*calculations_table[[#This Row],[Period 2 interest multiplier - Judgments]]</f>
        <v>#N/A</v>
      </c>
      <c r="Q319" s="11"/>
      <c r="Z319"/>
      <c r="AA319"/>
      <c r="AB319"/>
      <c r="AC319"/>
      <c r="AD319"/>
      <c r="AE319"/>
      <c r="AH319" s="11"/>
      <c r="AI319" s="11"/>
      <c r="AJ319" s="11"/>
      <c r="AK319" s="11"/>
      <c r="AL319" s="11"/>
      <c r="AM319" s="11"/>
    </row>
    <row r="320" spans="1:39" x14ac:dyDescent="0.2">
      <c r="A320" s="37" t="str">
        <f>IFERROR(IF(Calc_type="Bulk", IF(data_final_bulk[[#This Row],[Member ID]]="", "", data_final_bulk[[#This Row],[Member ID]]), IF(A319="Member ID",  "Individual","")), "")</f>
        <v/>
      </c>
      <c r="B320" s="35" t="str">
        <f>IFERROR(IF(Calc_type="Bulk", IF(data_final_bulk[[#This Row],[Global ID]]="", "", data_final_bulk[[#This Row],[Global ID]]), IF(B319="Global ID", "Individual","")), "")</f>
        <v/>
      </c>
      <c r="C320" s="85">
        <f>IF(Calc_type="Bulk", data_final_bulk[[#This Row],[Effective date]], Effective_date_individual)</f>
        <v>0</v>
      </c>
      <c r="D320" s="16">
        <f>IF(Calc_type="Bulk", data_final_bulk[[#This Row],[Earliest payment date]], Earliest_payment_date_individual)</f>
        <v>0</v>
      </c>
      <c r="E320" s="16">
        <f>IF(Calc_type="Bulk", data_final_bulk[[#This Row],[Lump Sum payment date]], Lump_sum_payment_date_individual)</f>
        <v>0</v>
      </c>
      <c r="F320" s="19">
        <f>IF(Calc_type="Bulk", data_final_bulk[[#This Row],[Payment amount]], Payment_amount_individual)</f>
        <v>0</v>
      </c>
      <c r="G320" s="19">
        <f>IF(Calc_type="Bulk", data_final_bulk[[#This Row],[Payment type]], Payment_type_individual)</f>
        <v>0</v>
      </c>
      <c r="H32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0" s="16" t="e">
        <f>IF(calculations_table[[#This Row],[Lump sum flag]]="Y",
calculations_table[[#This Row],[Lump sum payment date]],
   IF(calculations_table[[#This Row],[Earliest payment date]]=0,
      "N/A",
      calculations_table[[#This Row],[Earliest payment date]]
   )
)</f>
        <v>#N/A</v>
      </c>
      <c r="J320" s="19">
        <f>SUMIFS(calculations_table[Payment amount], calculations_table[Member ID], calculations_table[[#This Row],[Member ID]])</f>
        <v>0</v>
      </c>
      <c r="K320" s="19" t="e">
        <f>calculations_table[[#This Row],[Total interest multiplier - Judgments]]</f>
        <v>#N/A</v>
      </c>
      <c r="L320" s="19" t="e">
        <f>calculations_table[[#This Row],[Payment amount]]*(calculations_table[[#This Row],[Interest multiplier]]-1)</f>
        <v>#N/A</v>
      </c>
      <c r="M32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0" s="19" t="e">
        <f>1+(calculations_table[[#This Row],[Effective date]]-calculations_table[[#This Row],[Interest start date - Judgments]])/365.25* JudgmentsRate</f>
        <v>#N/A</v>
      </c>
      <c r="O320" s="19">
        <v>1</v>
      </c>
      <c r="P320" s="19" t="e">
        <f>calculations_table[[#This Row],[Period 1 interest multiplier - Judgments]]*calculations_table[[#This Row],[Period 2 interest multiplier - Judgments]]</f>
        <v>#N/A</v>
      </c>
      <c r="Q320" s="11"/>
      <c r="Z320"/>
      <c r="AA320"/>
      <c r="AB320"/>
      <c r="AC320"/>
      <c r="AD320"/>
      <c r="AE320"/>
      <c r="AH320" s="11"/>
      <c r="AI320" s="11"/>
      <c r="AJ320" s="11"/>
      <c r="AK320" s="11"/>
      <c r="AL320" s="11"/>
      <c r="AM320" s="11"/>
    </row>
    <row r="321" spans="1:39" x14ac:dyDescent="0.2">
      <c r="A321" s="37" t="str">
        <f>IFERROR(IF(Calc_type="Bulk", IF(data_final_bulk[[#This Row],[Member ID]]="", "", data_final_bulk[[#This Row],[Member ID]]), IF(A320="Member ID",  "Individual","")), "")</f>
        <v/>
      </c>
      <c r="B321" s="35" t="str">
        <f>IFERROR(IF(Calc_type="Bulk", IF(data_final_bulk[[#This Row],[Global ID]]="", "", data_final_bulk[[#This Row],[Global ID]]), IF(B320="Global ID", "Individual","")), "")</f>
        <v/>
      </c>
      <c r="C321" s="85">
        <f>IF(Calc_type="Bulk", data_final_bulk[[#This Row],[Effective date]], Effective_date_individual)</f>
        <v>0</v>
      </c>
      <c r="D321" s="16">
        <f>IF(Calc_type="Bulk", data_final_bulk[[#This Row],[Earliest payment date]], Earliest_payment_date_individual)</f>
        <v>0</v>
      </c>
      <c r="E321" s="16">
        <f>IF(Calc_type="Bulk", data_final_bulk[[#This Row],[Lump Sum payment date]], Lump_sum_payment_date_individual)</f>
        <v>0</v>
      </c>
      <c r="F321" s="19">
        <f>IF(Calc_type="Bulk", data_final_bulk[[#This Row],[Payment amount]], Payment_amount_individual)</f>
        <v>0</v>
      </c>
      <c r="G321" s="19">
        <f>IF(Calc_type="Bulk", data_final_bulk[[#This Row],[Payment type]], Payment_type_individual)</f>
        <v>0</v>
      </c>
      <c r="H32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1" s="16" t="e">
        <f>IF(calculations_table[[#This Row],[Lump sum flag]]="Y",
calculations_table[[#This Row],[Lump sum payment date]],
   IF(calculations_table[[#This Row],[Earliest payment date]]=0,
      "N/A",
      calculations_table[[#This Row],[Earliest payment date]]
   )
)</f>
        <v>#N/A</v>
      </c>
      <c r="J321" s="19">
        <f>SUMIFS(calculations_table[Payment amount], calculations_table[Member ID], calculations_table[[#This Row],[Member ID]])</f>
        <v>0</v>
      </c>
      <c r="K321" s="19" t="e">
        <f>calculations_table[[#This Row],[Total interest multiplier - Judgments]]</f>
        <v>#N/A</v>
      </c>
      <c r="L321" s="19" t="e">
        <f>calculations_table[[#This Row],[Payment amount]]*(calculations_table[[#This Row],[Interest multiplier]]-1)</f>
        <v>#N/A</v>
      </c>
      <c r="M32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1" s="19" t="e">
        <f>1+(calculations_table[[#This Row],[Effective date]]-calculations_table[[#This Row],[Interest start date - Judgments]])/365.25* JudgmentsRate</f>
        <v>#N/A</v>
      </c>
      <c r="O321" s="19">
        <v>1</v>
      </c>
      <c r="P321" s="19" t="e">
        <f>calculations_table[[#This Row],[Period 1 interest multiplier - Judgments]]*calculations_table[[#This Row],[Period 2 interest multiplier - Judgments]]</f>
        <v>#N/A</v>
      </c>
      <c r="Q321" s="11"/>
      <c r="Z321"/>
      <c r="AA321"/>
      <c r="AB321"/>
      <c r="AC321"/>
      <c r="AD321"/>
      <c r="AE321"/>
      <c r="AH321" s="11"/>
      <c r="AI321" s="11"/>
      <c r="AJ321" s="11"/>
      <c r="AK321" s="11"/>
      <c r="AL321" s="11"/>
      <c r="AM321" s="11"/>
    </row>
    <row r="322" spans="1:39" x14ac:dyDescent="0.2">
      <c r="A322" s="37" t="str">
        <f>IFERROR(IF(Calc_type="Bulk", IF(data_final_bulk[[#This Row],[Member ID]]="", "", data_final_bulk[[#This Row],[Member ID]]), IF(A321="Member ID",  "Individual","")), "")</f>
        <v/>
      </c>
      <c r="B322" s="35" t="str">
        <f>IFERROR(IF(Calc_type="Bulk", IF(data_final_bulk[[#This Row],[Global ID]]="", "", data_final_bulk[[#This Row],[Global ID]]), IF(B321="Global ID", "Individual","")), "")</f>
        <v/>
      </c>
      <c r="C322" s="85">
        <f>IF(Calc_type="Bulk", data_final_bulk[[#This Row],[Effective date]], Effective_date_individual)</f>
        <v>0</v>
      </c>
      <c r="D322" s="16">
        <f>IF(Calc_type="Bulk", data_final_bulk[[#This Row],[Earliest payment date]], Earliest_payment_date_individual)</f>
        <v>0</v>
      </c>
      <c r="E322" s="16">
        <f>IF(Calc_type="Bulk", data_final_bulk[[#This Row],[Lump Sum payment date]], Lump_sum_payment_date_individual)</f>
        <v>0</v>
      </c>
      <c r="F322" s="19">
        <f>IF(Calc_type="Bulk", data_final_bulk[[#This Row],[Payment amount]], Payment_amount_individual)</f>
        <v>0</v>
      </c>
      <c r="G322" s="19">
        <f>IF(Calc_type="Bulk", data_final_bulk[[#This Row],[Payment type]], Payment_type_individual)</f>
        <v>0</v>
      </c>
      <c r="H32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2" s="16" t="e">
        <f>IF(calculations_table[[#This Row],[Lump sum flag]]="Y",
calculations_table[[#This Row],[Lump sum payment date]],
   IF(calculations_table[[#This Row],[Earliest payment date]]=0,
      "N/A",
      calculations_table[[#This Row],[Earliest payment date]]
   )
)</f>
        <v>#N/A</v>
      </c>
      <c r="J322" s="19">
        <f>SUMIFS(calculations_table[Payment amount], calculations_table[Member ID], calculations_table[[#This Row],[Member ID]])</f>
        <v>0</v>
      </c>
      <c r="K322" s="19" t="e">
        <f>calculations_table[[#This Row],[Total interest multiplier - Judgments]]</f>
        <v>#N/A</v>
      </c>
      <c r="L322" s="19" t="e">
        <f>calculations_table[[#This Row],[Payment amount]]*(calculations_table[[#This Row],[Interest multiplier]]-1)</f>
        <v>#N/A</v>
      </c>
      <c r="M32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2" s="19" t="e">
        <f>1+(calculations_table[[#This Row],[Effective date]]-calculations_table[[#This Row],[Interest start date - Judgments]])/365.25* JudgmentsRate</f>
        <v>#N/A</v>
      </c>
      <c r="O322" s="19">
        <v>1</v>
      </c>
      <c r="P322" s="19" t="e">
        <f>calculations_table[[#This Row],[Period 1 interest multiplier - Judgments]]*calculations_table[[#This Row],[Period 2 interest multiplier - Judgments]]</f>
        <v>#N/A</v>
      </c>
      <c r="Q322" s="11"/>
      <c r="Z322"/>
      <c r="AA322"/>
      <c r="AB322"/>
      <c r="AC322"/>
      <c r="AD322"/>
      <c r="AE322"/>
      <c r="AH322" s="11"/>
      <c r="AI322" s="11"/>
      <c r="AJ322" s="11"/>
      <c r="AK322" s="11"/>
      <c r="AL322" s="11"/>
      <c r="AM322" s="11"/>
    </row>
    <row r="323" spans="1:39" x14ac:dyDescent="0.2">
      <c r="A323" s="37" t="str">
        <f>IFERROR(IF(Calc_type="Bulk", IF(data_final_bulk[[#This Row],[Member ID]]="", "", data_final_bulk[[#This Row],[Member ID]]), IF(A322="Member ID",  "Individual","")), "")</f>
        <v/>
      </c>
      <c r="B323" s="35" t="str">
        <f>IFERROR(IF(Calc_type="Bulk", IF(data_final_bulk[[#This Row],[Global ID]]="", "", data_final_bulk[[#This Row],[Global ID]]), IF(B322="Global ID", "Individual","")), "")</f>
        <v/>
      </c>
      <c r="C323" s="85">
        <f>IF(Calc_type="Bulk", data_final_bulk[[#This Row],[Effective date]], Effective_date_individual)</f>
        <v>0</v>
      </c>
      <c r="D323" s="16">
        <f>IF(Calc_type="Bulk", data_final_bulk[[#This Row],[Earliest payment date]], Earliest_payment_date_individual)</f>
        <v>0</v>
      </c>
      <c r="E323" s="16">
        <f>IF(Calc_type="Bulk", data_final_bulk[[#This Row],[Lump Sum payment date]], Lump_sum_payment_date_individual)</f>
        <v>0</v>
      </c>
      <c r="F323" s="19">
        <f>IF(Calc_type="Bulk", data_final_bulk[[#This Row],[Payment amount]], Payment_amount_individual)</f>
        <v>0</v>
      </c>
      <c r="G323" s="19">
        <f>IF(Calc_type="Bulk", data_final_bulk[[#This Row],[Payment type]], Payment_type_individual)</f>
        <v>0</v>
      </c>
      <c r="H32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3" s="16" t="e">
        <f>IF(calculations_table[[#This Row],[Lump sum flag]]="Y",
calculations_table[[#This Row],[Lump sum payment date]],
   IF(calculations_table[[#This Row],[Earliest payment date]]=0,
      "N/A",
      calculations_table[[#This Row],[Earliest payment date]]
   )
)</f>
        <v>#N/A</v>
      </c>
      <c r="J323" s="19">
        <f>SUMIFS(calculations_table[Payment amount], calculations_table[Member ID], calculations_table[[#This Row],[Member ID]])</f>
        <v>0</v>
      </c>
      <c r="K323" s="19" t="e">
        <f>calculations_table[[#This Row],[Total interest multiplier - Judgments]]</f>
        <v>#N/A</v>
      </c>
      <c r="L323" s="19" t="e">
        <f>calculations_table[[#This Row],[Payment amount]]*(calculations_table[[#This Row],[Interest multiplier]]-1)</f>
        <v>#N/A</v>
      </c>
      <c r="M32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3" s="19" t="e">
        <f>1+(calculations_table[[#This Row],[Effective date]]-calculations_table[[#This Row],[Interest start date - Judgments]])/365.25* JudgmentsRate</f>
        <v>#N/A</v>
      </c>
      <c r="O323" s="19">
        <v>1</v>
      </c>
      <c r="P323" s="19" t="e">
        <f>calculations_table[[#This Row],[Period 1 interest multiplier - Judgments]]*calculations_table[[#This Row],[Period 2 interest multiplier - Judgments]]</f>
        <v>#N/A</v>
      </c>
      <c r="Q323" s="11"/>
      <c r="Z323"/>
      <c r="AA323"/>
      <c r="AB323"/>
      <c r="AC323"/>
      <c r="AD323"/>
      <c r="AE323"/>
      <c r="AH323" s="11"/>
      <c r="AI323" s="11"/>
      <c r="AJ323" s="11"/>
      <c r="AK323" s="11"/>
      <c r="AL323" s="11"/>
      <c r="AM323" s="11"/>
    </row>
    <row r="324" spans="1:39" x14ac:dyDescent="0.2">
      <c r="A324" s="37" t="str">
        <f>IFERROR(IF(Calc_type="Bulk", IF(data_final_bulk[[#This Row],[Member ID]]="", "", data_final_bulk[[#This Row],[Member ID]]), IF(A323="Member ID",  "Individual","")), "")</f>
        <v/>
      </c>
      <c r="B324" s="35" t="str">
        <f>IFERROR(IF(Calc_type="Bulk", IF(data_final_bulk[[#This Row],[Global ID]]="", "", data_final_bulk[[#This Row],[Global ID]]), IF(B323="Global ID", "Individual","")), "")</f>
        <v/>
      </c>
      <c r="C324" s="85">
        <f>IF(Calc_type="Bulk", data_final_bulk[[#This Row],[Effective date]], Effective_date_individual)</f>
        <v>0</v>
      </c>
      <c r="D324" s="16">
        <f>IF(Calc_type="Bulk", data_final_bulk[[#This Row],[Earliest payment date]], Earliest_payment_date_individual)</f>
        <v>0</v>
      </c>
      <c r="E324" s="16">
        <f>IF(Calc_type="Bulk", data_final_bulk[[#This Row],[Lump Sum payment date]], Lump_sum_payment_date_individual)</f>
        <v>0</v>
      </c>
      <c r="F324" s="19">
        <f>IF(Calc_type="Bulk", data_final_bulk[[#This Row],[Payment amount]], Payment_amount_individual)</f>
        <v>0</v>
      </c>
      <c r="G324" s="19">
        <f>IF(Calc_type="Bulk", data_final_bulk[[#This Row],[Payment type]], Payment_type_individual)</f>
        <v>0</v>
      </c>
      <c r="H32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4" s="16" t="e">
        <f>IF(calculations_table[[#This Row],[Lump sum flag]]="Y",
calculations_table[[#This Row],[Lump sum payment date]],
   IF(calculations_table[[#This Row],[Earliest payment date]]=0,
      "N/A",
      calculations_table[[#This Row],[Earliest payment date]]
   )
)</f>
        <v>#N/A</v>
      </c>
      <c r="J324" s="19">
        <f>SUMIFS(calculations_table[Payment amount], calculations_table[Member ID], calculations_table[[#This Row],[Member ID]])</f>
        <v>0</v>
      </c>
      <c r="K324" s="19" t="e">
        <f>calculations_table[[#This Row],[Total interest multiplier - Judgments]]</f>
        <v>#N/A</v>
      </c>
      <c r="L324" s="19" t="e">
        <f>calculations_table[[#This Row],[Payment amount]]*(calculations_table[[#This Row],[Interest multiplier]]-1)</f>
        <v>#N/A</v>
      </c>
      <c r="M32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4" s="19" t="e">
        <f>1+(calculations_table[[#This Row],[Effective date]]-calculations_table[[#This Row],[Interest start date - Judgments]])/365.25* JudgmentsRate</f>
        <v>#N/A</v>
      </c>
      <c r="O324" s="19">
        <v>1</v>
      </c>
      <c r="P324" s="19" t="e">
        <f>calculations_table[[#This Row],[Period 1 interest multiplier - Judgments]]*calculations_table[[#This Row],[Period 2 interest multiplier - Judgments]]</f>
        <v>#N/A</v>
      </c>
      <c r="Q324" s="11"/>
      <c r="Z324"/>
      <c r="AA324"/>
      <c r="AB324"/>
      <c r="AC324"/>
      <c r="AD324"/>
      <c r="AE324"/>
      <c r="AH324" s="11"/>
      <c r="AI324" s="11"/>
      <c r="AJ324" s="11"/>
      <c r="AK324" s="11"/>
      <c r="AL324" s="11"/>
      <c r="AM324" s="11"/>
    </row>
    <row r="325" spans="1:39" x14ac:dyDescent="0.2">
      <c r="A325" s="37" t="str">
        <f>IFERROR(IF(Calc_type="Bulk", IF(data_final_bulk[[#This Row],[Member ID]]="", "", data_final_bulk[[#This Row],[Member ID]]), IF(A324="Member ID",  "Individual","")), "")</f>
        <v/>
      </c>
      <c r="B325" s="35" t="str">
        <f>IFERROR(IF(Calc_type="Bulk", IF(data_final_bulk[[#This Row],[Global ID]]="", "", data_final_bulk[[#This Row],[Global ID]]), IF(B324="Global ID", "Individual","")), "")</f>
        <v/>
      </c>
      <c r="C325" s="85">
        <f>IF(Calc_type="Bulk", data_final_bulk[[#This Row],[Effective date]], Effective_date_individual)</f>
        <v>0</v>
      </c>
      <c r="D325" s="16">
        <f>IF(Calc_type="Bulk", data_final_bulk[[#This Row],[Earliest payment date]], Earliest_payment_date_individual)</f>
        <v>0</v>
      </c>
      <c r="E325" s="16">
        <f>IF(Calc_type="Bulk", data_final_bulk[[#This Row],[Lump Sum payment date]], Lump_sum_payment_date_individual)</f>
        <v>0</v>
      </c>
      <c r="F325" s="19">
        <f>IF(Calc_type="Bulk", data_final_bulk[[#This Row],[Payment amount]], Payment_amount_individual)</f>
        <v>0</v>
      </c>
      <c r="G325" s="19">
        <f>IF(Calc_type="Bulk", data_final_bulk[[#This Row],[Payment type]], Payment_type_individual)</f>
        <v>0</v>
      </c>
      <c r="H32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5" s="16" t="e">
        <f>IF(calculations_table[[#This Row],[Lump sum flag]]="Y",
calculations_table[[#This Row],[Lump sum payment date]],
   IF(calculations_table[[#This Row],[Earliest payment date]]=0,
      "N/A",
      calculations_table[[#This Row],[Earliest payment date]]
   )
)</f>
        <v>#N/A</v>
      </c>
      <c r="J325" s="19">
        <f>SUMIFS(calculations_table[Payment amount], calculations_table[Member ID], calculations_table[[#This Row],[Member ID]])</f>
        <v>0</v>
      </c>
      <c r="K325" s="19" t="e">
        <f>calculations_table[[#This Row],[Total interest multiplier - Judgments]]</f>
        <v>#N/A</v>
      </c>
      <c r="L325" s="19" t="e">
        <f>calculations_table[[#This Row],[Payment amount]]*(calculations_table[[#This Row],[Interest multiplier]]-1)</f>
        <v>#N/A</v>
      </c>
      <c r="M32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5" s="19" t="e">
        <f>1+(calculations_table[[#This Row],[Effective date]]-calculations_table[[#This Row],[Interest start date - Judgments]])/365.25* JudgmentsRate</f>
        <v>#N/A</v>
      </c>
      <c r="O325" s="19">
        <v>1</v>
      </c>
      <c r="P325" s="19" t="e">
        <f>calculations_table[[#This Row],[Period 1 interest multiplier - Judgments]]*calculations_table[[#This Row],[Period 2 interest multiplier - Judgments]]</f>
        <v>#N/A</v>
      </c>
      <c r="Q325" s="11"/>
      <c r="Z325"/>
      <c r="AA325"/>
      <c r="AB325"/>
      <c r="AC325"/>
      <c r="AD325"/>
      <c r="AE325"/>
      <c r="AH325" s="11"/>
      <c r="AI325" s="11"/>
      <c r="AJ325" s="11"/>
      <c r="AK325" s="11"/>
      <c r="AL325" s="11"/>
      <c r="AM325" s="11"/>
    </row>
    <row r="326" spans="1:39" x14ac:dyDescent="0.2">
      <c r="A326" s="37" t="str">
        <f>IFERROR(IF(Calc_type="Bulk", IF(data_final_bulk[[#This Row],[Member ID]]="", "", data_final_bulk[[#This Row],[Member ID]]), IF(A325="Member ID",  "Individual","")), "")</f>
        <v/>
      </c>
      <c r="B326" s="35" t="str">
        <f>IFERROR(IF(Calc_type="Bulk", IF(data_final_bulk[[#This Row],[Global ID]]="", "", data_final_bulk[[#This Row],[Global ID]]), IF(B325="Global ID", "Individual","")), "")</f>
        <v/>
      </c>
      <c r="C326" s="85">
        <f>IF(Calc_type="Bulk", data_final_bulk[[#This Row],[Effective date]], Effective_date_individual)</f>
        <v>0</v>
      </c>
      <c r="D326" s="16">
        <f>IF(Calc_type="Bulk", data_final_bulk[[#This Row],[Earliest payment date]], Earliest_payment_date_individual)</f>
        <v>0</v>
      </c>
      <c r="E326" s="16">
        <f>IF(Calc_type="Bulk", data_final_bulk[[#This Row],[Lump Sum payment date]], Lump_sum_payment_date_individual)</f>
        <v>0</v>
      </c>
      <c r="F326" s="19">
        <f>IF(Calc_type="Bulk", data_final_bulk[[#This Row],[Payment amount]], Payment_amount_individual)</f>
        <v>0</v>
      </c>
      <c r="G326" s="19">
        <f>IF(Calc_type="Bulk", data_final_bulk[[#This Row],[Payment type]], Payment_type_individual)</f>
        <v>0</v>
      </c>
      <c r="H32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6" s="16" t="e">
        <f>IF(calculations_table[[#This Row],[Lump sum flag]]="Y",
calculations_table[[#This Row],[Lump sum payment date]],
   IF(calculations_table[[#This Row],[Earliest payment date]]=0,
      "N/A",
      calculations_table[[#This Row],[Earliest payment date]]
   )
)</f>
        <v>#N/A</v>
      </c>
      <c r="J326" s="19">
        <f>SUMIFS(calculations_table[Payment amount], calculations_table[Member ID], calculations_table[[#This Row],[Member ID]])</f>
        <v>0</v>
      </c>
      <c r="K326" s="19" t="e">
        <f>calculations_table[[#This Row],[Total interest multiplier - Judgments]]</f>
        <v>#N/A</v>
      </c>
      <c r="L326" s="19" t="e">
        <f>calculations_table[[#This Row],[Payment amount]]*(calculations_table[[#This Row],[Interest multiplier]]-1)</f>
        <v>#N/A</v>
      </c>
      <c r="M32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6" s="19" t="e">
        <f>1+(calculations_table[[#This Row],[Effective date]]-calculations_table[[#This Row],[Interest start date - Judgments]])/365.25* JudgmentsRate</f>
        <v>#N/A</v>
      </c>
      <c r="O326" s="19">
        <v>1</v>
      </c>
      <c r="P326" s="19" t="e">
        <f>calculations_table[[#This Row],[Period 1 interest multiplier - Judgments]]*calculations_table[[#This Row],[Period 2 interest multiplier - Judgments]]</f>
        <v>#N/A</v>
      </c>
      <c r="Q326" s="11"/>
      <c r="Z326"/>
      <c r="AA326"/>
      <c r="AB326"/>
      <c r="AC326"/>
      <c r="AD326"/>
      <c r="AE326"/>
      <c r="AH326" s="11"/>
      <c r="AI326" s="11"/>
      <c r="AJ326" s="11"/>
      <c r="AK326" s="11"/>
      <c r="AL326" s="11"/>
      <c r="AM326" s="11"/>
    </row>
    <row r="327" spans="1:39" x14ac:dyDescent="0.2">
      <c r="A327" s="37" t="str">
        <f>IFERROR(IF(Calc_type="Bulk", IF(data_final_bulk[[#This Row],[Member ID]]="", "", data_final_bulk[[#This Row],[Member ID]]), IF(A326="Member ID",  "Individual","")), "")</f>
        <v/>
      </c>
      <c r="B327" s="35" t="str">
        <f>IFERROR(IF(Calc_type="Bulk", IF(data_final_bulk[[#This Row],[Global ID]]="", "", data_final_bulk[[#This Row],[Global ID]]), IF(B326="Global ID", "Individual","")), "")</f>
        <v/>
      </c>
      <c r="C327" s="85">
        <f>IF(Calc_type="Bulk", data_final_bulk[[#This Row],[Effective date]], Effective_date_individual)</f>
        <v>0</v>
      </c>
      <c r="D327" s="16">
        <f>IF(Calc_type="Bulk", data_final_bulk[[#This Row],[Earliest payment date]], Earliest_payment_date_individual)</f>
        <v>0</v>
      </c>
      <c r="E327" s="16">
        <f>IF(Calc_type="Bulk", data_final_bulk[[#This Row],[Lump Sum payment date]], Lump_sum_payment_date_individual)</f>
        <v>0</v>
      </c>
      <c r="F327" s="19">
        <f>IF(Calc_type="Bulk", data_final_bulk[[#This Row],[Payment amount]], Payment_amount_individual)</f>
        <v>0</v>
      </c>
      <c r="G327" s="19">
        <f>IF(Calc_type="Bulk", data_final_bulk[[#This Row],[Payment type]], Payment_type_individual)</f>
        <v>0</v>
      </c>
      <c r="H32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7" s="16" t="e">
        <f>IF(calculations_table[[#This Row],[Lump sum flag]]="Y",
calculations_table[[#This Row],[Lump sum payment date]],
   IF(calculations_table[[#This Row],[Earliest payment date]]=0,
      "N/A",
      calculations_table[[#This Row],[Earliest payment date]]
   )
)</f>
        <v>#N/A</v>
      </c>
      <c r="J327" s="19">
        <f>SUMIFS(calculations_table[Payment amount], calculations_table[Member ID], calculations_table[[#This Row],[Member ID]])</f>
        <v>0</v>
      </c>
      <c r="K327" s="19" t="e">
        <f>calculations_table[[#This Row],[Total interest multiplier - Judgments]]</f>
        <v>#N/A</v>
      </c>
      <c r="L327" s="19" t="e">
        <f>calculations_table[[#This Row],[Payment amount]]*(calculations_table[[#This Row],[Interest multiplier]]-1)</f>
        <v>#N/A</v>
      </c>
      <c r="M32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7" s="19" t="e">
        <f>1+(calculations_table[[#This Row],[Effective date]]-calculations_table[[#This Row],[Interest start date - Judgments]])/365.25* JudgmentsRate</f>
        <v>#N/A</v>
      </c>
      <c r="O327" s="19">
        <v>1</v>
      </c>
      <c r="P327" s="19" t="e">
        <f>calculations_table[[#This Row],[Period 1 interest multiplier - Judgments]]*calculations_table[[#This Row],[Period 2 interest multiplier - Judgments]]</f>
        <v>#N/A</v>
      </c>
      <c r="Q327" s="11"/>
      <c r="Z327"/>
      <c r="AA327"/>
      <c r="AB327"/>
      <c r="AC327"/>
      <c r="AD327"/>
      <c r="AE327"/>
      <c r="AH327" s="11"/>
      <c r="AI327" s="11"/>
      <c r="AJ327" s="11"/>
      <c r="AK327" s="11"/>
      <c r="AL327" s="11"/>
      <c r="AM327" s="11"/>
    </row>
    <row r="328" spans="1:39" x14ac:dyDescent="0.2">
      <c r="A328" s="37" t="str">
        <f>IFERROR(IF(Calc_type="Bulk", IF(data_final_bulk[[#This Row],[Member ID]]="", "", data_final_bulk[[#This Row],[Member ID]]), IF(A327="Member ID",  "Individual","")), "")</f>
        <v/>
      </c>
      <c r="B328" s="35" t="str">
        <f>IFERROR(IF(Calc_type="Bulk", IF(data_final_bulk[[#This Row],[Global ID]]="", "", data_final_bulk[[#This Row],[Global ID]]), IF(B327="Global ID", "Individual","")), "")</f>
        <v/>
      </c>
      <c r="C328" s="85">
        <f>IF(Calc_type="Bulk", data_final_bulk[[#This Row],[Effective date]], Effective_date_individual)</f>
        <v>0</v>
      </c>
      <c r="D328" s="16">
        <f>IF(Calc_type="Bulk", data_final_bulk[[#This Row],[Earliest payment date]], Earliest_payment_date_individual)</f>
        <v>0</v>
      </c>
      <c r="E328" s="16">
        <f>IF(Calc_type="Bulk", data_final_bulk[[#This Row],[Lump Sum payment date]], Lump_sum_payment_date_individual)</f>
        <v>0</v>
      </c>
      <c r="F328" s="19">
        <f>IF(Calc_type="Bulk", data_final_bulk[[#This Row],[Payment amount]], Payment_amount_individual)</f>
        <v>0</v>
      </c>
      <c r="G328" s="19">
        <f>IF(Calc_type="Bulk", data_final_bulk[[#This Row],[Payment type]], Payment_type_individual)</f>
        <v>0</v>
      </c>
      <c r="H32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8" s="16" t="e">
        <f>IF(calculations_table[[#This Row],[Lump sum flag]]="Y",
calculations_table[[#This Row],[Lump sum payment date]],
   IF(calculations_table[[#This Row],[Earliest payment date]]=0,
      "N/A",
      calculations_table[[#This Row],[Earliest payment date]]
   )
)</f>
        <v>#N/A</v>
      </c>
      <c r="J328" s="19">
        <f>SUMIFS(calculations_table[Payment amount], calculations_table[Member ID], calculations_table[[#This Row],[Member ID]])</f>
        <v>0</v>
      </c>
      <c r="K328" s="19" t="e">
        <f>calculations_table[[#This Row],[Total interest multiplier - Judgments]]</f>
        <v>#N/A</v>
      </c>
      <c r="L328" s="19" t="e">
        <f>calculations_table[[#This Row],[Payment amount]]*(calculations_table[[#This Row],[Interest multiplier]]-1)</f>
        <v>#N/A</v>
      </c>
      <c r="M32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8" s="19" t="e">
        <f>1+(calculations_table[[#This Row],[Effective date]]-calculations_table[[#This Row],[Interest start date - Judgments]])/365.25* JudgmentsRate</f>
        <v>#N/A</v>
      </c>
      <c r="O328" s="19">
        <v>1</v>
      </c>
      <c r="P328" s="19" t="e">
        <f>calculations_table[[#This Row],[Period 1 interest multiplier - Judgments]]*calculations_table[[#This Row],[Period 2 interest multiplier - Judgments]]</f>
        <v>#N/A</v>
      </c>
      <c r="Q328" s="11"/>
      <c r="Z328"/>
      <c r="AA328"/>
      <c r="AB328"/>
      <c r="AC328"/>
      <c r="AD328"/>
      <c r="AE328"/>
      <c r="AH328" s="11"/>
      <c r="AI328" s="11"/>
      <c r="AJ328" s="11"/>
      <c r="AK328" s="11"/>
      <c r="AL328" s="11"/>
      <c r="AM328" s="11"/>
    </row>
    <row r="329" spans="1:39" x14ac:dyDescent="0.2">
      <c r="A329" s="37" t="str">
        <f>IFERROR(IF(Calc_type="Bulk", IF(data_final_bulk[[#This Row],[Member ID]]="", "", data_final_bulk[[#This Row],[Member ID]]), IF(A328="Member ID",  "Individual","")), "")</f>
        <v/>
      </c>
      <c r="B329" s="35" t="str">
        <f>IFERROR(IF(Calc_type="Bulk", IF(data_final_bulk[[#This Row],[Global ID]]="", "", data_final_bulk[[#This Row],[Global ID]]), IF(B328="Global ID", "Individual","")), "")</f>
        <v/>
      </c>
      <c r="C329" s="85">
        <f>IF(Calc_type="Bulk", data_final_bulk[[#This Row],[Effective date]], Effective_date_individual)</f>
        <v>0</v>
      </c>
      <c r="D329" s="16">
        <f>IF(Calc_type="Bulk", data_final_bulk[[#This Row],[Earliest payment date]], Earliest_payment_date_individual)</f>
        <v>0</v>
      </c>
      <c r="E329" s="16">
        <f>IF(Calc_type="Bulk", data_final_bulk[[#This Row],[Lump Sum payment date]], Lump_sum_payment_date_individual)</f>
        <v>0</v>
      </c>
      <c r="F329" s="19">
        <f>IF(Calc_type="Bulk", data_final_bulk[[#This Row],[Payment amount]], Payment_amount_individual)</f>
        <v>0</v>
      </c>
      <c r="G329" s="19">
        <f>IF(Calc_type="Bulk", data_final_bulk[[#This Row],[Payment type]], Payment_type_individual)</f>
        <v>0</v>
      </c>
      <c r="H32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29" s="16" t="e">
        <f>IF(calculations_table[[#This Row],[Lump sum flag]]="Y",
calculations_table[[#This Row],[Lump sum payment date]],
   IF(calculations_table[[#This Row],[Earliest payment date]]=0,
      "N/A",
      calculations_table[[#This Row],[Earliest payment date]]
   )
)</f>
        <v>#N/A</v>
      </c>
      <c r="J329" s="19">
        <f>SUMIFS(calculations_table[Payment amount], calculations_table[Member ID], calculations_table[[#This Row],[Member ID]])</f>
        <v>0</v>
      </c>
      <c r="K329" s="19" t="e">
        <f>calculations_table[[#This Row],[Total interest multiplier - Judgments]]</f>
        <v>#N/A</v>
      </c>
      <c r="L329" s="19" t="e">
        <f>calculations_table[[#This Row],[Payment amount]]*(calculations_table[[#This Row],[Interest multiplier]]-1)</f>
        <v>#N/A</v>
      </c>
      <c r="M32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29" s="19" t="e">
        <f>1+(calculations_table[[#This Row],[Effective date]]-calculations_table[[#This Row],[Interest start date - Judgments]])/365.25* JudgmentsRate</f>
        <v>#N/A</v>
      </c>
      <c r="O329" s="19">
        <v>1</v>
      </c>
      <c r="P329" s="19" t="e">
        <f>calculations_table[[#This Row],[Period 1 interest multiplier - Judgments]]*calculations_table[[#This Row],[Period 2 interest multiplier - Judgments]]</f>
        <v>#N/A</v>
      </c>
      <c r="Q329" s="11"/>
      <c r="Z329"/>
      <c r="AA329"/>
      <c r="AB329"/>
      <c r="AC329"/>
      <c r="AD329"/>
      <c r="AE329"/>
      <c r="AH329" s="11"/>
      <c r="AI329" s="11"/>
      <c r="AJ329" s="11"/>
      <c r="AK329" s="11"/>
      <c r="AL329" s="11"/>
      <c r="AM329" s="11"/>
    </row>
    <row r="330" spans="1:39" x14ac:dyDescent="0.2">
      <c r="A330" s="37" t="str">
        <f>IFERROR(IF(Calc_type="Bulk", IF(data_final_bulk[[#This Row],[Member ID]]="", "", data_final_bulk[[#This Row],[Member ID]]), IF(A329="Member ID",  "Individual","")), "")</f>
        <v/>
      </c>
      <c r="B330" s="35" t="str">
        <f>IFERROR(IF(Calc_type="Bulk", IF(data_final_bulk[[#This Row],[Global ID]]="", "", data_final_bulk[[#This Row],[Global ID]]), IF(B329="Global ID", "Individual","")), "")</f>
        <v/>
      </c>
      <c r="C330" s="85">
        <f>IF(Calc_type="Bulk", data_final_bulk[[#This Row],[Effective date]], Effective_date_individual)</f>
        <v>0</v>
      </c>
      <c r="D330" s="16">
        <f>IF(Calc_type="Bulk", data_final_bulk[[#This Row],[Earliest payment date]], Earliest_payment_date_individual)</f>
        <v>0</v>
      </c>
      <c r="E330" s="16">
        <f>IF(Calc_type="Bulk", data_final_bulk[[#This Row],[Lump Sum payment date]], Lump_sum_payment_date_individual)</f>
        <v>0</v>
      </c>
      <c r="F330" s="19">
        <f>IF(Calc_type="Bulk", data_final_bulk[[#This Row],[Payment amount]], Payment_amount_individual)</f>
        <v>0</v>
      </c>
      <c r="G330" s="19">
        <f>IF(Calc_type="Bulk", data_final_bulk[[#This Row],[Payment type]], Payment_type_individual)</f>
        <v>0</v>
      </c>
      <c r="H33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0" s="16" t="e">
        <f>IF(calculations_table[[#This Row],[Lump sum flag]]="Y",
calculations_table[[#This Row],[Lump sum payment date]],
   IF(calculations_table[[#This Row],[Earliest payment date]]=0,
      "N/A",
      calculations_table[[#This Row],[Earliest payment date]]
   )
)</f>
        <v>#N/A</v>
      </c>
      <c r="J330" s="19">
        <f>SUMIFS(calculations_table[Payment amount], calculations_table[Member ID], calculations_table[[#This Row],[Member ID]])</f>
        <v>0</v>
      </c>
      <c r="K330" s="19" t="e">
        <f>calculations_table[[#This Row],[Total interest multiplier - Judgments]]</f>
        <v>#N/A</v>
      </c>
      <c r="L330" s="19" t="e">
        <f>calculations_table[[#This Row],[Payment amount]]*(calculations_table[[#This Row],[Interest multiplier]]-1)</f>
        <v>#N/A</v>
      </c>
      <c r="M33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0" s="19" t="e">
        <f>1+(calculations_table[[#This Row],[Effective date]]-calculations_table[[#This Row],[Interest start date - Judgments]])/365.25* JudgmentsRate</f>
        <v>#N/A</v>
      </c>
      <c r="O330" s="19">
        <v>1</v>
      </c>
      <c r="P330" s="19" t="e">
        <f>calculations_table[[#This Row],[Period 1 interest multiplier - Judgments]]*calculations_table[[#This Row],[Period 2 interest multiplier - Judgments]]</f>
        <v>#N/A</v>
      </c>
      <c r="Q330" s="11"/>
      <c r="Z330"/>
      <c r="AA330"/>
      <c r="AB330"/>
      <c r="AC330"/>
      <c r="AD330"/>
      <c r="AE330"/>
      <c r="AH330" s="11"/>
      <c r="AI330" s="11"/>
      <c r="AJ330" s="11"/>
      <c r="AK330" s="11"/>
      <c r="AL330" s="11"/>
      <c r="AM330" s="11"/>
    </row>
    <row r="331" spans="1:39" x14ac:dyDescent="0.2">
      <c r="A331" s="37" t="str">
        <f>IFERROR(IF(Calc_type="Bulk", IF(data_final_bulk[[#This Row],[Member ID]]="", "", data_final_bulk[[#This Row],[Member ID]]), IF(A330="Member ID",  "Individual","")), "")</f>
        <v/>
      </c>
      <c r="B331" s="35" t="str">
        <f>IFERROR(IF(Calc_type="Bulk", IF(data_final_bulk[[#This Row],[Global ID]]="", "", data_final_bulk[[#This Row],[Global ID]]), IF(B330="Global ID", "Individual","")), "")</f>
        <v/>
      </c>
      <c r="C331" s="85">
        <f>IF(Calc_type="Bulk", data_final_bulk[[#This Row],[Effective date]], Effective_date_individual)</f>
        <v>0</v>
      </c>
      <c r="D331" s="16">
        <f>IF(Calc_type="Bulk", data_final_bulk[[#This Row],[Earliest payment date]], Earliest_payment_date_individual)</f>
        <v>0</v>
      </c>
      <c r="E331" s="16">
        <f>IF(Calc_type="Bulk", data_final_bulk[[#This Row],[Lump Sum payment date]], Lump_sum_payment_date_individual)</f>
        <v>0</v>
      </c>
      <c r="F331" s="19">
        <f>IF(Calc_type="Bulk", data_final_bulk[[#This Row],[Payment amount]], Payment_amount_individual)</f>
        <v>0</v>
      </c>
      <c r="G331" s="19">
        <f>IF(Calc_type="Bulk", data_final_bulk[[#This Row],[Payment type]], Payment_type_individual)</f>
        <v>0</v>
      </c>
      <c r="H33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1" s="16" t="e">
        <f>IF(calculations_table[[#This Row],[Lump sum flag]]="Y",
calculations_table[[#This Row],[Lump sum payment date]],
   IF(calculations_table[[#This Row],[Earliest payment date]]=0,
      "N/A",
      calculations_table[[#This Row],[Earliest payment date]]
   )
)</f>
        <v>#N/A</v>
      </c>
      <c r="J331" s="19">
        <f>SUMIFS(calculations_table[Payment amount], calculations_table[Member ID], calculations_table[[#This Row],[Member ID]])</f>
        <v>0</v>
      </c>
      <c r="K331" s="19" t="e">
        <f>calculations_table[[#This Row],[Total interest multiplier - Judgments]]</f>
        <v>#N/A</v>
      </c>
      <c r="L331" s="19" t="e">
        <f>calculations_table[[#This Row],[Payment amount]]*(calculations_table[[#This Row],[Interest multiplier]]-1)</f>
        <v>#N/A</v>
      </c>
      <c r="M33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1" s="19" t="e">
        <f>1+(calculations_table[[#This Row],[Effective date]]-calculations_table[[#This Row],[Interest start date - Judgments]])/365.25* JudgmentsRate</f>
        <v>#N/A</v>
      </c>
      <c r="O331" s="19">
        <v>1</v>
      </c>
      <c r="P331" s="19" t="e">
        <f>calculations_table[[#This Row],[Period 1 interest multiplier - Judgments]]*calculations_table[[#This Row],[Period 2 interest multiplier - Judgments]]</f>
        <v>#N/A</v>
      </c>
      <c r="Q331" s="11"/>
      <c r="Z331"/>
      <c r="AA331"/>
      <c r="AB331"/>
      <c r="AC331"/>
      <c r="AD331"/>
      <c r="AE331"/>
      <c r="AH331" s="11"/>
      <c r="AI331" s="11"/>
      <c r="AJ331" s="11"/>
      <c r="AK331" s="11"/>
      <c r="AL331" s="11"/>
      <c r="AM331" s="11"/>
    </row>
    <row r="332" spans="1:39" x14ac:dyDescent="0.2">
      <c r="A332" s="37" t="str">
        <f>IFERROR(IF(Calc_type="Bulk", IF(data_final_bulk[[#This Row],[Member ID]]="", "", data_final_bulk[[#This Row],[Member ID]]), IF(A331="Member ID",  "Individual","")), "")</f>
        <v/>
      </c>
      <c r="B332" s="35" t="str">
        <f>IFERROR(IF(Calc_type="Bulk", IF(data_final_bulk[[#This Row],[Global ID]]="", "", data_final_bulk[[#This Row],[Global ID]]), IF(B331="Global ID", "Individual","")), "")</f>
        <v/>
      </c>
      <c r="C332" s="85">
        <f>IF(Calc_type="Bulk", data_final_bulk[[#This Row],[Effective date]], Effective_date_individual)</f>
        <v>0</v>
      </c>
      <c r="D332" s="16">
        <f>IF(Calc_type="Bulk", data_final_bulk[[#This Row],[Earliest payment date]], Earliest_payment_date_individual)</f>
        <v>0</v>
      </c>
      <c r="E332" s="16">
        <f>IF(Calc_type="Bulk", data_final_bulk[[#This Row],[Lump Sum payment date]], Lump_sum_payment_date_individual)</f>
        <v>0</v>
      </c>
      <c r="F332" s="19">
        <f>IF(Calc_type="Bulk", data_final_bulk[[#This Row],[Payment amount]], Payment_amount_individual)</f>
        <v>0</v>
      </c>
      <c r="G332" s="19">
        <f>IF(Calc_type="Bulk", data_final_bulk[[#This Row],[Payment type]], Payment_type_individual)</f>
        <v>0</v>
      </c>
      <c r="H33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2" s="16" t="e">
        <f>IF(calculations_table[[#This Row],[Lump sum flag]]="Y",
calculations_table[[#This Row],[Lump sum payment date]],
   IF(calculations_table[[#This Row],[Earliest payment date]]=0,
      "N/A",
      calculations_table[[#This Row],[Earliest payment date]]
   )
)</f>
        <v>#N/A</v>
      </c>
      <c r="J332" s="19">
        <f>SUMIFS(calculations_table[Payment amount], calculations_table[Member ID], calculations_table[[#This Row],[Member ID]])</f>
        <v>0</v>
      </c>
      <c r="K332" s="19" t="e">
        <f>calculations_table[[#This Row],[Total interest multiplier - Judgments]]</f>
        <v>#N/A</v>
      </c>
      <c r="L332" s="19" t="e">
        <f>calculations_table[[#This Row],[Payment amount]]*(calculations_table[[#This Row],[Interest multiplier]]-1)</f>
        <v>#N/A</v>
      </c>
      <c r="M33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2" s="19" t="e">
        <f>1+(calculations_table[[#This Row],[Effective date]]-calculations_table[[#This Row],[Interest start date - Judgments]])/365.25* JudgmentsRate</f>
        <v>#N/A</v>
      </c>
      <c r="O332" s="19">
        <v>1</v>
      </c>
      <c r="P332" s="19" t="e">
        <f>calculations_table[[#This Row],[Period 1 interest multiplier - Judgments]]*calculations_table[[#This Row],[Period 2 interest multiplier - Judgments]]</f>
        <v>#N/A</v>
      </c>
      <c r="Q332" s="11"/>
      <c r="Z332"/>
      <c r="AA332"/>
      <c r="AB332"/>
      <c r="AC332"/>
      <c r="AD332"/>
      <c r="AE332"/>
      <c r="AH332" s="11"/>
      <c r="AI332" s="11"/>
      <c r="AJ332" s="11"/>
      <c r="AK332" s="11"/>
      <c r="AL332" s="11"/>
      <c r="AM332" s="11"/>
    </row>
    <row r="333" spans="1:39" x14ac:dyDescent="0.2">
      <c r="A333" s="37" t="str">
        <f>IFERROR(IF(Calc_type="Bulk", IF(data_final_bulk[[#This Row],[Member ID]]="", "", data_final_bulk[[#This Row],[Member ID]]), IF(A332="Member ID",  "Individual","")), "")</f>
        <v/>
      </c>
      <c r="B333" s="35" t="str">
        <f>IFERROR(IF(Calc_type="Bulk", IF(data_final_bulk[[#This Row],[Global ID]]="", "", data_final_bulk[[#This Row],[Global ID]]), IF(B332="Global ID", "Individual","")), "")</f>
        <v/>
      </c>
      <c r="C333" s="85">
        <f>IF(Calc_type="Bulk", data_final_bulk[[#This Row],[Effective date]], Effective_date_individual)</f>
        <v>0</v>
      </c>
      <c r="D333" s="16">
        <f>IF(Calc_type="Bulk", data_final_bulk[[#This Row],[Earliest payment date]], Earliest_payment_date_individual)</f>
        <v>0</v>
      </c>
      <c r="E333" s="16">
        <f>IF(Calc_type="Bulk", data_final_bulk[[#This Row],[Lump Sum payment date]], Lump_sum_payment_date_individual)</f>
        <v>0</v>
      </c>
      <c r="F333" s="19">
        <f>IF(Calc_type="Bulk", data_final_bulk[[#This Row],[Payment amount]], Payment_amount_individual)</f>
        <v>0</v>
      </c>
      <c r="G333" s="19">
        <f>IF(Calc_type="Bulk", data_final_bulk[[#This Row],[Payment type]], Payment_type_individual)</f>
        <v>0</v>
      </c>
      <c r="H33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3" s="16" t="e">
        <f>IF(calculations_table[[#This Row],[Lump sum flag]]="Y",
calculations_table[[#This Row],[Lump sum payment date]],
   IF(calculations_table[[#This Row],[Earliest payment date]]=0,
      "N/A",
      calculations_table[[#This Row],[Earliest payment date]]
   )
)</f>
        <v>#N/A</v>
      </c>
      <c r="J333" s="19">
        <f>SUMIFS(calculations_table[Payment amount], calculations_table[Member ID], calculations_table[[#This Row],[Member ID]])</f>
        <v>0</v>
      </c>
      <c r="K333" s="19" t="e">
        <f>calculations_table[[#This Row],[Total interest multiplier - Judgments]]</f>
        <v>#N/A</v>
      </c>
      <c r="L333" s="19" t="e">
        <f>calculations_table[[#This Row],[Payment amount]]*(calculations_table[[#This Row],[Interest multiplier]]-1)</f>
        <v>#N/A</v>
      </c>
      <c r="M33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3" s="19" t="e">
        <f>1+(calculations_table[[#This Row],[Effective date]]-calculations_table[[#This Row],[Interest start date - Judgments]])/365.25* JudgmentsRate</f>
        <v>#N/A</v>
      </c>
      <c r="O333" s="19">
        <v>1</v>
      </c>
      <c r="P333" s="19" t="e">
        <f>calculations_table[[#This Row],[Period 1 interest multiplier - Judgments]]*calculations_table[[#This Row],[Period 2 interest multiplier - Judgments]]</f>
        <v>#N/A</v>
      </c>
      <c r="Q333" s="11"/>
      <c r="Z333"/>
      <c r="AA333"/>
      <c r="AB333"/>
      <c r="AC333"/>
      <c r="AD333"/>
      <c r="AE333"/>
      <c r="AH333" s="11"/>
      <c r="AI333" s="11"/>
      <c r="AJ333" s="11"/>
      <c r="AK333" s="11"/>
      <c r="AL333" s="11"/>
      <c r="AM333" s="11"/>
    </row>
    <row r="334" spans="1:39" x14ac:dyDescent="0.2">
      <c r="A334" s="37" t="str">
        <f>IFERROR(IF(Calc_type="Bulk", IF(data_final_bulk[[#This Row],[Member ID]]="", "", data_final_bulk[[#This Row],[Member ID]]), IF(A333="Member ID",  "Individual","")), "")</f>
        <v/>
      </c>
      <c r="B334" s="35" t="str">
        <f>IFERROR(IF(Calc_type="Bulk", IF(data_final_bulk[[#This Row],[Global ID]]="", "", data_final_bulk[[#This Row],[Global ID]]), IF(B333="Global ID", "Individual","")), "")</f>
        <v/>
      </c>
      <c r="C334" s="85">
        <f>IF(Calc_type="Bulk", data_final_bulk[[#This Row],[Effective date]], Effective_date_individual)</f>
        <v>0</v>
      </c>
      <c r="D334" s="16">
        <f>IF(Calc_type="Bulk", data_final_bulk[[#This Row],[Earliest payment date]], Earliest_payment_date_individual)</f>
        <v>0</v>
      </c>
      <c r="E334" s="16">
        <f>IF(Calc_type="Bulk", data_final_bulk[[#This Row],[Lump Sum payment date]], Lump_sum_payment_date_individual)</f>
        <v>0</v>
      </c>
      <c r="F334" s="19">
        <f>IF(Calc_type="Bulk", data_final_bulk[[#This Row],[Payment amount]], Payment_amount_individual)</f>
        <v>0</v>
      </c>
      <c r="G334" s="19">
        <f>IF(Calc_type="Bulk", data_final_bulk[[#This Row],[Payment type]], Payment_type_individual)</f>
        <v>0</v>
      </c>
      <c r="H33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4" s="16" t="e">
        <f>IF(calculations_table[[#This Row],[Lump sum flag]]="Y",
calculations_table[[#This Row],[Lump sum payment date]],
   IF(calculations_table[[#This Row],[Earliest payment date]]=0,
      "N/A",
      calculations_table[[#This Row],[Earliest payment date]]
   )
)</f>
        <v>#N/A</v>
      </c>
      <c r="J334" s="19">
        <f>SUMIFS(calculations_table[Payment amount], calculations_table[Member ID], calculations_table[[#This Row],[Member ID]])</f>
        <v>0</v>
      </c>
      <c r="K334" s="19" t="e">
        <f>calculations_table[[#This Row],[Total interest multiplier - Judgments]]</f>
        <v>#N/A</v>
      </c>
      <c r="L334" s="19" t="e">
        <f>calculations_table[[#This Row],[Payment amount]]*(calculations_table[[#This Row],[Interest multiplier]]-1)</f>
        <v>#N/A</v>
      </c>
      <c r="M33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4" s="19" t="e">
        <f>1+(calculations_table[[#This Row],[Effective date]]-calculations_table[[#This Row],[Interest start date - Judgments]])/365.25* JudgmentsRate</f>
        <v>#N/A</v>
      </c>
      <c r="O334" s="19">
        <v>1</v>
      </c>
      <c r="P334" s="19" t="e">
        <f>calculations_table[[#This Row],[Period 1 interest multiplier - Judgments]]*calculations_table[[#This Row],[Period 2 interest multiplier - Judgments]]</f>
        <v>#N/A</v>
      </c>
      <c r="Q334" s="11"/>
      <c r="Z334"/>
      <c r="AA334"/>
      <c r="AB334"/>
      <c r="AC334"/>
      <c r="AD334"/>
      <c r="AE334"/>
      <c r="AH334" s="11"/>
      <c r="AI334" s="11"/>
      <c r="AJ334" s="11"/>
      <c r="AK334" s="11"/>
      <c r="AL334" s="11"/>
      <c r="AM334" s="11"/>
    </row>
    <row r="335" spans="1:39" x14ac:dyDescent="0.2">
      <c r="A335" s="37" t="str">
        <f>IFERROR(IF(Calc_type="Bulk", IF(data_final_bulk[[#This Row],[Member ID]]="", "", data_final_bulk[[#This Row],[Member ID]]), IF(A334="Member ID",  "Individual","")), "")</f>
        <v/>
      </c>
      <c r="B335" s="35" t="str">
        <f>IFERROR(IF(Calc_type="Bulk", IF(data_final_bulk[[#This Row],[Global ID]]="", "", data_final_bulk[[#This Row],[Global ID]]), IF(B334="Global ID", "Individual","")), "")</f>
        <v/>
      </c>
      <c r="C335" s="85">
        <f>IF(Calc_type="Bulk", data_final_bulk[[#This Row],[Effective date]], Effective_date_individual)</f>
        <v>0</v>
      </c>
      <c r="D335" s="16">
        <f>IF(Calc_type="Bulk", data_final_bulk[[#This Row],[Earliest payment date]], Earliest_payment_date_individual)</f>
        <v>0</v>
      </c>
      <c r="E335" s="16">
        <f>IF(Calc_type="Bulk", data_final_bulk[[#This Row],[Lump Sum payment date]], Lump_sum_payment_date_individual)</f>
        <v>0</v>
      </c>
      <c r="F335" s="19">
        <f>IF(Calc_type="Bulk", data_final_bulk[[#This Row],[Payment amount]], Payment_amount_individual)</f>
        <v>0</v>
      </c>
      <c r="G335" s="19">
        <f>IF(Calc_type="Bulk", data_final_bulk[[#This Row],[Payment type]], Payment_type_individual)</f>
        <v>0</v>
      </c>
      <c r="H33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5" s="16" t="e">
        <f>IF(calculations_table[[#This Row],[Lump sum flag]]="Y",
calculations_table[[#This Row],[Lump sum payment date]],
   IF(calculations_table[[#This Row],[Earliest payment date]]=0,
      "N/A",
      calculations_table[[#This Row],[Earliest payment date]]
   )
)</f>
        <v>#N/A</v>
      </c>
      <c r="J335" s="19">
        <f>SUMIFS(calculations_table[Payment amount], calculations_table[Member ID], calculations_table[[#This Row],[Member ID]])</f>
        <v>0</v>
      </c>
      <c r="K335" s="19" t="e">
        <f>calculations_table[[#This Row],[Total interest multiplier - Judgments]]</f>
        <v>#N/A</v>
      </c>
      <c r="L335" s="19" t="e">
        <f>calculations_table[[#This Row],[Payment amount]]*(calculations_table[[#This Row],[Interest multiplier]]-1)</f>
        <v>#N/A</v>
      </c>
      <c r="M33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5" s="19" t="e">
        <f>1+(calculations_table[[#This Row],[Effective date]]-calculations_table[[#This Row],[Interest start date - Judgments]])/365.25* JudgmentsRate</f>
        <v>#N/A</v>
      </c>
      <c r="O335" s="19">
        <v>1</v>
      </c>
      <c r="P335" s="19" t="e">
        <f>calculations_table[[#This Row],[Period 1 interest multiplier - Judgments]]*calculations_table[[#This Row],[Period 2 interest multiplier - Judgments]]</f>
        <v>#N/A</v>
      </c>
      <c r="Q335" s="11"/>
      <c r="Z335"/>
      <c r="AA335"/>
      <c r="AB335"/>
      <c r="AC335"/>
      <c r="AD335"/>
      <c r="AE335"/>
      <c r="AH335" s="11"/>
      <c r="AI335" s="11"/>
      <c r="AJ335" s="11"/>
      <c r="AK335" s="11"/>
      <c r="AL335" s="11"/>
      <c r="AM335" s="11"/>
    </row>
    <row r="336" spans="1:39" x14ac:dyDescent="0.2">
      <c r="A336" s="37" t="str">
        <f>IFERROR(IF(Calc_type="Bulk", IF(data_final_bulk[[#This Row],[Member ID]]="", "", data_final_bulk[[#This Row],[Member ID]]), IF(A335="Member ID",  "Individual","")), "")</f>
        <v/>
      </c>
      <c r="B336" s="35" t="str">
        <f>IFERROR(IF(Calc_type="Bulk", IF(data_final_bulk[[#This Row],[Global ID]]="", "", data_final_bulk[[#This Row],[Global ID]]), IF(B335="Global ID", "Individual","")), "")</f>
        <v/>
      </c>
      <c r="C336" s="85">
        <f>IF(Calc_type="Bulk", data_final_bulk[[#This Row],[Effective date]], Effective_date_individual)</f>
        <v>0</v>
      </c>
      <c r="D336" s="16">
        <f>IF(Calc_type="Bulk", data_final_bulk[[#This Row],[Earliest payment date]], Earliest_payment_date_individual)</f>
        <v>0</v>
      </c>
      <c r="E336" s="16">
        <f>IF(Calc_type="Bulk", data_final_bulk[[#This Row],[Lump Sum payment date]], Lump_sum_payment_date_individual)</f>
        <v>0</v>
      </c>
      <c r="F336" s="19">
        <f>IF(Calc_type="Bulk", data_final_bulk[[#This Row],[Payment amount]], Payment_amount_individual)</f>
        <v>0</v>
      </c>
      <c r="G336" s="19">
        <f>IF(Calc_type="Bulk", data_final_bulk[[#This Row],[Payment type]], Payment_type_individual)</f>
        <v>0</v>
      </c>
      <c r="H33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6" s="16" t="e">
        <f>IF(calculations_table[[#This Row],[Lump sum flag]]="Y",
calculations_table[[#This Row],[Lump sum payment date]],
   IF(calculations_table[[#This Row],[Earliest payment date]]=0,
      "N/A",
      calculations_table[[#This Row],[Earliest payment date]]
   )
)</f>
        <v>#N/A</v>
      </c>
      <c r="J336" s="19">
        <f>SUMIFS(calculations_table[Payment amount], calculations_table[Member ID], calculations_table[[#This Row],[Member ID]])</f>
        <v>0</v>
      </c>
      <c r="K336" s="19" t="e">
        <f>calculations_table[[#This Row],[Total interest multiplier - Judgments]]</f>
        <v>#N/A</v>
      </c>
      <c r="L336" s="19" t="e">
        <f>calculations_table[[#This Row],[Payment amount]]*(calculations_table[[#This Row],[Interest multiplier]]-1)</f>
        <v>#N/A</v>
      </c>
      <c r="M33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6" s="19" t="e">
        <f>1+(calculations_table[[#This Row],[Effective date]]-calculations_table[[#This Row],[Interest start date - Judgments]])/365.25* JudgmentsRate</f>
        <v>#N/A</v>
      </c>
      <c r="O336" s="19">
        <v>1</v>
      </c>
      <c r="P336" s="19" t="e">
        <f>calculations_table[[#This Row],[Period 1 interest multiplier - Judgments]]*calculations_table[[#This Row],[Period 2 interest multiplier - Judgments]]</f>
        <v>#N/A</v>
      </c>
      <c r="Q336" s="11"/>
      <c r="Z336"/>
      <c r="AA336"/>
      <c r="AB336"/>
      <c r="AC336"/>
      <c r="AD336"/>
      <c r="AE336"/>
      <c r="AH336" s="11"/>
      <c r="AI336" s="11"/>
      <c r="AJ336" s="11"/>
      <c r="AK336" s="11"/>
      <c r="AL336" s="11"/>
      <c r="AM336" s="11"/>
    </row>
    <row r="337" spans="1:39" x14ac:dyDescent="0.2">
      <c r="A337" s="37" t="str">
        <f>IFERROR(IF(Calc_type="Bulk", IF(data_final_bulk[[#This Row],[Member ID]]="", "", data_final_bulk[[#This Row],[Member ID]]), IF(A336="Member ID",  "Individual","")), "")</f>
        <v/>
      </c>
      <c r="B337" s="35" t="str">
        <f>IFERROR(IF(Calc_type="Bulk", IF(data_final_bulk[[#This Row],[Global ID]]="", "", data_final_bulk[[#This Row],[Global ID]]), IF(B336="Global ID", "Individual","")), "")</f>
        <v/>
      </c>
      <c r="C337" s="85">
        <f>IF(Calc_type="Bulk", data_final_bulk[[#This Row],[Effective date]], Effective_date_individual)</f>
        <v>0</v>
      </c>
      <c r="D337" s="16">
        <f>IF(Calc_type="Bulk", data_final_bulk[[#This Row],[Earliest payment date]], Earliest_payment_date_individual)</f>
        <v>0</v>
      </c>
      <c r="E337" s="16">
        <f>IF(Calc_type="Bulk", data_final_bulk[[#This Row],[Lump Sum payment date]], Lump_sum_payment_date_individual)</f>
        <v>0</v>
      </c>
      <c r="F337" s="19">
        <f>IF(Calc_type="Bulk", data_final_bulk[[#This Row],[Payment amount]], Payment_amount_individual)</f>
        <v>0</v>
      </c>
      <c r="G337" s="19">
        <f>IF(Calc_type="Bulk", data_final_bulk[[#This Row],[Payment type]], Payment_type_individual)</f>
        <v>0</v>
      </c>
      <c r="H33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7" s="16" t="e">
        <f>IF(calculations_table[[#This Row],[Lump sum flag]]="Y",
calculations_table[[#This Row],[Lump sum payment date]],
   IF(calculations_table[[#This Row],[Earliest payment date]]=0,
      "N/A",
      calculations_table[[#This Row],[Earliest payment date]]
   )
)</f>
        <v>#N/A</v>
      </c>
      <c r="J337" s="19">
        <f>SUMIFS(calculations_table[Payment amount], calculations_table[Member ID], calculations_table[[#This Row],[Member ID]])</f>
        <v>0</v>
      </c>
      <c r="K337" s="19" t="e">
        <f>calculations_table[[#This Row],[Total interest multiplier - Judgments]]</f>
        <v>#N/A</v>
      </c>
      <c r="L337" s="19" t="e">
        <f>calculations_table[[#This Row],[Payment amount]]*(calculations_table[[#This Row],[Interest multiplier]]-1)</f>
        <v>#N/A</v>
      </c>
      <c r="M33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7" s="19" t="e">
        <f>1+(calculations_table[[#This Row],[Effective date]]-calculations_table[[#This Row],[Interest start date - Judgments]])/365.25* JudgmentsRate</f>
        <v>#N/A</v>
      </c>
      <c r="O337" s="19">
        <v>1</v>
      </c>
      <c r="P337" s="19" t="e">
        <f>calculations_table[[#This Row],[Period 1 interest multiplier - Judgments]]*calculations_table[[#This Row],[Period 2 interest multiplier - Judgments]]</f>
        <v>#N/A</v>
      </c>
      <c r="Q337" s="11"/>
      <c r="Z337"/>
      <c r="AA337"/>
      <c r="AB337"/>
      <c r="AC337"/>
      <c r="AD337"/>
      <c r="AE337"/>
      <c r="AH337" s="11"/>
      <c r="AI337" s="11"/>
      <c r="AJ337" s="11"/>
      <c r="AK337" s="11"/>
      <c r="AL337" s="11"/>
      <c r="AM337" s="11"/>
    </row>
    <row r="338" spans="1:39" x14ac:dyDescent="0.2">
      <c r="A338" s="37" t="str">
        <f>IFERROR(IF(Calc_type="Bulk", IF(data_final_bulk[[#This Row],[Member ID]]="", "", data_final_bulk[[#This Row],[Member ID]]), IF(A337="Member ID",  "Individual","")), "")</f>
        <v/>
      </c>
      <c r="B338" s="35" t="str">
        <f>IFERROR(IF(Calc_type="Bulk", IF(data_final_bulk[[#This Row],[Global ID]]="", "", data_final_bulk[[#This Row],[Global ID]]), IF(B337="Global ID", "Individual","")), "")</f>
        <v/>
      </c>
      <c r="C338" s="85">
        <f>IF(Calc_type="Bulk", data_final_bulk[[#This Row],[Effective date]], Effective_date_individual)</f>
        <v>0</v>
      </c>
      <c r="D338" s="16">
        <f>IF(Calc_type="Bulk", data_final_bulk[[#This Row],[Earliest payment date]], Earliest_payment_date_individual)</f>
        <v>0</v>
      </c>
      <c r="E338" s="16">
        <f>IF(Calc_type="Bulk", data_final_bulk[[#This Row],[Lump Sum payment date]], Lump_sum_payment_date_individual)</f>
        <v>0</v>
      </c>
      <c r="F338" s="19">
        <f>IF(Calc_type="Bulk", data_final_bulk[[#This Row],[Payment amount]], Payment_amount_individual)</f>
        <v>0</v>
      </c>
      <c r="G338" s="19">
        <f>IF(Calc_type="Bulk", data_final_bulk[[#This Row],[Payment type]], Payment_type_individual)</f>
        <v>0</v>
      </c>
      <c r="H33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8" s="16" t="e">
        <f>IF(calculations_table[[#This Row],[Lump sum flag]]="Y",
calculations_table[[#This Row],[Lump sum payment date]],
   IF(calculations_table[[#This Row],[Earliest payment date]]=0,
      "N/A",
      calculations_table[[#This Row],[Earliest payment date]]
   )
)</f>
        <v>#N/A</v>
      </c>
      <c r="J338" s="19">
        <f>SUMIFS(calculations_table[Payment amount], calculations_table[Member ID], calculations_table[[#This Row],[Member ID]])</f>
        <v>0</v>
      </c>
      <c r="K338" s="19" t="e">
        <f>calculations_table[[#This Row],[Total interest multiplier - Judgments]]</f>
        <v>#N/A</v>
      </c>
      <c r="L338" s="19" t="e">
        <f>calculations_table[[#This Row],[Payment amount]]*(calculations_table[[#This Row],[Interest multiplier]]-1)</f>
        <v>#N/A</v>
      </c>
      <c r="M33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8" s="19" t="e">
        <f>1+(calculations_table[[#This Row],[Effective date]]-calculations_table[[#This Row],[Interest start date - Judgments]])/365.25* JudgmentsRate</f>
        <v>#N/A</v>
      </c>
      <c r="O338" s="19">
        <v>1</v>
      </c>
      <c r="P338" s="19" t="e">
        <f>calculations_table[[#This Row],[Period 1 interest multiplier - Judgments]]*calculations_table[[#This Row],[Period 2 interest multiplier - Judgments]]</f>
        <v>#N/A</v>
      </c>
      <c r="Q338" s="11"/>
      <c r="Z338"/>
      <c r="AA338"/>
      <c r="AB338"/>
      <c r="AC338"/>
      <c r="AD338"/>
      <c r="AE338"/>
      <c r="AH338" s="11"/>
      <c r="AI338" s="11"/>
      <c r="AJ338" s="11"/>
      <c r="AK338" s="11"/>
      <c r="AL338" s="11"/>
      <c r="AM338" s="11"/>
    </row>
    <row r="339" spans="1:39" x14ac:dyDescent="0.2">
      <c r="A339" s="37" t="str">
        <f>IFERROR(IF(Calc_type="Bulk", IF(data_final_bulk[[#This Row],[Member ID]]="", "", data_final_bulk[[#This Row],[Member ID]]), IF(A338="Member ID",  "Individual","")), "")</f>
        <v/>
      </c>
      <c r="B339" s="35" t="str">
        <f>IFERROR(IF(Calc_type="Bulk", IF(data_final_bulk[[#This Row],[Global ID]]="", "", data_final_bulk[[#This Row],[Global ID]]), IF(B338="Global ID", "Individual","")), "")</f>
        <v/>
      </c>
      <c r="C339" s="85">
        <f>IF(Calc_type="Bulk", data_final_bulk[[#This Row],[Effective date]], Effective_date_individual)</f>
        <v>0</v>
      </c>
      <c r="D339" s="16">
        <f>IF(Calc_type="Bulk", data_final_bulk[[#This Row],[Earliest payment date]], Earliest_payment_date_individual)</f>
        <v>0</v>
      </c>
      <c r="E339" s="16">
        <f>IF(Calc_type="Bulk", data_final_bulk[[#This Row],[Lump Sum payment date]], Lump_sum_payment_date_individual)</f>
        <v>0</v>
      </c>
      <c r="F339" s="19">
        <f>IF(Calc_type="Bulk", data_final_bulk[[#This Row],[Payment amount]], Payment_amount_individual)</f>
        <v>0</v>
      </c>
      <c r="G339" s="19">
        <f>IF(Calc_type="Bulk", data_final_bulk[[#This Row],[Payment type]], Payment_type_individual)</f>
        <v>0</v>
      </c>
      <c r="H33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39" s="16" t="e">
        <f>IF(calculations_table[[#This Row],[Lump sum flag]]="Y",
calculations_table[[#This Row],[Lump sum payment date]],
   IF(calculations_table[[#This Row],[Earliest payment date]]=0,
      "N/A",
      calculations_table[[#This Row],[Earliest payment date]]
   )
)</f>
        <v>#N/A</v>
      </c>
      <c r="J339" s="19">
        <f>SUMIFS(calculations_table[Payment amount], calculations_table[Member ID], calculations_table[[#This Row],[Member ID]])</f>
        <v>0</v>
      </c>
      <c r="K339" s="19" t="e">
        <f>calculations_table[[#This Row],[Total interest multiplier - Judgments]]</f>
        <v>#N/A</v>
      </c>
      <c r="L339" s="19" t="e">
        <f>calculations_table[[#This Row],[Payment amount]]*(calculations_table[[#This Row],[Interest multiplier]]-1)</f>
        <v>#N/A</v>
      </c>
      <c r="M33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39" s="19" t="e">
        <f>1+(calculations_table[[#This Row],[Effective date]]-calculations_table[[#This Row],[Interest start date - Judgments]])/365.25* JudgmentsRate</f>
        <v>#N/A</v>
      </c>
      <c r="O339" s="19">
        <v>1</v>
      </c>
      <c r="P339" s="19" t="e">
        <f>calculations_table[[#This Row],[Period 1 interest multiplier - Judgments]]*calculations_table[[#This Row],[Period 2 interest multiplier - Judgments]]</f>
        <v>#N/A</v>
      </c>
      <c r="Q339" s="11"/>
      <c r="Z339"/>
      <c r="AA339"/>
      <c r="AB339"/>
      <c r="AC339"/>
      <c r="AD339"/>
      <c r="AE339"/>
      <c r="AH339" s="11"/>
      <c r="AI339" s="11"/>
      <c r="AJ339" s="11"/>
      <c r="AK339" s="11"/>
      <c r="AL339" s="11"/>
      <c r="AM339" s="11"/>
    </row>
    <row r="340" spans="1:39" x14ac:dyDescent="0.2">
      <c r="A340" s="37" t="str">
        <f>IFERROR(IF(Calc_type="Bulk", IF(data_final_bulk[[#This Row],[Member ID]]="", "", data_final_bulk[[#This Row],[Member ID]]), IF(A339="Member ID",  "Individual","")), "")</f>
        <v/>
      </c>
      <c r="B340" s="35" t="str">
        <f>IFERROR(IF(Calc_type="Bulk", IF(data_final_bulk[[#This Row],[Global ID]]="", "", data_final_bulk[[#This Row],[Global ID]]), IF(B339="Global ID", "Individual","")), "")</f>
        <v/>
      </c>
      <c r="C340" s="85">
        <f>IF(Calc_type="Bulk", data_final_bulk[[#This Row],[Effective date]], Effective_date_individual)</f>
        <v>0</v>
      </c>
      <c r="D340" s="16">
        <f>IF(Calc_type="Bulk", data_final_bulk[[#This Row],[Earliest payment date]], Earliest_payment_date_individual)</f>
        <v>0</v>
      </c>
      <c r="E340" s="16">
        <f>IF(Calc_type="Bulk", data_final_bulk[[#This Row],[Lump Sum payment date]], Lump_sum_payment_date_individual)</f>
        <v>0</v>
      </c>
      <c r="F340" s="19">
        <f>IF(Calc_type="Bulk", data_final_bulk[[#This Row],[Payment amount]], Payment_amount_individual)</f>
        <v>0</v>
      </c>
      <c r="G340" s="19">
        <f>IF(Calc_type="Bulk", data_final_bulk[[#This Row],[Payment type]], Payment_type_individual)</f>
        <v>0</v>
      </c>
      <c r="H34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0" s="16" t="e">
        <f>IF(calculations_table[[#This Row],[Lump sum flag]]="Y",
calculations_table[[#This Row],[Lump sum payment date]],
   IF(calculations_table[[#This Row],[Earliest payment date]]=0,
      "N/A",
      calculations_table[[#This Row],[Earliest payment date]]
   )
)</f>
        <v>#N/A</v>
      </c>
      <c r="J340" s="19">
        <f>SUMIFS(calculations_table[Payment amount], calculations_table[Member ID], calculations_table[[#This Row],[Member ID]])</f>
        <v>0</v>
      </c>
      <c r="K340" s="19" t="e">
        <f>calculations_table[[#This Row],[Total interest multiplier - Judgments]]</f>
        <v>#N/A</v>
      </c>
      <c r="L340" s="19" t="e">
        <f>calculations_table[[#This Row],[Payment amount]]*(calculations_table[[#This Row],[Interest multiplier]]-1)</f>
        <v>#N/A</v>
      </c>
      <c r="M34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0" s="19" t="e">
        <f>1+(calculations_table[[#This Row],[Effective date]]-calculations_table[[#This Row],[Interest start date - Judgments]])/365.25* JudgmentsRate</f>
        <v>#N/A</v>
      </c>
      <c r="O340" s="19">
        <v>1</v>
      </c>
      <c r="P340" s="19" t="e">
        <f>calculations_table[[#This Row],[Period 1 interest multiplier - Judgments]]*calculations_table[[#This Row],[Period 2 interest multiplier - Judgments]]</f>
        <v>#N/A</v>
      </c>
      <c r="Q340" s="11"/>
      <c r="Z340"/>
      <c r="AA340"/>
      <c r="AB340"/>
      <c r="AC340"/>
      <c r="AD340"/>
      <c r="AE340"/>
      <c r="AH340" s="11"/>
      <c r="AI340" s="11"/>
      <c r="AJ340" s="11"/>
      <c r="AK340" s="11"/>
      <c r="AL340" s="11"/>
      <c r="AM340" s="11"/>
    </row>
    <row r="341" spans="1:39" x14ac:dyDescent="0.2">
      <c r="A341" s="37" t="str">
        <f>IFERROR(IF(Calc_type="Bulk", IF(data_final_bulk[[#This Row],[Member ID]]="", "", data_final_bulk[[#This Row],[Member ID]]), IF(A340="Member ID",  "Individual","")), "")</f>
        <v/>
      </c>
      <c r="B341" s="35" t="str">
        <f>IFERROR(IF(Calc_type="Bulk", IF(data_final_bulk[[#This Row],[Global ID]]="", "", data_final_bulk[[#This Row],[Global ID]]), IF(B340="Global ID", "Individual","")), "")</f>
        <v/>
      </c>
      <c r="C341" s="85">
        <f>IF(Calc_type="Bulk", data_final_bulk[[#This Row],[Effective date]], Effective_date_individual)</f>
        <v>0</v>
      </c>
      <c r="D341" s="16">
        <f>IF(Calc_type="Bulk", data_final_bulk[[#This Row],[Earliest payment date]], Earliest_payment_date_individual)</f>
        <v>0</v>
      </c>
      <c r="E341" s="16">
        <f>IF(Calc_type="Bulk", data_final_bulk[[#This Row],[Lump Sum payment date]], Lump_sum_payment_date_individual)</f>
        <v>0</v>
      </c>
      <c r="F341" s="19">
        <f>IF(Calc_type="Bulk", data_final_bulk[[#This Row],[Payment amount]], Payment_amount_individual)</f>
        <v>0</v>
      </c>
      <c r="G341" s="19">
        <f>IF(Calc_type="Bulk", data_final_bulk[[#This Row],[Payment type]], Payment_type_individual)</f>
        <v>0</v>
      </c>
      <c r="H34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1" s="16" t="e">
        <f>IF(calculations_table[[#This Row],[Lump sum flag]]="Y",
calculations_table[[#This Row],[Lump sum payment date]],
   IF(calculations_table[[#This Row],[Earliest payment date]]=0,
      "N/A",
      calculations_table[[#This Row],[Earliest payment date]]
   )
)</f>
        <v>#N/A</v>
      </c>
      <c r="J341" s="19">
        <f>SUMIFS(calculations_table[Payment amount], calculations_table[Member ID], calculations_table[[#This Row],[Member ID]])</f>
        <v>0</v>
      </c>
      <c r="K341" s="19" t="e">
        <f>calculations_table[[#This Row],[Total interest multiplier - Judgments]]</f>
        <v>#N/A</v>
      </c>
      <c r="L341" s="19" t="e">
        <f>calculations_table[[#This Row],[Payment amount]]*(calculations_table[[#This Row],[Interest multiplier]]-1)</f>
        <v>#N/A</v>
      </c>
      <c r="M34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1" s="19" t="e">
        <f>1+(calculations_table[[#This Row],[Effective date]]-calculations_table[[#This Row],[Interest start date - Judgments]])/365.25* JudgmentsRate</f>
        <v>#N/A</v>
      </c>
      <c r="O341" s="19">
        <v>1</v>
      </c>
      <c r="P341" s="19" t="e">
        <f>calculations_table[[#This Row],[Period 1 interest multiplier - Judgments]]*calculations_table[[#This Row],[Period 2 interest multiplier - Judgments]]</f>
        <v>#N/A</v>
      </c>
      <c r="Q341" s="11"/>
      <c r="Z341"/>
      <c r="AA341"/>
      <c r="AB341"/>
      <c r="AC341"/>
      <c r="AD341"/>
      <c r="AE341"/>
      <c r="AH341" s="11"/>
      <c r="AI341" s="11"/>
      <c r="AJ341" s="11"/>
      <c r="AK341" s="11"/>
      <c r="AL341" s="11"/>
      <c r="AM341" s="11"/>
    </row>
    <row r="342" spans="1:39" x14ac:dyDescent="0.2">
      <c r="A342" s="37" t="str">
        <f>IFERROR(IF(Calc_type="Bulk", IF(data_final_bulk[[#This Row],[Member ID]]="", "", data_final_bulk[[#This Row],[Member ID]]), IF(A341="Member ID",  "Individual","")), "")</f>
        <v/>
      </c>
      <c r="B342" s="35" t="str">
        <f>IFERROR(IF(Calc_type="Bulk", IF(data_final_bulk[[#This Row],[Global ID]]="", "", data_final_bulk[[#This Row],[Global ID]]), IF(B341="Global ID", "Individual","")), "")</f>
        <v/>
      </c>
      <c r="C342" s="85">
        <f>IF(Calc_type="Bulk", data_final_bulk[[#This Row],[Effective date]], Effective_date_individual)</f>
        <v>0</v>
      </c>
      <c r="D342" s="16">
        <f>IF(Calc_type="Bulk", data_final_bulk[[#This Row],[Earliest payment date]], Earliest_payment_date_individual)</f>
        <v>0</v>
      </c>
      <c r="E342" s="16">
        <f>IF(Calc_type="Bulk", data_final_bulk[[#This Row],[Lump Sum payment date]], Lump_sum_payment_date_individual)</f>
        <v>0</v>
      </c>
      <c r="F342" s="19">
        <f>IF(Calc_type="Bulk", data_final_bulk[[#This Row],[Payment amount]], Payment_amount_individual)</f>
        <v>0</v>
      </c>
      <c r="G342" s="19">
        <f>IF(Calc_type="Bulk", data_final_bulk[[#This Row],[Payment type]], Payment_type_individual)</f>
        <v>0</v>
      </c>
      <c r="H34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2" s="16" t="e">
        <f>IF(calculations_table[[#This Row],[Lump sum flag]]="Y",
calculations_table[[#This Row],[Lump sum payment date]],
   IF(calculations_table[[#This Row],[Earliest payment date]]=0,
      "N/A",
      calculations_table[[#This Row],[Earliest payment date]]
   )
)</f>
        <v>#N/A</v>
      </c>
      <c r="J342" s="19">
        <f>SUMIFS(calculations_table[Payment amount], calculations_table[Member ID], calculations_table[[#This Row],[Member ID]])</f>
        <v>0</v>
      </c>
      <c r="K342" s="19" t="e">
        <f>calculations_table[[#This Row],[Total interest multiplier - Judgments]]</f>
        <v>#N/A</v>
      </c>
      <c r="L342" s="19" t="e">
        <f>calculations_table[[#This Row],[Payment amount]]*(calculations_table[[#This Row],[Interest multiplier]]-1)</f>
        <v>#N/A</v>
      </c>
      <c r="M34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2" s="19" t="e">
        <f>1+(calculations_table[[#This Row],[Effective date]]-calculations_table[[#This Row],[Interest start date - Judgments]])/365.25* JudgmentsRate</f>
        <v>#N/A</v>
      </c>
      <c r="O342" s="19">
        <v>1</v>
      </c>
      <c r="P342" s="19" t="e">
        <f>calculations_table[[#This Row],[Period 1 interest multiplier - Judgments]]*calculations_table[[#This Row],[Period 2 interest multiplier - Judgments]]</f>
        <v>#N/A</v>
      </c>
      <c r="Q342" s="11"/>
      <c r="Z342"/>
      <c r="AA342"/>
      <c r="AB342"/>
      <c r="AC342"/>
      <c r="AD342"/>
      <c r="AE342"/>
      <c r="AH342" s="11"/>
      <c r="AI342" s="11"/>
      <c r="AJ342" s="11"/>
      <c r="AK342" s="11"/>
      <c r="AL342" s="11"/>
      <c r="AM342" s="11"/>
    </row>
    <row r="343" spans="1:39" x14ac:dyDescent="0.2">
      <c r="A343" s="37" t="str">
        <f>IFERROR(IF(Calc_type="Bulk", IF(data_final_bulk[[#This Row],[Member ID]]="", "", data_final_bulk[[#This Row],[Member ID]]), IF(A342="Member ID",  "Individual","")), "")</f>
        <v/>
      </c>
      <c r="B343" s="35" t="str">
        <f>IFERROR(IF(Calc_type="Bulk", IF(data_final_bulk[[#This Row],[Global ID]]="", "", data_final_bulk[[#This Row],[Global ID]]), IF(B342="Global ID", "Individual","")), "")</f>
        <v/>
      </c>
      <c r="C343" s="85">
        <f>IF(Calc_type="Bulk", data_final_bulk[[#This Row],[Effective date]], Effective_date_individual)</f>
        <v>0</v>
      </c>
      <c r="D343" s="16">
        <f>IF(Calc_type="Bulk", data_final_bulk[[#This Row],[Earliest payment date]], Earliest_payment_date_individual)</f>
        <v>0</v>
      </c>
      <c r="E343" s="16">
        <f>IF(Calc_type="Bulk", data_final_bulk[[#This Row],[Lump Sum payment date]], Lump_sum_payment_date_individual)</f>
        <v>0</v>
      </c>
      <c r="F343" s="19">
        <f>IF(Calc_type="Bulk", data_final_bulk[[#This Row],[Payment amount]], Payment_amount_individual)</f>
        <v>0</v>
      </c>
      <c r="G343" s="19">
        <f>IF(Calc_type="Bulk", data_final_bulk[[#This Row],[Payment type]], Payment_type_individual)</f>
        <v>0</v>
      </c>
      <c r="H34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3" s="16" t="e">
        <f>IF(calculations_table[[#This Row],[Lump sum flag]]="Y",
calculations_table[[#This Row],[Lump sum payment date]],
   IF(calculations_table[[#This Row],[Earliest payment date]]=0,
      "N/A",
      calculations_table[[#This Row],[Earliest payment date]]
   )
)</f>
        <v>#N/A</v>
      </c>
      <c r="J343" s="19">
        <f>SUMIFS(calculations_table[Payment amount], calculations_table[Member ID], calculations_table[[#This Row],[Member ID]])</f>
        <v>0</v>
      </c>
      <c r="K343" s="19" t="e">
        <f>calculations_table[[#This Row],[Total interest multiplier - Judgments]]</f>
        <v>#N/A</v>
      </c>
      <c r="L343" s="19" t="e">
        <f>calculations_table[[#This Row],[Payment amount]]*(calculations_table[[#This Row],[Interest multiplier]]-1)</f>
        <v>#N/A</v>
      </c>
      <c r="M34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3" s="19" t="e">
        <f>1+(calculations_table[[#This Row],[Effective date]]-calculations_table[[#This Row],[Interest start date - Judgments]])/365.25* JudgmentsRate</f>
        <v>#N/A</v>
      </c>
      <c r="O343" s="19">
        <v>1</v>
      </c>
      <c r="P343" s="19" t="e">
        <f>calculations_table[[#This Row],[Period 1 interest multiplier - Judgments]]*calculations_table[[#This Row],[Period 2 interest multiplier - Judgments]]</f>
        <v>#N/A</v>
      </c>
      <c r="Q343" s="11"/>
      <c r="Z343"/>
      <c r="AA343"/>
      <c r="AB343"/>
      <c r="AC343"/>
      <c r="AD343"/>
      <c r="AE343"/>
      <c r="AH343" s="11"/>
      <c r="AI343" s="11"/>
      <c r="AJ343" s="11"/>
      <c r="AK343" s="11"/>
      <c r="AL343" s="11"/>
      <c r="AM343" s="11"/>
    </row>
    <row r="344" spans="1:39" x14ac:dyDescent="0.2">
      <c r="A344" s="37" t="str">
        <f>IFERROR(IF(Calc_type="Bulk", IF(data_final_bulk[[#This Row],[Member ID]]="", "", data_final_bulk[[#This Row],[Member ID]]), IF(A343="Member ID",  "Individual","")), "")</f>
        <v/>
      </c>
      <c r="B344" s="35" t="str">
        <f>IFERROR(IF(Calc_type="Bulk", IF(data_final_bulk[[#This Row],[Global ID]]="", "", data_final_bulk[[#This Row],[Global ID]]), IF(B343="Global ID", "Individual","")), "")</f>
        <v/>
      </c>
      <c r="C344" s="85">
        <f>IF(Calc_type="Bulk", data_final_bulk[[#This Row],[Effective date]], Effective_date_individual)</f>
        <v>0</v>
      </c>
      <c r="D344" s="16">
        <f>IF(Calc_type="Bulk", data_final_bulk[[#This Row],[Earliest payment date]], Earliest_payment_date_individual)</f>
        <v>0</v>
      </c>
      <c r="E344" s="16">
        <f>IF(Calc_type="Bulk", data_final_bulk[[#This Row],[Lump Sum payment date]], Lump_sum_payment_date_individual)</f>
        <v>0</v>
      </c>
      <c r="F344" s="19">
        <f>IF(Calc_type="Bulk", data_final_bulk[[#This Row],[Payment amount]], Payment_amount_individual)</f>
        <v>0</v>
      </c>
      <c r="G344" s="19">
        <f>IF(Calc_type="Bulk", data_final_bulk[[#This Row],[Payment type]], Payment_type_individual)</f>
        <v>0</v>
      </c>
      <c r="H34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4" s="16" t="e">
        <f>IF(calculations_table[[#This Row],[Lump sum flag]]="Y",
calculations_table[[#This Row],[Lump sum payment date]],
   IF(calculations_table[[#This Row],[Earliest payment date]]=0,
      "N/A",
      calculations_table[[#This Row],[Earliest payment date]]
   )
)</f>
        <v>#N/A</v>
      </c>
      <c r="J344" s="19">
        <f>SUMIFS(calculations_table[Payment amount], calculations_table[Member ID], calculations_table[[#This Row],[Member ID]])</f>
        <v>0</v>
      </c>
      <c r="K344" s="19" t="e">
        <f>calculations_table[[#This Row],[Total interest multiplier - Judgments]]</f>
        <v>#N/A</v>
      </c>
      <c r="L344" s="19" t="e">
        <f>calculations_table[[#This Row],[Payment amount]]*(calculations_table[[#This Row],[Interest multiplier]]-1)</f>
        <v>#N/A</v>
      </c>
      <c r="M34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4" s="19" t="e">
        <f>1+(calculations_table[[#This Row],[Effective date]]-calculations_table[[#This Row],[Interest start date - Judgments]])/365.25* JudgmentsRate</f>
        <v>#N/A</v>
      </c>
      <c r="O344" s="19">
        <v>1</v>
      </c>
      <c r="P344" s="19" t="e">
        <f>calculations_table[[#This Row],[Period 1 interest multiplier - Judgments]]*calculations_table[[#This Row],[Period 2 interest multiplier - Judgments]]</f>
        <v>#N/A</v>
      </c>
      <c r="Q344" s="11"/>
      <c r="Z344"/>
      <c r="AA344"/>
      <c r="AB344"/>
      <c r="AC344"/>
      <c r="AD344"/>
      <c r="AE344"/>
      <c r="AH344" s="11"/>
      <c r="AI344" s="11"/>
      <c r="AJ344" s="11"/>
      <c r="AK344" s="11"/>
      <c r="AL344" s="11"/>
      <c r="AM344" s="11"/>
    </row>
    <row r="345" spans="1:39" x14ac:dyDescent="0.2">
      <c r="A345" s="37" t="str">
        <f>IFERROR(IF(Calc_type="Bulk", IF(data_final_bulk[[#This Row],[Member ID]]="", "", data_final_bulk[[#This Row],[Member ID]]), IF(A344="Member ID",  "Individual","")), "")</f>
        <v/>
      </c>
      <c r="B345" s="35" t="str">
        <f>IFERROR(IF(Calc_type="Bulk", IF(data_final_bulk[[#This Row],[Global ID]]="", "", data_final_bulk[[#This Row],[Global ID]]), IF(B344="Global ID", "Individual","")), "")</f>
        <v/>
      </c>
      <c r="C345" s="85">
        <f>IF(Calc_type="Bulk", data_final_bulk[[#This Row],[Effective date]], Effective_date_individual)</f>
        <v>0</v>
      </c>
      <c r="D345" s="16">
        <f>IF(Calc_type="Bulk", data_final_bulk[[#This Row],[Earliest payment date]], Earliest_payment_date_individual)</f>
        <v>0</v>
      </c>
      <c r="E345" s="16">
        <f>IF(Calc_type="Bulk", data_final_bulk[[#This Row],[Lump Sum payment date]], Lump_sum_payment_date_individual)</f>
        <v>0</v>
      </c>
      <c r="F345" s="19">
        <f>IF(Calc_type="Bulk", data_final_bulk[[#This Row],[Payment amount]], Payment_amount_individual)</f>
        <v>0</v>
      </c>
      <c r="G345" s="19">
        <f>IF(Calc_type="Bulk", data_final_bulk[[#This Row],[Payment type]], Payment_type_individual)</f>
        <v>0</v>
      </c>
      <c r="H34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5" s="16" t="e">
        <f>IF(calculations_table[[#This Row],[Lump sum flag]]="Y",
calculations_table[[#This Row],[Lump sum payment date]],
   IF(calculations_table[[#This Row],[Earliest payment date]]=0,
      "N/A",
      calculations_table[[#This Row],[Earliest payment date]]
   )
)</f>
        <v>#N/A</v>
      </c>
      <c r="J345" s="19">
        <f>SUMIFS(calculations_table[Payment amount], calculations_table[Member ID], calculations_table[[#This Row],[Member ID]])</f>
        <v>0</v>
      </c>
      <c r="K345" s="19" t="e">
        <f>calculations_table[[#This Row],[Total interest multiplier - Judgments]]</f>
        <v>#N/A</v>
      </c>
      <c r="L345" s="19" t="e">
        <f>calculations_table[[#This Row],[Payment amount]]*(calculations_table[[#This Row],[Interest multiplier]]-1)</f>
        <v>#N/A</v>
      </c>
      <c r="M34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5" s="19" t="e">
        <f>1+(calculations_table[[#This Row],[Effective date]]-calculations_table[[#This Row],[Interest start date - Judgments]])/365.25* JudgmentsRate</f>
        <v>#N/A</v>
      </c>
      <c r="O345" s="19">
        <v>1</v>
      </c>
      <c r="P345" s="19" t="e">
        <f>calculations_table[[#This Row],[Period 1 interest multiplier - Judgments]]*calculations_table[[#This Row],[Period 2 interest multiplier - Judgments]]</f>
        <v>#N/A</v>
      </c>
      <c r="Q345" s="11"/>
      <c r="Z345"/>
      <c r="AA345"/>
      <c r="AB345"/>
      <c r="AC345"/>
      <c r="AD345"/>
      <c r="AE345"/>
      <c r="AH345" s="11"/>
      <c r="AI345" s="11"/>
      <c r="AJ345" s="11"/>
      <c r="AK345" s="11"/>
      <c r="AL345" s="11"/>
      <c r="AM345" s="11"/>
    </row>
    <row r="346" spans="1:39" x14ac:dyDescent="0.2">
      <c r="A346" s="37" t="str">
        <f>IFERROR(IF(Calc_type="Bulk", IF(data_final_bulk[[#This Row],[Member ID]]="", "", data_final_bulk[[#This Row],[Member ID]]), IF(A345="Member ID",  "Individual","")), "")</f>
        <v/>
      </c>
      <c r="B346" s="35" t="str">
        <f>IFERROR(IF(Calc_type="Bulk", IF(data_final_bulk[[#This Row],[Global ID]]="", "", data_final_bulk[[#This Row],[Global ID]]), IF(B345="Global ID", "Individual","")), "")</f>
        <v/>
      </c>
      <c r="C346" s="85">
        <f>IF(Calc_type="Bulk", data_final_bulk[[#This Row],[Effective date]], Effective_date_individual)</f>
        <v>0</v>
      </c>
      <c r="D346" s="16">
        <f>IF(Calc_type="Bulk", data_final_bulk[[#This Row],[Earliest payment date]], Earliest_payment_date_individual)</f>
        <v>0</v>
      </c>
      <c r="E346" s="16">
        <f>IF(Calc_type="Bulk", data_final_bulk[[#This Row],[Lump Sum payment date]], Lump_sum_payment_date_individual)</f>
        <v>0</v>
      </c>
      <c r="F346" s="19">
        <f>IF(Calc_type="Bulk", data_final_bulk[[#This Row],[Payment amount]], Payment_amount_individual)</f>
        <v>0</v>
      </c>
      <c r="G346" s="19">
        <f>IF(Calc_type="Bulk", data_final_bulk[[#This Row],[Payment type]], Payment_type_individual)</f>
        <v>0</v>
      </c>
      <c r="H34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6" s="16" t="e">
        <f>IF(calculations_table[[#This Row],[Lump sum flag]]="Y",
calculations_table[[#This Row],[Lump sum payment date]],
   IF(calculations_table[[#This Row],[Earliest payment date]]=0,
      "N/A",
      calculations_table[[#This Row],[Earliest payment date]]
   )
)</f>
        <v>#N/A</v>
      </c>
      <c r="J346" s="19">
        <f>SUMIFS(calculations_table[Payment amount], calculations_table[Member ID], calculations_table[[#This Row],[Member ID]])</f>
        <v>0</v>
      </c>
      <c r="K346" s="19" t="e">
        <f>calculations_table[[#This Row],[Total interest multiplier - Judgments]]</f>
        <v>#N/A</v>
      </c>
      <c r="L346" s="19" t="e">
        <f>calculations_table[[#This Row],[Payment amount]]*(calculations_table[[#This Row],[Interest multiplier]]-1)</f>
        <v>#N/A</v>
      </c>
      <c r="M34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6" s="19" t="e">
        <f>1+(calculations_table[[#This Row],[Effective date]]-calculations_table[[#This Row],[Interest start date - Judgments]])/365.25* JudgmentsRate</f>
        <v>#N/A</v>
      </c>
      <c r="O346" s="19">
        <v>1</v>
      </c>
      <c r="P346" s="19" t="e">
        <f>calculations_table[[#This Row],[Period 1 interest multiplier - Judgments]]*calculations_table[[#This Row],[Period 2 interest multiplier - Judgments]]</f>
        <v>#N/A</v>
      </c>
      <c r="Q346" s="11"/>
      <c r="Z346"/>
      <c r="AA346"/>
      <c r="AB346"/>
      <c r="AC346"/>
      <c r="AD346"/>
      <c r="AE346"/>
      <c r="AH346" s="11"/>
      <c r="AI346" s="11"/>
      <c r="AJ346" s="11"/>
      <c r="AK346" s="11"/>
      <c r="AL346" s="11"/>
      <c r="AM346" s="11"/>
    </row>
    <row r="347" spans="1:39" x14ac:dyDescent="0.2">
      <c r="A347" s="37" t="str">
        <f>IFERROR(IF(Calc_type="Bulk", IF(data_final_bulk[[#This Row],[Member ID]]="", "", data_final_bulk[[#This Row],[Member ID]]), IF(A346="Member ID",  "Individual","")), "")</f>
        <v/>
      </c>
      <c r="B347" s="35" t="str">
        <f>IFERROR(IF(Calc_type="Bulk", IF(data_final_bulk[[#This Row],[Global ID]]="", "", data_final_bulk[[#This Row],[Global ID]]), IF(B346="Global ID", "Individual","")), "")</f>
        <v/>
      </c>
      <c r="C347" s="85">
        <f>IF(Calc_type="Bulk", data_final_bulk[[#This Row],[Effective date]], Effective_date_individual)</f>
        <v>0</v>
      </c>
      <c r="D347" s="16">
        <f>IF(Calc_type="Bulk", data_final_bulk[[#This Row],[Earliest payment date]], Earliest_payment_date_individual)</f>
        <v>0</v>
      </c>
      <c r="E347" s="16">
        <f>IF(Calc_type="Bulk", data_final_bulk[[#This Row],[Lump Sum payment date]], Lump_sum_payment_date_individual)</f>
        <v>0</v>
      </c>
      <c r="F347" s="19">
        <f>IF(Calc_type="Bulk", data_final_bulk[[#This Row],[Payment amount]], Payment_amount_individual)</f>
        <v>0</v>
      </c>
      <c r="G347" s="19">
        <f>IF(Calc_type="Bulk", data_final_bulk[[#This Row],[Payment type]], Payment_type_individual)</f>
        <v>0</v>
      </c>
      <c r="H34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7" s="16" t="e">
        <f>IF(calculations_table[[#This Row],[Lump sum flag]]="Y",
calculations_table[[#This Row],[Lump sum payment date]],
   IF(calculations_table[[#This Row],[Earliest payment date]]=0,
      "N/A",
      calculations_table[[#This Row],[Earliest payment date]]
   )
)</f>
        <v>#N/A</v>
      </c>
      <c r="J347" s="19">
        <f>SUMIFS(calculations_table[Payment amount], calculations_table[Member ID], calculations_table[[#This Row],[Member ID]])</f>
        <v>0</v>
      </c>
      <c r="K347" s="19" t="e">
        <f>calculations_table[[#This Row],[Total interest multiplier - Judgments]]</f>
        <v>#N/A</v>
      </c>
      <c r="L347" s="19" t="e">
        <f>calculations_table[[#This Row],[Payment amount]]*(calculations_table[[#This Row],[Interest multiplier]]-1)</f>
        <v>#N/A</v>
      </c>
      <c r="M34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7" s="19" t="e">
        <f>1+(calculations_table[[#This Row],[Effective date]]-calculations_table[[#This Row],[Interest start date - Judgments]])/365.25* JudgmentsRate</f>
        <v>#N/A</v>
      </c>
      <c r="O347" s="19">
        <v>1</v>
      </c>
      <c r="P347" s="19" t="e">
        <f>calculations_table[[#This Row],[Period 1 interest multiplier - Judgments]]*calculations_table[[#This Row],[Period 2 interest multiplier - Judgments]]</f>
        <v>#N/A</v>
      </c>
      <c r="Q347" s="11"/>
      <c r="Z347"/>
      <c r="AA347"/>
      <c r="AB347"/>
      <c r="AC347"/>
      <c r="AD347"/>
      <c r="AE347"/>
      <c r="AH347" s="11"/>
      <c r="AI347" s="11"/>
      <c r="AJ347" s="11"/>
      <c r="AK347" s="11"/>
      <c r="AL347" s="11"/>
      <c r="AM347" s="11"/>
    </row>
    <row r="348" spans="1:39" x14ac:dyDescent="0.2">
      <c r="A348" s="37" t="str">
        <f>IFERROR(IF(Calc_type="Bulk", IF(data_final_bulk[[#This Row],[Member ID]]="", "", data_final_bulk[[#This Row],[Member ID]]), IF(A347="Member ID",  "Individual","")), "")</f>
        <v/>
      </c>
      <c r="B348" s="35" t="str">
        <f>IFERROR(IF(Calc_type="Bulk", IF(data_final_bulk[[#This Row],[Global ID]]="", "", data_final_bulk[[#This Row],[Global ID]]), IF(B347="Global ID", "Individual","")), "")</f>
        <v/>
      </c>
      <c r="C348" s="85">
        <f>IF(Calc_type="Bulk", data_final_bulk[[#This Row],[Effective date]], Effective_date_individual)</f>
        <v>0</v>
      </c>
      <c r="D348" s="16">
        <f>IF(Calc_type="Bulk", data_final_bulk[[#This Row],[Earliest payment date]], Earliest_payment_date_individual)</f>
        <v>0</v>
      </c>
      <c r="E348" s="16">
        <f>IF(Calc_type="Bulk", data_final_bulk[[#This Row],[Lump Sum payment date]], Lump_sum_payment_date_individual)</f>
        <v>0</v>
      </c>
      <c r="F348" s="19">
        <f>IF(Calc_type="Bulk", data_final_bulk[[#This Row],[Payment amount]], Payment_amount_individual)</f>
        <v>0</v>
      </c>
      <c r="G348" s="19">
        <f>IF(Calc_type="Bulk", data_final_bulk[[#This Row],[Payment type]], Payment_type_individual)</f>
        <v>0</v>
      </c>
      <c r="H34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8" s="16" t="e">
        <f>IF(calculations_table[[#This Row],[Lump sum flag]]="Y",
calculations_table[[#This Row],[Lump sum payment date]],
   IF(calculations_table[[#This Row],[Earliest payment date]]=0,
      "N/A",
      calculations_table[[#This Row],[Earliest payment date]]
   )
)</f>
        <v>#N/A</v>
      </c>
      <c r="J348" s="19">
        <f>SUMIFS(calculations_table[Payment amount], calculations_table[Member ID], calculations_table[[#This Row],[Member ID]])</f>
        <v>0</v>
      </c>
      <c r="K348" s="19" t="e">
        <f>calculations_table[[#This Row],[Total interest multiplier - Judgments]]</f>
        <v>#N/A</v>
      </c>
      <c r="L348" s="19" t="e">
        <f>calculations_table[[#This Row],[Payment amount]]*(calculations_table[[#This Row],[Interest multiplier]]-1)</f>
        <v>#N/A</v>
      </c>
      <c r="M34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8" s="19" t="e">
        <f>1+(calculations_table[[#This Row],[Effective date]]-calculations_table[[#This Row],[Interest start date - Judgments]])/365.25* JudgmentsRate</f>
        <v>#N/A</v>
      </c>
      <c r="O348" s="19">
        <v>1</v>
      </c>
      <c r="P348" s="19" t="e">
        <f>calculations_table[[#This Row],[Period 1 interest multiplier - Judgments]]*calculations_table[[#This Row],[Period 2 interest multiplier - Judgments]]</f>
        <v>#N/A</v>
      </c>
      <c r="Q348" s="11"/>
      <c r="Z348"/>
      <c r="AA348"/>
      <c r="AB348"/>
      <c r="AC348"/>
      <c r="AD348"/>
      <c r="AE348"/>
      <c r="AH348" s="11"/>
      <c r="AI348" s="11"/>
      <c r="AJ348" s="11"/>
      <c r="AK348" s="11"/>
      <c r="AL348" s="11"/>
      <c r="AM348" s="11"/>
    </row>
    <row r="349" spans="1:39" x14ac:dyDescent="0.2">
      <c r="A349" s="37" t="str">
        <f>IFERROR(IF(Calc_type="Bulk", IF(data_final_bulk[[#This Row],[Member ID]]="", "", data_final_bulk[[#This Row],[Member ID]]), IF(A348="Member ID",  "Individual","")), "")</f>
        <v/>
      </c>
      <c r="B349" s="35" t="str">
        <f>IFERROR(IF(Calc_type="Bulk", IF(data_final_bulk[[#This Row],[Global ID]]="", "", data_final_bulk[[#This Row],[Global ID]]), IF(B348="Global ID", "Individual","")), "")</f>
        <v/>
      </c>
      <c r="C349" s="85">
        <f>IF(Calc_type="Bulk", data_final_bulk[[#This Row],[Effective date]], Effective_date_individual)</f>
        <v>0</v>
      </c>
      <c r="D349" s="16">
        <f>IF(Calc_type="Bulk", data_final_bulk[[#This Row],[Earliest payment date]], Earliest_payment_date_individual)</f>
        <v>0</v>
      </c>
      <c r="E349" s="16">
        <f>IF(Calc_type="Bulk", data_final_bulk[[#This Row],[Lump Sum payment date]], Lump_sum_payment_date_individual)</f>
        <v>0</v>
      </c>
      <c r="F349" s="19">
        <f>IF(Calc_type="Bulk", data_final_bulk[[#This Row],[Payment amount]], Payment_amount_individual)</f>
        <v>0</v>
      </c>
      <c r="G349" s="19">
        <f>IF(Calc_type="Bulk", data_final_bulk[[#This Row],[Payment type]], Payment_type_individual)</f>
        <v>0</v>
      </c>
      <c r="H34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49" s="16" t="e">
        <f>IF(calculations_table[[#This Row],[Lump sum flag]]="Y",
calculations_table[[#This Row],[Lump sum payment date]],
   IF(calculations_table[[#This Row],[Earliest payment date]]=0,
      "N/A",
      calculations_table[[#This Row],[Earliest payment date]]
   )
)</f>
        <v>#N/A</v>
      </c>
      <c r="J349" s="19">
        <f>SUMIFS(calculations_table[Payment amount], calculations_table[Member ID], calculations_table[[#This Row],[Member ID]])</f>
        <v>0</v>
      </c>
      <c r="K349" s="19" t="e">
        <f>calculations_table[[#This Row],[Total interest multiplier - Judgments]]</f>
        <v>#N/A</v>
      </c>
      <c r="L349" s="19" t="e">
        <f>calculations_table[[#This Row],[Payment amount]]*(calculations_table[[#This Row],[Interest multiplier]]-1)</f>
        <v>#N/A</v>
      </c>
      <c r="M34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49" s="19" t="e">
        <f>1+(calculations_table[[#This Row],[Effective date]]-calculations_table[[#This Row],[Interest start date - Judgments]])/365.25* JudgmentsRate</f>
        <v>#N/A</v>
      </c>
      <c r="O349" s="19">
        <v>1</v>
      </c>
      <c r="P349" s="19" t="e">
        <f>calculations_table[[#This Row],[Period 1 interest multiplier - Judgments]]*calculations_table[[#This Row],[Period 2 interest multiplier - Judgments]]</f>
        <v>#N/A</v>
      </c>
      <c r="Q349" s="11"/>
      <c r="Z349"/>
      <c r="AA349"/>
      <c r="AB349"/>
      <c r="AC349"/>
      <c r="AD349"/>
      <c r="AE349"/>
      <c r="AH349" s="11"/>
      <c r="AI349" s="11"/>
      <c r="AJ349" s="11"/>
      <c r="AK349" s="11"/>
      <c r="AL349" s="11"/>
      <c r="AM349" s="11"/>
    </row>
    <row r="350" spans="1:39" x14ac:dyDescent="0.2">
      <c r="A350" s="37" t="str">
        <f>IFERROR(IF(Calc_type="Bulk", IF(data_final_bulk[[#This Row],[Member ID]]="", "", data_final_bulk[[#This Row],[Member ID]]), IF(A349="Member ID",  "Individual","")), "")</f>
        <v/>
      </c>
      <c r="B350" s="35" t="str">
        <f>IFERROR(IF(Calc_type="Bulk", IF(data_final_bulk[[#This Row],[Global ID]]="", "", data_final_bulk[[#This Row],[Global ID]]), IF(B349="Global ID", "Individual","")), "")</f>
        <v/>
      </c>
      <c r="C350" s="85">
        <f>IF(Calc_type="Bulk", data_final_bulk[[#This Row],[Effective date]], Effective_date_individual)</f>
        <v>0</v>
      </c>
      <c r="D350" s="16">
        <f>IF(Calc_type="Bulk", data_final_bulk[[#This Row],[Earliest payment date]], Earliest_payment_date_individual)</f>
        <v>0</v>
      </c>
      <c r="E350" s="16">
        <f>IF(Calc_type="Bulk", data_final_bulk[[#This Row],[Lump Sum payment date]], Lump_sum_payment_date_individual)</f>
        <v>0</v>
      </c>
      <c r="F350" s="19">
        <f>IF(Calc_type="Bulk", data_final_bulk[[#This Row],[Payment amount]], Payment_amount_individual)</f>
        <v>0</v>
      </c>
      <c r="G350" s="19">
        <f>IF(Calc_type="Bulk", data_final_bulk[[#This Row],[Payment type]], Payment_type_individual)</f>
        <v>0</v>
      </c>
      <c r="H35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0" s="16" t="e">
        <f>IF(calculations_table[[#This Row],[Lump sum flag]]="Y",
calculations_table[[#This Row],[Lump sum payment date]],
   IF(calculations_table[[#This Row],[Earliest payment date]]=0,
      "N/A",
      calculations_table[[#This Row],[Earliest payment date]]
   )
)</f>
        <v>#N/A</v>
      </c>
      <c r="J350" s="19">
        <f>SUMIFS(calculations_table[Payment amount], calculations_table[Member ID], calculations_table[[#This Row],[Member ID]])</f>
        <v>0</v>
      </c>
      <c r="K350" s="19" t="e">
        <f>calculations_table[[#This Row],[Total interest multiplier - Judgments]]</f>
        <v>#N/A</v>
      </c>
      <c r="L350" s="19" t="e">
        <f>calculations_table[[#This Row],[Payment amount]]*(calculations_table[[#This Row],[Interest multiplier]]-1)</f>
        <v>#N/A</v>
      </c>
      <c r="M35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0" s="19" t="e">
        <f>1+(calculations_table[[#This Row],[Effective date]]-calculations_table[[#This Row],[Interest start date - Judgments]])/365.25* JudgmentsRate</f>
        <v>#N/A</v>
      </c>
      <c r="O350" s="19">
        <v>1</v>
      </c>
      <c r="P350" s="19" t="e">
        <f>calculations_table[[#This Row],[Period 1 interest multiplier - Judgments]]*calculations_table[[#This Row],[Period 2 interest multiplier - Judgments]]</f>
        <v>#N/A</v>
      </c>
      <c r="Q350" s="11"/>
      <c r="Z350"/>
      <c r="AA350"/>
      <c r="AB350"/>
      <c r="AC350"/>
      <c r="AD350"/>
      <c r="AE350"/>
      <c r="AH350" s="11"/>
      <c r="AI350" s="11"/>
      <c r="AJ350" s="11"/>
      <c r="AK350" s="11"/>
      <c r="AL350" s="11"/>
      <c r="AM350" s="11"/>
    </row>
    <row r="351" spans="1:39" x14ac:dyDescent="0.2">
      <c r="A351" s="37" t="str">
        <f>IFERROR(IF(Calc_type="Bulk", IF(data_final_bulk[[#This Row],[Member ID]]="", "", data_final_bulk[[#This Row],[Member ID]]), IF(A350="Member ID",  "Individual","")), "")</f>
        <v/>
      </c>
      <c r="B351" s="35" t="str">
        <f>IFERROR(IF(Calc_type="Bulk", IF(data_final_bulk[[#This Row],[Global ID]]="", "", data_final_bulk[[#This Row],[Global ID]]), IF(B350="Global ID", "Individual","")), "")</f>
        <v/>
      </c>
      <c r="C351" s="85">
        <f>IF(Calc_type="Bulk", data_final_bulk[[#This Row],[Effective date]], Effective_date_individual)</f>
        <v>0</v>
      </c>
      <c r="D351" s="16">
        <f>IF(Calc_type="Bulk", data_final_bulk[[#This Row],[Earliest payment date]], Earliest_payment_date_individual)</f>
        <v>0</v>
      </c>
      <c r="E351" s="16">
        <f>IF(Calc_type="Bulk", data_final_bulk[[#This Row],[Lump Sum payment date]], Lump_sum_payment_date_individual)</f>
        <v>0</v>
      </c>
      <c r="F351" s="19">
        <f>IF(Calc_type="Bulk", data_final_bulk[[#This Row],[Payment amount]], Payment_amount_individual)</f>
        <v>0</v>
      </c>
      <c r="G351" s="19">
        <f>IF(Calc_type="Bulk", data_final_bulk[[#This Row],[Payment type]], Payment_type_individual)</f>
        <v>0</v>
      </c>
      <c r="H35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1" s="16" t="e">
        <f>IF(calculations_table[[#This Row],[Lump sum flag]]="Y",
calculations_table[[#This Row],[Lump sum payment date]],
   IF(calculations_table[[#This Row],[Earliest payment date]]=0,
      "N/A",
      calculations_table[[#This Row],[Earliest payment date]]
   )
)</f>
        <v>#N/A</v>
      </c>
      <c r="J351" s="19">
        <f>SUMIFS(calculations_table[Payment amount], calculations_table[Member ID], calculations_table[[#This Row],[Member ID]])</f>
        <v>0</v>
      </c>
      <c r="K351" s="19" t="e">
        <f>calculations_table[[#This Row],[Total interest multiplier - Judgments]]</f>
        <v>#N/A</v>
      </c>
      <c r="L351" s="19" t="e">
        <f>calculations_table[[#This Row],[Payment amount]]*(calculations_table[[#This Row],[Interest multiplier]]-1)</f>
        <v>#N/A</v>
      </c>
      <c r="M35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1" s="19" t="e">
        <f>1+(calculations_table[[#This Row],[Effective date]]-calculations_table[[#This Row],[Interest start date - Judgments]])/365.25* JudgmentsRate</f>
        <v>#N/A</v>
      </c>
      <c r="O351" s="19">
        <v>1</v>
      </c>
      <c r="P351" s="19" t="e">
        <f>calculations_table[[#This Row],[Period 1 interest multiplier - Judgments]]*calculations_table[[#This Row],[Period 2 interest multiplier - Judgments]]</f>
        <v>#N/A</v>
      </c>
      <c r="Q351" s="11"/>
      <c r="Z351"/>
      <c r="AA351"/>
      <c r="AB351"/>
      <c r="AC351"/>
      <c r="AD351"/>
      <c r="AE351"/>
      <c r="AH351" s="11"/>
      <c r="AI351" s="11"/>
      <c r="AJ351" s="11"/>
      <c r="AK351" s="11"/>
      <c r="AL351" s="11"/>
      <c r="AM351" s="11"/>
    </row>
    <row r="352" spans="1:39" x14ac:dyDescent="0.2">
      <c r="A352" s="37" t="str">
        <f>IFERROR(IF(Calc_type="Bulk", IF(data_final_bulk[[#This Row],[Member ID]]="", "", data_final_bulk[[#This Row],[Member ID]]), IF(A351="Member ID",  "Individual","")), "")</f>
        <v/>
      </c>
      <c r="B352" s="35" t="str">
        <f>IFERROR(IF(Calc_type="Bulk", IF(data_final_bulk[[#This Row],[Global ID]]="", "", data_final_bulk[[#This Row],[Global ID]]), IF(B351="Global ID", "Individual","")), "")</f>
        <v/>
      </c>
      <c r="C352" s="85">
        <f>IF(Calc_type="Bulk", data_final_bulk[[#This Row],[Effective date]], Effective_date_individual)</f>
        <v>0</v>
      </c>
      <c r="D352" s="16">
        <f>IF(Calc_type="Bulk", data_final_bulk[[#This Row],[Earliest payment date]], Earliest_payment_date_individual)</f>
        <v>0</v>
      </c>
      <c r="E352" s="16">
        <f>IF(Calc_type="Bulk", data_final_bulk[[#This Row],[Lump Sum payment date]], Lump_sum_payment_date_individual)</f>
        <v>0</v>
      </c>
      <c r="F352" s="19">
        <f>IF(Calc_type="Bulk", data_final_bulk[[#This Row],[Payment amount]], Payment_amount_individual)</f>
        <v>0</v>
      </c>
      <c r="G352" s="19">
        <f>IF(Calc_type="Bulk", data_final_bulk[[#This Row],[Payment type]], Payment_type_individual)</f>
        <v>0</v>
      </c>
      <c r="H35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2" s="16" t="e">
        <f>IF(calculations_table[[#This Row],[Lump sum flag]]="Y",
calculations_table[[#This Row],[Lump sum payment date]],
   IF(calculations_table[[#This Row],[Earliest payment date]]=0,
      "N/A",
      calculations_table[[#This Row],[Earliest payment date]]
   )
)</f>
        <v>#N/A</v>
      </c>
      <c r="J352" s="19">
        <f>SUMIFS(calculations_table[Payment amount], calculations_table[Member ID], calculations_table[[#This Row],[Member ID]])</f>
        <v>0</v>
      </c>
      <c r="K352" s="19" t="e">
        <f>calculations_table[[#This Row],[Total interest multiplier - Judgments]]</f>
        <v>#N/A</v>
      </c>
      <c r="L352" s="19" t="e">
        <f>calculations_table[[#This Row],[Payment amount]]*(calculations_table[[#This Row],[Interest multiplier]]-1)</f>
        <v>#N/A</v>
      </c>
      <c r="M35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2" s="19" t="e">
        <f>1+(calculations_table[[#This Row],[Effective date]]-calculations_table[[#This Row],[Interest start date - Judgments]])/365.25* JudgmentsRate</f>
        <v>#N/A</v>
      </c>
      <c r="O352" s="19">
        <v>1</v>
      </c>
      <c r="P352" s="19" t="e">
        <f>calculations_table[[#This Row],[Period 1 interest multiplier - Judgments]]*calculations_table[[#This Row],[Period 2 interest multiplier - Judgments]]</f>
        <v>#N/A</v>
      </c>
      <c r="Q352" s="11"/>
      <c r="Z352"/>
      <c r="AA352"/>
      <c r="AB352"/>
      <c r="AC352"/>
      <c r="AD352"/>
      <c r="AE352"/>
      <c r="AH352" s="11"/>
      <c r="AI352" s="11"/>
      <c r="AJ352" s="11"/>
      <c r="AK352" s="11"/>
      <c r="AL352" s="11"/>
      <c r="AM352" s="11"/>
    </row>
    <row r="353" spans="1:39" x14ac:dyDescent="0.2">
      <c r="A353" s="37" t="str">
        <f>IFERROR(IF(Calc_type="Bulk", IF(data_final_bulk[[#This Row],[Member ID]]="", "", data_final_bulk[[#This Row],[Member ID]]), IF(A352="Member ID",  "Individual","")), "")</f>
        <v/>
      </c>
      <c r="B353" s="35" t="str">
        <f>IFERROR(IF(Calc_type="Bulk", IF(data_final_bulk[[#This Row],[Global ID]]="", "", data_final_bulk[[#This Row],[Global ID]]), IF(B352="Global ID", "Individual","")), "")</f>
        <v/>
      </c>
      <c r="C353" s="85">
        <f>IF(Calc_type="Bulk", data_final_bulk[[#This Row],[Effective date]], Effective_date_individual)</f>
        <v>0</v>
      </c>
      <c r="D353" s="16">
        <f>IF(Calc_type="Bulk", data_final_bulk[[#This Row],[Earliest payment date]], Earliest_payment_date_individual)</f>
        <v>0</v>
      </c>
      <c r="E353" s="16">
        <f>IF(Calc_type="Bulk", data_final_bulk[[#This Row],[Lump Sum payment date]], Lump_sum_payment_date_individual)</f>
        <v>0</v>
      </c>
      <c r="F353" s="19">
        <f>IF(Calc_type="Bulk", data_final_bulk[[#This Row],[Payment amount]], Payment_amount_individual)</f>
        <v>0</v>
      </c>
      <c r="G353" s="19">
        <f>IF(Calc_type="Bulk", data_final_bulk[[#This Row],[Payment type]], Payment_type_individual)</f>
        <v>0</v>
      </c>
      <c r="H35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3" s="16" t="e">
        <f>IF(calculations_table[[#This Row],[Lump sum flag]]="Y",
calculations_table[[#This Row],[Lump sum payment date]],
   IF(calculations_table[[#This Row],[Earliest payment date]]=0,
      "N/A",
      calculations_table[[#This Row],[Earliest payment date]]
   )
)</f>
        <v>#N/A</v>
      </c>
      <c r="J353" s="19">
        <f>SUMIFS(calculations_table[Payment amount], calculations_table[Member ID], calculations_table[[#This Row],[Member ID]])</f>
        <v>0</v>
      </c>
      <c r="K353" s="19" t="e">
        <f>calculations_table[[#This Row],[Total interest multiplier - Judgments]]</f>
        <v>#N/A</v>
      </c>
      <c r="L353" s="19" t="e">
        <f>calculations_table[[#This Row],[Payment amount]]*(calculations_table[[#This Row],[Interest multiplier]]-1)</f>
        <v>#N/A</v>
      </c>
      <c r="M35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3" s="19" t="e">
        <f>1+(calculations_table[[#This Row],[Effective date]]-calculations_table[[#This Row],[Interest start date - Judgments]])/365.25* JudgmentsRate</f>
        <v>#N/A</v>
      </c>
      <c r="O353" s="19">
        <v>1</v>
      </c>
      <c r="P353" s="19" t="e">
        <f>calculations_table[[#This Row],[Period 1 interest multiplier - Judgments]]*calculations_table[[#This Row],[Period 2 interest multiplier - Judgments]]</f>
        <v>#N/A</v>
      </c>
      <c r="Q353" s="11"/>
      <c r="Z353"/>
      <c r="AA353"/>
      <c r="AB353"/>
      <c r="AC353"/>
      <c r="AD353"/>
      <c r="AE353"/>
      <c r="AH353" s="11"/>
      <c r="AI353" s="11"/>
      <c r="AJ353" s="11"/>
      <c r="AK353" s="11"/>
      <c r="AL353" s="11"/>
      <c r="AM353" s="11"/>
    </row>
    <row r="354" spans="1:39" x14ac:dyDescent="0.2">
      <c r="A354" s="37" t="str">
        <f>IFERROR(IF(Calc_type="Bulk", IF(data_final_bulk[[#This Row],[Member ID]]="", "", data_final_bulk[[#This Row],[Member ID]]), IF(A353="Member ID",  "Individual","")), "")</f>
        <v/>
      </c>
      <c r="B354" s="35" t="str">
        <f>IFERROR(IF(Calc_type="Bulk", IF(data_final_bulk[[#This Row],[Global ID]]="", "", data_final_bulk[[#This Row],[Global ID]]), IF(B353="Global ID", "Individual","")), "")</f>
        <v/>
      </c>
      <c r="C354" s="85">
        <f>IF(Calc_type="Bulk", data_final_bulk[[#This Row],[Effective date]], Effective_date_individual)</f>
        <v>0</v>
      </c>
      <c r="D354" s="16">
        <f>IF(Calc_type="Bulk", data_final_bulk[[#This Row],[Earliest payment date]], Earliest_payment_date_individual)</f>
        <v>0</v>
      </c>
      <c r="E354" s="16">
        <f>IF(Calc_type="Bulk", data_final_bulk[[#This Row],[Lump Sum payment date]], Lump_sum_payment_date_individual)</f>
        <v>0</v>
      </c>
      <c r="F354" s="19">
        <f>IF(Calc_type="Bulk", data_final_bulk[[#This Row],[Payment amount]], Payment_amount_individual)</f>
        <v>0</v>
      </c>
      <c r="G354" s="19">
        <f>IF(Calc_type="Bulk", data_final_bulk[[#This Row],[Payment type]], Payment_type_individual)</f>
        <v>0</v>
      </c>
      <c r="H35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4" s="16" t="e">
        <f>IF(calculations_table[[#This Row],[Lump sum flag]]="Y",
calculations_table[[#This Row],[Lump sum payment date]],
   IF(calculations_table[[#This Row],[Earliest payment date]]=0,
      "N/A",
      calculations_table[[#This Row],[Earliest payment date]]
   )
)</f>
        <v>#N/A</v>
      </c>
      <c r="J354" s="19">
        <f>SUMIFS(calculations_table[Payment amount], calculations_table[Member ID], calculations_table[[#This Row],[Member ID]])</f>
        <v>0</v>
      </c>
      <c r="K354" s="19" t="e">
        <f>calculations_table[[#This Row],[Total interest multiplier - Judgments]]</f>
        <v>#N/A</v>
      </c>
      <c r="L354" s="19" t="e">
        <f>calculations_table[[#This Row],[Payment amount]]*(calculations_table[[#This Row],[Interest multiplier]]-1)</f>
        <v>#N/A</v>
      </c>
      <c r="M35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4" s="19" t="e">
        <f>1+(calculations_table[[#This Row],[Effective date]]-calculations_table[[#This Row],[Interest start date - Judgments]])/365.25* JudgmentsRate</f>
        <v>#N/A</v>
      </c>
      <c r="O354" s="19">
        <v>1</v>
      </c>
      <c r="P354" s="19" t="e">
        <f>calculations_table[[#This Row],[Period 1 interest multiplier - Judgments]]*calculations_table[[#This Row],[Period 2 interest multiplier - Judgments]]</f>
        <v>#N/A</v>
      </c>
      <c r="Q354" s="11"/>
      <c r="Z354"/>
      <c r="AA354"/>
      <c r="AB354"/>
      <c r="AC354"/>
      <c r="AD354"/>
      <c r="AE354"/>
      <c r="AH354" s="11"/>
      <c r="AI354" s="11"/>
      <c r="AJ354" s="11"/>
      <c r="AK354" s="11"/>
      <c r="AL354" s="11"/>
      <c r="AM354" s="11"/>
    </row>
    <row r="355" spans="1:39" x14ac:dyDescent="0.2">
      <c r="A355" s="37" t="str">
        <f>IFERROR(IF(Calc_type="Bulk", IF(data_final_bulk[[#This Row],[Member ID]]="", "", data_final_bulk[[#This Row],[Member ID]]), IF(A354="Member ID",  "Individual","")), "")</f>
        <v/>
      </c>
      <c r="B355" s="35" t="str">
        <f>IFERROR(IF(Calc_type="Bulk", IF(data_final_bulk[[#This Row],[Global ID]]="", "", data_final_bulk[[#This Row],[Global ID]]), IF(B354="Global ID", "Individual","")), "")</f>
        <v/>
      </c>
      <c r="C355" s="85">
        <f>IF(Calc_type="Bulk", data_final_bulk[[#This Row],[Effective date]], Effective_date_individual)</f>
        <v>0</v>
      </c>
      <c r="D355" s="16">
        <f>IF(Calc_type="Bulk", data_final_bulk[[#This Row],[Earliest payment date]], Earliest_payment_date_individual)</f>
        <v>0</v>
      </c>
      <c r="E355" s="16">
        <f>IF(Calc_type="Bulk", data_final_bulk[[#This Row],[Lump Sum payment date]], Lump_sum_payment_date_individual)</f>
        <v>0</v>
      </c>
      <c r="F355" s="19">
        <f>IF(Calc_type="Bulk", data_final_bulk[[#This Row],[Payment amount]], Payment_amount_individual)</f>
        <v>0</v>
      </c>
      <c r="G355" s="19">
        <f>IF(Calc_type="Bulk", data_final_bulk[[#This Row],[Payment type]], Payment_type_individual)</f>
        <v>0</v>
      </c>
      <c r="H35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5" s="16" t="e">
        <f>IF(calculations_table[[#This Row],[Lump sum flag]]="Y",
calculations_table[[#This Row],[Lump sum payment date]],
   IF(calculations_table[[#This Row],[Earliest payment date]]=0,
      "N/A",
      calculations_table[[#This Row],[Earliest payment date]]
   )
)</f>
        <v>#N/A</v>
      </c>
      <c r="J355" s="19">
        <f>SUMIFS(calculations_table[Payment amount], calculations_table[Member ID], calculations_table[[#This Row],[Member ID]])</f>
        <v>0</v>
      </c>
      <c r="K355" s="19" t="e">
        <f>calculations_table[[#This Row],[Total interest multiplier - Judgments]]</f>
        <v>#N/A</v>
      </c>
      <c r="L355" s="19" t="e">
        <f>calculations_table[[#This Row],[Payment amount]]*(calculations_table[[#This Row],[Interest multiplier]]-1)</f>
        <v>#N/A</v>
      </c>
      <c r="M35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5" s="19" t="e">
        <f>1+(calculations_table[[#This Row],[Effective date]]-calculations_table[[#This Row],[Interest start date - Judgments]])/365.25* JudgmentsRate</f>
        <v>#N/A</v>
      </c>
      <c r="O355" s="19">
        <v>1</v>
      </c>
      <c r="P355" s="19" t="e">
        <f>calculations_table[[#This Row],[Period 1 interest multiplier - Judgments]]*calculations_table[[#This Row],[Period 2 interest multiplier - Judgments]]</f>
        <v>#N/A</v>
      </c>
      <c r="Q355" s="11"/>
      <c r="Z355"/>
      <c r="AA355"/>
      <c r="AB355"/>
      <c r="AC355"/>
      <c r="AD355"/>
      <c r="AE355"/>
      <c r="AH355" s="11"/>
      <c r="AI355" s="11"/>
      <c r="AJ355" s="11"/>
      <c r="AK355" s="11"/>
      <c r="AL355" s="11"/>
      <c r="AM355" s="11"/>
    </row>
    <row r="356" spans="1:39" x14ac:dyDescent="0.2">
      <c r="A356" s="37" t="str">
        <f>IFERROR(IF(Calc_type="Bulk", IF(data_final_bulk[[#This Row],[Member ID]]="", "", data_final_bulk[[#This Row],[Member ID]]), IF(A355="Member ID",  "Individual","")), "")</f>
        <v/>
      </c>
      <c r="B356" s="35" t="str">
        <f>IFERROR(IF(Calc_type="Bulk", IF(data_final_bulk[[#This Row],[Global ID]]="", "", data_final_bulk[[#This Row],[Global ID]]), IF(B355="Global ID", "Individual","")), "")</f>
        <v/>
      </c>
      <c r="C356" s="85">
        <f>IF(Calc_type="Bulk", data_final_bulk[[#This Row],[Effective date]], Effective_date_individual)</f>
        <v>0</v>
      </c>
      <c r="D356" s="16">
        <f>IF(Calc_type="Bulk", data_final_bulk[[#This Row],[Earliest payment date]], Earliest_payment_date_individual)</f>
        <v>0</v>
      </c>
      <c r="E356" s="16">
        <f>IF(Calc_type="Bulk", data_final_bulk[[#This Row],[Lump Sum payment date]], Lump_sum_payment_date_individual)</f>
        <v>0</v>
      </c>
      <c r="F356" s="19">
        <f>IF(Calc_type="Bulk", data_final_bulk[[#This Row],[Payment amount]], Payment_amount_individual)</f>
        <v>0</v>
      </c>
      <c r="G356" s="19">
        <f>IF(Calc_type="Bulk", data_final_bulk[[#This Row],[Payment type]], Payment_type_individual)</f>
        <v>0</v>
      </c>
      <c r="H35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6" s="16" t="e">
        <f>IF(calculations_table[[#This Row],[Lump sum flag]]="Y",
calculations_table[[#This Row],[Lump sum payment date]],
   IF(calculations_table[[#This Row],[Earliest payment date]]=0,
      "N/A",
      calculations_table[[#This Row],[Earliest payment date]]
   )
)</f>
        <v>#N/A</v>
      </c>
      <c r="J356" s="19">
        <f>SUMIFS(calculations_table[Payment amount], calculations_table[Member ID], calculations_table[[#This Row],[Member ID]])</f>
        <v>0</v>
      </c>
      <c r="K356" s="19" t="e">
        <f>calculations_table[[#This Row],[Total interest multiplier - Judgments]]</f>
        <v>#N/A</v>
      </c>
      <c r="L356" s="19" t="e">
        <f>calculations_table[[#This Row],[Payment amount]]*(calculations_table[[#This Row],[Interest multiplier]]-1)</f>
        <v>#N/A</v>
      </c>
      <c r="M35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6" s="19" t="e">
        <f>1+(calculations_table[[#This Row],[Effective date]]-calculations_table[[#This Row],[Interest start date - Judgments]])/365.25* JudgmentsRate</f>
        <v>#N/A</v>
      </c>
      <c r="O356" s="19">
        <v>1</v>
      </c>
      <c r="P356" s="19" t="e">
        <f>calculations_table[[#This Row],[Period 1 interest multiplier - Judgments]]*calculations_table[[#This Row],[Period 2 interest multiplier - Judgments]]</f>
        <v>#N/A</v>
      </c>
      <c r="Q356" s="11"/>
      <c r="Z356"/>
      <c r="AA356"/>
      <c r="AB356"/>
      <c r="AC356"/>
      <c r="AD356"/>
      <c r="AE356"/>
      <c r="AH356" s="11"/>
      <c r="AI356" s="11"/>
      <c r="AJ356" s="11"/>
      <c r="AK356" s="11"/>
      <c r="AL356" s="11"/>
      <c r="AM356" s="11"/>
    </row>
    <row r="357" spans="1:39" x14ac:dyDescent="0.2">
      <c r="A357" s="37" t="str">
        <f>IFERROR(IF(Calc_type="Bulk", IF(data_final_bulk[[#This Row],[Member ID]]="", "", data_final_bulk[[#This Row],[Member ID]]), IF(A356="Member ID",  "Individual","")), "")</f>
        <v/>
      </c>
      <c r="B357" s="35" t="str">
        <f>IFERROR(IF(Calc_type="Bulk", IF(data_final_bulk[[#This Row],[Global ID]]="", "", data_final_bulk[[#This Row],[Global ID]]), IF(B356="Global ID", "Individual","")), "")</f>
        <v/>
      </c>
      <c r="C357" s="85">
        <f>IF(Calc_type="Bulk", data_final_bulk[[#This Row],[Effective date]], Effective_date_individual)</f>
        <v>0</v>
      </c>
      <c r="D357" s="16">
        <f>IF(Calc_type="Bulk", data_final_bulk[[#This Row],[Earliest payment date]], Earliest_payment_date_individual)</f>
        <v>0</v>
      </c>
      <c r="E357" s="16">
        <f>IF(Calc_type="Bulk", data_final_bulk[[#This Row],[Lump Sum payment date]], Lump_sum_payment_date_individual)</f>
        <v>0</v>
      </c>
      <c r="F357" s="19">
        <f>IF(Calc_type="Bulk", data_final_bulk[[#This Row],[Payment amount]], Payment_amount_individual)</f>
        <v>0</v>
      </c>
      <c r="G357" s="19">
        <f>IF(Calc_type="Bulk", data_final_bulk[[#This Row],[Payment type]], Payment_type_individual)</f>
        <v>0</v>
      </c>
      <c r="H35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7" s="16" t="e">
        <f>IF(calculations_table[[#This Row],[Lump sum flag]]="Y",
calculations_table[[#This Row],[Lump sum payment date]],
   IF(calculations_table[[#This Row],[Earliest payment date]]=0,
      "N/A",
      calculations_table[[#This Row],[Earliest payment date]]
   )
)</f>
        <v>#N/A</v>
      </c>
      <c r="J357" s="19">
        <f>SUMIFS(calculations_table[Payment amount], calculations_table[Member ID], calculations_table[[#This Row],[Member ID]])</f>
        <v>0</v>
      </c>
      <c r="K357" s="19" t="e">
        <f>calculations_table[[#This Row],[Total interest multiplier - Judgments]]</f>
        <v>#N/A</v>
      </c>
      <c r="L357" s="19" t="e">
        <f>calculations_table[[#This Row],[Payment amount]]*(calculations_table[[#This Row],[Interest multiplier]]-1)</f>
        <v>#N/A</v>
      </c>
      <c r="M35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7" s="19" t="e">
        <f>1+(calculations_table[[#This Row],[Effective date]]-calculations_table[[#This Row],[Interest start date - Judgments]])/365.25* JudgmentsRate</f>
        <v>#N/A</v>
      </c>
      <c r="O357" s="19">
        <v>1</v>
      </c>
      <c r="P357" s="19" t="e">
        <f>calculations_table[[#This Row],[Period 1 interest multiplier - Judgments]]*calculations_table[[#This Row],[Period 2 interest multiplier - Judgments]]</f>
        <v>#N/A</v>
      </c>
      <c r="Q357" s="11"/>
      <c r="Z357"/>
      <c r="AA357"/>
      <c r="AB357"/>
      <c r="AC357"/>
      <c r="AD357"/>
      <c r="AE357"/>
      <c r="AH357" s="11"/>
      <c r="AI357" s="11"/>
      <c r="AJ357" s="11"/>
      <c r="AK357" s="11"/>
      <c r="AL357" s="11"/>
      <c r="AM357" s="11"/>
    </row>
    <row r="358" spans="1:39" x14ac:dyDescent="0.2">
      <c r="A358" s="37" t="str">
        <f>IFERROR(IF(Calc_type="Bulk", IF(data_final_bulk[[#This Row],[Member ID]]="", "", data_final_bulk[[#This Row],[Member ID]]), IF(A357="Member ID",  "Individual","")), "")</f>
        <v/>
      </c>
      <c r="B358" s="35" t="str">
        <f>IFERROR(IF(Calc_type="Bulk", IF(data_final_bulk[[#This Row],[Global ID]]="", "", data_final_bulk[[#This Row],[Global ID]]), IF(B357="Global ID", "Individual","")), "")</f>
        <v/>
      </c>
      <c r="C358" s="85">
        <f>IF(Calc_type="Bulk", data_final_bulk[[#This Row],[Effective date]], Effective_date_individual)</f>
        <v>0</v>
      </c>
      <c r="D358" s="16">
        <f>IF(Calc_type="Bulk", data_final_bulk[[#This Row],[Earliest payment date]], Earliest_payment_date_individual)</f>
        <v>0</v>
      </c>
      <c r="E358" s="16">
        <f>IF(Calc_type="Bulk", data_final_bulk[[#This Row],[Lump Sum payment date]], Lump_sum_payment_date_individual)</f>
        <v>0</v>
      </c>
      <c r="F358" s="19">
        <f>IF(Calc_type="Bulk", data_final_bulk[[#This Row],[Payment amount]], Payment_amount_individual)</f>
        <v>0</v>
      </c>
      <c r="G358" s="19">
        <f>IF(Calc_type="Bulk", data_final_bulk[[#This Row],[Payment type]], Payment_type_individual)</f>
        <v>0</v>
      </c>
      <c r="H35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8" s="16" t="e">
        <f>IF(calculations_table[[#This Row],[Lump sum flag]]="Y",
calculations_table[[#This Row],[Lump sum payment date]],
   IF(calculations_table[[#This Row],[Earliest payment date]]=0,
      "N/A",
      calculations_table[[#This Row],[Earliest payment date]]
   )
)</f>
        <v>#N/A</v>
      </c>
      <c r="J358" s="19">
        <f>SUMIFS(calculations_table[Payment amount], calculations_table[Member ID], calculations_table[[#This Row],[Member ID]])</f>
        <v>0</v>
      </c>
      <c r="K358" s="19" t="e">
        <f>calculations_table[[#This Row],[Total interest multiplier - Judgments]]</f>
        <v>#N/A</v>
      </c>
      <c r="L358" s="19" t="e">
        <f>calculations_table[[#This Row],[Payment amount]]*(calculations_table[[#This Row],[Interest multiplier]]-1)</f>
        <v>#N/A</v>
      </c>
      <c r="M35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8" s="19" t="e">
        <f>1+(calculations_table[[#This Row],[Effective date]]-calculations_table[[#This Row],[Interest start date - Judgments]])/365.25* JudgmentsRate</f>
        <v>#N/A</v>
      </c>
      <c r="O358" s="19">
        <v>1</v>
      </c>
      <c r="P358" s="19" t="e">
        <f>calculations_table[[#This Row],[Period 1 interest multiplier - Judgments]]*calculations_table[[#This Row],[Period 2 interest multiplier - Judgments]]</f>
        <v>#N/A</v>
      </c>
      <c r="Q358" s="11"/>
      <c r="Z358"/>
      <c r="AA358"/>
      <c r="AB358"/>
      <c r="AC358"/>
      <c r="AD358"/>
      <c r="AE358"/>
      <c r="AH358" s="11"/>
      <c r="AI358" s="11"/>
      <c r="AJ358" s="11"/>
      <c r="AK358" s="11"/>
      <c r="AL358" s="11"/>
      <c r="AM358" s="11"/>
    </row>
    <row r="359" spans="1:39" x14ac:dyDescent="0.2">
      <c r="A359" s="37" t="str">
        <f>IFERROR(IF(Calc_type="Bulk", IF(data_final_bulk[[#This Row],[Member ID]]="", "", data_final_bulk[[#This Row],[Member ID]]), IF(A358="Member ID",  "Individual","")), "")</f>
        <v/>
      </c>
      <c r="B359" s="35" t="str">
        <f>IFERROR(IF(Calc_type="Bulk", IF(data_final_bulk[[#This Row],[Global ID]]="", "", data_final_bulk[[#This Row],[Global ID]]), IF(B358="Global ID", "Individual","")), "")</f>
        <v/>
      </c>
      <c r="C359" s="85">
        <f>IF(Calc_type="Bulk", data_final_bulk[[#This Row],[Effective date]], Effective_date_individual)</f>
        <v>0</v>
      </c>
      <c r="D359" s="16">
        <f>IF(Calc_type="Bulk", data_final_bulk[[#This Row],[Earliest payment date]], Earliest_payment_date_individual)</f>
        <v>0</v>
      </c>
      <c r="E359" s="16">
        <f>IF(Calc_type="Bulk", data_final_bulk[[#This Row],[Lump Sum payment date]], Lump_sum_payment_date_individual)</f>
        <v>0</v>
      </c>
      <c r="F359" s="19">
        <f>IF(Calc_type="Bulk", data_final_bulk[[#This Row],[Payment amount]], Payment_amount_individual)</f>
        <v>0</v>
      </c>
      <c r="G359" s="19">
        <f>IF(Calc_type="Bulk", data_final_bulk[[#This Row],[Payment type]], Payment_type_individual)</f>
        <v>0</v>
      </c>
      <c r="H35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59" s="16" t="e">
        <f>IF(calculations_table[[#This Row],[Lump sum flag]]="Y",
calculations_table[[#This Row],[Lump sum payment date]],
   IF(calculations_table[[#This Row],[Earliest payment date]]=0,
      "N/A",
      calculations_table[[#This Row],[Earliest payment date]]
   )
)</f>
        <v>#N/A</v>
      </c>
      <c r="J359" s="19">
        <f>SUMIFS(calculations_table[Payment amount], calculations_table[Member ID], calculations_table[[#This Row],[Member ID]])</f>
        <v>0</v>
      </c>
      <c r="K359" s="19" t="e">
        <f>calculations_table[[#This Row],[Total interest multiplier - Judgments]]</f>
        <v>#N/A</v>
      </c>
      <c r="L359" s="19" t="e">
        <f>calculations_table[[#This Row],[Payment amount]]*(calculations_table[[#This Row],[Interest multiplier]]-1)</f>
        <v>#N/A</v>
      </c>
      <c r="M35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59" s="19" t="e">
        <f>1+(calculations_table[[#This Row],[Effective date]]-calculations_table[[#This Row],[Interest start date - Judgments]])/365.25* JudgmentsRate</f>
        <v>#N/A</v>
      </c>
      <c r="O359" s="19">
        <v>1</v>
      </c>
      <c r="P359" s="19" t="e">
        <f>calculations_table[[#This Row],[Period 1 interest multiplier - Judgments]]*calculations_table[[#This Row],[Period 2 interest multiplier - Judgments]]</f>
        <v>#N/A</v>
      </c>
      <c r="Q359" s="11"/>
      <c r="Z359"/>
      <c r="AA359"/>
      <c r="AB359"/>
      <c r="AC359"/>
      <c r="AD359"/>
      <c r="AE359"/>
      <c r="AH359" s="11"/>
      <c r="AI359" s="11"/>
      <c r="AJ359" s="11"/>
      <c r="AK359" s="11"/>
      <c r="AL359" s="11"/>
      <c r="AM359" s="11"/>
    </row>
    <row r="360" spans="1:39" x14ac:dyDescent="0.2">
      <c r="A360" s="37" t="str">
        <f>IFERROR(IF(Calc_type="Bulk", IF(data_final_bulk[[#This Row],[Member ID]]="", "", data_final_bulk[[#This Row],[Member ID]]), IF(A359="Member ID",  "Individual","")), "")</f>
        <v/>
      </c>
      <c r="B360" s="35" t="str">
        <f>IFERROR(IF(Calc_type="Bulk", IF(data_final_bulk[[#This Row],[Global ID]]="", "", data_final_bulk[[#This Row],[Global ID]]), IF(B359="Global ID", "Individual","")), "")</f>
        <v/>
      </c>
      <c r="C360" s="85">
        <f>IF(Calc_type="Bulk", data_final_bulk[[#This Row],[Effective date]], Effective_date_individual)</f>
        <v>0</v>
      </c>
      <c r="D360" s="16">
        <f>IF(Calc_type="Bulk", data_final_bulk[[#This Row],[Earliest payment date]], Earliest_payment_date_individual)</f>
        <v>0</v>
      </c>
      <c r="E360" s="16">
        <f>IF(Calc_type="Bulk", data_final_bulk[[#This Row],[Lump Sum payment date]], Lump_sum_payment_date_individual)</f>
        <v>0</v>
      </c>
      <c r="F360" s="19">
        <f>IF(Calc_type="Bulk", data_final_bulk[[#This Row],[Payment amount]], Payment_amount_individual)</f>
        <v>0</v>
      </c>
      <c r="G360" s="19">
        <f>IF(Calc_type="Bulk", data_final_bulk[[#This Row],[Payment type]], Payment_type_individual)</f>
        <v>0</v>
      </c>
      <c r="H36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0" s="16" t="e">
        <f>IF(calculations_table[[#This Row],[Lump sum flag]]="Y",
calculations_table[[#This Row],[Lump sum payment date]],
   IF(calculations_table[[#This Row],[Earliest payment date]]=0,
      "N/A",
      calculations_table[[#This Row],[Earliest payment date]]
   )
)</f>
        <v>#N/A</v>
      </c>
      <c r="J360" s="19">
        <f>SUMIFS(calculations_table[Payment amount], calculations_table[Member ID], calculations_table[[#This Row],[Member ID]])</f>
        <v>0</v>
      </c>
      <c r="K360" s="19" t="e">
        <f>calculations_table[[#This Row],[Total interest multiplier - Judgments]]</f>
        <v>#N/A</v>
      </c>
      <c r="L360" s="19" t="e">
        <f>calculations_table[[#This Row],[Payment amount]]*(calculations_table[[#This Row],[Interest multiplier]]-1)</f>
        <v>#N/A</v>
      </c>
      <c r="M36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0" s="19" t="e">
        <f>1+(calculations_table[[#This Row],[Effective date]]-calculations_table[[#This Row],[Interest start date - Judgments]])/365.25* JudgmentsRate</f>
        <v>#N/A</v>
      </c>
      <c r="O360" s="19">
        <v>1</v>
      </c>
      <c r="P360" s="19" t="e">
        <f>calculations_table[[#This Row],[Period 1 interest multiplier - Judgments]]*calculations_table[[#This Row],[Period 2 interest multiplier - Judgments]]</f>
        <v>#N/A</v>
      </c>
      <c r="Q360" s="11"/>
      <c r="Z360"/>
      <c r="AA360"/>
      <c r="AB360"/>
      <c r="AC360"/>
      <c r="AD360"/>
      <c r="AE360"/>
      <c r="AH360" s="11"/>
      <c r="AI360" s="11"/>
      <c r="AJ360" s="11"/>
      <c r="AK360" s="11"/>
      <c r="AL360" s="11"/>
      <c r="AM360" s="11"/>
    </row>
    <row r="361" spans="1:39" x14ac:dyDescent="0.2">
      <c r="A361" s="37" t="str">
        <f>IFERROR(IF(Calc_type="Bulk", IF(data_final_bulk[[#This Row],[Member ID]]="", "", data_final_bulk[[#This Row],[Member ID]]), IF(A360="Member ID",  "Individual","")), "")</f>
        <v/>
      </c>
      <c r="B361" s="35" t="str">
        <f>IFERROR(IF(Calc_type="Bulk", IF(data_final_bulk[[#This Row],[Global ID]]="", "", data_final_bulk[[#This Row],[Global ID]]), IF(B360="Global ID", "Individual","")), "")</f>
        <v/>
      </c>
      <c r="C361" s="85">
        <f>IF(Calc_type="Bulk", data_final_bulk[[#This Row],[Effective date]], Effective_date_individual)</f>
        <v>0</v>
      </c>
      <c r="D361" s="16">
        <f>IF(Calc_type="Bulk", data_final_bulk[[#This Row],[Earliest payment date]], Earliest_payment_date_individual)</f>
        <v>0</v>
      </c>
      <c r="E361" s="16">
        <f>IF(Calc_type="Bulk", data_final_bulk[[#This Row],[Lump Sum payment date]], Lump_sum_payment_date_individual)</f>
        <v>0</v>
      </c>
      <c r="F361" s="19">
        <f>IF(Calc_type="Bulk", data_final_bulk[[#This Row],[Payment amount]], Payment_amount_individual)</f>
        <v>0</v>
      </c>
      <c r="G361" s="19">
        <f>IF(Calc_type="Bulk", data_final_bulk[[#This Row],[Payment type]], Payment_type_individual)</f>
        <v>0</v>
      </c>
      <c r="H36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1" s="16" t="e">
        <f>IF(calculations_table[[#This Row],[Lump sum flag]]="Y",
calculations_table[[#This Row],[Lump sum payment date]],
   IF(calculations_table[[#This Row],[Earliest payment date]]=0,
      "N/A",
      calculations_table[[#This Row],[Earliest payment date]]
   )
)</f>
        <v>#N/A</v>
      </c>
      <c r="J361" s="19">
        <f>SUMIFS(calculations_table[Payment amount], calculations_table[Member ID], calculations_table[[#This Row],[Member ID]])</f>
        <v>0</v>
      </c>
      <c r="K361" s="19" t="e">
        <f>calculations_table[[#This Row],[Total interest multiplier - Judgments]]</f>
        <v>#N/A</v>
      </c>
      <c r="L361" s="19" t="e">
        <f>calculations_table[[#This Row],[Payment amount]]*(calculations_table[[#This Row],[Interest multiplier]]-1)</f>
        <v>#N/A</v>
      </c>
      <c r="M36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1" s="19" t="e">
        <f>1+(calculations_table[[#This Row],[Effective date]]-calculations_table[[#This Row],[Interest start date - Judgments]])/365.25* JudgmentsRate</f>
        <v>#N/A</v>
      </c>
      <c r="O361" s="19">
        <v>1</v>
      </c>
      <c r="P361" s="19" t="e">
        <f>calculations_table[[#This Row],[Period 1 interest multiplier - Judgments]]*calculations_table[[#This Row],[Period 2 interest multiplier - Judgments]]</f>
        <v>#N/A</v>
      </c>
      <c r="Q361" s="11"/>
      <c r="Z361"/>
      <c r="AA361"/>
      <c r="AB361"/>
      <c r="AC361"/>
      <c r="AD361"/>
      <c r="AE361"/>
      <c r="AH361" s="11"/>
      <c r="AI361" s="11"/>
      <c r="AJ361" s="11"/>
      <c r="AK361" s="11"/>
      <c r="AL361" s="11"/>
      <c r="AM361" s="11"/>
    </row>
    <row r="362" spans="1:39" x14ac:dyDescent="0.2">
      <c r="A362" s="37" t="str">
        <f>IFERROR(IF(Calc_type="Bulk", IF(data_final_bulk[[#This Row],[Member ID]]="", "", data_final_bulk[[#This Row],[Member ID]]), IF(A361="Member ID",  "Individual","")), "")</f>
        <v/>
      </c>
      <c r="B362" s="35" t="str">
        <f>IFERROR(IF(Calc_type="Bulk", IF(data_final_bulk[[#This Row],[Global ID]]="", "", data_final_bulk[[#This Row],[Global ID]]), IF(B361="Global ID", "Individual","")), "")</f>
        <v/>
      </c>
      <c r="C362" s="85">
        <f>IF(Calc_type="Bulk", data_final_bulk[[#This Row],[Effective date]], Effective_date_individual)</f>
        <v>0</v>
      </c>
      <c r="D362" s="16">
        <f>IF(Calc_type="Bulk", data_final_bulk[[#This Row],[Earliest payment date]], Earliest_payment_date_individual)</f>
        <v>0</v>
      </c>
      <c r="E362" s="16">
        <f>IF(Calc_type="Bulk", data_final_bulk[[#This Row],[Lump Sum payment date]], Lump_sum_payment_date_individual)</f>
        <v>0</v>
      </c>
      <c r="F362" s="19">
        <f>IF(Calc_type="Bulk", data_final_bulk[[#This Row],[Payment amount]], Payment_amount_individual)</f>
        <v>0</v>
      </c>
      <c r="G362" s="19">
        <f>IF(Calc_type="Bulk", data_final_bulk[[#This Row],[Payment type]], Payment_type_individual)</f>
        <v>0</v>
      </c>
      <c r="H36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2" s="16" t="e">
        <f>IF(calculations_table[[#This Row],[Lump sum flag]]="Y",
calculations_table[[#This Row],[Lump sum payment date]],
   IF(calculations_table[[#This Row],[Earliest payment date]]=0,
      "N/A",
      calculations_table[[#This Row],[Earliest payment date]]
   )
)</f>
        <v>#N/A</v>
      </c>
      <c r="J362" s="19">
        <f>SUMIFS(calculations_table[Payment amount], calculations_table[Member ID], calculations_table[[#This Row],[Member ID]])</f>
        <v>0</v>
      </c>
      <c r="K362" s="19" t="e">
        <f>calculations_table[[#This Row],[Total interest multiplier - Judgments]]</f>
        <v>#N/A</v>
      </c>
      <c r="L362" s="19" t="e">
        <f>calculations_table[[#This Row],[Payment amount]]*(calculations_table[[#This Row],[Interest multiplier]]-1)</f>
        <v>#N/A</v>
      </c>
      <c r="M36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2" s="19" t="e">
        <f>1+(calculations_table[[#This Row],[Effective date]]-calculations_table[[#This Row],[Interest start date - Judgments]])/365.25* JudgmentsRate</f>
        <v>#N/A</v>
      </c>
      <c r="O362" s="19">
        <v>1</v>
      </c>
      <c r="P362" s="19" t="e">
        <f>calculations_table[[#This Row],[Period 1 interest multiplier - Judgments]]*calculations_table[[#This Row],[Period 2 interest multiplier - Judgments]]</f>
        <v>#N/A</v>
      </c>
      <c r="Q362" s="11"/>
      <c r="Z362"/>
      <c r="AA362"/>
      <c r="AB362"/>
      <c r="AC362"/>
      <c r="AD362"/>
      <c r="AE362"/>
      <c r="AH362" s="11"/>
      <c r="AI362" s="11"/>
      <c r="AJ362" s="11"/>
      <c r="AK362" s="11"/>
      <c r="AL362" s="11"/>
      <c r="AM362" s="11"/>
    </row>
    <row r="363" spans="1:39" x14ac:dyDescent="0.2">
      <c r="A363" s="37" t="str">
        <f>IFERROR(IF(Calc_type="Bulk", IF(data_final_bulk[[#This Row],[Member ID]]="", "", data_final_bulk[[#This Row],[Member ID]]), IF(A362="Member ID",  "Individual","")), "")</f>
        <v/>
      </c>
      <c r="B363" s="35" t="str">
        <f>IFERROR(IF(Calc_type="Bulk", IF(data_final_bulk[[#This Row],[Global ID]]="", "", data_final_bulk[[#This Row],[Global ID]]), IF(B362="Global ID", "Individual","")), "")</f>
        <v/>
      </c>
      <c r="C363" s="85">
        <f>IF(Calc_type="Bulk", data_final_bulk[[#This Row],[Effective date]], Effective_date_individual)</f>
        <v>0</v>
      </c>
      <c r="D363" s="16">
        <f>IF(Calc_type="Bulk", data_final_bulk[[#This Row],[Earliest payment date]], Earliest_payment_date_individual)</f>
        <v>0</v>
      </c>
      <c r="E363" s="16">
        <f>IF(Calc_type="Bulk", data_final_bulk[[#This Row],[Lump Sum payment date]], Lump_sum_payment_date_individual)</f>
        <v>0</v>
      </c>
      <c r="F363" s="19">
        <f>IF(Calc_type="Bulk", data_final_bulk[[#This Row],[Payment amount]], Payment_amount_individual)</f>
        <v>0</v>
      </c>
      <c r="G363" s="19">
        <f>IF(Calc_type="Bulk", data_final_bulk[[#This Row],[Payment type]], Payment_type_individual)</f>
        <v>0</v>
      </c>
      <c r="H36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3" s="16" t="e">
        <f>IF(calculations_table[[#This Row],[Lump sum flag]]="Y",
calculations_table[[#This Row],[Lump sum payment date]],
   IF(calculations_table[[#This Row],[Earliest payment date]]=0,
      "N/A",
      calculations_table[[#This Row],[Earliest payment date]]
   )
)</f>
        <v>#N/A</v>
      </c>
      <c r="J363" s="19">
        <f>SUMIFS(calculations_table[Payment amount], calculations_table[Member ID], calculations_table[[#This Row],[Member ID]])</f>
        <v>0</v>
      </c>
      <c r="K363" s="19" t="e">
        <f>calculations_table[[#This Row],[Total interest multiplier - Judgments]]</f>
        <v>#N/A</v>
      </c>
      <c r="L363" s="19" t="e">
        <f>calculations_table[[#This Row],[Payment amount]]*(calculations_table[[#This Row],[Interest multiplier]]-1)</f>
        <v>#N/A</v>
      </c>
      <c r="M36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3" s="19" t="e">
        <f>1+(calculations_table[[#This Row],[Effective date]]-calculations_table[[#This Row],[Interest start date - Judgments]])/365.25* JudgmentsRate</f>
        <v>#N/A</v>
      </c>
      <c r="O363" s="19">
        <v>1</v>
      </c>
      <c r="P363" s="19" t="e">
        <f>calculations_table[[#This Row],[Period 1 interest multiplier - Judgments]]*calculations_table[[#This Row],[Period 2 interest multiplier - Judgments]]</f>
        <v>#N/A</v>
      </c>
      <c r="Q363" s="11"/>
      <c r="Z363"/>
      <c r="AA363"/>
      <c r="AB363"/>
      <c r="AC363"/>
      <c r="AD363"/>
      <c r="AE363"/>
      <c r="AH363" s="11"/>
      <c r="AI363" s="11"/>
      <c r="AJ363" s="11"/>
      <c r="AK363" s="11"/>
      <c r="AL363" s="11"/>
      <c r="AM363" s="11"/>
    </row>
    <row r="364" spans="1:39" x14ac:dyDescent="0.2">
      <c r="A364" s="37" t="str">
        <f>IFERROR(IF(Calc_type="Bulk", IF(data_final_bulk[[#This Row],[Member ID]]="", "", data_final_bulk[[#This Row],[Member ID]]), IF(A363="Member ID",  "Individual","")), "")</f>
        <v/>
      </c>
      <c r="B364" s="35" t="str">
        <f>IFERROR(IF(Calc_type="Bulk", IF(data_final_bulk[[#This Row],[Global ID]]="", "", data_final_bulk[[#This Row],[Global ID]]), IF(B363="Global ID", "Individual","")), "")</f>
        <v/>
      </c>
      <c r="C364" s="85">
        <f>IF(Calc_type="Bulk", data_final_bulk[[#This Row],[Effective date]], Effective_date_individual)</f>
        <v>0</v>
      </c>
      <c r="D364" s="16">
        <f>IF(Calc_type="Bulk", data_final_bulk[[#This Row],[Earliest payment date]], Earliest_payment_date_individual)</f>
        <v>0</v>
      </c>
      <c r="E364" s="16">
        <f>IF(Calc_type="Bulk", data_final_bulk[[#This Row],[Lump Sum payment date]], Lump_sum_payment_date_individual)</f>
        <v>0</v>
      </c>
      <c r="F364" s="19">
        <f>IF(Calc_type="Bulk", data_final_bulk[[#This Row],[Payment amount]], Payment_amount_individual)</f>
        <v>0</v>
      </c>
      <c r="G364" s="19">
        <f>IF(Calc_type="Bulk", data_final_bulk[[#This Row],[Payment type]], Payment_type_individual)</f>
        <v>0</v>
      </c>
      <c r="H36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4" s="16" t="e">
        <f>IF(calculations_table[[#This Row],[Lump sum flag]]="Y",
calculations_table[[#This Row],[Lump sum payment date]],
   IF(calculations_table[[#This Row],[Earliest payment date]]=0,
      "N/A",
      calculations_table[[#This Row],[Earliest payment date]]
   )
)</f>
        <v>#N/A</v>
      </c>
      <c r="J364" s="19">
        <f>SUMIFS(calculations_table[Payment amount], calculations_table[Member ID], calculations_table[[#This Row],[Member ID]])</f>
        <v>0</v>
      </c>
      <c r="K364" s="19" t="e">
        <f>calculations_table[[#This Row],[Total interest multiplier - Judgments]]</f>
        <v>#N/A</v>
      </c>
      <c r="L364" s="19" t="e">
        <f>calculations_table[[#This Row],[Payment amount]]*(calculations_table[[#This Row],[Interest multiplier]]-1)</f>
        <v>#N/A</v>
      </c>
      <c r="M36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4" s="19" t="e">
        <f>1+(calculations_table[[#This Row],[Effective date]]-calculations_table[[#This Row],[Interest start date - Judgments]])/365.25* JudgmentsRate</f>
        <v>#N/A</v>
      </c>
      <c r="O364" s="19">
        <v>1</v>
      </c>
      <c r="P364" s="19" t="e">
        <f>calculations_table[[#This Row],[Period 1 interest multiplier - Judgments]]*calculations_table[[#This Row],[Period 2 interest multiplier - Judgments]]</f>
        <v>#N/A</v>
      </c>
      <c r="Q364" s="11"/>
      <c r="Z364"/>
      <c r="AA364"/>
      <c r="AB364"/>
      <c r="AC364"/>
      <c r="AD364"/>
      <c r="AE364"/>
      <c r="AH364" s="11"/>
      <c r="AI364" s="11"/>
      <c r="AJ364" s="11"/>
      <c r="AK364" s="11"/>
      <c r="AL364" s="11"/>
      <c r="AM364" s="11"/>
    </row>
    <row r="365" spans="1:39" x14ac:dyDescent="0.2">
      <c r="A365" s="37" t="str">
        <f>IFERROR(IF(Calc_type="Bulk", IF(data_final_bulk[[#This Row],[Member ID]]="", "", data_final_bulk[[#This Row],[Member ID]]), IF(A364="Member ID",  "Individual","")), "")</f>
        <v/>
      </c>
      <c r="B365" s="35" t="str">
        <f>IFERROR(IF(Calc_type="Bulk", IF(data_final_bulk[[#This Row],[Global ID]]="", "", data_final_bulk[[#This Row],[Global ID]]), IF(B364="Global ID", "Individual","")), "")</f>
        <v/>
      </c>
      <c r="C365" s="85">
        <f>IF(Calc_type="Bulk", data_final_bulk[[#This Row],[Effective date]], Effective_date_individual)</f>
        <v>0</v>
      </c>
      <c r="D365" s="16">
        <f>IF(Calc_type="Bulk", data_final_bulk[[#This Row],[Earliest payment date]], Earliest_payment_date_individual)</f>
        <v>0</v>
      </c>
      <c r="E365" s="16">
        <f>IF(Calc_type="Bulk", data_final_bulk[[#This Row],[Lump Sum payment date]], Lump_sum_payment_date_individual)</f>
        <v>0</v>
      </c>
      <c r="F365" s="19">
        <f>IF(Calc_type="Bulk", data_final_bulk[[#This Row],[Payment amount]], Payment_amount_individual)</f>
        <v>0</v>
      </c>
      <c r="G365" s="19">
        <f>IF(Calc_type="Bulk", data_final_bulk[[#This Row],[Payment type]], Payment_type_individual)</f>
        <v>0</v>
      </c>
      <c r="H36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5" s="16" t="e">
        <f>IF(calculations_table[[#This Row],[Lump sum flag]]="Y",
calculations_table[[#This Row],[Lump sum payment date]],
   IF(calculations_table[[#This Row],[Earliest payment date]]=0,
      "N/A",
      calculations_table[[#This Row],[Earliest payment date]]
   )
)</f>
        <v>#N/A</v>
      </c>
      <c r="J365" s="19">
        <f>SUMIFS(calculations_table[Payment amount], calculations_table[Member ID], calculations_table[[#This Row],[Member ID]])</f>
        <v>0</v>
      </c>
      <c r="K365" s="19" t="e">
        <f>calculations_table[[#This Row],[Total interest multiplier - Judgments]]</f>
        <v>#N/A</v>
      </c>
      <c r="L365" s="19" t="e">
        <f>calculations_table[[#This Row],[Payment amount]]*(calculations_table[[#This Row],[Interest multiplier]]-1)</f>
        <v>#N/A</v>
      </c>
      <c r="M36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5" s="19" t="e">
        <f>1+(calculations_table[[#This Row],[Effective date]]-calculations_table[[#This Row],[Interest start date - Judgments]])/365.25* JudgmentsRate</f>
        <v>#N/A</v>
      </c>
      <c r="O365" s="19">
        <v>1</v>
      </c>
      <c r="P365" s="19" t="e">
        <f>calculations_table[[#This Row],[Period 1 interest multiplier - Judgments]]*calculations_table[[#This Row],[Period 2 interest multiplier - Judgments]]</f>
        <v>#N/A</v>
      </c>
      <c r="Q365" s="11"/>
      <c r="Z365"/>
      <c r="AA365"/>
      <c r="AB365"/>
      <c r="AC365"/>
      <c r="AD365"/>
      <c r="AE365"/>
      <c r="AH365" s="11"/>
      <c r="AI365" s="11"/>
      <c r="AJ365" s="11"/>
      <c r="AK365" s="11"/>
      <c r="AL365" s="11"/>
      <c r="AM365" s="11"/>
    </row>
    <row r="366" spans="1:39" x14ac:dyDescent="0.2">
      <c r="A366" s="37" t="str">
        <f>IFERROR(IF(Calc_type="Bulk", IF(data_final_bulk[[#This Row],[Member ID]]="", "", data_final_bulk[[#This Row],[Member ID]]), IF(A365="Member ID",  "Individual","")), "")</f>
        <v/>
      </c>
      <c r="B366" s="35" t="str">
        <f>IFERROR(IF(Calc_type="Bulk", IF(data_final_bulk[[#This Row],[Global ID]]="", "", data_final_bulk[[#This Row],[Global ID]]), IF(B365="Global ID", "Individual","")), "")</f>
        <v/>
      </c>
      <c r="C366" s="85">
        <f>IF(Calc_type="Bulk", data_final_bulk[[#This Row],[Effective date]], Effective_date_individual)</f>
        <v>0</v>
      </c>
      <c r="D366" s="16">
        <f>IF(Calc_type="Bulk", data_final_bulk[[#This Row],[Earliest payment date]], Earliest_payment_date_individual)</f>
        <v>0</v>
      </c>
      <c r="E366" s="16">
        <f>IF(Calc_type="Bulk", data_final_bulk[[#This Row],[Lump Sum payment date]], Lump_sum_payment_date_individual)</f>
        <v>0</v>
      </c>
      <c r="F366" s="19">
        <f>IF(Calc_type="Bulk", data_final_bulk[[#This Row],[Payment amount]], Payment_amount_individual)</f>
        <v>0</v>
      </c>
      <c r="G366" s="19">
        <f>IF(Calc_type="Bulk", data_final_bulk[[#This Row],[Payment type]], Payment_type_individual)</f>
        <v>0</v>
      </c>
      <c r="H36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6" s="16" t="e">
        <f>IF(calculations_table[[#This Row],[Lump sum flag]]="Y",
calculations_table[[#This Row],[Lump sum payment date]],
   IF(calculations_table[[#This Row],[Earliest payment date]]=0,
      "N/A",
      calculations_table[[#This Row],[Earliest payment date]]
   )
)</f>
        <v>#N/A</v>
      </c>
      <c r="J366" s="19">
        <f>SUMIFS(calculations_table[Payment amount], calculations_table[Member ID], calculations_table[[#This Row],[Member ID]])</f>
        <v>0</v>
      </c>
      <c r="K366" s="19" t="e">
        <f>calculations_table[[#This Row],[Total interest multiplier - Judgments]]</f>
        <v>#N/A</v>
      </c>
      <c r="L366" s="19" t="e">
        <f>calculations_table[[#This Row],[Payment amount]]*(calculations_table[[#This Row],[Interest multiplier]]-1)</f>
        <v>#N/A</v>
      </c>
      <c r="M36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6" s="19" t="e">
        <f>1+(calculations_table[[#This Row],[Effective date]]-calculations_table[[#This Row],[Interest start date - Judgments]])/365.25* JudgmentsRate</f>
        <v>#N/A</v>
      </c>
      <c r="O366" s="19">
        <v>1</v>
      </c>
      <c r="P366" s="19" t="e">
        <f>calculations_table[[#This Row],[Period 1 interest multiplier - Judgments]]*calculations_table[[#This Row],[Period 2 interest multiplier - Judgments]]</f>
        <v>#N/A</v>
      </c>
      <c r="Q366" s="11"/>
      <c r="Z366"/>
      <c r="AA366"/>
      <c r="AB366"/>
      <c r="AC366"/>
      <c r="AD366"/>
      <c r="AE366"/>
      <c r="AH366" s="11"/>
      <c r="AI366" s="11"/>
      <c r="AJ366" s="11"/>
      <c r="AK366" s="11"/>
      <c r="AL366" s="11"/>
      <c r="AM366" s="11"/>
    </row>
    <row r="367" spans="1:39" x14ac:dyDescent="0.2">
      <c r="A367" s="37" t="str">
        <f>IFERROR(IF(Calc_type="Bulk", IF(data_final_bulk[[#This Row],[Member ID]]="", "", data_final_bulk[[#This Row],[Member ID]]), IF(A366="Member ID",  "Individual","")), "")</f>
        <v/>
      </c>
      <c r="B367" s="35" t="str">
        <f>IFERROR(IF(Calc_type="Bulk", IF(data_final_bulk[[#This Row],[Global ID]]="", "", data_final_bulk[[#This Row],[Global ID]]), IF(B366="Global ID", "Individual","")), "")</f>
        <v/>
      </c>
      <c r="C367" s="85">
        <f>IF(Calc_type="Bulk", data_final_bulk[[#This Row],[Effective date]], Effective_date_individual)</f>
        <v>0</v>
      </c>
      <c r="D367" s="16">
        <f>IF(Calc_type="Bulk", data_final_bulk[[#This Row],[Earliest payment date]], Earliest_payment_date_individual)</f>
        <v>0</v>
      </c>
      <c r="E367" s="16">
        <f>IF(Calc_type="Bulk", data_final_bulk[[#This Row],[Lump Sum payment date]], Lump_sum_payment_date_individual)</f>
        <v>0</v>
      </c>
      <c r="F367" s="19">
        <f>IF(Calc_type="Bulk", data_final_bulk[[#This Row],[Payment amount]], Payment_amount_individual)</f>
        <v>0</v>
      </c>
      <c r="G367" s="19">
        <f>IF(Calc_type="Bulk", data_final_bulk[[#This Row],[Payment type]], Payment_type_individual)</f>
        <v>0</v>
      </c>
      <c r="H36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7" s="16" t="e">
        <f>IF(calculations_table[[#This Row],[Lump sum flag]]="Y",
calculations_table[[#This Row],[Lump sum payment date]],
   IF(calculations_table[[#This Row],[Earliest payment date]]=0,
      "N/A",
      calculations_table[[#This Row],[Earliest payment date]]
   )
)</f>
        <v>#N/A</v>
      </c>
      <c r="J367" s="19">
        <f>SUMIFS(calculations_table[Payment amount], calculations_table[Member ID], calculations_table[[#This Row],[Member ID]])</f>
        <v>0</v>
      </c>
      <c r="K367" s="19" t="e">
        <f>calculations_table[[#This Row],[Total interest multiplier - Judgments]]</f>
        <v>#N/A</v>
      </c>
      <c r="L367" s="19" t="e">
        <f>calculations_table[[#This Row],[Payment amount]]*(calculations_table[[#This Row],[Interest multiplier]]-1)</f>
        <v>#N/A</v>
      </c>
      <c r="M36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7" s="19" t="e">
        <f>1+(calculations_table[[#This Row],[Effective date]]-calculations_table[[#This Row],[Interest start date - Judgments]])/365.25* JudgmentsRate</f>
        <v>#N/A</v>
      </c>
      <c r="O367" s="19">
        <v>1</v>
      </c>
      <c r="P367" s="19" t="e">
        <f>calculations_table[[#This Row],[Period 1 interest multiplier - Judgments]]*calculations_table[[#This Row],[Period 2 interest multiplier - Judgments]]</f>
        <v>#N/A</v>
      </c>
      <c r="Q367" s="11"/>
      <c r="Z367"/>
      <c r="AA367"/>
      <c r="AB367"/>
      <c r="AC367"/>
      <c r="AD367"/>
      <c r="AE367"/>
      <c r="AH367" s="11"/>
      <c r="AI367" s="11"/>
      <c r="AJ367" s="11"/>
      <c r="AK367" s="11"/>
      <c r="AL367" s="11"/>
      <c r="AM367" s="11"/>
    </row>
    <row r="368" spans="1:39" x14ac:dyDescent="0.2">
      <c r="A368" s="37" t="str">
        <f>IFERROR(IF(Calc_type="Bulk", IF(data_final_bulk[[#This Row],[Member ID]]="", "", data_final_bulk[[#This Row],[Member ID]]), IF(A367="Member ID",  "Individual","")), "")</f>
        <v/>
      </c>
      <c r="B368" s="35" t="str">
        <f>IFERROR(IF(Calc_type="Bulk", IF(data_final_bulk[[#This Row],[Global ID]]="", "", data_final_bulk[[#This Row],[Global ID]]), IF(B367="Global ID", "Individual","")), "")</f>
        <v/>
      </c>
      <c r="C368" s="85">
        <f>IF(Calc_type="Bulk", data_final_bulk[[#This Row],[Effective date]], Effective_date_individual)</f>
        <v>0</v>
      </c>
      <c r="D368" s="16">
        <f>IF(Calc_type="Bulk", data_final_bulk[[#This Row],[Earliest payment date]], Earliest_payment_date_individual)</f>
        <v>0</v>
      </c>
      <c r="E368" s="16">
        <f>IF(Calc_type="Bulk", data_final_bulk[[#This Row],[Lump Sum payment date]], Lump_sum_payment_date_individual)</f>
        <v>0</v>
      </c>
      <c r="F368" s="19">
        <f>IF(Calc_type="Bulk", data_final_bulk[[#This Row],[Payment amount]], Payment_amount_individual)</f>
        <v>0</v>
      </c>
      <c r="G368" s="19">
        <f>IF(Calc_type="Bulk", data_final_bulk[[#This Row],[Payment type]], Payment_type_individual)</f>
        <v>0</v>
      </c>
      <c r="H36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8" s="16" t="e">
        <f>IF(calculations_table[[#This Row],[Lump sum flag]]="Y",
calculations_table[[#This Row],[Lump sum payment date]],
   IF(calculations_table[[#This Row],[Earliest payment date]]=0,
      "N/A",
      calculations_table[[#This Row],[Earliest payment date]]
   )
)</f>
        <v>#N/A</v>
      </c>
      <c r="J368" s="19">
        <f>SUMIFS(calculations_table[Payment amount], calculations_table[Member ID], calculations_table[[#This Row],[Member ID]])</f>
        <v>0</v>
      </c>
      <c r="K368" s="19" t="e">
        <f>calculations_table[[#This Row],[Total interest multiplier - Judgments]]</f>
        <v>#N/A</v>
      </c>
      <c r="L368" s="19" t="e">
        <f>calculations_table[[#This Row],[Payment amount]]*(calculations_table[[#This Row],[Interest multiplier]]-1)</f>
        <v>#N/A</v>
      </c>
      <c r="M36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8" s="19" t="e">
        <f>1+(calculations_table[[#This Row],[Effective date]]-calculations_table[[#This Row],[Interest start date - Judgments]])/365.25* JudgmentsRate</f>
        <v>#N/A</v>
      </c>
      <c r="O368" s="19">
        <v>1</v>
      </c>
      <c r="P368" s="19" t="e">
        <f>calculations_table[[#This Row],[Period 1 interest multiplier - Judgments]]*calculations_table[[#This Row],[Period 2 interest multiplier - Judgments]]</f>
        <v>#N/A</v>
      </c>
      <c r="Q368" s="11"/>
      <c r="Z368"/>
      <c r="AA368"/>
      <c r="AB368"/>
      <c r="AC368"/>
      <c r="AD368"/>
      <c r="AE368"/>
      <c r="AH368" s="11"/>
      <c r="AI368" s="11"/>
      <c r="AJ368" s="11"/>
      <c r="AK368" s="11"/>
      <c r="AL368" s="11"/>
      <c r="AM368" s="11"/>
    </row>
    <row r="369" spans="1:39" x14ac:dyDescent="0.2">
      <c r="A369" s="37" t="str">
        <f>IFERROR(IF(Calc_type="Bulk", IF(data_final_bulk[[#This Row],[Member ID]]="", "", data_final_bulk[[#This Row],[Member ID]]), IF(A368="Member ID",  "Individual","")), "")</f>
        <v/>
      </c>
      <c r="B369" s="35" t="str">
        <f>IFERROR(IF(Calc_type="Bulk", IF(data_final_bulk[[#This Row],[Global ID]]="", "", data_final_bulk[[#This Row],[Global ID]]), IF(B368="Global ID", "Individual","")), "")</f>
        <v/>
      </c>
      <c r="C369" s="85">
        <f>IF(Calc_type="Bulk", data_final_bulk[[#This Row],[Effective date]], Effective_date_individual)</f>
        <v>0</v>
      </c>
      <c r="D369" s="16">
        <f>IF(Calc_type="Bulk", data_final_bulk[[#This Row],[Earliest payment date]], Earliest_payment_date_individual)</f>
        <v>0</v>
      </c>
      <c r="E369" s="16">
        <f>IF(Calc_type="Bulk", data_final_bulk[[#This Row],[Lump Sum payment date]], Lump_sum_payment_date_individual)</f>
        <v>0</v>
      </c>
      <c r="F369" s="19">
        <f>IF(Calc_type="Bulk", data_final_bulk[[#This Row],[Payment amount]], Payment_amount_individual)</f>
        <v>0</v>
      </c>
      <c r="G369" s="19">
        <f>IF(Calc_type="Bulk", data_final_bulk[[#This Row],[Payment type]], Payment_type_individual)</f>
        <v>0</v>
      </c>
      <c r="H36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69" s="16" t="e">
        <f>IF(calculations_table[[#This Row],[Lump sum flag]]="Y",
calculations_table[[#This Row],[Lump sum payment date]],
   IF(calculations_table[[#This Row],[Earliest payment date]]=0,
      "N/A",
      calculations_table[[#This Row],[Earliest payment date]]
   )
)</f>
        <v>#N/A</v>
      </c>
      <c r="J369" s="19">
        <f>SUMIFS(calculations_table[Payment amount], calculations_table[Member ID], calculations_table[[#This Row],[Member ID]])</f>
        <v>0</v>
      </c>
      <c r="K369" s="19" t="e">
        <f>calculations_table[[#This Row],[Total interest multiplier - Judgments]]</f>
        <v>#N/A</v>
      </c>
      <c r="L369" s="19" t="e">
        <f>calculations_table[[#This Row],[Payment amount]]*(calculations_table[[#This Row],[Interest multiplier]]-1)</f>
        <v>#N/A</v>
      </c>
      <c r="M36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69" s="19" t="e">
        <f>1+(calculations_table[[#This Row],[Effective date]]-calculations_table[[#This Row],[Interest start date - Judgments]])/365.25* JudgmentsRate</f>
        <v>#N/A</v>
      </c>
      <c r="O369" s="19">
        <v>1</v>
      </c>
      <c r="P369" s="19" t="e">
        <f>calculations_table[[#This Row],[Period 1 interest multiplier - Judgments]]*calculations_table[[#This Row],[Period 2 interest multiplier - Judgments]]</f>
        <v>#N/A</v>
      </c>
      <c r="Q369" s="11"/>
      <c r="Z369"/>
      <c r="AA369"/>
      <c r="AB369"/>
      <c r="AC369"/>
      <c r="AD369"/>
      <c r="AE369"/>
      <c r="AH369" s="11"/>
      <c r="AI369" s="11"/>
      <c r="AJ369" s="11"/>
      <c r="AK369" s="11"/>
      <c r="AL369" s="11"/>
      <c r="AM369" s="11"/>
    </row>
    <row r="370" spans="1:39" x14ac:dyDescent="0.2">
      <c r="A370" s="37" t="str">
        <f>IFERROR(IF(Calc_type="Bulk", IF(data_final_bulk[[#This Row],[Member ID]]="", "", data_final_bulk[[#This Row],[Member ID]]), IF(A369="Member ID",  "Individual","")), "")</f>
        <v/>
      </c>
      <c r="B370" s="35" t="str">
        <f>IFERROR(IF(Calc_type="Bulk", IF(data_final_bulk[[#This Row],[Global ID]]="", "", data_final_bulk[[#This Row],[Global ID]]), IF(B369="Global ID", "Individual","")), "")</f>
        <v/>
      </c>
      <c r="C370" s="85">
        <f>IF(Calc_type="Bulk", data_final_bulk[[#This Row],[Effective date]], Effective_date_individual)</f>
        <v>0</v>
      </c>
      <c r="D370" s="16">
        <f>IF(Calc_type="Bulk", data_final_bulk[[#This Row],[Earliest payment date]], Earliest_payment_date_individual)</f>
        <v>0</v>
      </c>
      <c r="E370" s="16">
        <f>IF(Calc_type="Bulk", data_final_bulk[[#This Row],[Lump Sum payment date]], Lump_sum_payment_date_individual)</f>
        <v>0</v>
      </c>
      <c r="F370" s="19">
        <f>IF(Calc_type="Bulk", data_final_bulk[[#This Row],[Payment amount]], Payment_amount_individual)</f>
        <v>0</v>
      </c>
      <c r="G370" s="19">
        <f>IF(Calc_type="Bulk", data_final_bulk[[#This Row],[Payment type]], Payment_type_individual)</f>
        <v>0</v>
      </c>
      <c r="H37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0" s="16" t="e">
        <f>IF(calculations_table[[#This Row],[Lump sum flag]]="Y",
calculations_table[[#This Row],[Lump sum payment date]],
   IF(calculations_table[[#This Row],[Earliest payment date]]=0,
      "N/A",
      calculations_table[[#This Row],[Earliest payment date]]
   )
)</f>
        <v>#N/A</v>
      </c>
      <c r="J370" s="19">
        <f>SUMIFS(calculations_table[Payment amount], calculations_table[Member ID], calculations_table[[#This Row],[Member ID]])</f>
        <v>0</v>
      </c>
      <c r="K370" s="19" t="e">
        <f>calculations_table[[#This Row],[Total interest multiplier - Judgments]]</f>
        <v>#N/A</v>
      </c>
      <c r="L370" s="19" t="e">
        <f>calculations_table[[#This Row],[Payment amount]]*(calculations_table[[#This Row],[Interest multiplier]]-1)</f>
        <v>#N/A</v>
      </c>
      <c r="M37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0" s="19" t="e">
        <f>1+(calculations_table[[#This Row],[Effective date]]-calculations_table[[#This Row],[Interest start date - Judgments]])/365.25* JudgmentsRate</f>
        <v>#N/A</v>
      </c>
      <c r="O370" s="19">
        <v>1</v>
      </c>
      <c r="P370" s="19" t="e">
        <f>calculations_table[[#This Row],[Period 1 interest multiplier - Judgments]]*calculations_table[[#This Row],[Period 2 interest multiplier - Judgments]]</f>
        <v>#N/A</v>
      </c>
      <c r="Q370" s="11"/>
      <c r="Z370"/>
      <c r="AA370"/>
      <c r="AB370"/>
      <c r="AC370"/>
      <c r="AD370"/>
      <c r="AE370"/>
      <c r="AH370" s="11"/>
      <c r="AI370" s="11"/>
      <c r="AJ370" s="11"/>
      <c r="AK370" s="11"/>
      <c r="AL370" s="11"/>
      <c r="AM370" s="11"/>
    </row>
    <row r="371" spans="1:39" x14ac:dyDescent="0.2">
      <c r="A371" s="37" t="str">
        <f>IFERROR(IF(Calc_type="Bulk", IF(data_final_bulk[[#This Row],[Member ID]]="", "", data_final_bulk[[#This Row],[Member ID]]), IF(A370="Member ID",  "Individual","")), "")</f>
        <v/>
      </c>
      <c r="B371" s="35" t="str">
        <f>IFERROR(IF(Calc_type="Bulk", IF(data_final_bulk[[#This Row],[Global ID]]="", "", data_final_bulk[[#This Row],[Global ID]]), IF(B370="Global ID", "Individual","")), "")</f>
        <v/>
      </c>
      <c r="C371" s="85">
        <f>IF(Calc_type="Bulk", data_final_bulk[[#This Row],[Effective date]], Effective_date_individual)</f>
        <v>0</v>
      </c>
      <c r="D371" s="16">
        <f>IF(Calc_type="Bulk", data_final_bulk[[#This Row],[Earliest payment date]], Earliest_payment_date_individual)</f>
        <v>0</v>
      </c>
      <c r="E371" s="16">
        <f>IF(Calc_type="Bulk", data_final_bulk[[#This Row],[Lump Sum payment date]], Lump_sum_payment_date_individual)</f>
        <v>0</v>
      </c>
      <c r="F371" s="19">
        <f>IF(Calc_type="Bulk", data_final_bulk[[#This Row],[Payment amount]], Payment_amount_individual)</f>
        <v>0</v>
      </c>
      <c r="G371" s="19">
        <f>IF(Calc_type="Bulk", data_final_bulk[[#This Row],[Payment type]], Payment_type_individual)</f>
        <v>0</v>
      </c>
      <c r="H37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1" s="16" t="e">
        <f>IF(calculations_table[[#This Row],[Lump sum flag]]="Y",
calculations_table[[#This Row],[Lump sum payment date]],
   IF(calculations_table[[#This Row],[Earliest payment date]]=0,
      "N/A",
      calculations_table[[#This Row],[Earliest payment date]]
   )
)</f>
        <v>#N/A</v>
      </c>
      <c r="J371" s="19">
        <f>SUMIFS(calculations_table[Payment amount], calculations_table[Member ID], calculations_table[[#This Row],[Member ID]])</f>
        <v>0</v>
      </c>
      <c r="K371" s="19" t="e">
        <f>calculations_table[[#This Row],[Total interest multiplier - Judgments]]</f>
        <v>#N/A</v>
      </c>
      <c r="L371" s="19" t="e">
        <f>calculations_table[[#This Row],[Payment amount]]*(calculations_table[[#This Row],[Interest multiplier]]-1)</f>
        <v>#N/A</v>
      </c>
      <c r="M37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1" s="19" t="e">
        <f>1+(calculations_table[[#This Row],[Effective date]]-calculations_table[[#This Row],[Interest start date - Judgments]])/365.25* JudgmentsRate</f>
        <v>#N/A</v>
      </c>
      <c r="O371" s="19">
        <v>1</v>
      </c>
      <c r="P371" s="19" t="e">
        <f>calculations_table[[#This Row],[Period 1 interest multiplier - Judgments]]*calculations_table[[#This Row],[Period 2 interest multiplier - Judgments]]</f>
        <v>#N/A</v>
      </c>
      <c r="Q371" s="11"/>
      <c r="Z371"/>
      <c r="AA371"/>
      <c r="AB371"/>
      <c r="AC371"/>
      <c r="AD371"/>
      <c r="AE371"/>
      <c r="AH371" s="11"/>
      <c r="AI371" s="11"/>
      <c r="AJ371" s="11"/>
      <c r="AK371" s="11"/>
      <c r="AL371" s="11"/>
      <c r="AM371" s="11"/>
    </row>
    <row r="372" spans="1:39" x14ac:dyDescent="0.2">
      <c r="A372" s="37" t="str">
        <f>IFERROR(IF(Calc_type="Bulk", IF(data_final_bulk[[#This Row],[Member ID]]="", "", data_final_bulk[[#This Row],[Member ID]]), IF(A371="Member ID",  "Individual","")), "")</f>
        <v/>
      </c>
      <c r="B372" s="35" t="str">
        <f>IFERROR(IF(Calc_type="Bulk", IF(data_final_bulk[[#This Row],[Global ID]]="", "", data_final_bulk[[#This Row],[Global ID]]), IF(B371="Global ID", "Individual","")), "")</f>
        <v/>
      </c>
      <c r="C372" s="85">
        <f>IF(Calc_type="Bulk", data_final_bulk[[#This Row],[Effective date]], Effective_date_individual)</f>
        <v>0</v>
      </c>
      <c r="D372" s="16">
        <f>IF(Calc_type="Bulk", data_final_bulk[[#This Row],[Earliest payment date]], Earliest_payment_date_individual)</f>
        <v>0</v>
      </c>
      <c r="E372" s="16">
        <f>IF(Calc_type="Bulk", data_final_bulk[[#This Row],[Lump Sum payment date]], Lump_sum_payment_date_individual)</f>
        <v>0</v>
      </c>
      <c r="F372" s="19">
        <f>IF(Calc_type="Bulk", data_final_bulk[[#This Row],[Payment amount]], Payment_amount_individual)</f>
        <v>0</v>
      </c>
      <c r="G372" s="19">
        <f>IF(Calc_type="Bulk", data_final_bulk[[#This Row],[Payment type]], Payment_type_individual)</f>
        <v>0</v>
      </c>
      <c r="H37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2" s="16" t="e">
        <f>IF(calculations_table[[#This Row],[Lump sum flag]]="Y",
calculations_table[[#This Row],[Lump sum payment date]],
   IF(calculations_table[[#This Row],[Earliest payment date]]=0,
      "N/A",
      calculations_table[[#This Row],[Earliest payment date]]
   )
)</f>
        <v>#N/A</v>
      </c>
      <c r="J372" s="19">
        <f>SUMIFS(calculations_table[Payment amount], calculations_table[Member ID], calculations_table[[#This Row],[Member ID]])</f>
        <v>0</v>
      </c>
      <c r="K372" s="19" t="e">
        <f>calculations_table[[#This Row],[Total interest multiplier - Judgments]]</f>
        <v>#N/A</v>
      </c>
      <c r="L372" s="19" t="e">
        <f>calculations_table[[#This Row],[Payment amount]]*(calculations_table[[#This Row],[Interest multiplier]]-1)</f>
        <v>#N/A</v>
      </c>
      <c r="M37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2" s="19" t="e">
        <f>1+(calculations_table[[#This Row],[Effective date]]-calculations_table[[#This Row],[Interest start date - Judgments]])/365.25* JudgmentsRate</f>
        <v>#N/A</v>
      </c>
      <c r="O372" s="19">
        <v>1</v>
      </c>
      <c r="P372" s="19" t="e">
        <f>calculations_table[[#This Row],[Period 1 interest multiplier - Judgments]]*calculations_table[[#This Row],[Period 2 interest multiplier - Judgments]]</f>
        <v>#N/A</v>
      </c>
      <c r="Q372" s="11"/>
      <c r="Z372"/>
      <c r="AA372"/>
      <c r="AB372"/>
      <c r="AC372"/>
      <c r="AD372"/>
      <c r="AE372"/>
      <c r="AH372" s="11"/>
      <c r="AI372" s="11"/>
      <c r="AJ372" s="11"/>
      <c r="AK372" s="11"/>
      <c r="AL372" s="11"/>
      <c r="AM372" s="11"/>
    </row>
    <row r="373" spans="1:39" x14ac:dyDescent="0.2">
      <c r="A373" s="37" t="str">
        <f>IFERROR(IF(Calc_type="Bulk", IF(data_final_bulk[[#This Row],[Member ID]]="", "", data_final_bulk[[#This Row],[Member ID]]), IF(A372="Member ID",  "Individual","")), "")</f>
        <v/>
      </c>
      <c r="B373" s="35" t="str">
        <f>IFERROR(IF(Calc_type="Bulk", IF(data_final_bulk[[#This Row],[Global ID]]="", "", data_final_bulk[[#This Row],[Global ID]]), IF(B372="Global ID", "Individual","")), "")</f>
        <v/>
      </c>
      <c r="C373" s="85">
        <f>IF(Calc_type="Bulk", data_final_bulk[[#This Row],[Effective date]], Effective_date_individual)</f>
        <v>0</v>
      </c>
      <c r="D373" s="16">
        <f>IF(Calc_type="Bulk", data_final_bulk[[#This Row],[Earliest payment date]], Earliest_payment_date_individual)</f>
        <v>0</v>
      </c>
      <c r="E373" s="16">
        <f>IF(Calc_type="Bulk", data_final_bulk[[#This Row],[Lump Sum payment date]], Lump_sum_payment_date_individual)</f>
        <v>0</v>
      </c>
      <c r="F373" s="19">
        <f>IF(Calc_type="Bulk", data_final_bulk[[#This Row],[Payment amount]], Payment_amount_individual)</f>
        <v>0</v>
      </c>
      <c r="G373" s="19">
        <f>IF(Calc_type="Bulk", data_final_bulk[[#This Row],[Payment type]], Payment_type_individual)</f>
        <v>0</v>
      </c>
      <c r="H37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3" s="16" t="e">
        <f>IF(calculations_table[[#This Row],[Lump sum flag]]="Y",
calculations_table[[#This Row],[Lump sum payment date]],
   IF(calculations_table[[#This Row],[Earliest payment date]]=0,
      "N/A",
      calculations_table[[#This Row],[Earliest payment date]]
   )
)</f>
        <v>#N/A</v>
      </c>
      <c r="J373" s="19">
        <f>SUMIFS(calculations_table[Payment amount], calculations_table[Member ID], calculations_table[[#This Row],[Member ID]])</f>
        <v>0</v>
      </c>
      <c r="K373" s="19" t="e">
        <f>calculations_table[[#This Row],[Total interest multiplier - Judgments]]</f>
        <v>#N/A</v>
      </c>
      <c r="L373" s="19" t="e">
        <f>calculations_table[[#This Row],[Payment amount]]*(calculations_table[[#This Row],[Interest multiplier]]-1)</f>
        <v>#N/A</v>
      </c>
      <c r="M37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3" s="19" t="e">
        <f>1+(calculations_table[[#This Row],[Effective date]]-calculations_table[[#This Row],[Interest start date - Judgments]])/365.25* JudgmentsRate</f>
        <v>#N/A</v>
      </c>
      <c r="O373" s="19">
        <v>1</v>
      </c>
      <c r="P373" s="19" t="e">
        <f>calculations_table[[#This Row],[Period 1 interest multiplier - Judgments]]*calculations_table[[#This Row],[Period 2 interest multiplier - Judgments]]</f>
        <v>#N/A</v>
      </c>
      <c r="Q373" s="11"/>
      <c r="Z373"/>
      <c r="AA373"/>
      <c r="AB373"/>
      <c r="AC373"/>
      <c r="AD373"/>
      <c r="AE373"/>
      <c r="AH373" s="11"/>
      <c r="AI373" s="11"/>
      <c r="AJ373" s="11"/>
      <c r="AK373" s="11"/>
      <c r="AL373" s="11"/>
      <c r="AM373" s="11"/>
    </row>
    <row r="374" spans="1:39" x14ac:dyDescent="0.2">
      <c r="A374" s="37" t="str">
        <f>IFERROR(IF(Calc_type="Bulk", IF(data_final_bulk[[#This Row],[Member ID]]="", "", data_final_bulk[[#This Row],[Member ID]]), IF(A373="Member ID",  "Individual","")), "")</f>
        <v/>
      </c>
      <c r="B374" s="35" t="str">
        <f>IFERROR(IF(Calc_type="Bulk", IF(data_final_bulk[[#This Row],[Global ID]]="", "", data_final_bulk[[#This Row],[Global ID]]), IF(B373="Global ID", "Individual","")), "")</f>
        <v/>
      </c>
      <c r="C374" s="85">
        <f>IF(Calc_type="Bulk", data_final_bulk[[#This Row],[Effective date]], Effective_date_individual)</f>
        <v>0</v>
      </c>
      <c r="D374" s="16">
        <f>IF(Calc_type="Bulk", data_final_bulk[[#This Row],[Earliest payment date]], Earliest_payment_date_individual)</f>
        <v>0</v>
      </c>
      <c r="E374" s="16">
        <f>IF(Calc_type="Bulk", data_final_bulk[[#This Row],[Lump Sum payment date]], Lump_sum_payment_date_individual)</f>
        <v>0</v>
      </c>
      <c r="F374" s="19">
        <f>IF(Calc_type="Bulk", data_final_bulk[[#This Row],[Payment amount]], Payment_amount_individual)</f>
        <v>0</v>
      </c>
      <c r="G374" s="19">
        <f>IF(Calc_type="Bulk", data_final_bulk[[#This Row],[Payment type]], Payment_type_individual)</f>
        <v>0</v>
      </c>
      <c r="H37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4" s="16" t="e">
        <f>IF(calculations_table[[#This Row],[Lump sum flag]]="Y",
calculations_table[[#This Row],[Lump sum payment date]],
   IF(calculations_table[[#This Row],[Earliest payment date]]=0,
      "N/A",
      calculations_table[[#This Row],[Earliest payment date]]
   )
)</f>
        <v>#N/A</v>
      </c>
      <c r="J374" s="19">
        <f>SUMIFS(calculations_table[Payment amount], calculations_table[Member ID], calculations_table[[#This Row],[Member ID]])</f>
        <v>0</v>
      </c>
      <c r="K374" s="19" t="e">
        <f>calculations_table[[#This Row],[Total interest multiplier - Judgments]]</f>
        <v>#N/A</v>
      </c>
      <c r="L374" s="19" t="e">
        <f>calculations_table[[#This Row],[Payment amount]]*(calculations_table[[#This Row],[Interest multiplier]]-1)</f>
        <v>#N/A</v>
      </c>
      <c r="M37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4" s="19" t="e">
        <f>1+(calculations_table[[#This Row],[Effective date]]-calculations_table[[#This Row],[Interest start date - Judgments]])/365.25* JudgmentsRate</f>
        <v>#N/A</v>
      </c>
      <c r="O374" s="19">
        <v>1</v>
      </c>
      <c r="P374" s="19" t="e">
        <f>calculations_table[[#This Row],[Period 1 interest multiplier - Judgments]]*calculations_table[[#This Row],[Period 2 interest multiplier - Judgments]]</f>
        <v>#N/A</v>
      </c>
      <c r="Q374" s="11"/>
      <c r="Z374"/>
      <c r="AA374"/>
      <c r="AB374"/>
      <c r="AC374"/>
      <c r="AD374"/>
      <c r="AE374"/>
      <c r="AH374" s="11"/>
      <c r="AI374" s="11"/>
      <c r="AJ374" s="11"/>
      <c r="AK374" s="11"/>
      <c r="AL374" s="11"/>
      <c r="AM374" s="11"/>
    </row>
    <row r="375" spans="1:39" x14ac:dyDescent="0.2">
      <c r="A375" s="37" t="str">
        <f>IFERROR(IF(Calc_type="Bulk", IF(data_final_bulk[[#This Row],[Member ID]]="", "", data_final_bulk[[#This Row],[Member ID]]), IF(A374="Member ID",  "Individual","")), "")</f>
        <v/>
      </c>
      <c r="B375" s="35" t="str">
        <f>IFERROR(IF(Calc_type="Bulk", IF(data_final_bulk[[#This Row],[Global ID]]="", "", data_final_bulk[[#This Row],[Global ID]]), IF(B374="Global ID", "Individual","")), "")</f>
        <v/>
      </c>
      <c r="C375" s="85">
        <f>IF(Calc_type="Bulk", data_final_bulk[[#This Row],[Effective date]], Effective_date_individual)</f>
        <v>0</v>
      </c>
      <c r="D375" s="16">
        <f>IF(Calc_type="Bulk", data_final_bulk[[#This Row],[Earliest payment date]], Earliest_payment_date_individual)</f>
        <v>0</v>
      </c>
      <c r="E375" s="16">
        <f>IF(Calc_type="Bulk", data_final_bulk[[#This Row],[Lump Sum payment date]], Lump_sum_payment_date_individual)</f>
        <v>0</v>
      </c>
      <c r="F375" s="19">
        <f>IF(Calc_type="Bulk", data_final_bulk[[#This Row],[Payment amount]], Payment_amount_individual)</f>
        <v>0</v>
      </c>
      <c r="G375" s="19">
        <f>IF(Calc_type="Bulk", data_final_bulk[[#This Row],[Payment type]], Payment_type_individual)</f>
        <v>0</v>
      </c>
      <c r="H37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5" s="16" t="e">
        <f>IF(calculations_table[[#This Row],[Lump sum flag]]="Y",
calculations_table[[#This Row],[Lump sum payment date]],
   IF(calculations_table[[#This Row],[Earliest payment date]]=0,
      "N/A",
      calculations_table[[#This Row],[Earliest payment date]]
   )
)</f>
        <v>#N/A</v>
      </c>
      <c r="J375" s="19">
        <f>SUMIFS(calculations_table[Payment amount], calculations_table[Member ID], calculations_table[[#This Row],[Member ID]])</f>
        <v>0</v>
      </c>
      <c r="K375" s="19" t="e">
        <f>calculations_table[[#This Row],[Total interest multiplier - Judgments]]</f>
        <v>#N/A</v>
      </c>
      <c r="L375" s="19" t="e">
        <f>calculations_table[[#This Row],[Payment amount]]*(calculations_table[[#This Row],[Interest multiplier]]-1)</f>
        <v>#N/A</v>
      </c>
      <c r="M37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5" s="19" t="e">
        <f>1+(calculations_table[[#This Row],[Effective date]]-calculations_table[[#This Row],[Interest start date - Judgments]])/365.25* JudgmentsRate</f>
        <v>#N/A</v>
      </c>
      <c r="O375" s="19">
        <v>1</v>
      </c>
      <c r="P375" s="19" t="e">
        <f>calculations_table[[#This Row],[Period 1 interest multiplier - Judgments]]*calculations_table[[#This Row],[Period 2 interest multiplier - Judgments]]</f>
        <v>#N/A</v>
      </c>
      <c r="Q375" s="11"/>
      <c r="Z375"/>
      <c r="AA375"/>
      <c r="AB375"/>
      <c r="AC375"/>
      <c r="AD375"/>
      <c r="AE375"/>
      <c r="AH375" s="11"/>
      <c r="AI375" s="11"/>
      <c r="AJ375" s="11"/>
      <c r="AK375" s="11"/>
      <c r="AL375" s="11"/>
      <c r="AM375" s="11"/>
    </row>
    <row r="376" spans="1:39" x14ac:dyDescent="0.2">
      <c r="A376" s="37" t="str">
        <f>IFERROR(IF(Calc_type="Bulk", IF(data_final_bulk[[#This Row],[Member ID]]="", "", data_final_bulk[[#This Row],[Member ID]]), IF(A375="Member ID",  "Individual","")), "")</f>
        <v/>
      </c>
      <c r="B376" s="35" t="str">
        <f>IFERROR(IF(Calc_type="Bulk", IF(data_final_bulk[[#This Row],[Global ID]]="", "", data_final_bulk[[#This Row],[Global ID]]), IF(B375="Global ID", "Individual","")), "")</f>
        <v/>
      </c>
      <c r="C376" s="85">
        <f>IF(Calc_type="Bulk", data_final_bulk[[#This Row],[Effective date]], Effective_date_individual)</f>
        <v>0</v>
      </c>
      <c r="D376" s="16">
        <f>IF(Calc_type="Bulk", data_final_bulk[[#This Row],[Earliest payment date]], Earliest_payment_date_individual)</f>
        <v>0</v>
      </c>
      <c r="E376" s="16">
        <f>IF(Calc_type="Bulk", data_final_bulk[[#This Row],[Lump Sum payment date]], Lump_sum_payment_date_individual)</f>
        <v>0</v>
      </c>
      <c r="F376" s="19">
        <f>IF(Calc_type="Bulk", data_final_bulk[[#This Row],[Payment amount]], Payment_amount_individual)</f>
        <v>0</v>
      </c>
      <c r="G376" s="19">
        <f>IF(Calc_type="Bulk", data_final_bulk[[#This Row],[Payment type]], Payment_type_individual)</f>
        <v>0</v>
      </c>
      <c r="H37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6" s="16" t="e">
        <f>IF(calculations_table[[#This Row],[Lump sum flag]]="Y",
calculations_table[[#This Row],[Lump sum payment date]],
   IF(calculations_table[[#This Row],[Earliest payment date]]=0,
      "N/A",
      calculations_table[[#This Row],[Earliest payment date]]
   )
)</f>
        <v>#N/A</v>
      </c>
      <c r="J376" s="19">
        <f>SUMIFS(calculations_table[Payment amount], calculations_table[Member ID], calculations_table[[#This Row],[Member ID]])</f>
        <v>0</v>
      </c>
      <c r="K376" s="19" t="e">
        <f>calculations_table[[#This Row],[Total interest multiplier - Judgments]]</f>
        <v>#N/A</v>
      </c>
      <c r="L376" s="19" t="e">
        <f>calculations_table[[#This Row],[Payment amount]]*(calculations_table[[#This Row],[Interest multiplier]]-1)</f>
        <v>#N/A</v>
      </c>
      <c r="M37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6" s="19" t="e">
        <f>1+(calculations_table[[#This Row],[Effective date]]-calculations_table[[#This Row],[Interest start date - Judgments]])/365.25* JudgmentsRate</f>
        <v>#N/A</v>
      </c>
      <c r="O376" s="19">
        <v>1</v>
      </c>
      <c r="P376" s="19" t="e">
        <f>calculations_table[[#This Row],[Period 1 interest multiplier - Judgments]]*calculations_table[[#This Row],[Period 2 interest multiplier - Judgments]]</f>
        <v>#N/A</v>
      </c>
      <c r="Q376" s="11"/>
      <c r="Z376"/>
      <c r="AA376"/>
      <c r="AB376"/>
      <c r="AC376"/>
      <c r="AD376"/>
      <c r="AE376"/>
      <c r="AH376" s="11"/>
      <c r="AI376" s="11"/>
      <c r="AJ376" s="11"/>
      <c r="AK376" s="11"/>
      <c r="AL376" s="11"/>
      <c r="AM376" s="11"/>
    </row>
    <row r="377" spans="1:39" x14ac:dyDescent="0.2">
      <c r="A377" s="37" t="str">
        <f>IFERROR(IF(Calc_type="Bulk", IF(data_final_bulk[[#This Row],[Member ID]]="", "", data_final_bulk[[#This Row],[Member ID]]), IF(A376="Member ID",  "Individual","")), "")</f>
        <v/>
      </c>
      <c r="B377" s="35" t="str">
        <f>IFERROR(IF(Calc_type="Bulk", IF(data_final_bulk[[#This Row],[Global ID]]="", "", data_final_bulk[[#This Row],[Global ID]]), IF(B376="Global ID", "Individual","")), "")</f>
        <v/>
      </c>
      <c r="C377" s="85">
        <f>IF(Calc_type="Bulk", data_final_bulk[[#This Row],[Effective date]], Effective_date_individual)</f>
        <v>0</v>
      </c>
      <c r="D377" s="16">
        <f>IF(Calc_type="Bulk", data_final_bulk[[#This Row],[Earliest payment date]], Earliest_payment_date_individual)</f>
        <v>0</v>
      </c>
      <c r="E377" s="16">
        <f>IF(Calc_type="Bulk", data_final_bulk[[#This Row],[Lump Sum payment date]], Lump_sum_payment_date_individual)</f>
        <v>0</v>
      </c>
      <c r="F377" s="19">
        <f>IF(Calc_type="Bulk", data_final_bulk[[#This Row],[Payment amount]], Payment_amount_individual)</f>
        <v>0</v>
      </c>
      <c r="G377" s="19">
        <f>IF(Calc_type="Bulk", data_final_bulk[[#This Row],[Payment type]], Payment_type_individual)</f>
        <v>0</v>
      </c>
      <c r="H37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7" s="16" t="e">
        <f>IF(calculations_table[[#This Row],[Lump sum flag]]="Y",
calculations_table[[#This Row],[Lump sum payment date]],
   IF(calculations_table[[#This Row],[Earliest payment date]]=0,
      "N/A",
      calculations_table[[#This Row],[Earliest payment date]]
   )
)</f>
        <v>#N/A</v>
      </c>
      <c r="J377" s="19">
        <f>SUMIFS(calculations_table[Payment amount], calculations_table[Member ID], calculations_table[[#This Row],[Member ID]])</f>
        <v>0</v>
      </c>
      <c r="K377" s="19" t="e">
        <f>calculations_table[[#This Row],[Total interest multiplier - Judgments]]</f>
        <v>#N/A</v>
      </c>
      <c r="L377" s="19" t="e">
        <f>calculations_table[[#This Row],[Payment amount]]*(calculations_table[[#This Row],[Interest multiplier]]-1)</f>
        <v>#N/A</v>
      </c>
      <c r="M37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7" s="19" t="e">
        <f>1+(calculations_table[[#This Row],[Effective date]]-calculations_table[[#This Row],[Interest start date - Judgments]])/365.25* JudgmentsRate</f>
        <v>#N/A</v>
      </c>
      <c r="O377" s="19">
        <v>1</v>
      </c>
      <c r="P377" s="19" t="e">
        <f>calculations_table[[#This Row],[Period 1 interest multiplier - Judgments]]*calculations_table[[#This Row],[Period 2 interest multiplier - Judgments]]</f>
        <v>#N/A</v>
      </c>
      <c r="Q377" s="11"/>
      <c r="Z377"/>
      <c r="AA377"/>
      <c r="AB377"/>
      <c r="AC377"/>
      <c r="AD377"/>
      <c r="AE377"/>
      <c r="AH377" s="11"/>
      <c r="AI377" s="11"/>
      <c r="AJ377" s="11"/>
      <c r="AK377" s="11"/>
      <c r="AL377" s="11"/>
      <c r="AM377" s="11"/>
    </row>
    <row r="378" spans="1:39" x14ac:dyDescent="0.2">
      <c r="A378" s="37" t="str">
        <f>IFERROR(IF(Calc_type="Bulk", IF(data_final_bulk[[#This Row],[Member ID]]="", "", data_final_bulk[[#This Row],[Member ID]]), IF(A377="Member ID",  "Individual","")), "")</f>
        <v/>
      </c>
      <c r="B378" s="35" t="str">
        <f>IFERROR(IF(Calc_type="Bulk", IF(data_final_bulk[[#This Row],[Global ID]]="", "", data_final_bulk[[#This Row],[Global ID]]), IF(B377="Global ID", "Individual","")), "")</f>
        <v/>
      </c>
      <c r="C378" s="85">
        <f>IF(Calc_type="Bulk", data_final_bulk[[#This Row],[Effective date]], Effective_date_individual)</f>
        <v>0</v>
      </c>
      <c r="D378" s="16">
        <f>IF(Calc_type="Bulk", data_final_bulk[[#This Row],[Earliest payment date]], Earliest_payment_date_individual)</f>
        <v>0</v>
      </c>
      <c r="E378" s="16">
        <f>IF(Calc_type="Bulk", data_final_bulk[[#This Row],[Lump Sum payment date]], Lump_sum_payment_date_individual)</f>
        <v>0</v>
      </c>
      <c r="F378" s="19">
        <f>IF(Calc_type="Bulk", data_final_bulk[[#This Row],[Payment amount]], Payment_amount_individual)</f>
        <v>0</v>
      </c>
      <c r="G378" s="19">
        <f>IF(Calc_type="Bulk", data_final_bulk[[#This Row],[Payment type]], Payment_type_individual)</f>
        <v>0</v>
      </c>
      <c r="H37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8" s="16" t="e">
        <f>IF(calculations_table[[#This Row],[Lump sum flag]]="Y",
calculations_table[[#This Row],[Lump sum payment date]],
   IF(calculations_table[[#This Row],[Earliest payment date]]=0,
      "N/A",
      calculations_table[[#This Row],[Earliest payment date]]
   )
)</f>
        <v>#N/A</v>
      </c>
      <c r="J378" s="19">
        <f>SUMIFS(calculations_table[Payment amount], calculations_table[Member ID], calculations_table[[#This Row],[Member ID]])</f>
        <v>0</v>
      </c>
      <c r="K378" s="19" t="e">
        <f>calculations_table[[#This Row],[Total interest multiplier - Judgments]]</f>
        <v>#N/A</v>
      </c>
      <c r="L378" s="19" t="e">
        <f>calculations_table[[#This Row],[Payment amount]]*(calculations_table[[#This Row],[Interest multiplier]]-1)</f>
        <v>#N/A</v>
      </c>
      <c r="M37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8" s="19" t="e">
        <f>1+(calculations_table[[#This Row],[Effective date]]-calculations_table[[#This Row],[Interest start date - Judgments]])/365.25* JudgmentsRate</f>
        <v>#N/A</v>
      </c>
      <c r="O378" s="19">
        <v>1</v>
      </c>
      <c r="P378" s="19" t="e">
        <f>calculations_table[[#This Row],[Period 1 interest multiplier - Judgments]]*calculations_table[[#This Row],[Period 2 interest multiplier - Judgments]]</f>
        <v>#N/A</v>
      </c>
      <c r="Q378" s="11"/>
      <c r="Z378"/>
      <c r="AA378"/>
      <c r="AB378"/>
      <c r="AC378"/>
      <c r="AD378"/>
      <c r="AE378"/>
      <c r="AH378" s="11"/>
      <c r="AI378" s="11"/>
      <c r="AJ378" s="11"/>
      <c r="AK378" s="11"/>
      <c r="AL378" s="11"/>
      <c r="AM378" s="11"/>
    </row>
    <row r="379" spans="1:39" x14ac:dyDescent="0.2">
      <c r="A379" s="37" t="str">
        <f>IFERROR(IF(Calc_type="Bulk", IF(data_final_bulk[[#This Row],[Member ID]]="", "", data_final_bulk[[#This Row],[Member ID]]), IF(A378="Member ID",  "Individual","")), "")</f>
        <v/>
      </c>
      <c r="B379" s="35" t="str">
        <f>IFERROR(IF(Calc_type="Bulk", IF(data_final_bulk[[#This Row],[Global ID]]="", "", data_final_bulk[[#This Row],[Global ID]]), IF(B378="Global ID", "Individual","")), "")</f>
        <v/>
      </c>
      <c r="C379" s="85">
        <f>IF(Calc_type="Bulk", data_final_bulk[[#This Row],[Effective date]], Effective_date_individual)</f>
        <v>0</v>
      </c>
      <c r="D379" s="16">
        <f>IF(Calc_type="Bulk", data_final_bulk[[#This Row],[Earliest payment date]], Earliest_payment_date_individual)</f>
        <v>0</v>
      </c>
      <c r="E379" s="16">
        <f>IF(Calc_type="Bulk", data_final_bulk[[#This Row],[Lump Sum payment date]], Lump_sum_payment_date_individual)</f>
        <v>0</v>
      </c>
      <c r="F379" s="19">
        <f>IF(Calc_type="Bulk", data_final_bulk[[#This Row],[Payment amount]], Payment_amount_individual)</f>
        <v>0</v>
      </c>
      <c r="G379" s="19">
        <f>IF(Calc_type="Bulk", data_final_bulk[[#This Row],[Payment type]], Payment_type_individual)</f>
        <v>0</v>
      </c>
      <c r="H37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79" s="16" t="e">
        <f>IF(calculations_table[[#This Row],[Lump sum flag]]="Y",
calculations_table[[#This Row],[Lump sum payment date]],
   IF(calculations_table[[#This Row],[Earliest payment date]]=0,
      "N/A",
      calculations_table[[#This Row],[Earliest payment date]]
   )
)</f>
        <v>#N/A</v>
      </c>
      <c r="J379" s="19">
        <f>SUMIFS(calculations_table[Payment amount], calculations_table[Member ID], calculations_table[[#This Row],[Member ID]])</f>
        <v>0</v>
      </c>
      <c r="K379" s="19" t="e">
        <f>calculations_table[[#This Row],[Total interest multiplier - Judgments]]</f>
        <v>#N/A</v>
      </c>
      <c r="L379" s="19" t="e">
        <f>calculations_table[[#This Row],[Payment amount]]*(calculations_table[[#This Row],[Interest multiplier]]-1)</f>
        <v>#N/A</v>
      </c>
      <c r="M37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79" s="19" t="e">
        <f>1+(calculations_table[[#This Row],[Effective date]]-calculations_table[[#This Row],[Interest start date - Judgments]])/365.25* JudgmentsRate</f>
        <v>#N/A</v>
      </c>
      <c r="O379" s="19">
        <v>1</v>
      </c>
      <c r="P379" s="19" t="e">
        <f>calculations_table[[#This Row],[Period 1 interest multiplier - Judgments]]*calculations_table[[#This Row],[Period 2 interest multiplier - Judgments]]</f>
        <v>#N/A</v>
      </c>
      <c r="Q379" s="11"/>
      <c r="Z379"/>
      <c r="AA379"/>
      <c r="AB379"/>
      <c r="AC379"/>
      <c r="AD379"/>
      <c r="AE379"/>
      <c r="AH379" s="11"/>
      <c r="AI379" s="11"/>
      <c r="AJ379" s="11"/>
      <c r="AK379" s="11"/>
      <c r="AL379" s="11"/>
      <c r="AM379" s="11"/>
    </row>
    <row r="380" spans="1:39" x14ac:dyDescent="0.2">
      <c r="A380" s="37" t="str">
        <f>IFERROR(IF(Calc_type="Bulk", IF(data_final_bulk[[#This Row],[Member ID]]="", "", data_final_bulk[[#This Row],[Member ID]]), IF(A379="Member ID",  "Individual","")), "")</f>
        <v/>
      </c>
      <c r="B380" s="35" t="str">
        <f>IFERROR(IF(Calc_type="Bulk", IF(data_final_bulk[[#This Row],[Global ID]]="", "", data_final_bulk[[#This Row],[Global ID]]), IF(B379="Global ID", "Individual","")), "")</f>
        <v/>
      </c>
      <c r="C380" s="85">
        <f>IF(Calc_type="Bulk", data_final_bulk[[#This Row],[Effective date]], Effective_date_individual)</f>
        <v>0</v>
      </c>
      <c r="D380" s="16">
        <f>IF(Calc_type="Bulk", data_final_bulk[[#This Row],[Earliest payment date]], Earliest_payment_date_individual)</f>
        <v>0</v>
      </c>
      <c r="E380" s="16">
        <f>IF(Calc_type="Bulk", data_final_bulk[[#This Row],[Lump Sum payment date]], Lump_sum_payment_date_individual)</f>
        <v>0</v>
      </c>
      <c r="F380" s="19">
        <f>IF(Calc_type="Bulk", data_final_bulk[[#This Row],[Payment amount]], Payment_amount_individual)</f>
        <v>0</v>
      </c>
      <c r="G380" s="19">
        <f>IF(Calc_type="Bulk", data_final_bulk[[#This Row],[Payment type]], Payment_type_individual)</f>
        <v>0</v>
      </c>
      <c r="H38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0" s="16" t="e">
        <f>IF(calculations_table[[#This Row],[Lump sum flag]]="Y",
calculations_table[[#This Row],[Lump sum payment date]],
   IF(calculations_table[[#This Row],[Earliest payment date]]=0,
      "N/A",
      calculations_table[[#This Row],[Earliest payment date]]
   )
)</f>
        <v>#N/A</v>
      </c>
      <c r="J380" s="19">
        <f>SUMIFS(calculations_table[Payment amount], calculations_table[Member ID], calculations_table[[#This Row],[Member ID]])</f>
        <v>0</v>
      </c>
      <c r="K380" s="19" t="e">
        <f>calculations_table[[#This Row],[Total interest multiplier - Judgments]]</f>
        <v>#N/A</v>
      </c>
      <c r="L380" s="19" t="e">
        <f>calculations_table[[#This Row],[Payment amount]]*(calculations_table[[#This Row],[Interest multiplier]]-1)</f>
        <v>#N/A</v>
      </c>
      <c r="M38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0" s="19" t="e">
        <f>1+(calculations_table[[#This Row],[Effective date]]-calculations_table[[#This Row],[Interest start date - Judgments]])/365.25* JudgmentsRate</f>
        <v>#N/A</v>
      </c>
      <c r="O380" s="19">
        <v>1</v>
      </c>
      <c r="P380" s="19" t="e">
        <f>calculations_table[[#This Row],[Period 1 interest multiplier - Judgments]]*calculations_table[[#This Row],[Period 2 interest multiplier - Judgments]]</f>
        <v>#N/A</v>
      </c>
      <c r="Q380" s="11"/>
      <c r="Z380"/>
      <c r="AA380"/>
      <c r="AB380"/>
      <c r="AC380"/>
      <c r="AD380"/>
      <c r="AE380"/>
      <c r="AH380" s="11"/>
      <c r="AI380" s="11"/>
      <c r="AJ380" s="11"/>
      <c r="AK380" s="11"/>
      <c r="AL380" s="11"/>
      <c r="AM380" s="11"/>
    </row>
    <row r="381" spans="1:39" x14ac:dyDescent="0.2">
      <c r="A381" s="37" t="str">
        <f>IFERROR(IF(Calc_type="Bulk", IF(data_final_bulk[[#This Row],[Member ID]]="", "", data_final_bulk[[#This Row],[Member ID]]), IF(A380="Member ID",  "Individual","")), "")</f>
        <v/>
      </c>
      <c r="B381" s="35" t="str">
        <f>IFERROR(IF(Calc_type="Bulk", IF(data_final_bulk[[#This Row],[Global ID]]="", "", data_final_bulk[[#This Row],[Global ID]]), IF(B380="Global ID", "Individual","")), "")</f>
        <v/>
      </c>
      <c r="C381" s="85">
        <f>IF(Calc_type="Bulk", data_final_bulk[[#This Row],[Effective date]], Effective_date_individual)</f>
        <v>0</v>
      </c>
      <c r="D381" s="16">
        <f>IF(Calc_type="Bulk", data_final_bulk[[#This Row],[Earliest payment date]], Earliest_payment_date_individual)</f>
        <v>0</v>
      </c>
      <c r="E381" s="16">
        <f>IF(Calc_type="Bulk", data_final_bulk[[#This Row],[Lump Sum payment date]], Lump_sum_payment_date_individual)</f>
        <v>0</v>
      </c>
      <c r="F381" s="19">
        <f>IF(Calc_type="Bulk", data_final_bulk[[#This Row],[Payment amount]], Payment_amount_individual)</f>
        <v>0</v>
      </c>
      <c r="G381" s="19">
        <f>IF(Calc_type="Bulk", data_final_bulk[[#This Row],[Payment type]], Payment_type_individual)</f>
        <v>0</v>
      </c>
      <c r="H38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1" s="16" t="e">
        <f>IF(calculations_table[[#This Row],[Lump sum flag]]="Y",
calculations_table[[#This Row],[Lump sum payment date]],
   IF(calculations_table[[#This Row],[Earliest payment date]]=0,
      "N/A",
      calculations_table[[#This Row],[Earliest payment date]]
   )
)</f>
        <v>#N/A</v>
      </c>
      <c r="J381" s="19">
        <f>SUMIFS(calculations_table[Payment amount], calculations_table[Member ID], calculations_table[[#This Row],[Member ID]])</f>
        <v>0</v>
      </c>
      <c r="K381" s="19" t="e">
        <f>calculations_table[[#This Row],[Total interest multiplier - Judgments]]</f>
        <v>#N/A</v>
      </c>
      <c r="L381" s="19" t="e">
        <f>calculations_table[[#This Row],[Payment amount]]*(calculations_table[[#This Row],[Interest multiplier]]-1)</f>
        <v>#N/A</v>
      </c>
      <c r="M38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1" s="19" t="e">
        <f>1+(calculations_table[[#This Row],[Effective date]]-calculations_table[[#This Row],[Interest start date - Judgments]])/365.25* JudgmentsRate</f>
        <v>#N/A</v>
      </c>
      <c r="O381" s="19">
        <v>1</v>
      </c>
      <c r="P381" s="19" t="e">
        <f>calculations_table[[#This Row],[Period 1 interest multiplier - Judgments]]*calculations_table[[#This Row],[Period 2 interest multiplier - Judgments]]</f>
        <v>#N/A</v>
      </c>
      <c r="Q381" s="11"/>
      <c r="Z381"/>
      <c r="AA381"/>
      <c r="AB381"/>
      <c r="AC381"/>
      <c r="AD381"/>
      <c r="AE381"/>
      <c r="AH381" s="11"/>
      <c r="AI381" s="11"/>
      <c r="AJ381" s="11"/>
      <c r="AK381" s="11"/>
      <c r="AL381" s="11"/>
      <c r="AM381" s="11"/>
    </row>
    <row r="382" spans="1:39" x14ac:dyDescent="0.2">
      <c r="A382" s="37" t="str">
        <f>IFERROR(IF(Calc_type="Bulk", IF(data_final_bulk[[#This Row],[Member ID]]="", "", data_final_bulk[[#This Row],[Member ID]]), IF(A381="Member ID",  "Individual","")), "")</f>
        <v/>
      </c>
      <c r="B382" s="35" t="str">
        <f>IFERROR(IF(Calc_type="Bulk", IF(data_final_bulk[[#This Row],[Global ID]]="", "", data_final_bulk[[#This Row],[Global ID]]), IF(B381="Global ID", "Individual","")), "")</f>
        <v/>
      </c>
      <c r="C382" s="85">
        <f>IF(Calc_type="Bulk", data_final_bulk[[#This Row],[Effective date]], Effective_date_individual)</f>
        <v>0</v>
      </c>
      <c r="D382" s="16">
        <f>IF(Calc_type="Bulk", data_final_bulk[[#This Row],[Earliest payment date]], Earliest_payment_date_individual)</f>
        <v>0</v>
      </c>
      <c r="E382" s="16">
        <f>IF(Calc_type="Bulk", data_final_bulk[[#This Row],[Lump Sum payment date]], Lump_sum_payment_date_individual)</f>
        <v>0</v>
      </c>
      <c r="F382" s="19">
        <f>IF(Calc_type="Bulk", data_final_bulk[[#This Row],[Payment amount]], Payment_amount_individual)</f>
        <v>0</v>
      </c>
      <c r="G382" s="19">
        <f>IF(Calc_type="Bulk", data_final_bulk[[#This Row],[Payment type]], Payment_type_individual)</f>
        <v>0</v>
      </c>
      <c r="H38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2" s="16" t="e">
        <f>IF(calculations_table[[#This Row],[Lump sum flag]]="Y",
calculations_table[[#This Row],[Lump sum payment date]],
   IF(calculations_table[[#This Row],[Earliest payment date]]=0,
      "N/A",
      calculations_table[[#This Row],[Earliest payment date]]
   )
)</f>
        <v>#N/A</v>
      </c>
      <c r="J382" s="19">
        <f>SUMIFS(calculations_table[Payment amount], calculations_table[Member ID], calculations_table[[#This Row],[Member ID]])</f>
        <v>0</v>
      </c>
      <c r="K382" s="19" t="e">
        <f>calculations_table[[#This Row],[Total interest multiplier - Judgments]]</f>
        <v>#N/A</v>
      </c>
      <c r="L382" s="19" t="e">
        <f>calculations_table[[#This Row],[Payment amount]]*(calculations_table[[#This Row],[Interest multiplier]]-1)</f>
        <v>#N/A</v>
      </c>
      <c r="M38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2" s="19" t="e">
        <f>1+(calculations_table[[#This Row],[Effective date]]-calculations_table[[#This Row],[Interest start date - Judgments]])/365.25* JudgmentsRate</f>
        <v>#N/A</v>
      </c>
      <c r="O382" s="19">
        <v>1</v>
      </c>
      <c r="P382" s="19" t="e">
        <f>calculations_table[[#This Row],[Period 1 interest multiplier - Judgments]]*calculations_table[[#This Row],[Period 2 interest multiplier - Judgments]]</f>
        <v>#N/A</v>
      </c>
      <c r="Q382" s="11"/>
      <c r="Z382"/>
      <c r="AA382"/>
      <c r="AB382"/>
      <c r="AC382"/>
      <c r="AD382"/>
      <c r="AE382"/>
      <c r="AH382" s="11"/>
      <c r="AI382" s="11"/>
      <c r="AJ382" s="11"/>
      <c r="AK382" s="11"/>
      <c r="AL382" s="11"/>
      <c r="AM382" s="11"/>
    </row>
    <row r="383" spans="1:39" x14ac:dyDescent="0.2">
      <c r="A383" s="37" t="str">
        <f>IFERROR(IF(Calc_type="Bulk", IF(data_final_bulk[[#This Row],[Member ID]]="", "", data_final_bulk[[#This Row],[Member ID]]), IF(A382="Member ID",  "Individual","")), "")</f>
        <v/>
      </c>
      <c r="B383" s="35" t="str">
        <f>IFERROR(IF(Calc_type="Bulk", IF(data_final_bulk[[#This Row],[Global ID]]="", "", data_final_bulk[[#This Row],[Global ID]]), IF(B382="Global ID", "Individual","")), "")</f>
        <v/>
      </c>
      <c r="C383" s="85">
        <f>IF(Calc_type="Bulk", data_final_bulk[[#This Row],[Effective date]], Effective_date_individual)</f>
        <v>0</v>
      </c>
      <c r="D383" s="16">
        <f>IF(Calc_type="Bulk", data_final_bulk[[#This Row],[Earliest payment date]], Earliest_payment_date_individual)</f>
        <v>0</v>
      </c>
      <c r="E383" s="16">
        <f>IF(Calc_type="Bulk", data_final_bulk[[#This Row],[Lump Sum payment date]], Lump_sum_payment_date_individual)</f>
        <v>0</v>
      </c>
      <c r="F383" s="19">
        <f>IF(Calc_type="Bulk", data_final_bulk[[#This Row],[Payment amount]], Payment_amount_individual)</f>
        <v>0</v>
      </c>
      <c r="G383" s="19">
        <f>IF(Calc_type="Bulk", data_final_bulk[[#This Row],[Payment type]], Payment_type_individual)</f>
        <v>0</v>
      </c>
      <c r="H38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3" s="16" t="e">
        <f>IF(calculations_table[[#This Row],[Lump sum flag]]="Y",
calculations_table[[#This Row],[Lump sum payment date]],
   IF(calculations_table[[#This Row],[Earliest payment date]]=0,
      "N/A",
      calculations_table[[#This Row],[Earliest payment date]]
   )
)</f>
        <v>#N/A</v>
      </c>
      <c r="J383" s="19">
        <f>SUMIFS(calculations_table[Payment amount], calculations_table[Member ID], calculations_table[[#This Row],[Member ID]])</f>
        <v>0</v>
      </c>
      <c r="K383" s="19" t="e">
        <f>calculations_table[[#This Row],[Total interest multiplier - Judgments]]</f>
        <v>#N/A</v>
      </c>
      <c r="L383" s="19" t="e">
        <f>calculations_table[[#This Row],[Payment amount]]*(calculations_table[[#This Row],[Interest multiplier]]-1)</f>
        <v>#N/A</v>
      </c>
      <c r="M38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3" s="19" t="e">
        <f>1+(calculations_table[[#This Row],[Effective date]]-calculations_table[[#This Row],[Interest start date - Judgments]])/365.25* JudgmentsRate</f>
        <v>#N/A</v>
      </c>
      <c r="O383" s="19">
        <v>1</v>
      </c>
      <c r="P383" s="19" t="e">
        <f>calculations_table[[#This Row],[Period 1 interest multiplier - Judgments]]*calculations_table[[#This Row],[Period 2 interest multiplier - Judgments]]</f>
        <v>#N/A</v>
      </c>
      <c r="Q383" s="11"/>
      <c r="Z383"/>
      <c r="AA383"/>
      <c r="AB383"/>
      <c r="AC383"/>
      <c r="AD383"/>
      <c r="AE383"/>
      <c r="AH383" s="11"/>
      <c r="AI383" s="11"/>
      <c r="AJ383" s="11"/>
      <c r="AK383" s="11"/>
      <c r="AL383" s="11"/>
      <c r="AM383" s="11"/>
    </row>
    <row r="384" spans="1:39" x14ac:dyDescent="0.2">
      <c r="A384" s="37" t="str">
        <f>IFERROR(IF(Calc_type="Bulk", IF(data_final_bulk[[#This Row],[Member ID]]="", "", data_final_bulk[[#This Row],[Member ID]]), IF(A383="Member ID",  "Individual","")), "")</f>
        <v/>
      </c>
      <c r="B384" s="35" t="str">
        <f>IFERROR(IF(Calc_type="Bulk", IF(data_final_bulk[[#This Row],[Global ID]]="", "", data_final_bulk[[#This Row],[Global ID]]), IF(B383="Global ID", "Individual","")), "")</f>
        <v/>
      </c>
      <c r="C384" s="85">
        <f>IF(Calc_type="Bulk", data_final_bulk[[#This Row],[Effective date]], Effective_date_individual)</f>
        <v>0</v>
      </c>
      <c r="D384" s="16">
        <f>IF(Calc_type="Bulk", data_final_bulk[[#This Row],[Earliest payment date]], Earliest_payment_date_individual)</f>
        <v>0</v>
      </c>
      <c r="E384" s="16">
        <f>IF(Calc_type="Bulk", data_final_bulk[[#This Row],[Lump Sum payment date]], Lump_sum_payment_date_individual)</f>
        <v>0</v>
      </c>
      <c r="F384" s="19">
        <f>IF(Calc_type="Bulk", data_final_bulk[[#This Row],[Payment amount]], Payment_amount_individual)</f>
        <v>0</v>
      </c>
      <c r="G384" s="19">
        <f>IF(Calc_type="Bulk", data_final_bulk[[#This Row],[Payment type]], Payment_type_individual)</f>
        <v>0</v>
      </c>
      <c r="H38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4" s="16" t="e">
        <f>IF(calculations_table[[#This Row],[Lump sum flag]]="Y",
calculations_table[[#This Row],[Lump sum payment date]],
   IF(calculations_table[[#This Row],[Earliest payment date]]=0,
      "N/A",
      calculations_table[[#This Row],[Earliest payment date]]
   )
)</f>
        <v>#N/A</v>
      </c>
      <c r="J384" s="19">
        <f>SUMIFS(calculations_table[Payment amount], calculations_table[Member ID], calculations_table[[#This Row],[Member ID]])</f>
        <v>0</v>
      </c>
      <c r="K384" s="19" t="e">
        <f>calculations_table[[#This Row],[Total interest multiplier - Judgments]]</f>
        <v>#N/A</v>
      </c>
      <c r="L384" s="19" t="e">
        <f>calculations_table[[#This Row],[Payment amount]]*(calculations_table[[#This Row],[Interest multiplier]]-1)</f>
        <v>#N/A</v>
      </c>
      <c r="M38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4" s="19" t="e">
        <f>1+(calculations_table[[#This Row],[Effective date]]-calculations_table[[#This Row],[Interest start date - Judgments]])/365.25* JudgmentsRate</f>
        <v>#N/A</v>
      </c>
      <c r="O384" s="19">
        <v>1</v>
      </c>
      <c r="P384" s="19" t="e">
        <f>calculations_table[[#This Row],[Period 1 interest multiplier - Judgments]]*calculations_table[[#This Row],[Period 2 interest multiplier - Judgments]]</f>
        <v>#N/A</v>
      </c>
      <c r="Q384" s="11"/>
      <c r="Z384"/>
      <c r="AA384"/>
      <c r="AB384"/>
      <c r="AC384"/>
      <c r="AD384"/>
      <c r="AE384"/>
      <c r="AH384" s="11"/>
      <c r="AI384" s="11"/>
      <c r="AJ384" s="11"/>
      <c r="AK384" s="11"/>
      <c r="AL384" s="11"/>
      <c r="AM384" s="11"/>
    </row>
    <row r="385" spans="1:39" x14ac:dyDescent="0.2">
      <c r="A385" s="37" t="str">
        <f>IFERROR(IF(Calc_type="Bulk", IF(data_final_bulk[[#This Row],[Member ID]]="", "", data_final_bulk[[#This Row],[Member ID]]), IF(A384="Member ID",  "Individual","")), "")</f>
        <v/>
      </c>
      <c r="B385" s="35" t="str">
        <f>IFERROR(IF(Calc_type="Bulk", IF(data_final_bulk[[#This Row],[Global ID]]="", "", data_final_bulk[[#This Row],[Global ID]]), IF(B384="Global ID", "Individual","")), "")</f>
        <v/>
      </c>
      <c r="C385" s="85">
        <f>IF(Calc_type="Bulk", data_final_bulk[[#This Row],[Effective date]], Effective_date_individual)</f>
        <v>0</v>
      </c>
      <c r="D385" s="16">
        <f>IF(Calc_type="Bulk", data_final_bulk[[#This Row],[Earliest payment date]], Earliest_payment_date_individual)</f>
        <v>0</v>
      </c>
      <c r="E385" s="16">
        <f>IF(Calc_type="Bulk", data_final_bulk[[#This Row],[Lump Sum payment date]], Lump_sum_payment_date_individual)</f>
        <v>0</v>
      </c>
      <c r="F385" s="19">
        <f>IF(Calc_type="Bulk", data_final_bulk[[#This Row],[Payment amount]], Payment_amount_individual)</f>
        <v>0</v>
      </c>
      <c r="G385" s="19">
        <f>IF(Calc_type="Bulk", data_final_bulk[[#This Row],[Payment type]], Payment_type_individual)</f>
        <v>0</v>
      </c>
      <c r="H38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5" s="16" t="e">
        <f>IF(calculations_table[[#This Row],[Lump sum flag]]="Y",
calculations_table[[#This Row],[Lump sum payment date]],
   IF(calculations_table[[#This Row],[Earliest payment date]]=0,
      "N/A",
      calculations_table[[#This Row],[Earliest payment date]]
   )
)</f>
        <v>#N/A</v>
      </c>
      <c r="J385" s="19">
        <f>SUMIFS(calculations_table[Payment amount], calculations_table[Member ID], calculations_table[[#This Row],[Member ID]])</f>
        <v>0</v>
      </c>
      <c r="K385" s="19" t="e">
        <f>calculations_table[[#This Row],[Total interest multiplier - Judgments]]</f>
        <v>#N/A</v>
      </c>
      <c r="L385" s="19" t="e">
        <f>calculations_table[[#This Row],[Payment amount]]*(calculations_table[[#This Row],[Interest multiplier]]-1)</f>
        <v>#N/A</v>
      </c>
      <c r="M38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5" s="19" t="e">
        <f>1+(calculations_table[[#This Row],[Effective date]]-calculations_table[[#This Row],[Interest start date - Judgments]])/365.25* JudgmentsRate</f>
        <v>#N/A</v>
      </c>
      <c r="O385" s="19">
        <v>1</v>
      </c>
      <c r="P385" s="19" t="e">
        <f>calculations_table[[#This Row],[Period 1 interest multiplier - Judgments]]*calculations_table[[#This Row],[Period 2 interest multiplier - Judgments]]</f>
        <v>#N/A</v>
      </c>
      <c r="Q385" s="11"/>
      <c r="Z385"/>
      <c r="AA385"/>
      <c r="AB385"/>
      <c r="AC385"/>
      <c r="AD385"/>
      <c r="AE385"/>
      <c r="AH385" s="11"/>
      <c r="AI385" s="11"/>
      <c r="AJ385" s="11"/>
      <c r="AK385" s="11"/>
      <c r="AL385" s="11"/>
      <c r="AM385" s="11"/>
    </row>
    <row r="386" spans="1:39" x14ac:dyDescent="0.2">
      <c r="A386" s="37" t="str">
        <f>IFERROR(IF(Calc_type="Bulk", IF(data_final_bulk[[#This Row],[Member ID]]="", "", data_final_bulk[[#This Row],[Member ID]]), IF(A385="Member ID",  "Individual","")), "")</f>
        <v/>
      </c>
      <c r="B386" s="35" t="str">
        <f>IFERROR(IF(Calc_type="Bulk", IF(data_final_bulk[[#This Row],[Global ID]]="", "", data_final_bulk[[#This Row],[Global ID]]), IF(B385="Global ID", "Individual","")), "")</f>
        <v/>
      </c>
      <c r="C386" s="85">
        <f>IF(Calc_type="Bulk", data_final_bulk[[#This Row],[Effective date]], Effective_date_individual)</f>
        <v>0</v>
      </c>
      <c r="D386" s="16">
        <f>IF(Calc_type="Bulk", data_final_bulk[[#This Row],[Earliest payment date]], Earliest_payment_date_individual)</f>
        <v>0</v>
      </c>
      <c r="E386" s="16">
        <f>IF(Calc_type="Bulk", data_final_bulk[[#This Row],[Lump Sum payment date]], Lump_sum_payment_date_individual)</f>
        <v>0</v>
      </c>
      <c r="F386" s="19">
        <f>IF(Calc_type="Bulk", data_final_bulk[[#This Row],[Payment amount]], Payment_amount_individual)</f>
        <v>0</v>
      </c>
      <c r="G386" s="19">
        <f>IF(Calc_type="Bulk", data_final_bulk[[#This Row],[Payment type]], Payment_type_individual)</f>
        <v>0</v>
      </c>
      <c r="H38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6" s="16" t="e">
        <f>IF(calculations_table[[#This Row],[Lump sum flag]]="Y",
calculations_table[[#This Row],[Lump sum payment date]],
   IF(calculations_table[[#This Row],[Earliest payment date]]=0,
      "N/A",
      calculations_table[[#This Row],[Earliest payment date]]
   )
)</f>
        <v>#N/A</v>
      </c>
      <c r="J386" s="19">
        <f>SUMIFS(calculations_table[Payment amount], calculations_table[Member ID], calculations_table[[#This Row],[Member ID]])</f>
        <v>0</v>
      </c>
      <c r="K386" s="19" t="e">
        <f>calculations_table[[#This Row],[Total interest multiplier - Judgments]]</f>
        <v>#N/A</v>
      </c>
      <c r="L386" s="19" t="e">
        <f>calculations_table[[#This Row],[Payment amount]]*(calculations_table[[#This Row],[Interest multiplier]]-1)</f>
        <v>#N/A</v>
      </c>
      <c r="M38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6" s="19" t="e">
        <f>1+(calculations_table[[#This Row],[Effective date]]-calculations_table[[#This Row],[Interest start date - Judgments]])/365.25* JudgmentsRate</f>
        <v>#N/A</v>
      </c>
      <c r="O386" s="19">
        <v>1</v>
      </c>
      <c r="P386" s="19" t="e">
        <f>calculations_table[[#This Row],[Period 1 interest multiplier - Judgments]]*calculations_table[[#This Row],[Period 2 interest multiplier - Judgments]]</f>
        <v>#N/A</v>
      </c>
      <c r="Q386" s="11"/>
      <c r="Z386"/>
      <c r="AA386"/>
      <c r="AB386"/>
      <c r="AC386"/>
      <c r="AD386"/>
      <c r="AE386"/>
      <c r="AH386" s="11"/>
      <c r="AI386" s="11"/>
      <c r="AJ386" s="11"/>
      <c r="AK386" s="11"/>
      <c r="AL386" s="11"/>
      <c r="AM386" s="11"/>
    </row>
    <row r="387" spans="1:39" x14ac:dyDescent="0.2">
      <c r="A387" s="37" t="str">
        <f>IFERROR(IF(Calc_type="Bulk", IF(data_final_bulk[[#This Row],[Member ID]]="", "", data_final_bulk[[#This Row],[Member ID]]), IF(A386="Member ID",  "Individual","")), "")</f>
        <v/>
      </c>
      <c r="B387" s="35" t="str">
        <f>IFERROR(IF(Calc_type="Bulk", IF(data_final_bulk[[#This Row],[Global ID]]="", "", data_final_bulk[[#This Row],[Global ID]]), IF(B386="Global ID", "Individual","")), "")</f>
        <v/>
      </c>
      <c r="C387" s="85">
        <f>IF(Calc_type="Bulk", data_final_bulk[[#This Row],[Effective date]], Effective_date_individual)</f>
        <v>0</v>
      </c>
      <c r="D387" s="16">
        <f>IF(Calc_type="Bulk", data_final_bulk[[#This Row],[Earliest payment date]], Earliest_payment_date_individual)</f>
        <v>0</v>
      </c>
      <c r="E387" s="16">
        <f>IF(Calc_type="Bulk", data_final_bulk[[#This Row],[Lump Sum payment date]], Lump_sum_payment_date_individual)</f>
        <v>0</v>
      </c>
      <c r="F387" s="19">
        <f>IF(Calc_type="Bulk", data_final_bulk[[#This Row],[Payment amount]], Payment_amount_individual)</f>
        <v>0</v>
      </c>
      <c r="G387" s="19">
        <f>IF(Calc_type="Bulk", data_final_bulk[[#This Row],[Payment type]], Payment_type_individual)</f>
        <v>0</v>
      </c>
      <c r="H38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7" s="16" t="e">
        <f>IF(calculations_table[[#This Row],[Lump sum flag]]="Y",
calculations_table[[#This Row],[Lump sum payment date]],
   IF(calculations_table[[#This Row],[Earliest payment date]]=0,
      "N/A",
      calculations_table[[#This Row],[Earliest payment date]]
   )
)</f>
        <v>#N/A</v>
      </c>
      <c r="J387" s="19">
        <f>SUMIFS(calculations_table[Payment amount], calculations_table[Member ID], calculations_table[[#This Row],[Member ID]])</f>
        <v>0</v>
      </c>
      <c r="K387" s="19" t="e">
        <f>calculations_table[[#This Row],[Total interest multiplier - Judgments]]</f>
        <v>#N/A</v>
      </c>
      <c r="L387" s="19" t="e">
        <f>calculations_table[[#This Row],[Payment amount]]*(calculations_table[[#This Row],[Interest multiplier]]-1)</f>
        <v>#N/A</v>
      </c>
      <c r="M38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7" s="19" t="e">
        <f>1+(calculations_table[[#This Row],[Effective date]]-calculations_table[[#This Row],[Interest start date - Judgments]])/365.25* JudgmentsRate</f>
        <v>#N/A</v>
      </c>
      <c r="O387" s="19">
        <v>1</v>
      </c>
      <c r="P387" s="19" t="e">
        <f>calculations_table[[#This Row],[Period 1 interest multiplier - Judgments]]*calculations_table[[#This Row],[Period 2 interest multiplier - Judgments]]</f>
        <v>#N/A</v>
      </c>
      <c r="Q387" s="11"/>
      <c r="Z387"/>
      <c r="AA387"/>
      <c r="AB387"/>
      <c r="AC387"/>
      <c r="AD387"/>
      <c r="AE387"/>
      <c r="AH387" s="11"/>
      <c r="AI387" s="11"/>
      <c r="AJ387" s="11"/>
      <c r="AK387" s="11"/>
      <c r="AL387" s="11"/>
      <c r="AM387" s="11"/>
    </row>
    <row r="388" spans="1:39" x14ac:dyDescent="0.2">
      <c r="A388" s="37" t="str">
        <f>IFERROR(IF(Calc_type="Bulk", IF(data_final_bulk[[#This Row],[Member ID]]="", "", data_final_bulk[[#This Row],[Member ID]]), IF(A387="Member ID",  "Individual","")), "")</f>
        <v/>
      </c>
      <c r="B388" s="35" t="str">
        <f>IFERROR(IF(Calc_type="Bulk", IF(data_final_bulk[[#This Row],[Global ID]]="", "", data_final_bulk[[#This Row],[Global ID]]), IF(B387="Global ID", "Individual","")), "")</f>
        <v/>
      </c>
      <c r="C388" s="85">
        <f>IF(Calc_type="Bulk", data_final_bulk[[#This Row],[Effective date]], Effective_date_individual)</f>
        <v>0</v>
      </c>
      <c r="D388" s="16">
        <f>IF(Calc_type="Bulk", data_final_bulk[[#This Row],[Earliest payment date]], Earliest_payment_date_individual)</f>
        <v>0</v>
      </c>
      <c r="E388" s="16">
        <f>IF(Calc_type="Bulk", data_final_bulk[[#This Row],[Lump Sum payment date]], Lump_sum_payment_date_individual)</f>
        <v>0</v>
      </c>
      <c r="F388" s="19">
        <f>IF(Calc_type="Bulk", data_final_bulk[[#This Row],[Payment amount]], Payment_amount_individual)</f>
        <v>0</v>
      </c>
      <c r="G388" s="19">
        <f>IF(Calc_type="Bulk", data_final_bulk[[#This Row],[Payment type]], Payment_type_individual)</f>
        <v>0</v>
      </c>
      <c r="H38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8" s="16" t="e">
        <f>IF(calculations_table[[#This Row],[Lump sum flag]]="Y",
calculations_table[[#This Row],[Lump sum payment date]],
   IF(calculations_table[[#This Row],[Earliest payment date]]=0,
      "N/A",
      calculations_table[[#This Row],[Earliest payment date]]
   )
)</f>
        <v>#N/A</v>
      </c>
      <c r="J388" s="19">
        <f>SUMIFS(calculations_table[Payment amount], calculations_table[Member ID], calculations_table[[#This Row],[Member ID]])</f>
        <v>0</v>
      </c>
      <c r="K388" s="19" t="e">
        <f>calculations_table[[#This Row],[Total interest multiplier - Judgments]]</f>
        <v>#N/A</v>
      </c>
      <c r="L388" s="19" t="e">
        <f>calculations_table[[#This Row],[Payment amount]]*(calculations_table[[#This Row],[Interest multiplier]]-1)</f>
        <v>#N/A</v>
      </c>
      <c r="M38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8" s="19" t="e">
        <f>1+(calculations_table[[#This Row],[Effective date]]-calculations_table[[#This Row],[Interest start date - Judgments]])/365.25* JudgmentsRate</f>
        <v>#N/A</v>
      </c>
      <c r="O388" s="19">
        <v>1</v>
      </c>
      <c r="P388" s="19" t="e">
        <f>calculations_table[[#This Row],[Period 1 interest multiplier - Judgments]]*calculations_table[[#This Row],[Period 2 interest multiplier - Judgments]]</f>
        <v>#N/A</v>
      </c>
      <c r="Q388" s="11"/>
      <c r="Z388"/>
      <c r="AA388"/>
      <c r="AB388"/>
      <c r="AC388"/>
      <c r="AD388"/>
      <c r="AE388"/>
      <c r="AH388" s="11"/>
      <c r="AI388" s="11"/>
      <c r="AJ388" s="11"/>
      <c r="AK388" s="11"/>
      <c r="AL388" s="11"/>
      <c r="AM388" s="11"/>
    </row>
    <row r="389" spans="1:39" x14ac:dyDescent="0.2">
      <c r="A389" s="37" t="str">
        <f>IFERROR(IF(Calc_type="Bulk", IF(data_final_bulk[[#This Row],[Member ID]]="", "", data_final_bulk[[#This Row],[Member ID]]), IF(A388="Member ID",  "Individual","")), "")</f>
        <v/>
      </c>
      <c r="B389" s="35" t="str">
        <f>IFERROR(IF(Calc_type="Bulk", IF(data_final_bulk[[#This Row],[Global ID]]="", "", data_final_bulk[[#This Row],[Global ID]]), IF(B388="Global ID", "Individual","")), "")</f>
        <v/>
      </c>
      <c r="C389" s="85">
        <f>IF(Calc_type="Bulk", data_final_bulk[[#This Row],[Effective date]], Effective_date_individual)</f>
        <v>0</v>
      </c>
      <c r="D389" s="16">
        <f>IF(Calc_type="Bulk", data_final_bulk[[#This Row],[Earliest payment date]], Earliest_payment_date_individual)</f>
        <v>0</v>
      </c>
      <c r="E389" s="16">
        <f>IF(Calc_type="Bulk", data_final_bulk[[#This Row],[Lump Sum payment date]], Lump_sum_payment_date_individual)</f>
        <v>0</v>
      </c>
      <c r="F389" s="19">
        <f>IF(Calc_type="Bulk", data_final_bulk[[#This Row],[Payment amount]], Payment_amount_individual)</f>
        <v>0</v>
      </c>
      <c r="G389" s="19">
        <f>IF(Calc_type="Bulk", data_final_bulk[[#This Row],[Payment type]], Payment_type_individual)</f>
        <v>0</v>
      </c>
      <c r="H38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89" s="16" t="e">
        <f>IF(calculations_table[[#This Row],[Lump sum flag]]="Y",
calculations_table[[#This Row],[Lump sum payment date]],
   IF(calculations_table[[#This Row],[Earliest payment date]]=0,
      "N/A",
      calculations_table[[#This Row],[Earliest payment date]]
   )
)</f>
        <v>#N/A</v>
      </c>
      <c r="J389" s="19">
        <f>SUMIFS(calculations_table[Payment amount], calculations_table[Member ID], calculations_table[[#This Row],[Member ID]])</f>
        <v>0</v>
      </c>
      <c r="K389" s="19" t="e">
        <f>calculations_table[[#This Row],[Total interest multiplier - Judgments]]</f>
        <v>#N/A</v>
      </c>
      <c r="L389" s="19" t="e">
        <f>calculations_table[[#This Row],[Payment amount]]*(calculations_table[[#This Row],[Interest multiplier]]-1)</f>
        <v>#N/A</v>
      </c>
      <c r="M38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89" s="19" t="e">
        <f>1+(calculations_table[[#This Row],[Effective date]]-calculations_table[[#This Row],[Interest start date - Judgments]])/365.25* JudgmentsRate</f>
        <v>#N/A</v>
      </c>
      <c r="O389" s="19">
        <v>1</v>
      </c>
      <c r="P389" s="19" t="e">
        <f>calculations_table[[#This Row],[Period 1 interest multiplier - Judgments]]*calculations_table[[#This Row],[Period 2 interest multiplier - Judgments]]</f>
        <v>#N/A</v>
      </c>
      <c r="Q389" s="11"/>
      <c r="Z389"/>
      <c r="AA389"/>
      <c r="AB389"/>
      <c r="AC389"/>
      <c r="AD389"/>
      <c r="AE389"/>
      <c r="AH389" s="11"/>
      <c r="AI389" s="11"/>
      <c r="AJ389" s="11"/>
      <c r="AK389" s="11"/>
      <c r="AL389" s="11"/>
      <c r="AM389" s="11"/>
    </row>
    <row r="390" spans="1:39" x14ac:dyDescent="0.2">
      <c r="A390" s="37" t="str">
        <f>IFERROR(IF(Calc_type="Bulk", IF(data_final_bulk[[#This Row],[Member ID]]="", "", data_final_bulk[[#This Row],[Member ID]]), IF(A389="Member ID",  "Individual","")), "")</f>
        <v/>
      </c>
      <c r="B390" s="35" t="str">
        <f>IFERROR(IF(Calc_type="Bulk", IF(data_final_bulk[[#This Row],[Global ID]]="", "", data_final_bulk[[#This Row],[Global ID]]), IF(B389="Global ID", "Individual","")), "")</f>
        <v/>
      </c>
      <c r="C390" s="85">
        <f>IF(Calc_type="Bulk", data_final_bulk[[#This Row],[Effective date]], Effective_date_individual)</f>
        <v>0</v>
      </c>
      <c r="D390" s="16">
        <f>IF(Calc_type="Bulk", data_final_bulk[[#This Row],[Earliest payment date]], Earliest_payment_date_individual)</f>
        <v>0</v>
      </c>
      <c r="E390" s="16">
        <f>IF(Calc_type="Bulk", data_final_bulk[[#This Row],[Lump Sum payment date]], Lump_sum_payment_date_individual)</f>
        <v>0</v>
      </c>
      <c r="F390" s="19">
        <f>IF(Calc_type="Bulk", data_final_bulk[[#This Row],[Payment amount]], Payment_amount_individual)</f>
        <v>0</v>
      </c>
      <c r="G390" s="19">
        <f>IF(Calc_type="Bulk", data_final_bulk[[#This Row],[Payment type]], Payment_type_individual)</f>
        <v>0</v>
      </c>
      <c r="H39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0" s="16" t="e">
        <f>IF(calculations_table[[#This Row],[Lump sum flag]]="Y",
calculations_table[[#This Row],[Lump sum payment date]],
   IF(calculations_table[[#This Row],[Earliest payment date]]=0,
      "N/A",
      calculations_table[[#This Row],[Earliest payment date]]
   )
)</f>
        <v>#N/A</v>
      </c>
      <c r="J390" s="19">
        <f>SUMIFS(calculations_table[Payment amount], calculations_table[Member ID], calculations_table[[#This Row],[Member ID]])</f>
        <v>0</v>
      </c>
      <c r="K390" s="19" t="e">
        <f>calculations_table[[#This Row],[Total interest multiplier - Judgments]]</f>
        <v>#N/A</v>
      </c>
      <c r="L390" s="19" t="e">
        <f>calculations_table[[#This Row],[Payment amount]]*(calculations_table[[#This Row],[Interest multiplier]]-1)</f>
        <v>#N/A</v>
      </c>
      <c r="M39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0" s="19" t="e">
        <f>1+(calculations_table[[#This Row],[Effective date]]-calculations_table[[#This Row],[Interest start date - Judgments]])/365.25* JudgmentsRate</f>
        <v>#N/A</v>
      </c>
      <c r="O390" s="19">
        <v>1</v>
      </c>
      <c r="P390" s="19" t="e">
        <f>calculations_table[[#This Row],[Period 1 interest multiplier - Judgments]]*calculations_table[[#This Row],[Period 2 interest multiplier - Judgments]]</f>
        <v>#N/A</v>
      </c>
      <c r="Q390" s="11"/>
      <c r="Z390"/>
      <c r="AA390"/>
      <c r="AB390"/>
      <c r="AC390"/>
      <c r="AD390"/>
      <c r="AE390"/>
      <c r="AH390" s="11"/>
      <c r="AI390" s="11"/>
      <c r="AJ390" s="11"/>
      <c r="AK390" s="11"/>
      <c r="AL390" s="11"/>
      <c r="AM390" s="11"/>
    </row>
    <row r="391" spans="1:39" x14ac:dyDescent="0.2">
      <c r="A391" s="37" t="str">
        <f>IFERROR(IF(Calc_type="Bulk", IF(data_final_bulk[[#This Row],[Member ID]]="", "", data_final_bulk[[#This Row],[Member ID]]), IF(A390="Member ID",  "Individual","")), "")</f>
        <v/>
      </c>
      <c r="B391" s="35" t="str">
        <f>IFERROR(IF(Calc_type="Bulk", IF(data_final_bulk[[#This Row],[Global ID]]="", "", data_final_bulk[[#This Row],[Global ID]]), IF(B390="Global ID", "Individual","")), "")</f>
        <v/>
      </c>
      <c r="C391" s="85">
        <f>IF(Calc_type="Bulk", data_final_bulk[[#This Row],[Effective date]], Effective_date_individual)</f>
        <v>0</v>
      </c>
      <c r="D391" s="16">
        <f>IF(Calc_type="Bulk", data_final_bulk[[#This Row],[Earliest payment date]], Earliest_payment_date_individual)</f>
        <v>0</v>
      </c>
      <c r="E391" s="16">
        <f>IF(Calc_type="Bulk", data_final_bulk[[#This Row],[Lump Sum payment date]], Lump_sum_payment_date_individual)</f>
        <v>0</v>
      </c>
      <c r="F391" s="19">
        <f>IF(Calc_type="Bulk", data_final_bulk[[#This Row],[Payment amount]], Payment_amount_individual)</f>
        <v>0</v>
      </c>
      <c r="G391" s="19">
        <f>IF(Calc_type="Bulk", data_final_bulk[[#This Row],[Payment type]], Payment_type_individual)</f>
        <v>0</v>
      </c>
      <c r="H39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1" s="16" t="e">
        <f>IF(calculations_table[[#This Row],[Lump sum flag]]="Y",
calculations_table[[#This Row],[Lump sum payment date]],
   IF(calculations_table[[#This Row],[Earliest payment date]]=0,
      "N/A",
      calculations_table[[#This Row],[Earliest payment date]]
   )
)</f>
        <v>#N/A</v>
      </c>
      <c r="J391" s="19">
        <f>SUMIFS(calculations_table[Payment amount], calculations_table[Member ID], calculations_table[[#This Row],[Member ID]])</f>
        <v>0</v>
      </c>
      <c r="K391" s="19" t="e">
        <f>calculations_table[[#This Row],[Total interest multiplier - Judgments]]</f>
        <v>#N/A</v>
      </c>
      <c r="L391" s="19" t="e">
        <f>calculations_table[[#This Row],[Payment amount]]*(calculations_table[[#This Row],[Interest multiplier]]-1)</f>
        <v>#N/A</v>
      </c>
      <c r="M39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1" s="19" t="e">
        <f>1+(calculations_table[[#This Row],[Effective date]]-calculations_table[[#This Row],[Interest start date - Judgments]])/365.25* JudgmentsRate</f>
        <v>#N/A</v>
      </c>
      <c r="O391" s="19">
        <v>1</v>
      </c>
      <c r="P391" s="19" t="e">
        <f>calculations_table[[#This Row],[Period 1 interest multiplier - Judgments]]*calculations_table[[#This Row],[Period 2 interest multiplier - Judgments]]</f>
        <v>#N/A</v>
      </c>
      <c r="Q391" s="11"/>
      <c r="Z391"/>
      <c r="AA391"/>
      <c r="AB391"/>
      <c r="AC391"/>
      <c r="AD391"/>
      <c r="AE391"/>
      <c r="AH391" s="11"/>
      <c r="AI391" s="11"/>
      <c r="AJ391" s="11"/>
      <c r="AK391" s="11"/>
      <c r="AL391" s="11"/>
      <c r="AM391" s="11"/>
    </row>
    <row r="392" spans="1:39" x14ac:dyDescent="0.2">
      <c r="A392" s="37" t="str">
        <f>IFERROR(IF(Calc_type="Bulk", IF(data_final_bulk[[#This Row],[Member ID]]="", "", data_final_bulk[[#This Row],[Member ID]]), IF(A391="Member ID",  "Individual","")), "")</f>
        <v/>
      </c>
      <c r="B392" s="35" t="str">
        <f>IFERROR(IF(Calc_type="Bulk", IF(data_final_bulk[[#This Row],[Global ID]]="", "", data_final_bulk[[#This Row],[Global ID]]), IF(B391="Global ID", "Individual","")), "")</f>
        <v/>
      </c>
      <c r="C392" s="85">
        <f>IF(Calc_type="Bulk", data_final_bulk[[#This Row],[Effective date]], Effective_date_individual)</f>
        <v>0</v>
      </c>
      <c r="D392" s="16">
        <f>IF(Calc_type="Bulk", data_final_bulk[[#This Row],[Earliest payment date]], Earliest_payment_date_individual)</f>
        <v>0</v>
      </c>
      <c r="E392" s="16">
        <f>IF(Calc_type="Bulk", data_final_bulk[[#This Row],[Lump Sum payment date]], Lump_sum_payment_date_individual)</f>
        <v>0</v>
      </c>
      <c r="F392" s="19">
        <f>IF(Calc_type="Bulk", data_final_bulk[[#This Row],[Payment amount]], Payment_amount_individual)</f>
        <v>0</v>
      </c>
      <c r="G392" s="19">
        <f>IF(Calc_type="Bulk", data_final_bulk[[#This Row],[Payment type]], Payment_type_individual)</f>
        <v>0</v>
      </c>
      <c r="H39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2" s="16" t="e">
        <f>IF(calculations_table[[#This Row],[Lump sum flag]]="Y",
calculations_table[[#This Row],[Lump sum payment date]],
   IF(calculations_table[[#This Row],[Earliest payment date]]=0,
      "N/A",
      calculations_table[[#This Row],[Earliest payment date]]
   )
)</f>
        <v>#N/A</v>
      </c>
      <c r="J392" s="19">
        <f>SUMIFS(calculations_table[Payment amount], calculations_table[Member ID], calculations_table[[#This Row],[Member ID]])</f>
        <v>0</v>
      </c>
      <c r="K392" s="19" t="e">
        <f>calculations_table[[#This Row],[Total interest multiplier - Judgments]]</f>
        <v>#N/A</v>
      </c>
      <c r="L392" s="19" t="e">
        <f>calculations_table[[#This Row],[Payment amount]]*(calculations_table[[#This Row],[Interest multiplier]]-1)</f>
        <v>#N/A</v>
      </c>
      <c r="M39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2" s="19" t="e">
        <f>1+(calculations_table[[#This Row],[Effective date]]-calculations_table[[#This Row],[Interest start date - Judgments]])/365.25* JudgmentsRate</f>
        <v>#N/A</v>
      </c>
      <c r="O392" s="19">
        <v>1</v>
      </c>
      <c r="P392" s="19" t="e">
        <f>calculations_table[[#This Row],[Period 1 interest multiplier - Judgments]]*calculations_table[[#This Row],[Period 2 interest multiplier - Judgments]]</f>
        <v>#N/A</v>
      </c>
      <c r="Q392" s="11"/>
      <c r="Z392"/>
      <c r="AA392"/>
      <c r="AB392"/>
      <c r="AC392"/>
      <c r="AD392"/>
      <c r="AE392"/>
      <c r="AH392" s="11"/>
      <c r="AI392" s="11"/>
      <c r="AJ392" s="11"/>
      <c r="AK392" s="11"/>
      <c r="AL392" s="11"/>
      <c r="AM392" s="11"/>
    </row>
    <row r="393" spans="1:39" x14ac:dyDescent="0.2">
      <c r="A393" s="37" t="str">
        <f>IFERROR(IF(Calc_type="Bulk", IF(data_final_bulk[[#This Row],[Member ID]]="", "", data_final_bulk[[#This Row],[Member ID]]), IF(A392="Member ID",  "Individual","")), "")</f>
        <v/>
      </c>
      <c r="B393" s="35" t="str">
        <f>IFERROR(IF(Calc_type="Bulk", IF(data_final_bulk[[#This Row],[Global ID]]="", "", data_final_bulk[[#This Row],[Global ID]]), IF(B392="Global ID", "Individual","")), "")</f>
        <v/>
      </c>
      <c r="C393" s="85">
        <f>IF(Calc_type="Bulk", data_final_bulk[[#This Row],[Effective date]], Effective_date_individual)</f>
        <v>0</v>
      </c>
      <c r="D393" s="16">
        <f>IF(Calc_type="Bulk", data_final_bulk[[#This Row],[Earliest payment date]], Earliest_payment_date_individual)</f>
        <v>0</v>
      </c>
      <c r="E393" s="16">
        <f>IF(Calc_type="Bulk", data_final_bulk[[#This Row],[Lump Sum payment date]], Lump_sum_payment_date_individual)</f>
        <v>0</v>
      </c>
      <c r="F393" s="19">
        <f>IF(Calc_type="Bulk", data_final_bulk[[#This Row],[Payment amount]], Payment_amount_individual)</f>
        <v>0</v>
      </c>
      <c r="G393" s="19">
        <f>IF(Calc_type="Bulk", data_final_bulk[[#This Row],[Payment type]], Payment_type_individual)</f>
        <v>0</v>
      </c>
      <c r="H39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3" s="16" t="e">
        <f>IF(calculations_table[[#This Row],[Lump sum flag]]="Y",
calculations_table[[#This Row],[Lump sum payment date]],
   IF(calculations_table[[#This Row],[Earliest payment date]]=0,
      "N/A",
      calculations_table[[#This Row],[Earliest payment date]]
   )
)</f>
        <v>#N/A</v>
      </c>
      <c r="J393" s="19">
        <f>SUMIFS(calculations_table[Payment amount], calculations_table[Member ID], calculations_table[[#This Row],[Member ID]])</f>
        <v>0</v>
      </c>
      <c r="K393" s="19" t="e">
        <f>calculations_table[[#This Row],[Total interest multiplier - Judgments]]</f>
        <v>#N/A</v>
      </c>
      <c r="L393" s="19" t="e">
        <f>calculations_table[[#This Row],[Payment amount]]*(calculations_table[[#This Row],[Interest multiplier]]-1)</f>
        <v>#N/A</v>
      </c>
      <c r="M39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3" s="19" t="e">
        <f>1+(calculations_table[[#This Row],[Effective date]]-calculations_table[[#This Row],[Interest start date - Judgments]])/365.25* JudgmentsRate</f>
        <v>#N/A</v>
      </c>
      <c r="O393" s="19">
        <v>1</v>
      </c>
      <c r="P393" s="19" t="e">
        <f>calculations_table[[#This Row],[Period 1 interest multiplier - Judgments]]*calculations_table[[#This Row],[Period 2 interest multiplier - Judgments]]</f>
        <v>#N/A</v>
      </c>
      <c r="Q393" s="11"/>
      <c r="Z393"/>
      <c r="AA393"/>
      <c r="AB393"/>
      <c r="AC393"/>
      <c r="AD393"/>
      <c r="AE393"/>
      <c r="AH393" s="11"/>
      <c r="AI393" s="11"/>
      <c r="AJ393" s="11"/>
      <c r="AK393" s="11"/>
      <c r="AL393" s="11"/>
      <c r="AM393" s="11"/>
    </row>
    <row r="394" spans="1:39" x14ac:dyDescent="0.2">
      <c r="A394" s="37" t="str">
        <f>IFERROR(IF(Calc_type="Bulk", IF(data_final_bulk[[#This Row],[Member ID]]="", "", data_final_bulk[[#This Row],[Member ID]]), IF(A393="Member ID",  "Individual","")), "")</f>
        <v/>
      </c>
      <c r="B394" s="35" t="str">
        <f>IFERROR(IF(Calc_type="Bulk", IF(data_final_bulk[[#This Row],[Global ID]]="", "", data_final_bulk[[#This Row],[Global ID]]), IF(B393="Global ID", "Individual","")), "")</f>
        <v/>
      </c>
      <c r="C394" s="85">
        <f>IF(Calc_type="Bulk", data_final_bulk[[#This Row],[Effective date]], Effective_date_individual)</f>
        <v>0</v>
      </c>
      <c r="D394" s="16">
        <f>IF(Calc_type="Bulk", data_final_bulk[[#This Row],[Earliest payment date]], Earliest_payment_date_individual)</f>
        <v>0</v>
      </c>
      <c r="E394" s="16">
        <f>IF(Calc_type="Bulk", data_final_bulk[[#This Row],[Lump Sum payment date]], Lump_sum_payment_date_individual)</f>
        <v>0</v>
      </c>
      <c r="F394" s="19">
        <f>IF(Calc_type="Bulk", data_final_bulk[[#This Row],[Payment amount]], Payment_amount_individual)</f>
        <v>0</v>
      </c>
      <c r="G394" s="19">
        <f>IF(Calc_type="Bulk", data_final_bulk[[#This Row],[Payment type]], Payment_type_individual)</f>
        <v>0</v>
      </c>
      <c r="H39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4" s="16" t="e">
        <f>IF(calculations_table[[#This Row],[Lump sum flag]]="Y",
calculations_table[[#This Row],[Lump sum payment date]],
   IF(calculations_table[[#This Row],[Earliest payment date]]=0,
      "N/A",
      calculations_table[[#This Row],[Earliest payment date]]
   )
)</f>
        <v>#N/A</v>
      </c>
      <c r="J394" s="19">
        <f>SUMIFS(calculations_table[Payment amount], calculations_table[Member ID], calculations_table[[#This Row],[Member ID]])</f>
        <v>0</v>
      </c>
      <c r="K394" s="19" t="e">
        <f>calculations_table[[#This Row],[Total interest multiplier - Judgments]]</f>
        <v>#N/A</v>
      </c>
      <c r="L394" s="19" t="e">
        <f>calculations_table[[#This Row],[Payment amount]]*(calculations_table[[#This Row],[Interest multiplier]]-1)</f>
        <v>#N/A</v>
      </c>
      <c r="M39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4" s="19" t="e">
        <f>1+(calculations_table[[#This Row],[Effective date]]-calculations_table[[#This Row],[Interest start date - Judgments]])/365.25* JudgmentsRate</f>
        <v>#N/A</v>
      </c>
      <c r="O394" s="19">
        <v>1</v>
      </c>
      <c r="P394" s="19" t="e">
        <f>calculations_table[[#This Row],[Period 1 interest multiplier - Judgments]]*calculations_table[[#This Row],[Period 2 interest multiplier - Judgments]]</f>
        <v>#N/A</v>
      </c>
      <c r="Q394" s="11"/>
      <c r="Z394"/>
      <c r="AA394"/>
      <c r="AB394"/>
      <c r="AC394"/>
      <c r="AD394"/>
      <c r="AE394"/>
      <c r="AH394" s="11"/>
      <c r="AI394" s="11"/>
      <c r="AJ394" s="11"/>
      <c r="AK394" s="11"/>
      <c r="AL394" s="11"/>
      <c r="AM394" s="11"/>
    </row>
    <row r="395" spans="1:39" x14ac:dyDescent="0.2">
      <c r="A395" s="37" t="str">
        <f>IFERROR(IF(Calc_type="Bulk", IF(data_final_bulk[[#This Row],[Member ID]]="", "", data_final_bulk[[#This Row],[Member ID]]), IF(A394="Member ID",  "Individual","")), "")</f>
        <v/>
      </c>
      <c r="B395" s="35" t="str">
        <f>IFERROR(IF(Calc_type="Bulk", IF(data_final_bulk[[#This Row],[Global ID]]="", "", data_final_bulk[[#This Row],[Global ID]]), IF(B394="Global ID", "Individual","")), "")</f>
        <v/>
      </c>
      <c r="C395" s="85">
        <f>IF(Calc_type="Bulk", data_final_bulk[[#This Row],[Effective date]], Effective_date_individual)</f>
        <v>0</v>
      </c>
      <c r="D395" s="16">
        <f>IF(Calc_type="Bulk", data_final_bulk[[#This Row],[Earliest payment date]], Earliest_payment_date_individual)</f>
        <v>0</v>
      </c>
      <c r="E395" s="16">
        <f>IF(Calc_type="Bulk", data_final_bulk[[#This Row],[Lump Sum payment date]], Lump_sum_payment_date_individual)</f>
        <v>0</v>
      </c>
      <c r="F395" s="19">
        <f>IF(Calc_type="Bulk", data_final_bulk[[#This Row],[Payment amount]], Payment_amount_individual)</f>
        <v>0</v>
      </c>
      <c r="G395" s="19">
        <f>IF(Calc_type="Bulk", data_final_bulk[[#This Row],[Payment type]], Payment_type_individual)</f>
        <v>0</v>
      </c>
      <c r="H39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5" s="16" t="e">
        <f>IF(calculations_table[[#This Row],[Lump sum flag]]="Y",
calculations_table[[#This Row],[Lump sum payment date]],
   IF(calculations_table[[#This Row],[Earliest payment date]]=0,
      "N/A",
      calculations_table[[#This Row],[Earliest payment date]]
   )
)</f>
        <v>#N/A</v>
      </c>
      <c r="J395" s="19">
        <f>SUMIFS(calculations_table[Payment amount], calculations_table[Member ID], calculations_table[[#This Row],[Member ID]])</f>
        <v>0</v>
      </c>
      <c r="K395" s="19" t="e">
        <f>calculations_table[[#This Row],[Total interest multiplier - Judgments]]</f>
        <v>#N/A</v>
      </c>
      <c r="L395" s="19" t="e">
        <f>calculations_table[[#This Row],[Payment amount]]*(calculations_table[[#This Row],[Interest multiplier]]-1)</f>
        <v>#N/A</v>
      </c>
      <c r="M39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5" s="19" t="e">
        <f>1+(calculations_table[[#This Row],[Effective date]]-calculations_table[[#This Row],[Interest start date - Judgments]])/365.25* JudgmentsRate</f>
        <v>#N/A</v>
      </c>
      <c r="O395" s="19">
        <v>1</v>
      </c>
      <c r="P395" s="19" t="e">
        <f>calculations_table[[#This Row],[Period 1 interest multiplier - Judgments]]*calculations_table[[#This Row],[Period 2 interest multiplier - Judgments]]</f>
        <v>#N/A</v>
      </c>
      <c r="Q395" s="11"/>
      <c r="Z395"/>
      <c r="AA395"/>
      <c r="AB395"/>
      <c r="AC395"/>
      <c r="AD395"/>
      <c r="AE395"/>
      <c r="AH395" s="11"/>
      <c r="AI395" s="11"/>
      <c r="AJ395" s="11"/>
      <c r="AK395" s="11"/>
      <c r="AL395" s="11"/>
      <c r="AM395" s="11"/>
    </row>
    <row r="396" spans="1:39" x14ac:dyDescent="0.2">
      <c r="A396" s="37" t="str">
        <f>IFERROR(IF(Calc_type="Bulk", IF(data_final_bulk[[#This Row],[Member ID]]="", "", data_final_bulk[[#This Row],[Member ID]]), IF(A395="Member ID",  "Individual","")), "")</f>
        <v/>
      </c>
      <c r="B396" s="35" t="str">
        <f>IFERROR(IF(Calc_type="Bulk", IF(data_final_bulk[[#This Row],[Global ID]]="", "", data_final_bulk[[#This Row],[Global ID]]), IF(B395="Global ID", "Individual","")), "")</f>
        <v/>
      </c>
      <c r="C396" s="85">
        <f>IF(Calc_type="Bulk", data_final_bulk[[#This Row],[Effective date]], Effective_date_individual)</f>
        <v>0</v>
      </c>
      <c r="D396" s="16">
        <f>IF(Calc_type="Bulk", data_final_bulk[[#This Row],[Earliest payment date]], Earliest_payment_date_individual)</f>
        <v>0</v>
      </c>
      <c r="E396" s="16">
        <f>IF(Calc_type="Bulk", data_final_bulk[[#This Row],[Lump Sum payment date]], Lump_sum_payment_date_individual)</f>
        <v>0</v>
      </c>
      <c r="F396" s="19">
        <f>IF(Calc_type="Bulk", data_final_bulk[[#This Row],[Payment amount]], Payment_amount_individual)</f>
        <v>0</v>
      </c>
      <c r="G396" s="19">
        <f>IF(Calc_type="Bulk", data_final_bulk[[#This Row],[Payment type]], Payment_type_individual)</f>
        <v>0</v>
      </c>
      <c r="H39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6" s="16" t="e">
        <f>IF(calculations_table[[#This Row],[Lump sum flag]]="Y",
calculations_table[[#This Row],[Lump sum payment date]],
   IF(calculations_table[[#This Row],[Earliest payment date]]=0,
      "N/A",
      calculations_table[[#This Row],[Earliest payment date]]
   )
)</f>
        <v>#N/A</v>
      </c>
      <c r="J396" s="19">
        <f>SUMIFS(calculations_table[Payment amount], calculations_table[Member ID], calculations_table[[#This Row],[Member ID]])</f>
        <v>0</v>
      </c>
      <c r="K396" s="19" t="e">
        <f>calculations_table[[#This Row],[Total interest multiplier - Judgments]]</f>
        <v>#N/A</v>
      </c>
      <c r="L396" s="19" t="e">
        <f>calculations_table[[#This Row],[Payment amount]]*(calculations_table[[#This Row],[Interest multiplier]]-1)</f>
        <v>#N/A</v>
      </c>
      <c r="M39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6" s="19" t="e">
        <f>1+(calculations_table[[#This Row],[Effective date]]-calculations_table[[#This Row],[Interest start date - Judgments]])/365.25* JudgmentsRate</f>
        <v>#N/A</v>
      </c>
      <c r="O396" s="19">
        <v>1</v>
      </c>
      <c r="P396" s="19" t="e">
        <f>calculations_table[[#This Row],[Period 1 interest multiplier - Judgments]]*calculations_table[[#This Row],[Period 2 interest multiplier - Judgments]]</f>
        <v>#N/A</v>
      </c>
      <c r="Q396" s="11"/>
      <c r="Z396"/>
      <c r="AA396"/>
      <c r="AB396"/>
      <c r="AC396"/>
      <c r="AD396"/>
      <c r="AE396"/>
      <c r="AH396" s="11"/>
      <c r="AI396" s="11"/>
      <c r="AJ396" s="11"/>
      <c r="AK396" s="11"/>
      <c r="AL396" s="11"/>
      <c r="AM396" s="11"/>
    </row>
    <row r="397" spans="1:39" x14ac:dyDescent="0.2">
      <c r="A397" s="37" t="str">
        <f>IFERROR(IF(Calc_type="Bulk", IF(data_final_bulk[[#This Row],[Member ID]]="", "", data_final_bulk[[#This Row],[Member ID]]), IF(A396="Member ID",  "Individual","")), "")</f>
        <v/>
      </c>
      <c r="B397" s="35" t="str">
        <f>IFERROR(IF(Calc_type="Bulk", IF(data_final_bulk[[#This Row],[Global ID]]="", "", data_final_bulk[[#This Row],[Global ID]]), IF(B396="Global ID", "Individual","")), "")</f>
        <v/>
      </c>
      <c r="C397" s="85">
        <f>IF(Calc_type="Bulk", data_final_bulk[[#This Row],[Effective date]], Effective_date_individual)</f>
        <v>0</v>
      </c>
      <c r="D397" s="16">
        <f>IF(Calc_type="Bulk", data_final_bulk[[#This Row],[Earliest payment date]], Earliest_payment_date_individual)</f>
        <v>0</v>
      </c>
      <c r="E397" s="16">
        <f>IF(Calc_type="Bulk", data_final_bulk[[#This Row],[Lump Sum payment date]], Lump_sum_payment_date_individual)</f>
        <v>0</v>
      </c>
      <c r="F397" s="19">
        <f>IF(Calc_type="Bulk", data_final_bulk[[#This Row],[Payment amount]], Payment_amount_individual)</f>
        <v>0</v>
      </c>
      <c r="G397" s="19">
        <f>IF(Calc_type="Bulk", data_final_bulk[[#This Row],[Payment type]], Payment_type_individual)</f>
        <v>0</v>
      </c>
      <c r="H39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7" s="16" t="e">
        <f>IF(calculations_table[[#This Row],[Lump sum flag]]="Y",
calculations_table[[#This Row],[Lump sum payment date]],
   IF(calculations_table[[#This Row],[Earliest payment date]]=0,
      "N/A",
      calculations_table[[#This Row],[Earliest payment date]]
   )
)</f>
        <v>#N/A</v>
      </c>
      <c r="J397" s="19">
        <f>SUMIFS(calculations_table[Payment amount], calculations_table[Member ID], calculations_table[[#This Row],[Member ID]])</f>
        <v>0</v>
      </c>
      <c r="K397" s="19" t="e">
        <f>calculations_table[[#This Row],[Total interest multiplier - Judgments]]</f>
        <v>#N/A</v>
      </c>
      <c r="L397" s="19" t="e">
        <f>calculations_table[[#This Row],[Payment amount]]*(calculations_table[[#This Row],[Interest multiplier]]-1)</f>
        <v>#N/A</v>
      </c>
      <c r="M39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7" s="19" t="e">
        <f>1+(calculations_table[[#This Row],[Effective date]]-calculations_table[[#This Row],[Interest start date - Judgments]])/365.25* JudgmentsRate</f>
        <v>#N/A</v>
      </c>
      <c r="O397" s="19">
        <v>1</v>
      </c>
      <c r="P397" s="19" t="e">
        <f>calculations_table[[#This Row],[Period 1 interest multiplier - Judgments]]*calculations_table[[#This Row],[Period 2 interest multiplier - Judgments]]</f>
        <v>#N/A</v>
      </c>
      <c r="Q397" s="11"/>
      <c r="Z397"/>
      <c r="AA397"/>
      <c r="AB397"/>
      <c r="AC397"/>
      <c r="AD397"/>
      <c r="AE397"/>
      <c r="AH397" s="11"/>
      <c r="AI397" s="11"/>
      <c r="AJ397" s="11"/>
      <c r="AK397" s="11"/>
      <c r="AL397" s="11"/>
      <c r="AM397" s="11"/>
    </row>
    <row r="398" spans="1:39" x14ac:dyDescent="0.2">
      <c r="A398" s="37" t="str">
        <f>IFERROR(IF(Calc_type="Bulk", IF(data_final_bulk[[#This Row],[Member ID]]="", "", data_final_bulk[[#This Row],[Member ID]]), IF(A397="Member ID",  "Individual","")), "")</f>
        <v/>
      </c>
      <c r="B398" s="35" t="str">
        <f>IFERROR(IF(Calc_type="Bulk", IF(data_final_bulk[[#This Row],[Global ID]]="", "", data_final_bulk[[#This Row],[Global ID]]), IF(B397="Global ID", "Individual","")), "")</f>
        <v/>
      </c>
      <c r="C398" s="85">
        <f>IF(Calc_type="Bulk", data_final_bulk[[#This Row],[Effective date]], Effective_date_individual)</f>
        <v>0</v>
      </c>
      <c r="D398" s="16">
        <f>IF(Calc_type="Bulk", data_final_bulk[[#This Row],[Earliest payment date]], Earliest_payment_date_individual)</f>
        <v>0</v>
      </c>
      <c r="E398" s="16">
        <f>IF(Calc_type="Bulk", data_final_bulk[[#This Row],[Lump Sum payment date]], Lump_sum_payment_date_individual)</f>
        <v>0</v>
      </c>
      <c r="F398" s="19">
        <f>IF(Calc_type="Bulk", data_final_bulk[[#This Row],[Payment amount]], Payment_amount_individual)</f>
        <v>0</v>
      </c>
      <c r="G398" s="19">
        <f>IF(Calc_type="Bulk", data_final_bulk[[#This Row],[Payment type]], Payment_type_individual)</f>
        <v>0</v>
      </c>
      <c r="H39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8" s="16" t="e">
        <f>IF(calculations_table[[#This Row],[Lump sum flag]]="Y",
calculations_table[[#This Row],[Lump sum payment date]],
   IF(calculations_table[[#This Row],[Earliest payment date]]=0,
      "N/A",
      calculations_table[[#This Row],[Earliest payment date]]
   )
)</f>
        <v>#N/A</v>
      </c>
      <c r="J398" s="19">
        <f>SUMIFS(calculations_table[Payment amount], calculations_table[Member ID], calculations_table[[#This Row],[Member ID]])</f>
        <v>0</v>
      </c>
      <c r="K398" s="19" t="e">
        <f>calculations_table[[#This Row],[Total interest multiplier - Judgments]]</f>
        <v>#N/A</v>
      </c>
      <c r="L398" s="19" t="e">
        <f>calculations_table[[#This Row],[Payment amount]]*(calculations_table[[#This Row],[Interest multiplier]]-1)</f>
        <v>#N/A</v>
      </c>
      <c r="M39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8" s="19" t="e">
        <f>1+(calculations_table[[#This Row],[Effective date]]-calculations_table[[#This Row],[Interest start date - Judgments]])/365.25* JudgmentsRate</f>
        <v>#N/A</v>
      </c>
      <c r="O398" s="19">
        <v>1</v>
      </c>
      <c r="P398" s="19" t="e">
        <f>calculations_table[[#This Row],[Period 1 interest multiplier - Judgments]]*calculations_table[[#This Row],[Period 2 interest multiplier - Judgments]]</f>
        <v>#N/A</v>
      </c>
      <c r="Q398" s="11"/>
      <c r="Z398"/>
      <c r="AA398"/>
      <c r="AB398"/>
      <c r="AC398"/>
      <c r="AD398"/>
      <c r="AE398"/>
      <c r="AH398" s="11"/>
      <c r="AI398" s="11"/>
      <c r="AJ398" s="11"/>
      <c r="AK398" s="11"/>
      <c r="AL398" s="11"/>
      <c r="AM398" s="11"/>
    </row>
    <row r="399" spans="1:39" x14ac:dyDescent="0.2">
      <c r="A399" s="37" t="str">
        <f>IFERROR(IF(Calc_type="Bulk", IF(data_final_bulk[[#This Row],[Member ID]]="", "", data_final_bulk[[#This Row],[Member ID]]), IF(A398="Member ID",  "Individual","")), "")</f>
        <v/>
      </c>
      <c r="B399" s="35" t="str">
        <f>IFERROR(IF(Calc_type="Bulk", IF(data_final_bulk[[#This Row],[Global ID]]="", "", data_final_bulk[[#This Row],[Global ID]]), IF(B398="Global ID", "Individual","")), "")</f>
        <v/>
      </c>
      <c r="C399" s="85">
        <f>IF(Calc_type="Bulk", data_final_bulk[[#This Row],[Effective date]], Effective_date_individual)</f>
        <v>0</v>
      </c>
      <c r="D399" s="16">
        <f>IF(Calc_type="Bulk", data_final_bulk[[#This Row],[Earliest payment date]], Earliest_payment_date_individual)</f>
        <v>0</v>
      </c>
      <c r="E399" s="16">
        <f>IF(Calc_type="Bulk", data_final_bulk[[#This Row],[Lump Sum payment date]], Lump_sum_payment_date_individual)</f>
        <v>0</v>
      </c>
      <c r="F399" s="19">
        <f>IF(Calc_type="Bulk", data_final_bulk[[#This Row],[Payment amount]], Payment_amount_individual)</f>
        <v>0</v>
      </c>
      <c r="G399" s="19">
        <f>IF(Calc_type="Bulk", data_final_bulk[[#This Row],[Payment type]], Payment_type_individual)</f>
        <v>0</v>
      </c>
      <c r="H39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399" s="16" t="e">
        <f>IF(calculations_table[[#This Row],[Lump sum flag]]="Y",
calculations_table[[#This Row],[Lump sum payment date]],
   IF(calculations_table[[#This Row],[Earliest payment date]]=0,
      "N/A",
      calculations_table[[#This Row],[Earliest payment date]]
   )
)</f>
        <v>#N/A</v>
      </c>
      <c r="J399" s="19">
        <f>SUMIFS(calculations_table[Payment amount], calculations_table[Member ID], calculations_table[[#This Row],[Member ID]])</f>
        <v>0</v>
      </c>
      <c r="K399" s="19" t="e">
        <f>calculations_table[[#This Row],[Total interest multiplier - Judgments]]</f>
        <v>#N/A</v>
      </c>
      <c r="L399" s="19" t="e">
        <f>calculations_table[[#This Row],[Payment amount]]*(calculations_table[[#This Row],[Interest multiplier]]-1)</f>
        <v>#N/A</v>
      </c>
      <c r="M39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399" s="19" t="e">
        <f>1+(calculations_table[[#This Row],[Effective date]]-calculations_table[[#This Row],[Interest start date - Judgments]])/365.25* JudgmentsRate</f>
        <v>#N/A</v>
      </c>
      <c r="O399" s="19">
        <v>1</v>
      </c>
      <c r="P399" s="19" t="e">
        <f>calculations_table[[#This Row],[Period 1 interest multiplier - Judgments]]*calculations_table[[#This Row],[Period 2 interest multiplier - Judgments]]</f>
        <v>#N/A</v>
      </c>
      <c r="Q399" s="11"/>
      <c r="Z399"/>
      <c r="AA399"/>
      <c r="AB399"/>
      <c r="AC399"/>
      <c r="AD399"/>
      <c r="AE399"/>
      <c r="AH399" s="11"/>
      <c r="AI399" s="11"/>
      <c r="AJ399" s="11"/>
      <c r="AK399" s="11"/>
      <c r="AL399" s="11"/>
      <c r="AM399" s="11"/>
    </row>
    <row r="400" spans="1:39" x14ac:dyDescent="0.2">
      <c r="A400" s="37" t="str">
        <f>IFERROR(IF(Calc_type="Bulk", IF(data_final_bulk[[#This Row],[Member ID]]="", "", data_final_bulk[[#This Row],[Member ID]]), IF(A399="Member ID",  "Individual","")), "")</f>
        <v/>
      </c>
      <c r="B400" s="35" t="str">
        <f>IFERROR(IF(Calc_type="Bulk", IF(data_final_bulk[[#This Row],[Global ID]]="", "", data_final_bulk[[#This Row],[Global ID]]), IF(B399="Global ID", "Individual","")), "")</f>
        <v/>
      </c>
      <c r="C400" s="85">
        <f>IF(Calc_type="Bulk", data_final_bulk[[#This Row],[Effective date]], Effective_date_individual)</f>
        <v>0</v>
      </c>
      <c r="D400" s="16">
        <f>IF(Calc_type="Bulk", data_final_bulk[[#This Row],[Earliest payment date]], Earliest_payment_date_individual)</f>
        <v>0</v>
      </c>
      <c r="E400" s="16">
        <f>IF(Calc_type="Bulk", data_final_bulk[[#This Row],[Lump Sum payment date]], Lump_sum_payment_date_individual)</f>
        <v>0</v>
      </c>
      <c r="F400" s="19">
        <f>IF(Calc_type="Bulk", data_final_bulk[[#This Row],[Payment amount]], Payment_amount_individual)</f>
        <v>0</v>
      </c>
      <c r="G400" s="19">
        <f>IF(Calc_type="Bulk", data_final_bulk[[#This Row],[Payment type]], Payment_type_individual)</f>
        <v>0</v>
      </c>
      <c r="H40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0" s="16" t="e">
        <f>IF(calculations_table[[#This Row],[Lump sum flag]]="Y",
calculations_table[[#This Row],[Lump sum payment date]],
   IF(calculations_table[[#This Row],[Earliest payment date]]=0,
      "N/A",
      calculations_table[[#This Row],[Earliest payment date]]
   )
)</f>
        <v>#N/A</v>
      </c>
      <c r="J400" s="19">
        <f>SUMIFS(calculations_table[Payment amount], calculations_table[Member ID], calculations_table[[#This Row],[Member ID]])</f>
        <v>0</v>
      </c>
      <c r="K400" s="19" t="e">
        <f>calculations_table[[#This Row],[Total interest multiplier - Judgments]]</f>
        <v>#N/A</v>
      </c>
      <c r="L400" s="19" t="e">
        <f>calculations_table[[#This Row],[Payment amount]]*(calculations_table[[#This Row],[Interest multiplier]]-1)</f>
        <v>#N/A</v>
      </c>
      <c r="M40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0" s="19" t="e">
        <f>1+(calculations_table[[#This Row],[Effective date]]-calculations_table[[#This Row],[Interest start date - Judgments]])/365.25* JudgmentsRate</f>
        <v>#N/A</v>
      </c>
      <c r="O400" s="19">
        <v>1</v>
      </c>
      <c r="P400" s="19" t="e">
        <f>calculations_table[[#This Row],[Period 1 interest multiplier - Judgments]]*calculations_table[[#This Row],[Period 2 interest multiplier - Judgments]]</f>
        <v>#N/A</v>
      </c>
      <c r="Q400" s="11"/>
      <c r="Z400"/>
      <c r="AA400"/>
      <c r="AB400"/>
      <c r="AC400"/>
      <c r="AD400"/>
      <c r="AE400"/>
      <c r="AH400" s="11"/>
      <c r="AI400" s="11"/>
      <c r="AJ400" s="11"/>
      <c r="AK400" s="11"/>
      <c r="AL400" s="11"/>
      <c r="AM400" s="11"/>
    </row>
    <row r="401" spans="1:39" x14ac:dyDescent="0.2">
      <c r="A401" s="37" t="str">
        <f>IFERROR(IF(Calc_type="Bulk", IF(data_final_bulk[[#This Row],[Member ID]]="", "", data_final_bulk[[#This Row],[Member ID]]), IF(A400="Member ID",  "Individual","")), "")</f>
        <v/>
      </c>
      <c r="B401" s="35" t="str">
        <f>IFERROR(IF(Calc_type="Bulk", IF(data_final_bulk[[#This Row],[Global ID]]="", "", data_final_bulk[[#This Row],[Global ID]]), IF(B400="Global ID", "Individual","")), "")</f>
        <v/>
      </c>
      <c r="C401" s="85">
        <f>IF(Calc_type="Bulk", data_final_bulk[[#This Row],[Effective date]], Effective_date_individual)</f>
        <v>0</v>
      </c>
      <c r="D401" s="16">
        <f>IF(Calc_type="Bulk", data_final_bulk[[#This Row],[Earliest payment date]], Earliest_payment_date_individual)</f>
        <v>0</v>
      </c>
      <c r="E401" s="16">
        <f>IF(Calc_type="Bulk", data_final_bulk[[#This Row],[Lump Sum payment date]], Lump_sum_payment_date_individual)</f>
        <v>0</v>
      </c>
      <c r="F401" s="19">
        <f>IF(Calc_type="Bulk", data_final_bulk[[#This Row],[Payment amount]], Payment_amount_individual)</f>
        <v>0</v>
      </c>
      <c r="G401" s="19">
        <f>IF(Calc_type="Bulk", data_final_bulk[[#This Row],[Payment type]], Payment_type_individual)</f>
        <v>0</v>
      </c>
      <c r="H40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1" s="16" t="e">
        <f>IF(calculations_table[[#This Row],[Lump sum flag]]="Y",
calculations_table[[#This Row],[Lump sum payment date]],
   IF(calculations_table[[#This Row],[Earliest payment date]]=0,
      "N/A",
      calculations_table[[#This Row],[Earliest payment date]]
   )
)</f>
        <v>#N/A</v>
      </c>
      <c r="J401" s="19">
        <f>SUMIFS(calculations_table[Payment amount], calculations_table[Member ID], calculations_table[[#This Row],[Member ID]])</f>
        <v>0</v>
      </c>
      <c r="K401" s="19" t="e">
        <f>calculations_table[[#This Row],[Total interest multiplier - Judgments]]</f>
        <v>#N/A</v>
      </c>
      <c r="L401" s="19" t="e">
        <f>calculations_table[[#This Row],[Payment amount]]*(calculations_table[[#This Row],[Interest multiplier]]-1)</f>
        <v>#N/A</v>
      </c>
      <c r="M40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1" s="19" t="e">
        <f>1+(calculations_table[[#This Row],[Effective date]]-calculations_table[[#This Row],[Interest start date - Judgments]])/365.25* JudgmentsRate</f>
        <v>#N/A</v>
      </c>
      <c r="O401" s="19">
        <v>1</v>
      </c>
      <c r="P401" s="19" t="e">
        <f>calculations_table[[#This Row],[Period 1 interest multiplier - Judgments]]*calculations_table[[#This Row],[Period 2 interest multiplier - Judgments]]</f>
        <v>#N/A</v>
      </c>
      <c r="Q401" s="11"/>
      <c r="Z401"/>
      <c r="AA401"/>
      <c r="AB401"/>
      <c r="AC401"/>
      <c r="AD401"/>
      <c r="AE401"/>
      <c r="AH401" s="11"/>
      <c r="AI401" s="11"/>
      <c r="AJ401" s="11"/>
      <c r="AK401" s="11"/>
      <c r="AL401" s="11"/>
      <c r="AM401" s="11"/>
    </row>
    <row r="402" spans="1:39" x14ac:dyDescent="0.2">
      <c r="A402" s="37" t="str">
        <f>IFERROR(IF(Calc_type="Bulk", IF(data_final_bulk[[#This Row],[Member ID]]="", "", data_final_bulk[[#This Row],[Member ID]]), IF(A401="Member ID",  "Individual","")), "")</f>
        <v/>
      </c>
      <c r="B402" s="35" t="str">
        <f>IFERROR(IF(Calc_type="Bulk", IF(data_final_bulk[[#This Row],[Global ID]]="", "", data_final_bulk[[#This Row],[Global ID]]), IF(B401="Global ID", "Individual","")), "")</f>
        <v/>
      </c>
      <c r="C402" s="85">
        <f>IF(Calc_type="Bulk", data_final_bulk[[#This Row],[Effective date]], Effective_date_individual)</f>
        <v>0</v>
      </c>
      <c r="D402" s="16">
        <f>IF(Calc_type="Bulk", data_final_bulk[[#This Row],[Earliest payment date]], Earliest_payment_date_individual)</f>
        <v>0</v>
      </c>
      <c r="E402" s="16">
        <f>IF(Calc_type="Bulk", data_final_bulk[[#This Row],[Lump Sum payment date]], Lump_sum_payment_date_individual)</f>
        <v>0</v>
      </c>
      <c r="F402" s="19">
        <f>IF(Calc_type="Bulk", data_final_bulk[[#This Row],[Payment amount]], Payment_amount_individual)</f>
        <v>0</v>
      </c>
      <c r="G402" s="19">
        <f>IF(Calc_type="Bulk", data_final_bulk[[#This Row],[Payment type]], Payment_type_individual)</f>
        <v>0</v>
      </c>
      <c r="H40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2" s="16" t="e">
        <f>IF(calculations_table[[#This Row],[Lump sum flag]]="Y",
calculations_table[[#This Row],[Lump sum payment date]],
   IF(calculations_table[[#This Row],[Earliest payment date]]=0,
      "N/A",
      calculations_table[[#This Row],[Earliest payment date]]
   )
)</f>
        <v>#N/A</v>
      </c>
      <c r="J402" s="19">
        <f>SUMIFS(calculations_table[Payment amount], calculations_table[Member ID], calculations_table[[#This Row],[Member ID]])</f>
        <v>0</v>
      </c>
      <c r="K402" s="19" t="e">
        <f>calculations_table[[#This Row],[Total interest multiplier - Judgments]]</f>
        <v>#N/A</v>
      </c>
      <c r="L402" s="19" t="e">
        <f>calculations_table[[#This Row],[Payment amount]]*(calculations_table[[#This Row],[Interest multiplier]]-1)</f>
        <v>#N/A</v>
      </c>
      <c r="M40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2" s="19" t="e">
        <f>1+(calculations_table[[#This Row],[Effective date]]-calculations_table[[#This Row],[Interest start date - Judgments]])/365.25* JudgmentsRate</f>
        <v>#N/A</v>
      </c>
      <c r="O402" s="19">
        <v>1</v>
      </c>
      <c r="P402" s="19" t="e">
        <f>calculations_table[[#This Row],[Period 1 interest multiplier - Judgments]]*calculations_table[[#This Row],[Period 2 interest multiplier - Judgments]]</f>
        <v>#N/A</v>
      </c>
      <c r="Q402" s="11"/>
      <c r="Z402"/>
      <c r="AA402"/>
      <c r="AB402"/>
      <c r="AC402"/>
      <c r="AD402"/>
      <c r="AE402"/>
      <c r="AH402" s="11"/>
      <c r="AI402" s="11"/>
      <c r="AJ402" s="11"/>
      <c r="AK402" s="11"/>
      <c r="AL402" s="11"/>
      <c r="AM402" s="11"/>
    </row>
    <row r="403" spans="1:39" x14ac:dyDescent="0.2">
      <c r="A403" s="37" t="str">
        <f>IFERROR(IF(Calc_type="Bulk", IF(data_final_bulk[[#This Row],[Member ID]]="", "", data_final_bulk[[#This Row],[Member ID]]), IF(A402="Member ID",  "Individual","")), "")</f>
        <v/>
      </c>
      <c r="B403" s="35" t="str">
        <f>IFERROR(IF(Calc_type="Bulk", IF(data_final_bulk[[#This Row],[Global ID]]="", "", data_final_bulk[[#This Row],[Global ID]]), IF(B402="Global ID", "Individual","")), "")</f>
        <v/>
      </c>
      <c r="C403" s="85">
        <f>IF(Calc_type="Bulk", data_final_bulk[[#This Row],[Effective date]], Effective_date_individual)</f>
        <v>0</v>
      </c>
      <c r="D403" s="16">
        <f>IF(Calc_type="Bulk", data_final_bulk[[#This Row],[Earliest payment date]], Earliest_payment_date_individual)</f>
        <v>0</v>
      </c>
      <c r="E403" s="16">
        <f>IF(Calc_type="Bulk", data_final_bulk[[#This Row],[Lump Sum payment date]], Lump_sum_payment_date_individual)</f>
        <v>0</v>
      </c>
      <c r="F403" s="19">
        <f>IF(Calc_type="Bulk", data_final_bulk[[#This Row],[Payment amount]], Payment_amount_individual)</f>
        <v>0</v>
      </c>
      <c r="G403" s="19">
        <f>IF(Calc_type="Bulk", data_final_bulk[[#This Row],[Payment type]], Payment_type_individual)</f>
        <v>0</v>
      </c>
      <c r="H40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3" s="16" t="e">
        <f>IF(calculations_table[[#This Row],[Lump sum flag]]="Y",
calculations_table[[#This Row],[Lump sum payment date]],
   IF(calculations_table[[#This Row],[Earliest payment date]]=0,
      "N/A",
      calculations_table[[#This Row],[Earliest payment date]]
   )
)</f>
        <v>#N/A</v>
      </c>
      <c r="J403" s="19">
        <f>SUMIFS(calculations_table[Payment amount], calculations_table[Member ID], calculations_table[[#This Row],[Member ID]])</f>
        <v>0</v>
      </c>
      <c r="K403" s="19" t="e">
        <f>calculations_table[[#This Row],[Total interest multiplier - Judgments]]</f>
        <v>#N/A</v>
      </c>
      <c r="L403" s="19" t="e">
        <f>calculations_table[[#This Row],[Payment amount]]*(calculations_table[[#This Row],[Interest multiplier]]-1)</f>
        <v>#N/A</v>
      </c>
      <c r="M40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3" s="19" t="e">
        <f>1+(calculations_table[[#This Row],[Effective date]]-calculations_table[[#This Row],[Interest start date - Judgments]])/365.25* JudgmentsRate</f>
        <v>#N/A</v>
      </c>
      <c r="O403" s="19">
        <v>1</v>
      </c>
      <c r="P403" s="19" t="e">
        <f>calculations_table[[#This Row],[Period 1 interest multiplier - Judgments]]*calculations_table[[#This Row],[Period 2 interest multiplier - Judgments]]</f>
        <v>#N/A</v>
      </c>
      <c r="Q403" s="11"/>
      <c r="Z403"/>
      <c r="AA403"/>
      <c r="AB403"/>
      <c r="AC403"/>
      <c r="AD403"/>
      <c r="AE403"/>
      <c r="AH403" s="11"/>
      <c r="AI403" s="11"/>
      <c r="AJ403" s="11"/>
      <c r="AK403" s="11"/>
      <c r="AL403" s="11"/>
      <c r="AM403" s="11"/>
    </row>
    <row r="404" spans="1:39" x14ac:dyDescent="0.2">
      <c r="A404" s="37" t="str">
        <f>IFERROR(IF(Calc_type="Bulk", IF(data_final_bulk[[#This Row],[Member ID]]="", "", data_final_bulk[[#This Row],[Member ID]]), IF(A403="Member ID",  "Individual","")), "")</f>
        <v/>
      </c>
      <c r="B404" s="35" t="str">
        <f>IFERROR(IF(Calc_type="Bulk", IF(data_final_bulk[[#This Row],[Global ID]]="", "", data_final_bulk[[#This Row],[Global ID]]), IF(B403="Global ID", "Individual","")), "")</f>
        <v/>
      </c>
      <c r="C404" s="85">
        <f>IF(Calc_type="Bulk", data_final_bulk[[#This Row],[Effective date]], Effective_date_individual)</f>
        <v>0</v>
      </c>
      <c r="D404" s="16">
        <f>IF(Calc_type="Bulk", data_final_bulk[[#This Row],[Earliest payment date]], Earliest_payment_date_individual)</f>
        <v>0</v>
      </c>
      <c r="E404" s="16">
        <f>IF(Calc_type="Bulk", data_final_bulk[[#This Row],[Lump Sum payment date]], Lump_sum_payment_date_individual)</f>
        <v>0</v>
      </c>
      <c r="F404" s="19">
        <f>IF(Calc_type="Bulk", data_final_bulk[[#This Row],[Payment amount]], Payment_amount_individual)</f>
        <v>0</v>
      </c>
      <c r="G404" s="19">
        <f>IF(Calc_type="Bulk", data_final_bulk[[#This Row],[Payment type]], Payment_type_individual)</f>
        <v>0</v>
      </c>
      <c r="H40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4" s="16" t="e">
        <f>IF(calculations_table[[#This Row],[Lump sum flag]]="Y",
calculations_table[[#This Row],[Lump sum payment date]],
   IF(calculations_table[[#This Row],[Earliest payment date]]=0,
      "N/A",
      calculations_table[[#This Row],[Earliest payment date]]
   )
)</f>
        <v>#N/A</v>
      </c>
      <c r="J404" s="19">
        <f>SUMIFS(calculations_table[Payment amount], calculations_table[Member ID], calculations_table[[#This Row],[Member ID]])</f>
        <v>0</v>
      </c>
      <c r="K404" s="19" t="e">
        <f>calculations_table[[#This Row],[Total interest multiplier - Judgments]]</f>
        <v>#N/A</v>
      </c>
      <c r="L404" s="19" t="e">
        <f>calculations_table[[#This Row],[Payment amount]]*(calculations_table[[#This Row],[Interest multiplier]]-1)</f>
        <v>#N/A</v>
      </c>
      <c r="M40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4" s="19" t="e">
        <f>1+(calculations_table[[#This Row],[Effective date]]-calculations_table[[#This Row],[Interest start date - Judgments]])/365.25* JudgmentsRate</f>
        <v>#N/A</v>
      </c>
      <c r="O404" s="19">
        <v>1</v>
      </c>
      <c r="P404" s="19" t="e">
        <f>calculations_table[[#This Row],[Period 1 interest multiplier - Judgments]]*calculations_table[[#This Row],[Period 2 interest multiplier - Judgments]]</f>
        <v>#N/A</v>
      </c>
      <c r="Q404" s="11"/>
      <c r="Z404"/>
      <c r="AA404"/>
      <c r="AB404"/>
      <c r="AC404"/>
      <c r="AD404"/>
      <c r="AE404"/>
      <c r="AH404" s="11"/>
      <c r="AI404" s="11"/>
      <c r="AJ404" s="11"/>
      <c r="AK404" s="11"/>
      <c r="AL404" s="11"/>
      <c r="AM404" s="11"/>
    </row>
    <row r="405" spans="1:39" x14ac:dyDescent="0.2">
      <c r="A405" s="37" t="str">
        <f>IFERROR(IF(Calc_type="Bulk", IF(data_final_bulk[[#This Row],[Member ID]]="", "", data_final_bulk[[#This Row],[Member ID]]), IF(A404="Member ID",  "Individual","")), "")</f>
        <v/>
      </c>
      <c r="B405" s="35" t="str">
        <f>IFERROR(IF(Calc_type="Bulk", IF(data_final_bulk[[#This Row],[Global ID]]="", "", data_final_bulk[[#This Row],[Global ID]]), IF(B404="Global ID", "Individual","")), "")</f>
        <v/>
      </c>
      <c r="C405" s="85">
        <f>IF(Calc_type="Bulk", data_final_bulk[[#This Row],[Effective date]], Effective_date_individual)</f>
        <v>0</v>
      </c>
      <c r="D405" s="16">
        <f>IF(Calc_type="Bulk", data_final_bulk[[#This Row],[Earliest payment date]], Earliest_payment_date_individual)</f>
        <v>0</v>
      </c>
      <c r="E405" s="16">
        <f>IF(Calc_type="Bulk", data_final_bulk[[#This Row],[Lump Sum payment date]], Lump_sum_payment_date_individual)</f>
        <v>0</v>
      </c>
      <c r="F405" s="19">
        <f>IF(Calc_type="Bulk", data_final_bulk[[#This Row],[Payment amount]], Payment_amount_individual)</f>
        <v>0</v>
      </c>
      <c r="G405" s="19">
        <f>IF(Calc_type="Bulk", data_final_bulk[[#This Row],[Payment type]], Payment_type_individual)</f>
        <v>0</v>
      </c>
      <c r="H40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5" s="16" t="e">
        <f>IF(calculations_table[[#This Row],[Lump sum flag]]="Y",
calculations_table[[#This Row],[Lump sum payment date]],
   IF(calculations_table[[#This Row],[Earliest payment date]]=0,
      "N/A",
      calculations_table[[#This Row],[Earliest payment date]]
   )
)</f>
        <v>#N/A</v>
      </c>
      <c r="J405" s="19">
        <f>SUMIFS(calculations_table[Payment amount], calculations_table[Member ID], calculations_table[[#This Row],[Member ID]])</f>
        <v>0</v>
      </c>
      <c r="K405" s="19" t="e">
        <f>calculations_table[[#This Row],[Total interest multiplier - Judgments]]</f>
        <v>#N/A</v>
      </c>
      <c r="L405" s="19" t="e">
        <f>calculations_table[[#This Row],[Payment amount]]*(calculations_table[[#This Row],[Interest multiplier]]-1)</f>
        <v>#N/A</v>
      </c>
      <c r="M40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5" s="19" t="e">
        <f>1+(calculations_table[[#This Row],[Effective date]]-calculations_table[[#This Row],[Interest start date - Judgments]])/365.25* JudgmentsRate</f>
        <v>#N/A</v>
      </c>
      <c r="O405" s="19">
        <v>1</v>
      </c>
      <c r="P405" s="19" t="e">
        <f>calculations_table[[#This Row],[Period 1 interest multiplier - Judgments]]*calculations_table[[#This Row],[Period 2 interest multiplier - Judgments]]</f>
        <v>#N/A</v>
      </c>
      <c r="Q405" s="11"/>
      <c r="Z405"/>
      <c r="AA405"/>
      <c r="AB405"/>
      <c r="AC405"/>
      <c r="AD405"/>
      <c r="AE405"/>
      <c r="AH405" s="11"/>
      <c r="AI405" s="11"/>
      <c r="AJ405" s="11"/>
      <c r="AK405" s="11"/>
      <c r="AL405" s="11"/>
      <c r="AM405" s="11"/>
    </row>
    <row r="406" spans="1:39" x14ac:dyDescent="0.2">
      <c r="A406" s="37" t="str">
        <f>IFERROR(IF(Calc_type="Bulk", IF(data_final_bulk[[#This Row],[Member ID]]="", "", data_final_bulk[[#This Row],[Member ID]]), IF(A405="Member ID",  "Individual","")), "")</f>
        <v/>
      </c>
      <c r="B406" s="35" t="str">
        <f>IFERROR(IF(Calc_type="Bulk", IF(data_final_bulk[[#This Row],[Global ID]]="", "", data_final_bulk[[#This Row],[Global ID]]), IF(B405="Global ID", "Individual","")), "")</f>
        <v/>
      </c>
      <c r="C406" s="85">
        <f>IF(Calc_type="Bulk", data_final_bulk[[#This Row],[Effective date]], Effective_date_individual)</f>
        <v>0</v>
      </c>
      <c r="D406" s="16">
        <f>IF(Calc_type="Bulk", data_final_bulk[[#This Row],[Earliest payment date]], Earliest_payment_date_individual)</f>
        <v>0</v>
      </c>
      <c r="E406" s="16">
        <f>IF(Calc_type="Bulk", data_final_bulk[[#This Row],[Lump Sum payment date]], Lump_sum_payment_date_individual)</f>
        <v>0</v>
      </c>
      <c r="F406" s="19">
        <f>IF(Calc_type="Bulk", data_final_bulk[[#This Row],[Payment amount]], Payment_amount_individual)</f>
        <v>0</v>
      </c>
      <c r="G406" s="19">
        <f>IF(Calc_type="Bulk", data_final_bulk[[#This Row],[Payment type]], Payment_type_individual)</f>
        <v>0</v>
      </c>
      <c r="H40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6" s="16" t="e">
        <f>IF(calculations_table[[#This Row],[Lump sum flag]]="Y",
calculations_table[[#This Row],[Lump sum payment date]],
   IF(calculations_table[[#This Row],[Earliest payment date]]=0,
      "N/A",
      calculations_table[[#This Row],[Earliest payment date]]
   )
)</f>
        <v>#N/A</v>
      </c>
      <c r="J406" s="19">
        <f>SUMIFS(calculations_table[Payment amount], calculations_table[Member ID], calculations_table[[#This Row],[Member ID]])</f>
        <v>0</v>
      </c>
      <c r="K406" s="19" t="e">
        <f>calculations_table[[#This Row],[Total interest multiplier - Judgments]]</f>
        <v>#N/A</v>
      </c>
      <c r="L406" s="19" t="e">
        <f>calculations_table[[#This Row],[Payment amount]]*(calculations_table[[#This Row],[Interest multiplier]]-1)</f>
        <v>#N/A</v>
      </c>
      <c r="M40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6" s="19" t="e">
        <f>1+(calculations_table[[#This Row],[Effective date]]-calculations_table[[#This Row],[Interest start date - Judgments]])/365.25* JudgmentsRate</f>
        <v>#N/A</v>
      </c>
      <c r="O406" s="19">
        <v>1</v>
      </c>
      <c r="P406" s="19" t="e">
        <f>calculations_table[[#This Row],[Period 1 interest multiplier - Judgments]]*calculations_table[[#This Row],[Period 2 interest multiplier - Judgments]]</f>
        <v>#N/A</v>
      </c>
      <c r="Q406" s="11"/>
      <c r="Z406"/>
      <c r="AA406"/>
      <c r="AB406"/>
      <c r="AC406"/>
      <c r="AD406"/>
      <c r="AE406"/>
      <c r="AH406" s="11"/>
      <c r="AI406" s="11"/>
      <c r="AJ406" s="11"/>
      <c r="AK406" s="11"/>
      <c r="AL406" s="11"/>
      <c r="AM406" s="11"/>
    </row>
    <row r="407" spans="1:39" x14ac:dyDescent="0.2">
      <c r="A407" s="37" t="str">
        <f>IFERROR(IF(Calc_type="Bulk", IF(data_final_bulk[[#This Row],[Member ID]]="", "", data_final_bulk[[#This Row],[Member ID]]), IF(A406="Member ID",  "Individual","")), "")</f>
        <v/>
      </c>
      <c r="B407" s="35" t="str">
        <f>IFERROR(IF(Calc_type="Bulk", IF(data_final_bulk[[#This Row],[Global ID]]="", "", data_final_bulk[[#This Row],[Global ID]]), IF(B406="Global ID", "Individual","")), "")</f>
        <v/>
      </c>
      <c r="C407" s="85">
        <f>IF(Calc_type="Bulk", data_final_bulk[[#This Row],[Effective date]], Effective_date_individual)</f>
        <v>0</v>
      </c>
      <c r="D407" s="16">
        <f>IF(Calc_type="Bulk", data_final_bulk[[#This Row],[Earliest payment date]], Earliest_payment_date_individual)</f>
        <v>0</v>
      </c>
      <c r="E407" s="16">
        <f>IF(Calc_type="Bulk", data_final_bulk[[#This Row],[Lump Sum payment date]], Lump_sum_payment_date_individual)</f>
        <v>0</v>
      </c>
      <c r="F407" s="19">
        <f>IF(Calc_type="Bulk", data_final_bulk[[#This Row],[Payment amount]], Payment_amount_individual)</f>
        <v>0</v>
      </c>
      <c r="G407" s="19">
        <f>IF(Calc_type="Bulk", data_final_bulk[[#This Row],[Payment type]], Payment_type_individual)</f>
        <v>0</v>
      </c>
      <c r="H40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7" s="16" t="e">
        <f>IF(calculations_table[[#This Row],[Lump sum flag]]="Y",
calculations_table[[#This Row],[Lump sum payment date]],
   IF(calculations_table[[#This Row],[Earliest payment date]]=0,
      "N/A",
      calculations_table[[#This Row],[Earliest payment date]]
   )
)</f>
        <v>#N/A</v>
      </c>
      <c r="J407" s="19">
        <f>SUMIFS(calculations_table[Payment amount], calculations_table[Member ID], calculations_table[[#This Row],[Member ID]])</f>
        <v>0</v>
      </c>
      <c r="K407" s="19" t="e">
        <f>calculations_table[[#This Row],[Total interest multiplier - Judgments]]</f>
        <v>#N/A</v>
      </c>
      <c r="L407" s="19" t="e">
        <f>calculations_table[[#This Row],[Payment amount]]*(calculations_table[[#This Row],[Interest multiplier]]-1)</f>
        <v>#N/A</v>
      </c>
      <c r="M40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7" s="19" t="e">
        <f>1+(calculations_table[[#This Row],[Effective date]]-calculations_table[[#This Row],[Interest start date - Judgments]])/365.25* JudgmentsRate</f>
        <v>#N/A</v>
      </c>
      <c r="O407" s="19">
        <v>1</v>
      </c>
      <c r="P407" s="19" t="e">
        <f>calculations_table[[#This Row],[Period 1 interest multiplier - Judgments]]*calculations_table[[#This Row],[Period 2 interest multiplier - Judgments]]</f>
        <v>#N/A</v>
      </c>
      <c r="Q407" s="11"/>
      <c r="Z407"/>
      <c r="AA407"/>
      <c r="AB407"/>
      <c r="AC407"/>
      <c r="AD407"/>
      <c r="AE407"/>
      <c r="AH407" s="11"/>
      <c r="AI407" s="11"/>
      <c r="AJ407" s="11"/>
      <c r="AK407" s="11"/>
      <c r="AL407" s="11"/>
      <c r="AM407" s="11"/>
    </row>
    <row r="408" spans="1:39" x14ac:dyDescent="0.2">
      <c r="A408" s="37" t="str">
        <f>IFERROR(IF(Calc_type="Bulk", IF(data_final_bulk[[#This Row],[Member ID]]="", "", data_final_bulk[[#This Row],[Member ID]]), IF(A407="Member ID",  "Individual","")), "")</f>
        <v/>
      </c>
      <c r="B408" s="35" t="str">
        <f>IFERROR(IF(Calc_type="Bulk", IF(data_final_bulk[[#This Row],[Global ID]]="", "", data_final_bulk[[#This Row],[Global ID]]), IF(B407="Global ID", "Individual","")), "")</f>
        <v/>
      </c>
      <c r="C408" s="85">
        <f>IF(Calc_type="Bulk", data_final_bulk[[#This Row],[Effective date]], Effective_date_individual)</f>
        <v>0</v>
      </c>
      <c r="D408" s="16">
        <f>IF(Calc_type="Bulk", data_final_bulk[[#This Row],[Earliest payment date]], Earliest_payment_date_individual)</f>
        <v>0</v>
      </c>
      <c r="E408" s="16">
        <f>IF(Calc_type="Bulk", data_final_bulk[[#This Row],[Lump Sum payment date]], Lump_sum_payment_date_individual)</f>
        <v>0</v>
      </c>
      <c r="F408" s="19">
        <f>IF(Calc_type="Bulk", data_final_bulk[[#This Row],[Payment amount]], Payment_amount_individual)</f>
        <v>0</v>
      </c>
      <c r="G408" s="19">
        <f>IF(Calc_type="Bulk", data_final_bulk[[#This Row],[Payment type]], Payment_type_individual)</f>
        <v>0</v>
      </c>
      <c r="H40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8" s="16" t="e">
        <f>IF(calculations_table[[#This Row],[Lump sum flag]]="Y",
calculations_table[[#This Row],[Lump sum payment date]],
   IF(calculations_table[[#This Row],[Earliest payment date]]=0,
      "N/A",
      calculations_table[[#This Row],[Earliest payment date]]
   )
)</f>
        <v>#N/A</v>
      </c>
      <c r="J408" s="19">
        <f>SUMIFS(calculations_table[Payment amount], calculations_table[Member ID], calculations_table[[#This Row],[Member ID]])</f>
        <v>0</v>
      </c>
      <c r="K408" s="19" t="e">
        <f>calculations_table[[#This Row],[Total interest multiplier - Judgments]]</f>
        <v>#N/A</v>
      </c>
      <c r="L408" s="19" t="e">
        <f>calculations_table[[#This Row],[Payment amount]]*(calculations_table[[#This Row],[Interest multiplier]]-1)</f>
        <v>#N/A</v>
      </c>
      <c r="M40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8" s="19" t="e">
        <f>1+(calculations_table[[#This Row],[Effective date]]-calculations_table[[#This Row],[Interest start date - Judgments]])/365.25* JudgmentsRate</f>
        <v>#N/A</v>
      </c>
      <c r="O408" s="19">
        <v>1</v>
      </c>
      <c r="P408" s="19" t="e">
        <f>calculations_table[[#This Row],[Period 1 interest multiplier - Judgments]]*calculations_table[[#This Row],[Period 2 interest multiplier - Judgments]]</f>
        <v>#N/A</v>
      </c>
      <c r="Q408" s="11"/>
      <c r="Z408"/>
      <c r="AA408"/>
      <c r="AB408"/>
      <c r="AC408"/>
      <c r="AD408"/>
      <c r="AE408"/>
      <c r="AH408" s="11"/>
      <c r="AI408" s="11"/>
      <c r="AJ408" s="11"/>
      <c r="AK408" s="11"/>
      <c r="AL408" s="11"/>
      <c r="AM408" s="11"/>
    </row>
    <row r="409" spans="1:39" x14ac:dyDescent="0.2">
      <c r="A409" s="37" t="str">
        <f>IFERROR(IF(Calc_type="Bulk", IF(data_final_bulk[[#This Row],[Member ID]]="", "", data_final_bulk[[#This Row],[Member ID]]), IF(A408="Member ID",  "Individual","")), "")</f>
        <v/>
      </c>
      <c r="B409" s="35" t="str">
        <f>IFERROR(IF(Calc_type="Bulk", IF(data_final_bulk[[#This Row],[Global ID]]="", "", data_final_bulk[[#This Row],[Global ID]]), IF(B408="Global ID", "Individual","")), "")</f>
        <v/>
      </c>
      <c r="C409" s="85">
        <f>IF(Calc_type="Bulk", data_final_bulk[[#This Row],[Effective date]], Effective_date_individual)</f>
        <v>0</v>
      </c>
      <c r="D409" s="16">
        <f>IF(Calc_type="Bulk", data_final_bulk[[#This Row],[Earliest payment date]], Earliest_payment_date_individual)</f>
        <v>0</v>
      </c>
      <c r="E409" s="16">
        <f>IF(Calc_type="Bulk", data_final_bulk[[#This Row],[Lump Sum payment date]], Lump_sum_payment_date_individual)</f>
        <v>0</v>
      </c>
      <c r="F409" s="19">
        <f>IF(Calc_type="Bulk", data_final_bulk[[#This Row],[Payment amount]], Payment_amount_individual)</f>
        <v>0</v>
      </c>
      <c r="G409" s="19">
        <f>IF(Calc_type="Bulk", data_final_bulk[[#This Row],[Payment type]], Payment_type_individual)</f>
        <v>0</v>
      </c>
      <c r="H40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09" s="16" t="e">
        <f>IF(calculations_table[[#This Row],[Lump sum flag]]="Y",
calculations_table[[#This Row],[Lump sum payment date]],
   IF(calculations_table[[#This Row],[Earliest payment date]]=0,
      "N/A",
      calculations_table[[#This Row],[Earliest payment date]]
   )
)</f>
        <v>#N/A</v>
      </c>
      <c r="J409" s="19">
        <f>SUMIFS(calculations_table[Payment amount], calculations_table[Member ID], calculations_table[[#This Row],[Member ID]])</f>
        <v>0</v>
      </c>
      <c r="K409" s="19" t="e">
        <f>calculations_table[[#This Row],[Total interest multiplier - Judgments]]</f>
        <v>#N/A</v>
      </c>
      <c r="L409" s="19" t="e">
        <f>calculations_table[[#This Row],[Payment amount]]*(calculations_table[[#This Row],[Interest multiplier]]-1)</f>
        <v>#N/A</v>
      </c>
      <c r="M40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09" s="19" t="e">
        <f>1+(calculations_table[[#This Row],[Effective date]]-calculations_table[[#This Row],[Interest start date - Judgments]])/365.25* JudgmentsRate</f>
        <v>#N/A</v>
      </c>
      <c r="O409" s="19">
        <v>1</v>
      </c>
      <c r="P409" s="19" t="e">
        <f>calculations_table[[#This Row],[Period 1 interest multiplier - Judgments]]*calculations_table[[#This Row],[Period 2 interest multiplier - Judgments]]</f>
        <v>#N/A</v>
      </c>
      <c r="Q409" s="11"/>
      <c r="Z409"/>
      <c r="AA409"/>
      <c r="AB409"/>
      <c r="AC409"/>
      <c r="AD409"/>
      <c r="AE409"/>
      <c r="AH409" s="11"/>
      <c r="AI409" s="11"/>
      <c r="AJ409" s="11"/>
      <c r="AK409" s="11"/>
      <c r="AL409" s="11"/>
      <c r="AM409" s="11"/>
    </row>
    <row r="410" spans="1:39" x14ac:dyDescent="0.2">
      <c r="A410" s="37" t="str">
        <f>IFERROR(IF(Calc_type="Bulk", IF(data_final_bulk[[#This Row],[Member ID]]="", "", data_final_bulk[[#This Row],[Member ID]]), IF(A409="Member ID",  "Individual","")), "")</f>
        <v/>
      </c>
      <c r="B410" s="35" t="str">
        <f>IFERROR(IF(Calc_type="Bulk", IF(data_final_bulk[[#This Row],[Global ID]]="", "", data_final_bulk[[#This Row],[Global ID]]), IF(B409="Global ID", "Individual","")), "")</f>
        <v/>
      </c>
      <c r="C410" s="85">
        <f>IF(Calc_type="Bulk", data_final_bulk[[#This Row],[Effective date]], Effective_date_individual)</f>
        <v>0</v>
      </c>
      <c r="D410" s="16">
        <f>IF(Calc_type="Bulk", data_final_bulk[[#This Row],[Earliest payment date]], Earliest_payment_date_individual)</f>
        <v>0</v>
      </c>
      <c r="E410" s="16">
        <f>IF(Calc_type="Bulk", data_final_bulk[[#This Row],[Lump Sum payment date]], Lump_sum_payment_date_individual)</f>
        <v>0</v>
      </c>
      <c r="F410" s="19">
        <f>IF(Calc_type="Bulk", data_final_bulk[[#This Row],[Payment amount]], Payment_amount_individual)</f>
        <v>0</v>
      </c>
      <c r="G410" s="19">
        <f>IF(Calc_type="Bulk", data_final_bulk[[#This Row],[Payment type]], Payment_type_individual)</f>
        <v>0</v>
      </c>
      <c r="H41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0" s="16" t="e">
        <f>IF(calculations_table[[#This Row],[Lump sum flag]]="Y",
calculations_table[[#This Row],[Lump sum payment date]],
   IF(calculations_table[[#This Row],[Earliest payment date]]=0,
      "N/A",
      calculations_table[[#This Row],[Earliest payment date]]
   )
)</f>
        <v>#N/A</v>
      </c>
      <c r="J410" s="19">
        <f>SUMIFS(calculations_table[Payment amount], calculations_table[Member ID], calculations_table[[#This Row],[Member ID]])</f>
        <v>0</v>
      </c>
      <c r="K410" s="19" t="e">
        <f>calculations_table[[#This Row],[Total interest multiplier - Judgments]]</f>
        <v>#N/A</v>
      </c>
      <c r="L410" s="19" t="e">
        <f>calculations_table[[#This Row],[Payment amount]]*(calculations_table[[#This Row],[Interest multiplier]]-1)</f>
        <v>#N/A</v>
      </c>
      <c r="M41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0" s="19" t="e">
        <f>1+(calculations_table[[#This Row],[Effective date]]-calculations_table[[#This Row],[Interest start date - Judgments]])/365.25* JudgmentsRate</f>
        <v>#N/A</v>
      </c>
      <c r="O410" s="19">
        <v>1</v>
      </c>
      <c r="P410" s="19" t="e">
        <f>calculations_table[[#This Row],[Period 1 interest multiplier - Judgments]]*calculations_table[[#This Row],[Period 2 interest multiplier - Judgments]]</f>
        <v>#N/A</v>
      </c>
      <c r="Q410" s="11"/>
      <c r="Z410"/>
      <c r="AA410"/>
      <c r="AB410"/>
      <c r="AC410"/>
      <c r="AD410"/>
      <c r="AE410"/>
      <c r="AH410" s="11"/>
      <c r="AI410" s="11"/>
      <c r="AJ410" s="11"/>
      <c r="AK410" s="11"/>
      <c r="AL410" s="11"/>
      <c r="AM410" s="11"/>
    </row>
    <row r="411" spans="1:39" x14ac:dyDescent="0.2">
      <c r="A411" s="37" t="str">
        <f>IFERROR(IF(Calc_type="Bulk", IF(data_final_bulk[[#This Row],[Member ID]]="", "", data_final_bulk[[#This Row],[Member ID]]), IF(A410="Member ID",  "Individual","")), "")</f>
        <v/>
      </c>
      <c r="B411" s="35" t="str">
        <f>IFERROR(IF(Calc_type="Bulk", IF(data_final_bulk[[#This Row],[Global ID]]="", "", data_final_bulk[[#This Row],[Global ID]]), IF(B410="Global ID", "Individual","")), "")</f>
        <v/>
      </c>
      <c r="C411" s="85">
        <f>IF(Calc_type="Bulk", data_final_bulk[[#This Row],[Effective date]], Effective_date_individual)</f>
        <v>0</v>
      </c>
      <c r="D411" s="16">
        <f>IF(Calc_type="Bulk", data_final_bulk[[#This Row],[Earliest payment date]], Earliest_payment_date_individual)</f>
        <v>0</v>
      </c>
      <c r="E411" s="16">
        <f>IF(Calc_type="Bulk", data_final_bulk[[#This Row],[Lump Sum payment date]], Lump_sum_payment_date_individual)</f>
        <v>0</v>
      </c>
      <c r="F411" s="19">
        <f>IF(Calc_type="Bulk", data_final_bulk[[#This Row],[Payment amount]], Payment_amount_individual)</f>
        <v>0</v>
      </c>
      <c r="G411" s="19">
        <f>IF(Calc_type="Bulk", data_final_bulk[[#This Row],[Payment type]], Payment_type_individual)</f>
        <v>0</v>
      </c>
      <c r="H41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1" s="16" t="e">
        <f>IF(calculations_table[[#This Row],[Lump sum flag]]="Y",
calculations_table[[#This Row],[Lump sum payment date]],
   IF(calculations_table[[#This Row],[Earliest payment date]]=0,
      "N/A",
      calculations_table[[#This Row],[Earliest payment date]]
   )
)</f>
        <v>#N/A</v>
      </c>
      <c r="J411" s="19">
        <f>SUMIFS(calculations_table[Payment amount], calculations_table[Member ID], calculations_table[[#This Row],[Member ID]])</f>
        <v>0</v>
      </c>
      <c r="K411" s="19" t="e">
        <f>calculations_table[[#This Row],[Total interest multiplier - Judgments]]</f>
        <v>#N/A</v>
      </c>
      <c r="L411" s="19" t="e">
        <f>calculations_table[[#This Row],[Payment amount]]*(calculations_table[[#This Row],[Interest multiplier]]-1)</f>
        <v>#N/A</v>
      </c>
      <c r="M41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1" s="19" t="e">
        <f>1+(calculations_table[[#This Row],[Effective date]]-calculations_table[[#This Row],[Interest start date - Judgments]])/365.25* JudgmentsRate</f>
        <v>#N/A</v>
      </c>
      <c r="O411" s="19">
        <v>1</v>
      </c>
      <c r="P411" s="19" t="e">
        <f>calculations_table[[#This Row],[Period 1 interest multiplier - Judgments]]*calculations_table[[#This Row],[Period 2 interest multiplier - Judgments]]</f>
        <v>#N/A</v>
      </c>
      <c r="Q411" s="11"/>
      <c r="Z411"/>
      <c r="AA411"/>
      <c r="AB411"/>
      <c r="AC411"/>
      <c r="AD411"/>
      <c r="AE411"/>
      <c r="AH411" s="11"/>
      <c r="AI411" s="11"/>
      <c r="AJ411" s="11"/>
      <c r="AK411" s="11"/>
      <c r="AL411" s="11"/>
      <c r="AM411" s="11"/>
    </row>
    <row r="412" spans="1:39" x14ac:dyDescent="0.2">
      <c r="A412" s="37" t="str">
        <f>IFERROR(IF(Calc_type="Bulk", IF(data_final_bulk[[#This Row],[Member ID]]="", "", data_final_bulk[[#This Row],[Member ID]]), IF(A411="Member ID",  "Individual","")), "")</f>
        <v/>
      </c>
      <c r="B412" s="35" t="str">
        <f>IFERROR(IF(Calc_type="Bulk", IF(data_final_bulk[[#This Row],[Global ID]]="", "", data_final_bulk[[#This Row],[Global ID]]), IF(B411="Global ID", "Individual","")), "")</f>
        <v/>
      </c>
      <c r="C412" s="85">
        <f>IF(Calc_type="Bulk", data_final_bulk[[#This Row],[Effective date]], Effective_date_individual)</f>
        <v>0</v>
      </c>
      <c r="D412" s="16">
        <f>IF(Calc_type="Bulk", data_final_bulk[[#This Row],[Earliest payment date]], Earliest_payment_date_individual)</f>
        <v>0</v>
      </c>
      <c r="E412" s="16">
        <f>IF(Calc_type="Bulk", data_final_bulk[[#This Row],[Lump Sum payment date]], Lump_sum_payment_date_individual)</f>
        <v>0</v>
      </c>
      <c r="F412" s="19">
        <f>IF(Calc_type="Bulk", data_final_bulk[[#This Row],[Payment amount]], Payment_amount_individual)</f>
        <v>0</v>
      </c>
      <c r="G412" s="19">
        <f>IF(Calc_type="Bulk", data_final_bulk[[#This Row],[Payment type]], Payment_type_individual)</f>
        <v>0</v>
      </c>
      <c r="H41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2" s="16" t="e">
        <f>IF(calculations_table[[#This Row],[Lump sum flag]]="Y",
calculations_table[[#This Row],[Lump sum payment date]],
   IF(calculations_table[[#This Row],[Earliest payment date]]=0,
      "N/A",
      calculations_table[[#This Row],[Earliest payment date]]
   )
)</f>
        <v>#N/A</v>
      </c>
      <c r="J412" s="19">
        <f>SUMIFS(calculations_table[Payment amount], calculations_table[Member ID], calculations_table[[#This Row],[Member ID]])</f>
        <v>0</v>
      </c>
      <c r="K412" s="19" t="e">
        <f>calculations_table[[#This Row],[Total interest multiplier - Judgments]]</f>
        <v>#N/A</v>
      </c>
      <c r="L412" s="19" t="e">
        <f>calculations_table[[#This Row],[Payment amount]]*(calculations_table[[#This Row],[Interest multiplier]]-1)</f>
        <v>#N/A</v>
      </c>
      <c r="M41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2" s="19" t="e">
        <f>1+(calculations_table[[#This Row],[Effective date]]-calculations_table[[#This Row],[Interest start date - Judgments]])/365.25* JudgmentsRate</f>
        <v>#N/A</v>
      </c>
      <c r="O412" s="19">
        <v>1</v>
      </c>
      <c r="P412" s="19" t="e">
        <f>calculations_table[[#This Row],[Period 1 interest multiplier - Judgments]]*calculations_table[[#This Row],[Period 2 interest multiplier - Judgments]]</f>
        <v>#N/A</v>
      </c>
      <c r="Q412" s="11"/>
      <c r="Z412"/>
      <c r="AA412"/>
      <c r="AB412"/>
      <c r="AC412"/>
      <c r="AD412"/>
      <c r="AE412"/>
      <c r="AH412" s="11"/>
      <c r="AI412" s="11"/>
      <c r="AJ412" s="11"/>
      <c r="AK412" s="11"/>
      <c r="AL412" s="11"/>
      <c r="AM412" s="11"/>
    </row>
    <row r="413" spans="1:39" x14ac:dyDescent="0.2">
      <c r="A413" s="37" t="str">
        <f>IFERROR(IF(Calc_type="Bulk", IF(data_final_bulk[[#This Row],[Member ID]]="", "", data_final_bulk[[#This Row],[Member ID]]), IF(A412="Member ID",  "Individual","")), "")</f>
        <v/>
      </c>
      <c r="B413" s="35" t="str">
        <f>IFERROR(IF(Calc_type="Bulk", IF(data_final_bulk[[#This Row],[Global ID]]="", "", data_final_bulk[[#This Row],[Global ID]]), IF(B412="Global ID", "Individual","")), "")</f>
        <v/>
      </c>
      <c r="C413" s="85">
        <f>IF(Calc_type="Bulk", data_final_bulk[[#This Row],[Effective date]], Effective_date_individual)</f>
        <v>0</v>
      </c>
      <c r="D413" s="16">
        <f>IF(Calc_type="Bulk", data_final_bulk[[#This Row],[Earliest payment date]], Earliest_payment_date_individual)</f>
        <v>0</v>
      </c>
      <c r="E413" s="16">
        <f>IF(Calc_type="Bulk", data_final_bulk[[#This Row],[Lump Sum payment date]], Lump_sum_payment_date_individual)</f>
        <v>0</v>
      </c>
      <c r="F413" s="19">
        <f>IF(Calc_type="Bulk", data_final_bulk[[#This Row],[Payment amount]], Payment_amount_individual)</f>
        <v>0</v>
      </c>
      <c r="G413" s="19">
        <f>IF(Calc_type="Bulk", data_final_bulk[[#This Row],[Payment type]], Payment_type_individual)</f>
        <v>0</v>
      </c>
      <c r="H41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3" s="16" t="e">
        <f>IF(calculations_table[[#This Row],[Lump sum flag]]="Y",
calculations_table[[#This Row],[Lump sum payment date]],
   IF(calculations_table[[#This Row],[Earliest payment date]]=0,
      "N/A",
      calculations_table[[#This Row],[Earliest payment date]]
   )
)</f>
        <v>#N/A</v>
      </c>
      <c r="J413" s="19">
        <f>SUMIFS(calculations_table[Payment amount], calculations_table[Member ID], calculations_table[[#This Row],[Member ID]])</f>
        <v>0</v>
      </c>
      <c r="K413" s="19" t="e">
        <f>calculations_table[[#This Row],[Total interest multiplier - Judgments]]</f>
        <v>#N/A</v>
      </c>
      <c r="L413" s="19" t="e">
        <f>calculations_table[[#This Row],[Payment amount]]*(calculations_table[[#This Row],[Interest multiplier]]-1)</f>
        <v>#N/A</v>
      </c>
      <c r="M41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3" s="19" t="e">
        <f>1+(calculations_table[[#This Row],[Effective date]]-calculations_table[[#This Row],[Interest start date - Judgments]])/365.25* JudgmentsRate</f>
        <v>#N/A</v>
      </c>
      <c r="O413" s="19">
        <v>1</v>
      </c>
      <c r="P413" s="19" t="e">
        <f>calculations_table[[#This Row],[Period 1 interest multiplier - Judgments]]*calculations_table[[#This Row],[Period 2 interest multiplier - Judgments]]</f>
        <v>#N/A</v>
      </c>
      <c r="Q413" s="11"/>
      <c r="Z413"/>
      <c r="AA413"/>
      <c r="AB413"/>
      <c r="AC413"/>
      <c r="AD413"/>
      <c r="AE413"/>
      <c r="AH413" s="11"/>
      <c r="AI413" s="11"/>
      <c r="AJ413" s="11"/>
      <c r="AK413" s="11"/>
      <c r="AL413" s="11"/>
      <c r="AM413" s="11"/>
    </row>
    <row r="414" spans="1:39" x14ac:dyDescent="0.2">
      <c r="A414" s="37" t="str">
        <f>IFERROR(IF(Calc_type="Bulk", IF(data_final_bulk[[#This Row],[Member ID]]="", "", data_final_bulk[[#This Row],[Member ID]]), IF(A413="Member ID",  "Individual","")), "")</f>
        <v/>
      </c>
      <c r="B414" s="35" t="str">
        <f>IFERROR(IF(Calc_type="Bulk", IF(data_final_bulk[[#This Row],[Global ID]]="", "", data_final_bulk[[#This Row],[Global ID]]), IF(B413="Global ID", "Individual","")), "")</f>
        <v/>
      </c>
      <c r="C414" s="85">
        <f>IF(Calc_type="Bulk", data_final_bulk[[#This Row],[Effective date]], Effective_date_individual)</f>
        <v>0</v>
      </c>
      <c r="D414" s="16">
        <f>IF(Calc_type="Bulk", data_final_bulk[[#This Row],[Earliest payment date]], Earliest_payment_date_individual)</f>
        <v>0</v>
      </c>
      <c r="E414" s="16">
        <f>IF(Calc_type="Bulk", data_final_bulk[[#This Row],[Lump Sum payment date]], Lump_sum_payment_date_individual)</f>
        <v>0</v>
      </c>
      <c r="F414" s="19">
        <f>IF(Calc_type="Bulk", data_final_bulk[[#This Row],[Payment amount]], Payment_amount_individual)</f>
        <v>0</v>
      </c>
      <c r="G414" s="19">
        <f>IF(Calc_type="Bulk", data_final_bulk[[#This Row],[Payment type]], Payment_type_individual)</f>
        <v>0</v>
      </c>
      <c r="H41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4" s="16" t="e">
        <f>IF(calculations_table[[#This Row],[Lump sum flag]]="Y",
calculations_table[[#This Row],[Lump sum payment date]],
   IF(calculations_table[[#This Row],[Earliest payment date]]=0,
      "N/A",
      calculations_table[[#This Row],[Earliest payment date]]
   )
)</f>
        <v>#N/A</v>
      </c>
      <c r="J414" s="19">
        <f>SUMIFS(calculations_table[Payment amount], calculations_table[Member ID], calculations_table[[#This Row],[Member ID]])</f>
        <v>0</v>
      </c>
      <c r="K414" s="19" t="e">
        <f>calculations_table[[#This Row],[Total interest multiplier - Judgments]]</f>
        <v>#N/A</v>
      </c>
      <c r="L414" s="19" t="e">
        <f>calculations_table[[#This Row],[Payment amount]]*(calculations_table[[#This Row],[Interest multiplier]]-1)</f>
        <v>#N/A</v>
      </c>
      <c r="M41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4" s="19" t="e">
        <f>1+(calculations_table[[#This Row],[Effective date]]-calculations_table[[#This Row],[Interest start date - Judgments]])/365.25* JudgmentsRate</f>
        <v>#N/A</v>
      </c>
      <c r="O414" s="19">
        <v>1</v>
      </c>
      <c r="P414" s="19" t="e">
        <f>calculations_table[[#This Row],[Period 1 interest multiplier - Judgments]]*calculations_table[[#This Row],[Period 2 interest multiplier - Judgments]]</f>
        <v>#N/A</v>
      </c>
      <c r="Q414" s="11"/>
      <c r="Z414"/>
      <c r="AA414"/>
      <c r="AB414"/>
      <c r="AC414"/>
      <c r="AD414"/>
      <c r="AE414"/>
      <c r="AH414" s="11"/>
      <c r="AI414" s="11"/>
      <c r="AJ414" s="11"/>
      <c r="AK414" s="11"/>
      <c r="AL414" s="11"/>
      <c r="AM414" s="11"/>
    </row>
    <row r="415" spans="1:39" x14ac:dyDescent="0.2">
      <c r="A415" s="37" t="str">
        <f>IFERROR(IF(Calc_type="Bulk", IF(data_final_bulk[[#This Row],[Member ID]]="", "", data_final_bulk[[#This Row],[Member ID]]), IF(A414="Member ID",  "Individual","")), "")</f>
        <v/>
      </c>
      <c r="B415" s="35" t="str">
        <f>IFERROR(IF(Calc_type="Bulk", IF(data_final_bulk[[#This Row],[Global ID]]="", "", data_final_bulk[[#This Row],[Global ID]]), IF(B414="Global ID", "Individual","")), "")</f>
        <v/>
      </c>
      <c r="C415" s="85">
        <f>IF(Calc_type="Bulk", data_final_bulk[[#This Row],[Effective date]], Effective_date_individual)</f>
        <v>0</v>
      </c>
      <c r="D415" s="16">
        <f>IF(Calc_type="Bulk", data_final_bulk[[#This Row],[Earliest payment date]], Earliest_payment_date_individual)</f>
        <v>0</v>
      </c>
      <c r="E415" s="16">
        <f>IF(Calc_type="Bulk", data_final_bulk[[#This Row],[Lump Sum payment date]], Lump_sum_payment_date_individual)</f>
        <v>0</v>
      </c>
      <c r="F415" s="19">
        <f>IF(Calc_type="Bulk", data_final_bulk[[#This Row],[Payment amount]], Payment_amount_individual)</f>
        <v>0</v>
      </c>
      <c r="G415" s="19">
        <f>IF(Calc_type="Bulk", data_final_bulk[[#This Row],[Payment type]], Payment_type_individual)</f>
        <v>0</v>
      </c>
      <c r="H41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5" s="16" t="e">
        <f>IF(calculations_table[[#This Row],[Lump sum flag]]="Y",
calculations_table[[#This Row],[Lump sum payment date]],
   IF(calculations_table[[#This Row],[Earliest payment date]]=0,
      "N/A",
      calculations_table[[#This Row],[Earliest payment date]]
   )
)</f>
        <v>#N/A</v>
      </c>
      <c r="J415" s="19">
        <f>SUMIFS(calculations_table[Payment amount], calculations_table[Member ID], calculations_table[[#This Row],[Member ID]])</f>
        <v>0</v>
      </c>
      <c r="K415" s="19" t="e">
        <f>calculations_table[[#This Row],[Total interest multiplier - Judgments]]</f>
        <v>#N/A</v>
      </c>
      <c r="L415" s="19" t="e">
        <f>calculations_table[[#This Row],[Payment amount]]*(calculations_table[[#This Row],[Interest multiplier]]-1)</f>
        <v>#N/A</v>
      </c>
      <c r="M41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5" s="19" t="e">
        <f>1+(calculations_table[[#This Row],[Effective date]]-calculations_table[[#This Row],[Interest start date - Judgments]])/365.25* JudgmentsRate</f>
        <v>#N/A</v>
      </c>
      <c r="O415" s="19">
        <v>1</v>
      </c>
      <c r="P415" s="19" t="e">
        <f>calculations_table[[#This Row],[Period 1 interest multiplier - Judgments]]*calculations_table[[#This Row],[Period 2 interest multiplier - Judgments]]</f>
        <v>#N/A</v>
      </c>
      <c r="Q415" s="11"/>
      <c r="Z415"/>
      <c r="AA415"/>
      <c r="AB415"/>
      <c r="AC415"/>
      <c r="AD415"/>
      <c r="AE415"/>
      <c r="AH415" s="11"/>
      <c r="AI415" s="11"/>
      <c r="AJ415" s="11"/>
      <c r="AK415" s="11"/>
      <c r="AL415" s="11"/>
      <c r="AM415" s="11"/>
    </row>
    <row r="416" spans="1:39" x14ac:dyDescent="0.2">
      <c r="A416" s="37" t="str">
        <f>IFERROR(IF(Calc_type="Bulk", IF(data_final_bulk[[#This Row],[Member ID]]="", "", data_final_bulk[[#This Row],[Member ID]]), IF(A415="Member ID",  "Individual","")), "")</f>
        <v/>
      </c>
      <c r="B416" s="35" t="str">
        <f>IFERROR(IF(Calc_type="Bulk", IF(data_final_bulk[[#This Row],[Global ID]]="", "", data_final_bulk[[#This Row],[Global ID]]), IF(B415="Global ID", "Individual","")), "")</f>
        <v/>
      </c>
      <c r="C416" s="85">
        <f>IF(Calc_type="Bulk", data_final_bulk[[#This Row],[Effective date]], Effective_date_individual)</f>
        <v>0</v>
      </c>
      <c r="D416" s="16">
        <f>IF(Calc_type="Bulk", data_final_bulk[[#This Row],[Earliest payment date]], Earliest_payment_date_individual)</f>
        <v>0</v>
      </c>
      <c r="E416" s="16">
        <f>IF(Calc_type="Bulk", data_final_bulk[[#This Row],[Lump Sum payment date]], Lump_sum_payment_date_individual)</f>
        <v>0</v>
      </c>
      <c r="F416" s="19">
        <f>IF(Calc_type="Bulk", data_final_bulk[[#This Row],[Payment amount]], Payment_amount_individual)</f>
        <v>0</v>
      </c>
      <c r="G416" s="19">
        <f>IF(Calc_type="Bulk", data_final_bulk[[#This Row],[Payment type]], Payment_type_individual)</f>
        <v>0</v>
      </c>
      <c r="H41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6" s="16" t="e">
        <f>IF(calculations_table[[#This Row],[Lump sum flag]]="Y",
calculations_table[[#This Row],[Lump sum payment date]],
   IF(calculations_table[[#This Row],[Earliest payment date]]=0,
      "N/A",
      calculations_table[[#This Row],[Earliest payment date]]
   )
)</f>
        <v>#N/A</v>
      </c>
      <c r="J416" s="19">
        <f>SUMIFS(calculations_table[Payment amount], calculations_table[Member ID], calculations_table[[#This Row],[Member ID]])</f>
        <v>0</v>
      </c>
      <c r="K416" s="19" t="e">
        <f>calculations_table[[#This Row],[Total interest multiplier - Judgments]]</f>
        <v>#N/A</v>
      </c>
      <c r="L416" s="19" t="e">
        <f>calculations_table[[#This Row],[Payment amount]]*(calculations_table[[#This Row],[Interest multiplier]]-1)</f>
        <v>#N/A</v>
      </c>
      <c r="M41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6" s="19" t="e">
        <f>1+(calculations_table[[#This Row],[Effective date]]-calculations_table[[#This Row],[Interest start date - Judgments]])/365.25* JudgmentsRate</f>
        <v>#N/A</v>
      </c>
      <c r="O416" s="19">
        <v>1</v>
      </c>
      <c r="P416" s="19" t="e">
        <f>calculations_table[[#This Row],[Period 1 interest multiplier - Judgments]]*calculations_table[[#This Row],[Period 2 interest multiplier - Judgments]]</f>
        <v>#N/A</v>
      </c>
      <c r="Q416" s="11"/>
      <c r="Z416"/>
      <c r="AA416"/>
      <c r="AB416"/>
      <c r="AC416"/>
      <c r="AD416"/>
      <c r="AE416"/>
      <c r="AH416" s="11"/>
      <c r="AI416" s="11"/>
      <c r="AJ416" s="11"/>
      <c r="AK416" s="11"/>
      <c r="AL416" s="11"/>
      <c r="AM416" s="11"/>
    </row>
    <row r="417" spans="1:39" x14ac:dyDescent="0.2">
      <c r="A417" s="37" t="str">
        <f>IFERROR(IF(Calc_type="Bulk", IF(data_final_bulk[[#This Row],[Member ID]]="", "", data_final_bulk[[#This Row],[Member ID]]), IF(A416="Member ID",  "Individual","")), "")</f>
        <v/>
      </c>
      <c r="B417" s="35" t="str">
        <f>IFERROR(IF(Calc_type="Bulk", IF(data_final_bulk[[#This Row],[Global ID]]="", "", data_final_bulk[[#This Row],[Global ID]]), IF(B416="Global ID", "Individual","")), "")</f>
        <v/>
      </c>
      <c r="C417" s="85">
        <f>IF(Calc_type="Bulk", data_final_bulk[[#This Row],[Effective date]], Effective_date_individual)</f>
        <v>0</v>
      </c>
      <c r="D417" s="16">
        <f>IF(Calc_type="Bulk", data_final_bulk[[#This Row],[Earliest payment date]], Earliest_payment_date_individual)</f>
        <v>0</v>
      </c>
      <c r="E417" s="16">
        <f>IF(Calc_type="Bulk", data_final_bulk[[#This Row],[Lump Sum payment date]], Lump_sum_payment_date_individual)</f>
        <v>0</v>
      </c>
      <c r="F417" s="19">
        <f>IF(Calc_type="Bulk", data_final_bulk[[#This Row],[Payment amount]], Payment_amount_individual)</f>
        <v>0</v>
      </c>
      <c r="G417" s="19">
        <f>IF(Calc_type="Bulk", data_final_bulk[[#This Row],[Payment type]], Payment_type_individual)</f>
        <v>0</v>
      </c>
      <c r="H41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7" s="16" t="e">
        <f>IF(calculations_table[[#This Row],[Lump sum flag]]="Y",
calculations_table[[#This Row],[Lump sum payment date]],
   IF(calculations_table[[#This Row],[Earliest payment date]]=0,
      "N/A",
      calculations_table[[#This Row],[Earliest payment date]]
   )
)</f>
        <v>#N/A</v>
      </c>
      <c r="J417" s="19">
        <f>SUMIFS(calculations_table[Payment amount], calculations_table[Member ID], calculations_table[[#This Row],[Member ID]])</f>
        <v>0</v>
      </c>
      <c r="K417" s="19" t="e">
        <f>calculations_table[[#This Row],[Total interest multiplier - Judgments]]</f>
        <v>#N/A</v>
      </c>
      <c r="L417" s="19" t="e">
        <f>calculations_table[[#This Row],[Payment amount]]*(calculations_table[[#This Row],[Interest multiplier]]-1)</f>
        <v>#N/A</v>
      </c>
      <c r="M41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7" s="19" t="e">
        <f>1+(calculations_table[[#This Row],[Effective date]]-calculations_table[[#This Row],[Interest start date - Judgments]])/365.25* JudgmentsRate</f>
        <v>#N/A</v>
      </c>
      <c r="O417" s="19">
        <v>1</v>
      </c>
      <c r="P417" s="19" t="e">
        <f>calculations_table[[#This Row],[Period 1 interest multiplier - Judgments]]*calculations_table[[#This Row],[Period 2 interest multiplier - Judgments]]</f>
        <v>#N/A</v>
      </c>
      <c r="Q417" s="11"/>
      <c r="Z417"/>
      <c r="AA417"/>
      <c r="AB417"/>
      <c r="AC417"/>
      <c r="AD417"/>
      <c r="AE417"/>
      <c r="AH417" s="11"/>
      <c r="AI417" s="11"/>
      <c r="AJ417" s="11"/>
      <c r="AK417" s="11"/>
      <c r="AL417" s="11"/>
      <c r="AM417" s="11"/>
    </row>
    <row r="418" spans="1:39" x14ac:dyDescent="0.2">
      <c r="A418" s="37" t="str">
        <f>IFERROR(IF(Calc_type="Bulk", IF(data_final_bulk[[#This Row],[Member ID]]="", "", data_final_bulk[[#This Row],[Member ID]]), IF(A417="Member ID",  "Individual","")), "")</f>
        <v/>
      </c>
      <c r="B418" s="35" t="str">
        <f>IFERROR(IF(Calc_type="Bulk", IF(data_final_bulk[[#This Row],[Global ID]]="", "", data_final_bulk[[#This Row],[Global ID]]), IF(B417="Global ID", "Individual","")), "")</f>
        <v/>
      </c>
      <c r="C418" s="85">
        <f>IF(Calc_type="Bulk", data_final_bulk[[#This Row],[Effective date]], Effective_date_individual)</f>
        <v>0</v>
      </c>
      <c r="D418" s="16">
        <f>IF(Calc_type="Bulk", data_final_bulk[[#This Row],[Earliest payment date]], Earliest_payment_date_individual)</f>
        <v>0</v>
      </c>
      <c r="E418" s="16">
        <f>IF(Calc_type="Bulk", data_final_bulk[[#This Row],[Lump Sum payment date]], Lump_sum_payment_date_individual)</f>
        <v>0</v>
      </c>
      <c r="F418" s="19">
        <f>IF(Calc_type="Bulk", data_final_bulk[[#This Row],[Payment amount]], Payment_amount_individual)</f>
        <v>0</v>
      </c>
      <c r="G418" s="19">
        <f>IF(Calc_type="Bulk", data_final_bulk[[#This Row],[Payment type]], Payment_type_individual)</f>
        <v>0</v>
      </c>
      <c r="H41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8" s="16" t="e">
        <f>IF(calculations_table[[#This Row],[Lump sum flag]]="Y",
calculations_table[[#This Row],[Lump sum payment date]],
   IF(calculations_table[[#This Row],[Earliest payment date]]=0,
      "N/A",
      calculations_table[[#This Row],[Earliest payment date]]
   )
)</f>
        <v>#N/A</v>
      </c>
      <c r="J418" s="19">
        <f>SUMIFS(calculations_table[Payment amount], calculations_table[Member ID], calculations_table[[#This Row],[Member ID]])</f>
        <v>0</v>
      </c>
      <c r="K418" s="19" t="e">
        <f>calculations_table[[#This Row],[Total interest multiplier - Judgments]]</f>
        <v>#N/A</v>
      </c>
      <c r="L418" s="19" t="e">
        <f>calculations_table[[#This Row],[Payment amount]]*(calculations_table[[#This Row],[Interest multiplier]]-1)</f>
        <v>#N/A</v>
      </c>
      <c r="M41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8" s="19" t="e">
        <f>1+(calculations_table[[#This Row],[Effective date]]-calculations_table[[#This Row],[Interest start date - Judgments]])/365.25* JudgmentsRate</f>
        <v>#N/A</v>
      </c>
      <c r="O418" s="19">
        <v>1</v>
      </c>
      <c r="P418" s="19" t="e">
        <f>calculations_table[[#This Row],[Period 1 interest multiplier - Judgments]]*calculations_table[[#This Row],[Period 2 interest multiplier - Judgments]]</f>
        <v>#N/A</v>
      </c>
      <c r="Q418" s="11"/>
      <c r="Z418"/>
      <c r="AA418"/>
      <c r="AB418"/>
      <c r="AC418"/>
      <c r="AD418"/>
      <c r="AE418"/>
      <c r="AH418" s="11"/>
      <c r="AI418" s="11"/>
      <c r="AJ418" s="11"/>
      <c r="AK418" s="11"/>
      <c r="AL418" s="11"/>
      <c r="AM418" s="11"/>
    </row>
    <row r="419" spans="1:39" x14ac:dyDescent="0.2">
      <c r="A419" s="37" t="str">
        <f>IFERROR(IF(Calc_type="Bulk", IF(data_final_bulk[[#This Row],[Member ID]]="", "", data_final_bulk[[#This Row],[Member ID]]), IF(A418="Member ID",  "Individual","")), "")</f>
        <v/>
      </c>
      <c r="B419" s="35" t="str">
        <f>IFERROR(IF(Calc_type="Bulk", IF(data_final_bulk[[#This Row],[Global ID]]="", "", data_final_bulk[[#This Row],[Global ID]]), IF(B418="Global ID", "Individual","")), "")</f>
        <v/>
      </c>
      <c r="C419" s="85">
        <f>IF(Calc_type="Bulk", data_final_bulk[[#This Row],[Effective date]], Effective_date_individual)</f>
        <v>0</v>
      </c>
      <c r="D419" s="16">
        <f>IF(Calc_type="Bulk", data_final_bulk[[#This Row],[Earliest payment date]], Earliest_payment_date_individual)</f>
        <v>0</v>
      </c>
      <c r="E419" s="16">
        <f>IF(Calc_type="Bulk", data_final_bulk[[#This Row],[Lump Sum payment date]], Lump_sum_payment_date_individual)</f>
        <v>0</v>
      </c>
      <c r="F419" s="19">
        <f>IF(Calc_type="Bulk", data_final_bulk[[#This Row],[Payment amount]], Payment_amount_individual)</f>
        <v>0</v>
      </c>
      <c r="G419" s="19">
        <f>IF(Calc_type="Bulk", data_final_bulk[[#This Row],[Payment type]], Payment_type_individual)</f>
        <v>0</v>
      </c>
      <c r="H41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19" s="16" t="e">
        <f>IF(calculations_table[[#This Row],[Lump sum flag]]="Y",
calculations_table[[#This Row],[Lump sum payment date]],
   IF(calculations_table[[#This Row],[Earliest payment date]]=0,
      "N/A",
      calculations_table[[#This Row],[Earliest payment date]]
   )
)</f>
        <v>#N/A</v>
      </c>
      <c r="J419" s="19">
        <f>SUMIFS(calculations_table[Payment amount], calculations_table[Member ID], calculations_table[[#This Row],[Member ID]])</f>
        <v>0</v>
      </c>
      <c r="K419" s="19" t="e">
        <f>calculations_table[[#This Row],[Total interest multiplier - Judgments]]</f>
        <v>#N/A</v>
      </c>
      <c r="L419" s="19" t="e">
        <f>calculations_table[[#This Row],[Payment amount]]*(calculations_table[[#This Row],[Interest multiplier]]-1)</f>
        <v>#N/A</v>
      </c>
      <c r="M41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19" s="19" t="e">
        <f>1+(calculations_table[[#This Row],[Effective date]]-calculations_table[[#This Row],[Interest start date - Judgments]])/365.25* JudgmentsRate</f>
        <v>#N/A</v>
      </c>
      <c r="O419" s="19">
        <v>1</v>
      </c>
      <c r="P419" s="19" t="e">
        <f>calculations_table[[#This Row],[Period 1 interest multiplier - Judgments]]*calculations_table[[#This Row],[Period 2 interest multiplier - Judgments]]</f>
        <v>#N/A</v>
      </c>
      <c r="Q419" s="11"/>
      <c r="Z419"/>
      <c r="AA419"/>
      <c r="AB419"/>
      <c r="AC419"/>
      <c r="AD419"/>
      <c r="AE419"/>
      <c r="AH419" s="11"/>
      <c r="AI419" s="11"/>
      <c r="AJ419" s="11"/>
      <c r="AK419" s="11"/>
      <c r="AL419" s="11"/>
      <c r="AM419" s="11"/>
    </row>
    <row r="420" spans="1:39" x14ac:dyDescent="0.2">
      <c r="A420" s="37" t="str">
        <f>IFERROR(IF(Calc_type="Bulk", IF(data_final_bulk[[#This Row],[Member ID]]="", "", data_final_bulk[[#This Row],[Member ID]]), IF(A419="Member ID",  "Individual","")), "")</f>
        <v/>
      </c>
      <c r="B420" s="35" t="str">
        <f>IFERROR(IF(Calc_type="Bulk", IF(data_final_bulk[[#This Row],[Global ID]]="", "", data_final_bulk[[#This Row],[Global ID]]), IF(B419="Global ID", "Individual","")), "")</f>
        <v/>
      </c>
      <c r="C420" s="85">
        <f>IF(Calc_type="Bulk", data_final_bulk[[#This Row],[Effective date]], Effective_date_individual)</f>
        <v>0</v>
      </c>
      <c r="D420" s="16">
        <f>IF(Calc_type="Bulk", data_final_bulk[[#This Row],[Earliest payment date]], Earliest_payment_date_individual)</f>
        <v>0</v>
      </c>
      <c r="E420" s="16">
        <f>IF(Calc_type="Bulk", data_final_bulk[[#This Row],[Lump Sum payment date]], Lump_sum_payment_date_individual)</f>
        <v>0</v>
      </c>
      <c r="F420" s="19">
        <f>IF(Calc_type="Bulk", data_final_bulk[[#This Row],[Payment amount]], Payment_amount_individual)</f>
        <v>0</v>
      </c>
      <c r="G420" s="19">
        <f>IF(Calc_type="Bulk", data_final_bulk[[#This Row],[Payment type]], Payment_type_individual)</f>
        <v>0</v>
      </c>
      <c r="H42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0" s="16" t="e">
        <f>IF(calculations_table[[#This Row],[Lump sum flag]]="Y",
calculations_table[[#This Row],[Lump sum payment date]],
   IF(calculations_table[[#This Row],[Earliest payment date]]=0,
      "N/A",
      calculations_table[[#This Row],[Earliest payment date]]
   )
)</f>
        <v>#N/A</v>
      </c>
      <c r="J420" s="19">
        <f>SUMIFS(calculations_table[Payment amount], calculations_table[Member ID], calculations_table[[#This Row],[Member ID]])</f>
        <v>0</v>
      </c>
      <c r="K420" s="19" t="e">
        <f>calculations_table[[#This Row],[Total interest multiplier - Judgments]]</f>
        <v>#N/A</v>
      </c>
      <c r="L420" s="19" t="e">
        <f>calculations_table[[#This Row],[Payment amount]]*(calculations_table[[#This Row],[Interest multiplier]]-1)</f>
        <v>#N/A</v>
      </c>
      <c r="M42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0" s="19" t="e">
        <f>1+(calculations_table[[#This Row],[Effective date]]-calculations_table[[#This Row],[Interest start date - Judgments]])/365.25* JudgmentsRate</f>
        <v>#N/A</v>
      </c>
      <c r="O420" s="19">
        <v>1</v>
      </c>
      <c r="P420" s="19" t="e">
        <f>calculations_table[[#This Row],[Period 1 interest multiplier - Judgments]]*calculations_table[[#This Row],[Period 2 interest multiplier - Judgments]]</f>
        <v>#N/A</v>
      </c>
      <c r="Q420" s="11"/>
      <c r="Z420"/>
      <c r="AA420"/>
      <c r="AB420"/>
      <c r="AC420"/>
      <c r="AD420"/>
      <c r="AE420"/>
      <c r="AH420" s="11"/>
      <c r="AI420" s="11"/>
      <c r="AJ420" s="11"/>
      <c r="AK420" s="11"/>
      <c r="AL420" s="11"/>
      <c r="AM420" s="11"/>
    </row>
    <row r="421" spans="1:39" x14ac:dyDescent="0.2">
      <c r="A421" s="37" t="str">
        <f>IFERROR(IF(Calc_type="Bulk", IF(data_final_bulk[[#This Row],[Member ID]]="", "", data_final_bulk[[#This Row],[Member ID]]), IF(A420="Member ID",  "Individual","")), "")</f>
        <v/>
      </c>
      <c r="B421" s="35" t="str">
        <f>IFERROR(IF(Calc_type="Bulk", IF(data_final_bulk[[#This Row],[Global ID]]="", "", data_final_bulk[[#This Row],[Global ID]]), IF(B420="Global ID", "Individual","")), "")</f>
        <v/>
      </c>
      <c r="C421" s="85">
        <f>IF(Calc_type="Bulk", data_final_bulk[[#This Row],[Effective date]], Effective_date_individual)</f>
        <v>0</v>
      </c>
      <c r="D421" s="16">
        <f>IF(Calc_type="Bulk", data_final_bulk[[#This Row],[Earliest payment date]], Earliest_payment_date_individual)</f>
        <v>0</v>
      </c>
      <c r="E421" s="16">
        <f>IF(Calc_type="Bulk", data_final_bulk[[#This Row],[Lump Sum payment date]], Lump_sum_payment_date_individual)</f>
        <v>0</v>
      </c>
      <c r="F421" s="19">
        <f>IF(Calc_type="Bulk", data_final_bulk[[#This Row],[Payment amount]], Payment_amount_individual)</f>
        <v>0</v>
      </c>
      <c r="G421" s="19">
        <f>IF(Calc_type="Bulk", data_final_bulk[[#This Row],[Payment type]], Payment_type_individual)</f>
        <v>0</v>
      </c>
      <c r="H42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1" s="16" t="e">
        <f>IF(calculations_table[[#This Row],[Lump sum flag]]="Y",
calculations_table[[#This Row],[Lump sum payment date]],
   IF(calculations_table[[#This Row],[Earliest payment date]]=0,
      "N/A",
      calculations_table[[#This Row],[Earliest payment date]]
   )
)</f>
        <v>#N/A</v>
      </c>
      <c r="J421" s="19">
        <f>SUMIFS(calculations_table[Payment amount], calculations_table[Member ID], calculations_table[[#This Row],[Member ID]])</f>
        <v>0</v>
      </c>
      <c r="K421" s="19" t="e">
        <f>calculations_table[[#This Row],[Total interest multiplier - Judgments]]</f>
        <v>#N/A</v>
      </c>
      <c r="L421" s="19" t="e">
        <f>calculations_table[[#This Row],[Payment amount]]*(calculations_table[[#This Row],[Interest multiplier]]-1)</f>
        <v>#N/A</v>
      </c>
      <c r="M42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1" s="19" t="e">
        <f>1+(calculations_table[[#This Row],[Effective date]]-calculations_table[[#This Row],[Interest start date - Judgments]])/365.25* JudgmentsRate</f>
        <v>#N/A</v>
      </c>
      <c r="O421" s="19">
        <v>1</v>
      </c>
      <c r="P421" s="19" t="e">
        <f>calculations_table[[#This Row],[Period 1 interest multiplier - Judgments]]*calculations_table[[#This Row],[Period 2 interest multiplier - Judgments]]</f>
        <v>#N/A</v>
      </c>
      <c r="Q421" s="11"/>
      <c r="Z421"/>
      <c r="AA421"/>
      <c r="AB421"/>
      <c r="AC421"/>
      <c r="AD421"/>
      <c r="AE421"/>
      <c r="AH421" s="11"/>
      <c r="AI421" s="11"/>
      <c r="AJ421" s="11"/>
      <c r="AK421" s="11"/>
      <c r="AL421" s="11"/>
      <c r="AM421" s="11"/>
    </row>
    <row r="422" spans="1:39" x14ac:dyDescent="0.2">
      <c r="A422" s="37" t="str">
        <f>IFERROR(IF(Calc_type="Bulk", IF(data_final_bulk[[#This Row],[Member ID]]="", "", data_final_bulk[[#This Row],[Member ID]]), IF(A421="Member ID",  "Individual","")), "")</f>
        <v/>
      </c>
      <c r="B422" s="35" t="str">
        <f>IFERROR(IF(Calc_type="Bulk", IF(data_final_bulk[[#This Row],[Global ID]]="", "", data_final_bulk[[#This Row],[Global ID]]), IF(B421="Global ID", "Individual","")), "")</f>
        <v/>
      </c>
      <c r="C422" s="85">
        <f>IF(Calc_type="Bulk", data_final_bulk[[#This Row],[Effective date]], Effective_date_individual)</f>
        <v>0</v>
      </c>
      <c r="D422" s="16">
        <f>IF(Calc_type="Bulk", data_final_bulk[[#This Row],[Earliest payment date]], Earliest_payment_date_individual)</f>
        <v>0</v>
      </c>
      <c r="E422" s="16">
        <f>IF(Calc_type="Bulk", data_final_bulk[[#This Row],[Lump Sum payment date]], Lump_sum_payment_date_individual)</f>
        <v>0</v>
      </c>
      <c r="F422" s="19">
        <f>IF(Calc_type="Bulk", data_final_bulk[[#This Row],[Payment amount]], Payment_amount_individual)</f>
        <v>0</v>
      </c>
      <c r="G422" s="19">
        <f>IF(Calc_type="Bulk", data_final_bulk[[#This Row],[Payment type]], Payment_type_individual)</f>
        <v>0</v>
      </c>
      <c r="H42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2" s="16" t="e">
        <f>IF(calculations_table[[#This Row],[Lump sum flag]]="Y",
calculations_table[[#This Row],[Lump sum payment date]],
   IF(calculations_table[[#This Row],[Earliest payment date]]=0,
      "N/A",
      calculations_table[[#This Row],[Earliest payment date]]
   )
)</f>
        <v>#N/A</v>
      </c>
      <c r="J422" s="19">
        <f>SUMIFS(calculations_table[Payment amount], calculations_table[Member ID], calculations_table[[#This Row],[Member ID]])</f>
        <v>0</v>
      </c>
      <c r="K422" s="19" t="e">
        <f>calculations_table[[#This Row],[Total interest multiplier - Judgments]]</f>
        <v>#N/A</v>
      </c>
      <c r="L422" s="19" t="e">
        <f>calculations_table[[#This Row],[Payment amount]]*(calculations_table[[#This Row],[Interest multiplier]]-1)</f>
        <v>#N/A</v>
      </c>
      <c r="M42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2" s="19" t="e">
        <f>1+(calculations_table[[#This Row],[Effective date]]-calculations_table[[#This Row],[Interest start date - Judgments]])/365.25* JudgmentsRate</f>
        <v>#N/A</v>
      </c>
      <c r="O422" s="19">
        <v>1</v>
      </c>
      <c r="P422" s="19" t="e">
        <f>calculations_table[[#This Row],[Period 1 interest multiplier - Judgments]]*calculations_table[[#This Row],[Period 2 interest multiplier - Judgments]]</f>
        <v>#N/A</v>
      </c>
      <c r="Q422" s="11"/>
      <c r="Z422"/>
      <c r="AA422"/>
      <c r="AB422"/>
      <c r="AC422"/>
      <c r="AD422"/>
      <c r="AE422"/>
      <c r="AH422" s="11"/>
      <c r="AI422" s="11"/>
      <c r="AJ422" s="11"/>
      <c r="AK422" s="11"/>
      <c r="AL422" s="11"/>
      <c r="AM422" s="11"/>
    </row>
    <row r="423" spans="1:39" x14ac:dyDescent="0.2">
      <c r="A423" s="37" t="str">
        <f>IFERROR(IF(Calc_type="Bulk", IF(data_final_bulk[[#This Row],[Member ID]]="", "", data_final_bulk[[#This Row],[Member ID]]), IF(A422="Member ID",  "Individual","")), "")</f>
        <v/>
      </c>
      <c r="B423" s="35" t="str">
        <f>IFERROR(IF(Calc_type="Bulk", IF(data_final_bulk[[#This Row],[Global ID]]="", "", data_final_bulk[[#This Row],[Global ID]]), IF(B422="Global ID", "Individual","")), "")</f>
        <v/>
      </c>
      <c r="C423" s="85">
        <f>IF(Calc_type="Bulk", data_final_bulk[[#This Row],[Effective date]], Effective_date_individual)</f>
        <v>0</v>
      </c>
      <c r="D423" s="16">
        <f>IF(Calc_type="Bulk", data_final_bulk[[#This Row],[Earliest payment date]], Earliest_payment_date_individual)</f>
        <v>0</v>
      </c>
      <c r="E423" s="16">
        <f>IF(Calc_type="Bulk", data_final_bulk[[#This Row],[Lump Sum payment date]], Lump_sum_payment_date_individual)</f>
        <v>0</v>
      </c>
      <c r="F423" s="19">
        <f>IF(Calc_type="Bulk", data_final_bulk[[#This Row],[Payment amount]], Payment_amount_individual)</f>
        <v>0</v>
      </c>
      <c r="G423" s="19">
        <f>IF(Calc_type="Bulk", data_final_bulk[[#This Row],[Payment type]], Payment_type_individual)</f>
        <v>0</v>
      </c>
      <c r="H42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3" s="16" t="e">
        <f>IF(calculations_table[[#This Row],[Lump sum flag]]="Y",
calculations_table[[#This Row],[Lump sum payment date]],
   IF(calculations_table[[#This Row],[Earliest payment date]]=0,
      "N/A",
      calculations_table[[#This Row],[Earliest payment date]]
   )
)</f>
        <v>#N/A</v>
      </c>
      <c r="J423" s="19">
        <f>SUMIFS(calculations_table[Payment amount], calculations_table[Member ID], calculations_table[[#This Row],[Member ID]])</f>
        <v>0</v>
      </c>
      <c r="K423" s="19" t="e">
        <f>calculations_table[[#This Row],[Total interest multiplier - Judgments]]</f>
        <v>#N/A</v>
      </c>
      <c r="L423" s="19" t="e">
        <f>calculations_table[[#This Row],[Payment amount]]*(calculations_table[[#This Row],[Interest multiplier]]-1)</f>
        <v>#N/A</v>
      </c>
      <c r="M42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3" s="19" t="e">
        <f>1+(calculations_table[[#This Row],[Effective date]]-calculations_table[[#This Row],[Interest start date - Judgments]])/365.25* JudgmentsRate</f>
        <v>#N/A</v>
      </c>
      <c r="O423" s="19">
        <v>1</v>
      </c>
      <c r="P423" s="19" t="e">
        <f>calculations_table[[#This Row],[Period 1 interest multiplier - Judgments]]*calculations_table[[#This Row],[Period 2 interest multiplier - Judgments]]</f>
        <v>#N/A</v>
      </c>
      <c r="Q423" s="11"/>
      <c r="Z423"/>
      <c r="AA423"/>
      <c r="AB423"/>
      <c r="AC423"/>
      <c r="AD423"/>
      <c r="AE423"/>
      <c r="AH423" s="11"/>
      <c r="AI423" s="11"/>
      <c r="AJ423" s="11"/>
      <c r="AK423" s="11"/>
      <c r="AL423" s="11"/>
      <c r="AM423" s="11"/>
    </row>
    <row r="424" spans="1:39" x14ac:dyDescent="0.2">
      <c r="A424" s="37" t="str">
        <f>IFERROR(IF(Calc_type="Bulk", IF(data_final_bulk[[#This Row],[Member ID]]="", "", data_final_bulk[[#This Row],[Member ID]]), IF(A423="Member ID",  "Individual","")), "")</f>
        <v/>
      </c>
      <c r="B424" s="35" t="str">
        <f>IFERROR(IF(Calc_type="Bulk", IF(data_final_bulk[[#This Row],[Global ID]]="", "", data_final_bulk[[#This Row],[Global ID]]), IF(B423="Global ID", "Individual","")), "")</f>
        <v/>
      </c>
      <c r="C424" s="85">
        <f>IF(Calc_type="Bulk", data_final_bulk[[#This Row],[Effective date]], Effective_date_individual)</f>
        <v>0</v>
      </c>
      <c r="D424" s="16">
        <f>IF(Calc_type="Bulk", data_final_bulk[[#This Row],[Earliest payment date]], Earliest_payment_date_individual)</f>
        <v>0</v>
      </c>
      <c r="E424" s="16">
        <f>IF(Calc_type="Bulk", data_final_bulk[[#This Row],[Lump Sum payment date]], Lump_sum_payment_date_individual)</f>
        <v>0</v>
      </c>
      <c r="F424" s="19">
        <f>IF(Calc_type="Bulk", data_final_bulk[[#This Row],[Payment amount]], Payment_amount_individual)</f>
        <v>0</v>
      </c>
      <c r="G424" s="19">
        <f>IF(Calc_type="Bulk", data_final_bulk[[#This Row],[Payment type]], Payment_type_individual)</f>
        <v>0</v>
      </c>
      <c r="H42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4" s="16" t="e">
        <f>IF(calculations_table[[#This Row],[Lump sum flag]]="Y",
calculations_table[[#This Row],[Lump sum payment date]],
   IF(calculations_table[[#This Row],[Earliest payment date]]=0,
      "N/A",
      calculations_table[[#This Row],[Earliest payment date]]
   )
)</f>
        <v>#N/A</v>
      </c>
      <c r="J424" s="19">
        <f>SUMIFS(calculations_table[Payment amount], calculations_table[Member ID], calculations_table[[#This Row],[Member ID]])</f>
        <v>0</v>
      </c>
      <c r="K424" s="19" t="e">
        <f>calculations_table[[#This Row],[Total interest multiplier - Judgments]]</f>
        <v>#N/A</v>
      </c>
      <c r="L424" s="19" t="e">
        <f>calculations_table[[#This Row],[Payment amount]]*(calculations_table[[#This Row],[Interest multiplier]]-1)</f>
        <v>#N/A</v>
      </c>
      <c r="M42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4" s="19" t="e">
        <f>1+(calculations_table[[#This Row],[Effective date]]-calculations_table[[#This Row],[Interest start date - Judgments]])/365.25* JudgmentsRate</f>
        <v>#N/A</v>
      </c>
      <c r="O424" s="19">
        <v>1</v>
      </c>
      <c r="P424" s="19" t="e">
        <f>calculations_table[[#This Row],[Period 1 interest multiplier - Judgments]]*calculations_table[[#This Row],[Period 2 interest multiplier - Judgments]]</f>
        <v>#N/A</v>
      </c>
      <c r="Q424" s="11"/>
      <c r="Z424"/>
      <c r="AA424"/>
      <c r="AB424"/>
      <c r="AC424"/>
      <c r="AD424"/>
      <c r="AE424"/>
      <c r="AH424" s="11"/>
      <c r="AI424" s="11"/>
      <c r="AJ424" s="11"/>
      <c r="AK424" s="11"/>
      <c r="AL424" s="11"/>
      <c r="AM424" s="11"/>
    </row>
    <row r="425" spans="1:39" x14ac:dyDescent="0.2">
      <c r="A425" s="37" t="str">
        <f>IFERROR(IF(Calc_type="Bulk", IF(data_final_bulk[[#This Row],[Member ID]]="", "", data_final_bulk[[#This Row],[Member ID]]), IF(A424="Member ID",  "Individual","")), "")</f>
        <v/>
      </c>
      <c r="B425" s="35" t="str">
        <f>IFERROR(IF(Calc_type="Bulk", IF(data_final_bulk[[#This Row],[Global ID]]="", "", data_final_bulk[[#This Row],[Global ID]]), IF(B424="Global ID", "Individual","")), "")</f>
        <v/>
      </c>
      <c r="C425" s="85">
        <f>IF(Calc_type="Bulk", data_final_bulk[[#This Row],[Effective date]], Effective_date_individual)</f>
        <v>0</v>
      </c>
      <c r="D425" s="16">
        <f>IF(Calc_type="Bulk", data_final_bulk[[#This Row],[Earliest payment date]], Earliest_payment_date_individual)</f>
        <v>0</v>
      </c>
      <c r="E425" s="16">
        <f>IF(Calc_type="Bulk", data_final_bulk[[#This Row],[Lump Sum payment date]], Lump_sum_payment_date_individual)</f>
        <v>0</v>
      </c>
      <c r="F425" s="19">
        <f>IF(Calc_type="Bulk", data_final_bulk[[#This Row],[Payment amount]], Payment_amount_individual)</f>
        <v>0</v>
      </c>
      <c r="G425" s="19">
        <f>IF(Calc_type="Bulk", data_final_bulk[[#This Row],[Payment type]], Payment_type_individual)</f>
        <v>0</v>
      </c>
      <c r="H42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5" s="16" t="e">
        <f>IF(calculations_table[[#This Row],[Lump sum flag]]="Y",
calculations_table[[#This Row],[Lump sum payment date]],
   IF(calculations_table[[#This Row],[Earliest payment date]]=0,
      "N/A",
      calculations_table[[#This Row],[Earliest payment date]]
   )
)</f>
        <v>#N/A</v>
      </c>
      <c r="J425" s="19">
        <f>SUMIFS(calculations_table[Payment amount], calculations_table[Member ID], calculations_table[[#This Row],[Member ID]])</f>
        <v>0</v>
      </c>
      <c r="K425" s="19" t="e">
        <f>calculations_table[[#This Row],[Total interest multiplier - Judgments]]</f>
        <v>#N/A</v>
      </c>
      <c r="L425" s="19" t="e">
        <f>calculations_table[[#This Row],[Payment amount]]*(calculations_table[[#This Row],[Interest multiplier]]-1)</f>
        <v>#N/A</v>
      </c>
      <c r="M42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5" s="19" t="e">
        <f>1+(calculations_table[[#This Row],[Effective date]]-calculations_table[[#This Row],[Interest start date - Judgments]])/365.25* JudgmentsRate</f>
        <v>#N/A</v>
      </c>
      <c r="O425" s="19">
        <v>1</v>
      </c>
      <c r="P425" s="19" t="e">
        <f>calculations_table[[#This Row],[Period 1 interest multiplier - Judgments]]*calculations_table[[#This Row],[Period 2 interest multiplier - Judgments]]</f>
        <v>#N/A</v>
      </c>
      <c r="Q425" s="11"/>
      <c r="Z425"/>
      <c r="AA425"/>
      <c r="AB425"/>
      <c r="AC425"/>
      <c r="AD425"/>
      <c r="AE425"/>
      <c r="AH425" s="11"/>
      <c r="AI425" s="11"/>
      <c r="AJ425" s="11"/>
      <c r="AK425" s="11"/>
      <c r="AL425" s="11"/>
      <c r="AM425" s="11"/>
    </row>
    <row r="426" spans="1:39" x14ac:dyDescent="0.2">
      <c r="A426" s="37" t="str">
        <f>IFERROR(IF(Calc_type="Bulk", IF(data_final_bulk[[#This Row],[Member ID]]="", "", data_final_bulk[[#This Row],[Member ID]]), IF(A425="Member ID",  "Individual","")), "")</f>
        <v/>
      </c>
      <c r="B426" s="35" t="str">
        <f>IFERROR(IF(Calc_type="Bulk", IF(data_final_bulk[[#This Row],[Global ID]]="", "", data_final_bulk[[#This Row],[Global ID]]), IF(B425="Global ID", "Individual","")), "")</f>
        <v/>
      </c>
      <c r="C426" s="85">
        <f>IF(Calc_type="Bulk", data_final_bulk[[#This Row],[Effective date]], Effective_date_individual)</f>
        <v>0</v>
      </c>
      <c r="D426" s="16">
        <f>IF(Calc_type="Bulk", data_final_bulk[[#This Row],[Earliest payment date]], Earliest_payment_date_individual)</f>
        <v>0</v>
      </c>
      <c r="E426" s="16">
        <f>IF(Calc_type="Bulk", data_final_bulk[[#This Row],[Lump Sum payment date]], Lump_sum_payment_date_individual)</f>
        <v>0</v>
      </c>
      <c r="F426" s="19">
        <f>IF(Calc_type="Bulk", data_final_bulk[[#This Row],[Payment amount]], Payment_amount_individual)</f>
        <v>0</v>
      </c>
      <c r="G426" s="19">
        <f>IF(Calc_type="Bulk", data_final_bulk[[#This Row],[Payment type]], Payment_type_individual)</f>
        <v>0</v>
      </c>
      <c r="H42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6" s="16" t="e">
        <f>IF(calculations_table[[#This Row],[Lump sum flag]]="Y",
calculations_table[[#This Row],[Lump sum payment date]],
   IF(calculations_table[[#This Row],[Earliest payment date]]=0,
      "N/A",
      calculations_table[[#This Row],[Earliest payment date]]
   )
)</f>
        <v>#N/A</v>
      </c>
      <c r="J426" s="19">
        <f>SUMIFS(calculations_table[Payment amount], calculations_table[Member ID], calculations_table[[#This Row],[Member ID]])</f>
        <v>0</v>
      </c>
      <c r="K426" s="19" t="e">
        <f>calculations_table[[#This Row],[Total interest multiplier - Judgments]]</f>
        <v>#N/A</v>
      </c>
      <c r="L426" s="19" t="e">
        <f>calculations_table[[#This Row],[Payment amount]]*(calculations_table[[#This Row],[Interest multiplier]]-1)</f>
        <v>#N/A</v>
      </c>
      <c r="M42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6" s="19" t="e">
        <f>1+(calculations_table[[#This Row],[Effective date]]-calculations_table[[#This Row],[Interest start date - Judgments]])/365.25* JudgmentsRate</f>
        <v>#N/A</v>
      </c>
      <c r="O426" s="19">
        <v>1</v>
      </c>
      <c r="P426" s="19" t="e">
        <f>calculations_table[[#This Row],[Period 1 interest multiplier - Judgments]]*calculations_table[[#This Row],[Period 2 interest multiplier - Judgments]]</f>
        <v>#N/A</v>
      </c>
      <c r="Q426" s="11"/>
      <c r="Z426"/>
      <c r="AA426"/>
      <c r="AB426"/>
      <c r="AC426"/>
      <c r="AD426"/>
      <c r="AE426"/>
      <c r="AH426" s="11"/>
      <c r="AI426" s="11"/>
      <c r="AJ426" s="11"/>
      <c r="AK426" s="11"/>
      <c r="AL426" s="11"/>
      <c r="AM426" s="11"/>
    </row>
    <row r="427" spans="1:39" x14ac:dyDescent="0.2">
      <c r="A427" s="37" t="str">
        <f>IFERROR(IF(Calc_type="Bulk", IF(data_final_bulk[[#This Row],[Member ID]]="", "", data_final_bulk[[#This Row],[Member ID]]), IF(A426="Member ID",  "Individual","")), "")</f>
        <v/>
      </c>
      <c r="B427" s="35" t="str">
        <f>IFERROR(IF(Calc_type="Bulk", IF(data_final_bulk[[#This Row],[Global ID]]="", "", data_final_bulk[[#This Row],[Global ID]]), IF(B426="Global ID", "Individual","")), "")</f>
        <v/>
      </c>
      <c r="C427" s="85">
        <f>IF(Calc_type="Bulk", data_final_bulk[[#This Row],[Effective date]], Effective_date_individual)</f>
        <v>0</v>
      </c>
      <c r="D427" s="16">
        <f>IF(Calc_type="Bulk", data_final_bulk[[#This Row],[Earliest payment date]], Earliest_payment_date_individual)</f>
        <v>0</v>
      </c>
      <c r="E427" s="16">
        <f>IF(Calc_type="Bulk", data_final_bulk[[#This Row],[Lump Sum payment date]], Lump_sum_payment_date_individual)</f>
        <v>0</v>
      </c>
      <c r="F427" s="19">
        <f>IF(Calc_type="Bulk", data_final_bulk[[#This Row],[Payment amount]], Payment_amount_individual)</f>
        <v>0</v>
      </c>
      <c r="G427" s="19">
        <f>IF(Calc_type="Bulk", data_final_bulk[[#This Row],[Payment type]], Payment_type_individual)</f>
        <v>0</v>
      </c>
      <c r="H42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7" s="16" t="e">
        <f>IF(calculations_table[[#This Row],[Lump sum flag]]="Y",
calculations_table[[#This Row],[Lump sum payment date]],
   IF(calculations_table[[#This Row],[Earliest payment date]]=0,
      "N/A",
      calculations_table[[#This Row],[Earliest payment date]]
   )
)</f>
        <v>#N/A</v>
      </c>
      <c r="J427" s="19">
        <f>SUMIFS(calculations_table[Payment amount], calculations_table[Member ID], calculations_table[[#This Row],[Member ID]])</f>
        <v>0</v>
      </c>
      <c r="K427" s="19" t="e">
        <f>calculations_table[[#This Row],[Total interest multiplier - Judgments]]</f>
        <v>#N/A</v>
      </c>
      <c r="L427" s="19" t="e">
        <f>calculations_table[[#This Row],[Payment amount]]*(calculations_table[[#This Row],[Interest multiplier]]-1)</f>
        <v>#N/A</v>
      </c>
      <c r="M42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7" s="19" t="e">
        <f>1+(calculations_table[[#This Row],[Effective date]]-calculations_table[[#This Row],[Interest start date - Judgments]])/365.25* JudgmentsRate</f>
        <v>#N/A</v>
      </c>
      <c r="O427" s="19">
        <v>1</v>
      </c>
      <c r="P427" s="19" t="e">
        <f>calculations_table[[#This Row],[Period 1 interest multiplier - Judgments]]*calculations_table[[#This Row],[Period 2 interest multiplier - Judgments]]</f>
        <v>#N/A</v>
      </c>
      <c r="Q427" s="11"/>
      <c r="Z427"/>
      <c r="AA427"/>
      <c r="AB427"/>
      <c r="AC427"/>
      <c r="AD427"/>
      <c r="AE427"/>
      <c r="AH427" s="11"/>
      <c r="AI427" s="11"/>
      <c r="AJ427" s="11"/>
      <c r="AK427" s="11"/>
      <c r="AL427" s="11"/>
      <c r="AM427" s="11"/>
    </row>
    <row r="428" spans="1:39" x14ac:dyDescent="0.2">
      <c r="A428" s="37" t="str">
        <f>IFERROR(IF(Calc_type="Bulk", IF(data_final_bulk[[#This Row],[Member ID]]="", "", data_final_bulk[[#This Row],[Member ID]]), IF(A427="Member ID",  "Individual","")), "")</f>
        <v/>
      </c>
      <c r="B428" s="35" t="str">
        <f>IFERROR(IF(Calc_type="Bulk", IF(data_final_bulk[[#This Row],[Global ID]]="", "", data_final_bulk[[#This Row],[Global ID]]), IF(B427="Global ID", "Individual","")), "")</f>
        <v/>
      </c>
      <c r="C428" s="85">
        <f>IF(Calc_type="Bulk", data_final_bulk[[#This Row],[Effective date]], Effective_date_individual)</f>
        <v>0</v>
      </c>
      <c r="D428" s="16">
        <f>IF(Calc_type="Bulk", data_final_bulk[[#This Row],[Earliest payment date]], Earliest_payment_date_individual)</f>
        <v>0</v>
      </c>
      <c r="E428" s="16">
        <f>IF(Calc_type="Bulk", data_final_bulk[[#This Row],[Lump Sum payment date]], Lump_sum_payment_date_individual)</f>
        <v>0</v>
      </c>
      <c r="F428" s="19">
        <f>IF(Calc_type="Bulk", data_final_bulk[[#This Row],[Payment amount]], Payment_amount_individual)</f>
        <v>0</v>
      </c>
      <c r="G428" s="19">
        <f>IF(Calc_type="Bulk", data_final_bulk[[#This Row],[Payment type]], Payment_type_individual)</f>
        <v>0</v>
      </c>
      <c r="H42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8" s="16" t="e">
        <f>IF(calculations_table[[#This Row],[Lump sum flag]]="Y",
calculations_table[[#This Row],[Lump sum payment date]],
   IF(calculations_table[[#This Row],[Earliest payment date]]=0,
      "N/A",
      calculations_table[[#This Row],[Earliest payment date]]
   )
)</f>
        <v>#N/A</v>
      </c>
      <c r="J428" s="19">
        <f>SUMIFS(calculations_table[Payment amount], calculations_table[Member ID], calculations_table[[#This Row],[Member ID]])</f>
        <v>0</v>
      </c>
      <c r="K428" s="19" t="e">
        <f>calculations_table[[#This Row],[Total interest multiplier - Judgments]]</f>
        <v>#N/A</v>
      </c>
      <c r="L428" s="19" t="e">
        <f>calculations_table[[#This Row],[Payment amount]]*(calculations_table[[#This Row],[Interest multiplier]]-1)</f>
        <v>#N/A</v>
      </c>
      <c r="M42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8" s="19" t="e">
        <f>1+(calculations_table[[#This Row],[Effective date]]-calculations_table[[#This Row],[Interest start date - Judgments]])/365.25* JudgmentsRate</f>
        <v>#N/A</v>
      </c>
      <c r="O428" s="19">
        <v>1</v>
      </c>
      <c r="P428" s="19" t="e">
        <f>calculations_table[[#This Row],[Period 1 interest multiplier - Judgments]]*calculations_table[[#This Row],[Period 2 interest multiplier - Judgments]]</f>
        <v>#N/A</v>
      </c>
      <c r="Q428" s="11"/>
      <c r="Z428"/>
      <c r="AA428"/>
      <c r="AB428"/>
      <c r="AC428"/>
      <c r="AD428"/>
      <c r="AE428"/>
      <c r="AH428" s="11"/>
      <c r="AI428" s="11"/>
      <c r="AJ428" s="11"/>
      <c r="AK428" s="11"/>
      <c r="AL428" s="11"/>
      <c r="AM428" s="11"/>
    </row>
    <row r="429" spans="1:39" x14ac:dyDescent="0.2">
      <c r="A429" s="37" t="str">
        <f>IFERROR(IF(Calc_type="Bulk", IF(data_final_bulk[[#This Row],[Member ID]]="", "", data_final_bulk[[#This Row],[Member ID]]), IF(A428="Member ID",  "Individual","")), "")</f>
        <v/>
      </c>
      <c r="B429" s="35" t="str">
        <f>IFERROR(IF(Calc_type="Bulk", IF(data_final_bulk[[#This Row],[Global ID]]="", "", data_final_bulk[[#This Row],[Global ID]]), IF(B428="Global ID", "Individual","")), "")</f>
        <v/>
      </c>
      <c r="C429" s="85">
        <f>IF(Calc_type="Bulk", data_final_bulk[[#This Row],[Effective date]], Effective_date_individual)</f>
        <v>0</v>
      </c>
      <c r="D429" s="16">
        <f>IF(Calc_type="Bulk", data_final_bulk[[#This Row],[Earliest payment date]], Earliest_payment_date_individual)</f>
        <v>0</v>
      </c>
      <c r="E429" s="16">
        <f>IF(Calc_type="Bulk", data_final_bulk[[#This Row],[Lump Sum payment date]], Lump_sum_payment_date_individual)</f>
        <v>0</v>
      </c>
      <c r="F429" s="19">
        <f>IF(Calc_type="Bulk", data_final_bulk[[#This Row],[Payment amount]], Payment_amount_individual)</f>
        <v>0</v>
      </c>
      <c r="G429" s="19">
        <f>IF(Calc_type="Bulk", data_final_bulk[[#This Row],[Payment type]], Payment_type_individual)</f>
        <v>0</v>
      </c>
      <c r="H42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29" s="16" t="e">
        <f>IF(calculations_table[[#This Row],[Lump sum flag]]="Y",
calculations_table[[#This Row],[Lump sum payment date]],
   IF(calculations_table[[#This Row],[Earliest payment date]]=0,
      "N/A",
      calculations_table[[#This Row],[Earliest payment date]]
   )
)</f>
        <v>#N/A</v>
      </c>
      <c r="J429" s="19">
        <f>SUMIFS(calculations_table[Payment amount], calculations_table[Member ID], calculations_table[[#This Row],[Member ID]])</f>
        <v>0</v>
      </c>
      <c r="K429" s="19" t="e">
        <f>calculations_table[[#This Row],[Total interest multiplier - Judgments]]</f>
        <v>#N/A</v>
      </c>
      <c r="L429" s="19" t="e">
        <f>calculations_table[[#This Row],[Payment amount]]*(calculations_table[[#This Row],[Interest multiplier]]-1)</f>
        <v>#N/A</v>
      </c>
      <c r="M42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29" s="19" t="e">
        <f>1+(calculations_table[[#This Row],[Effective date]]-calculations_table[[#This Row],[Interest start date - Judgments]])/365.25* JudgmentsRate</f>
        <v>#N/A</v>
      </c>
      <c r="O429" s="19">
        <v>1</v>
      </c>
      <c r="P429" s="19" t="e">
        <f>calculations_table[[#This Row],[Period 1 interest multiplier - Judgments]]*calculations_table[[#This Row],[Period 2 interest multiplier - Judgments]]</f>
        <v>#N/A</v>
      </c>
      <c r="Q429" s="11"/>
      <c r="Z429"/>
      <c r="AA429"/>
      <c r="AB429"/>
      <c r="AC429"/>
      <c r="AD429"/>
      <c r="AE429"/>
      <c r="AH429" s="11"/>
      <c r="AI429" s="11"/>
      <c r="AJ429" s="11"/>
      <c r="AK429" s="11"/>
      <c r="AL429" s="11"/>
      <c r="AM429" s="11"/>
    </row>
    <row r="430" spans="1:39" x14ac:dyDescent="0.2">
      <c r="A430" s="37" t="str">
        <f>IFERROR(IF(Calc_type="Bulk", IF(data_final_bulk[[#This Row],[Member ID]]="", "", data_final_bulk[[#This Row],[Member ID]]), IF(A429="Member ID",  "Individual","")), "")</f>
        <v/>
      </c>
      <c r="B430" s="35" t="str">
        <f>IFERROR(IF(Calc_type="Bulk", IF(data_final_bulk[[#This Row],[Global ID]]="", "", data_final_bulk[[#This Row],[Global ID]]), IF(B429="Global ID", "Individual","")), "")</f>
        <v/>
      </c>
      <c r="C430" s="85">
        <f>IF(Calc_type="Bulk", data_final_bulk[[#This Row],[Effective date]], Effective_date_individual)</f>
        <v>0</v>
      </c>
      <c r="D430" s="16">
        <f>IF(Calc_type="Bulk", data_final_bulk[[#This Row],[Earliest payment date]], Earliest_payment_date_individual)</f>
        <v>0</v>
      </c>
      <c r="E430" s="16">
        <f>IF(Calc_type="Bulk", data_final_bulk[[#This Row],[Lump Sum payment date]], Lump_sum_payment_date_individual)</f>
        <v>0</v>
      </c>
      <c r="F430" s="19">
        <f>IF(Calc_type="Bulk", data_final_bulk[[#This Row],[Payment amount]], Payment_amount_individual)</f>
        <v>0</v>
      </c>
      <c r="G430" s="19">
        <f>IF(Calc_type="Bulk", data_final_bulk[[#This Row],[Payment type]], Payment_type_individual)</f>
        <v>0</v>
      </c>
      <c r="H43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0" s="16" t="e">
        <f>IF(calculations_table[[#This Row],[Lump sum flag]]="Y",
calculations_table[[#This Row],[Lump sum payment date]],
   IF(calculations_table[[#This Row],[Earliest payment date]]=0,
      "N/A",
      calculations_table[[#This Row],[Earliest payment date]]
   )
)</f>
        <v>#N/A</v>
      </c>
      <c r="J430" s="19">
        <f>SUMIFS(calculations_table[Payment amount], calculations_table[Member ID], calculations_table[[#This Row],[Member ID]])</f>
        <v>0</v>
      </c>
      <c r="K430" s="19" t="e">
        <f>calculations_table[[#This Row],[Total interest multiplier - Judgments]]</f>
        <v>#N/A</v>
      </c>
      <c r="L430" s="19" t="e">
        <f>calculations_table[[#This Row],[Payment amount]]*(calculations_table[[#This Row],[Interest multiplier]]-1)</f>
        <v>#N/A</v>
      </c>
      <c r="M43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0" s="19" t="e">
        <f>1+(calculations_table[[#This Row],[Effective date]]-calculations_table[[#This Row],[Interest start date - Judgments]])/365.25* JudgmentsRate</f>
        <v>#N/A</v>
      </c>
      <c r="O430" s="19">
        <v>1</v>
      </c>
      <c r="P430" s="19" t="e">
        <f>calculations_table[[#This Row],[Period 1 interest multiplier - Judgments]]*calculations_table[[#This Row],[Period 2 interest multiplier - Judgments]]</f>
        <v>#N/A</v>
      </c>
      <c r="Q430" s="11"/>
      <c r="Z430"/>
      <c r="AA430"/>
      <c r="AB430"/>
      <c r="AC430"/>
      <c r="AD430"/>
      <c r="AE430"/>
      <c r="AH430" s="11"/>
      <c r="AI430" s="11"/>
      <c r="AJ430" s="11"/>
      <c r="AK430" s="11"/>
      <c r="AL430" s="11"/>
      <c r="AM430" s="11"/>
    </row>
    <row r="431" spans="1:39" x14ac:dyDescent="0.2">
      <c r="A431" s="37" t="str">
        <f>IFERROR(IF(Calc_type="Bulk", IF(data_final_bulk[[#This Row],[Member ID]]="", "", data_final_bulk[[#This Row],[Member ID]]), IF(A430="Member ID",  "Individual","")), "")</f>
        <v/>
      </c>
      <c r="B431" s="35" t="str">
        <f>IFERROR(IF(Calc_type="Bulk", IF(data_final_bulk[[#This Row],[Global ID]]="", "", data_final_bulk[[#This Row],[Global ID]]), IF(B430="Global ID", "Individual","")), "")</f>
        <v/>
      </c>
      <c r="C431" s="85">
        <f>IF(Calc_type="Bulk", data_final_bulk[[#This Row],[Effective date]], Effective_date_individual)</f>
        <v>0</v>
      </c>
      <c r="D431" s="16">
        <f>IF(Calc_type="Bulk", data_final_bulk[[#This Row],[Earliest payment date]], Earliest_payment_date_individual)</f>
        <v>0</v>
      </c>
      <c r="E431" s="16">
        <f>IF(Calc_type="Bulk", data_final_bulk[[#This Row],[Lump Sum payment date]], Lump_sum_payment_date_individual)</f>
        <v>0</v>
      </c>
      <c r="F431" s="19">
        <f>IF(Calc_type="Bulk", data_final_bulk[[#This Row],[Payment amount]], Payment_amount_individual)</f>
        <v>0</v>
      </c>
      <c r="G431" s="19">
        <f>IF(Calc_type="Bulk", data_final_bulk[[#This Row],[Payment type]], Payment_type_individual)</f>
        <v>0</v>
      </c>
      <c r="H43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1" s="16" t="e">
        <f>IF(calculations_table[[#This Row],[Lump sum flag]]="Y",
calculations_table[[#This Row],[Lump sum payment date]],
   IF(calculations_table[[#This Row],[Earliest payment date]]=0,
      "N/A",
      calculations_table[[#This Row],[Earliest payment date]]
   )
)</f>
        <v>#N/A</v>
      </c>
      <c r="J431" s="19">
        <f>SUMIFS(calculations_table[Payment amount], calculations_table[Member ID], calculations_table[[#This Row],[Member ID]])</f>
        <v>0</v>
      </c>
      <c r="K431" s="19" t="e">
        <f>calculations_table[[#This Row],[Total interest multiplier - Judgments]]</f>
        <v>#N/A</v>
      </c>
      <c r="L431" s="19" t="e">
        <f>calculations_table[[#This Row],[Payment amount]]*(calculations_table[[#This Row],[Interest multiplier]]-1)</f>
        <v>#N/A</v>
      </c>
      <c r="M43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1" s="19" t="e">
        <f>1+(calculations_table[[#This Row],[Effective date]]-calculations_table[[#This Row],[Interest start date - Judgments]])/365.25* JudgmentsRate</f>
        <v>#N/A</v>
      </c>
      <c r="O431" s="19">
        <v>1</v>
      </c>
      <c r="P431" s="19" t="e">
        <f>calculations_table[[#This Row],[Period 1 interest multiplier - Judgments]]*calculations_table[[#This Row],[Period 2 interest multiplier - Judgments]]</f>
        <v>#N/A</v>
      </c>
      <c r="Q431" s="11"/>
      <c r="Z431"/>
      <c r="AA431"/>
      <c r="AB431"/>
      <c r="AC431"/>
      <c r="AD431"/>
      <c r="AE431"/>
      <c r="AH431" s="11"/>
      <c r="AI431" s="11"/>
      <c r="AJ431" s="11"/>
      <c r="AK431" s="11"/>
      <c r="AL431" s="11"/>
      <c r="AM431" s="11"/>
    </row>
    <row r="432" spans="1:39" x14ac:dyDescent="0.2">
      <c r="A432" s="37" t="str">
        <f>IFERROR(IF(Calc_type="Bulk", IF(data_final_bulk[[#This Row],[Member ID]]="", "", data_final_bulk[[#This Row],[Member ID]]), IF(A431="Member ID",  "Individual","")), "")</f>
        <v/>
      </c>
      <c r="B432" s="35" t="str">
        <f>IFERROR(IF(Calc_type="Bulk", IF(data_final_bulk[[#This Row],[Global ID]]="", "", data_final_bulk[[#This Row],[Global ID]]), IF(B431="Global ID", "Individual","")), "")</f>
        <v/>
      </c>
      <c r="C432" s="85">
        <f>IF(Calc_type="Bulk", data_final_bulk[[#This Row],[Effective date]], Effective_date_individual)</f>
        <v>0</v>
      </c>
      <c r="D432" s="16">
        <f>IF(Calc_type="Bulk", data_final_bulk[[#This Row],[Earliest payment date]], Earliest_payment_date_individual)</f>
        <v>0</v>
      </c>
      <c r="E432" s="16">
        <f>IF(Calc_type="Bulk", data_final_bulk[[#This Row],[Lump Sum payment date]], Lump_sum_payment_date_individual)</f>
        <v>0</v>
      </c>
      <c r="F432" s="19">
        <f>IF(Calc_type="Bulk", data_final_bulk[[#This Row],[Payment amount]], Payment_amount_individual)</f>
        <v>0</v>
      </c>
      <c r="G432" s="19">
        <f>IF(Calc_type="Bulk", data_final_bulk[[#This Row],[Payment type]], Payment_type_individual)</f>
        <v>0</v>
      </c>
      <c r="H43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2" s="16" t="e">
        <f>IF(calculations_table[[#This Row],[Lump sum flag]]="Y",
calculations_table[[#This Row],[Lump sum payment date]],
   IF(calculations_table[[#This Row],[Earliest payment date]]=0,
      "N/A",
      calculations_table[[#This Row],[Earliest payment date]]
   )
)</f>
        <v>#N/A</v>
      </c>
      <c r="J432" s="19">
        <f>SUMIFS(calculations_table[Payment amount], calculations_table[Member ID], calculations_table[[#This Row],[Member ID]])</f>
        <v>0</v>
      </c>
      <c r="K432" s="19" t="e">
        <f>calculations_table[[#This Row],[Total interest multiplier - Judgments]]</f>
        <v>#N/A</v>
      </c>
      <c r="L432" s="19" t="e">
        <f>calculations_table[[#This Row],[Payment amount]]*(calculations_table[[#This Row],[Interest multiplier]]-1)</f>
        <v>#N/A</v>
      </c>
      <c r="M43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2" s="19" t="e">
        <f>1+(calculations_table[[#This Row],[Effective date]]-calculations_table[[#This Row],[Interest start date - Judgments]])/365.25* JudgmentsRate</f>
        <v>#N/A</v>
      </c>
      <c r="O432" s="19">
        <v>1</v>
      </c>
      <c r="P432" s="19" t="e">
        <f>calculations_table[[#This Row],[Period 1 interest multiplier - Judgments]]*calculations_table[[#This Row],[Period 2 interest multiplier - Judgments]]</f>
        <v>#N/A</v>
      </c>
      <c r="Q432" s="11"/>
      <c r="Z432"/>
      <c r="AA432"/>
      <c r="AB432"/>
      <c r="AC432"/>
      <c r="AD432"/>
      <c r="AE432"/>
      <c r="AH432" s="11"/>
      <c r="AI432" s="11"/>
      <c r="AJ432" s="11"/>
      <c r="AK432" s="11"/>
      <c r="AL432" s="11"/>
      <c r="AM432" s="11"/>
    </row>
    <row r="433" spans="1:39" x14ac:dyDescent="0.2">
      <c r="A433" s="37" t="str">
        <f>IFERROR(IF(Calc_type="Bulk", IF(data_final_bulk[[#This Row],[Member ID]]="", "", data_final_bulk[[#This Row],[Member ID]]), IF(A432="Member ID",  "Individual","")), "")</f>
        <v/>
      </c>
      <c r="B433" s="35" t="str">
        <f>IFERROR(IF(Calc_type="Bulk", IF(data_final_bulk[[#This Row],[Global ID]]="", "", data_final_bulk[[#This Row],[Global ID]]), IF(B432="Global ID", "Individual","")), "")</f>
        <v/>
      </c>
      <c r="C433" s="85">
        <f>IF(Calc_type="Bulk", data_final_bulk[[#This Row],[Effective date]], Effective_date_individual)</f>
        <v>0</v>
      </c>
      <c r="D433" s="16">
        <f>IF(Calc_type="Bulk", data_final_bulk[[#This Row],[Earliest payment date]], Earliest_payment_date_individual)</f>
        <v>0</v>
      </c>
      <c r="E433" s="16">
        <f>IF(Calc_type="Bulk", data_final_bulk[[#This Row],[Lump Sum payment date]], Lump_sum_payment_date_individual)</f>
        <v>0</v>
      </c>
      <c r="F433" s="19">
        <f>IF(Calc_type="Bulk", data_final_bulk[[#This Row],[Payment amount]], Payment_amount_individual)</f>
        <v>0</v>
      </c>
      <c r="G433" s="19">
        <f>IF(Calc_type="Bulk", data_final_bulk[[#This Row],[Payment type]], Payment_type_individual)</f>
        <v>0</v>
      </c>
      <c r="H43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3" s="16" t="e">
        <f>IF(calculations_table[[#This Row],[Lump sum flag]]="Y",
calculations_table[[#This Row],[Lump sum payment date]],
   IF(calculations_table[[#This Row],[Earliest payment date]]=0,
      "N/A",
      calculations_table[[#This Row],[Earliest payment date]]
   )
)</f>
        <v>#N/A</v>
      </c>
      <c r="J433" s="19">
        <f>SUMIFS(calculations_table[Payment amount], calculations_table[Member ID], calculations_table[[#This Row],[Member ID]])</f>
        <v>0</v>
      </c>
      <c r="K433" s="19" t="e">
        <f>calculations_table[[#This Row],[Total interest multiplier - Judgments]]</f>
        <v>#N/A</v>
      </c>
      <c r="L433" s="19" t="e">
        <f>calculations_table[[#This Row],[Payment amount]]*(calculations_table[[#This Row],[Interest multiplier]]-1)</f>
        <v>#N/A</v>
      </c>
      <c r="M43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3" s="19" t="e">
        <f>1+(calculations_table[[#This Row],[Effective date]]-calculations_table[[#This Row],[Interest start date - Judgments]])/365.25* JudgmentsRate</f>
        <v>#N/A</v>
      </c>
      <c r="O433" s="19">
        <v>1</v>
      </c>
      <c r="P433" s="19" t="e">
        <f>calculations_table[[#This Row],[Period 1 interest multiplier - Judgments]]*calculations_table[[#This Row],[Period 2 interest multiplier - Judgments]]</f>
        <v>#N/A</v>
      </c>
      <c r="Q433" s="11"/>
      <c r="Z433"/>
      <c r="AA433"/>
      <c r="AB433"/>
      <c r="AC433"/>
      <c r="AD433"/>
      <c r="AE433"/>
      <c r="AH433" s="11"/>
      <c r="AI433" s="11"/>
      <c r="AJ433" s="11"/>
      <c r="AK433" s="11"/>
      <c r="AL433" s="11"/>
      <c r="AM433" s="11"/>
    </row>
    <row r="434" spans="1:39" x14ac:dyDescent="0.2">
      <c r="A434" s="37" t="str">
        <f>IFERROR(IF(Calc_type="Bulk", IF(data_final_bulk[[#This Row],[Member ID]]="", "", data_final_bulk[[#This Row],[Member ID]]), IF(A433="Member ID",  "Individual","")), "")</f>
        <v/>
      </c>
      <c r="B434" s="35" t="str">
        <f>IFERROR(IF(Calc_type="Bulk", IF(data_final_bulk[[#This Row],[Global ID]]="", "", data_final_bulk[[#This Row],[Global ID]]), IF(B433="Global ID", "Individual","")), "")</f>
        <v/>
      </c>
      <c r="C434" s="85">
        <f>IF(Calc_type="Bulk", data_final_bulk[[#This Row],[Effective date]], Effective_date_individual)</f>
        <v>0</v>
      </c>
      <c r="D434" s="16">
        <f>IF(Calc_type="Bulk", data_final_bulk[[#This Row],[Earliest payment date]], Earliest_payment_date_individual)</f>
        <v>0</v>
      </c>
      <c r="E434" s="16">
        <f>IF(Calc_type="Bulk", data_final_bulk[[#This Row],[Lump Sum payment date]], Lump_sum_payment_date_individual)</f>
        <v>0</v>
      </c>
      <c r="F434" s="19">
        <f>IF(Calc_type="Bulk", data_final_bulk[[#This Row],[Payment amount]], Payment_amount_individual)</f>
        <v>0</v>
      </c>
      <c r="G434" s="19">
        <f>IF(Calc_type="Bulk", data_final_bulk[[#This Row],[Payment type]], Payment_type_individual)</f>
        <v>0</v>
      </c>
      <c r="H43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4" s="16" t="e">
        <f>IF(calculations_table[[#This Row],[Lump sum flag]]="Y",
calculations_table[[#This Row],[Lump sum payment date]],
   IF(calculations_table[[#This Row],[Earliest payment date]]=0,
      "N/A",
      calculations_table[[#This Row],[Earliest payment date]]
   )
)</f>
        <v>#N/A</v>
      </c>
      <c r="J434" s="19">
        <f>SUMIFS(calculations_table[Payment amount], calculations_table[Member ID], calculations_table[[#This Row],[Member ID]])</f>
        <v>0</v>
      </c>
      <c r="K434" s="19" t="e">
        <f>calculations_table[[#This Row],[Total interest multiplier - Judgments]]</f>
        <v>#N/A</v>
      </c>
      <c r="L434" s="19" t="e">
        <f>calculations_table[[#This Row],[Payment amount]]*(calculations_table[[#This Row],[Interest multiplier]]-1)</f>
        <v>#N/A</v>
      </c>
      <c r="M43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4" s="19" t="e">
        <f>1+(calculations_table[[#This Row],[Effective date]]-calculations_table[[#This Row],[Interest start date - Judgments]])/365.25* JudgmentsRate</f>
        <v>#N/A</v>
      </c>
      <c r="O434" s="19">
        <v>1</v>
      </c>
      <c r="P434" s="19" t="e">
        <f>calculations_table[[#This Row],[Period 1 interest multiplier - Judgments]]*calculations_table[[#This Row],[Period 2 interest multiplier - Judgments]]</f>
        <v>#N/A</v>
      </c>
      <c r="Q434" s="11"/>
      <c r="Z434"/>
      <c r="AA434"/>
      <c r="AB434"/>
      <c r="AC434"/>
      <c r="AD434"/>
      <c r="AE434"/>
      <c r="AH434" s="11"/>
      <c r="AI434" s="11"/>
      <c r="AJ434" s="11"/>
      <c r="AK434" s="11"/>
      <c r="AL434" s="11"/>
      <c r="AM434" s="11"/>
    </row>
    <row r="435" spans="1:39" x14ac:dyDescent="0.2">
      <c r="A435" s="37" t="str">
        <f>IFERROR(IF(Calc_type="Bulk", IF(data_final_bulk[[#This Row],[Member ID]]="", "", data_final_bulk[[#This Row],[Member ID]]), IF(A434="Member ID",  "Individual","")), "")</f>
        <v/>
      </c>
      <c r="B435" s="35" t="str">
        <f>IFERROR(IF(Calc_type="Bulk", IF(data_final_bulk[[#This Row],[Global ID]]="", "", data_final_bulk[[#This Row],[Global ID]]), IF(B434="Global ID", "Individual","")), "")</f>
        <v/>
      </c>
      <c r="C435" s="85">
        <f>IF(Calc_type="Bulk", data_final_bulk[[#This Row],[Effective date]], Effective_date_individual)</f>
        <v>0</v>
      </c>
      <c r="D435" s="16">
        <f>IF(Calc_type="Bulk", data_final_bulk[[#This Row],[Earliest payment date]], Earliest_payment_date_individual)</f>
        <v>0</v>
      </c>
      <c r="E435" s="16">
        <f>IF(Calc_type="Bulk", data_final_bulk[[#This Row],[Lump Sum payment date]], Lump_sum_payment_date_individual)</f>
        <v>0</v>
      </c>
      <c r="F435" s="19">
        <f>IF(Calc_type="Bulk", data_final_bulk[[#This Row],[Payment amount]], Payment_amount_individual)</f>
        <v>0</v>
      </c>
      <c r="G435" s="19">
        <f>IF(Calc_type="Bulk", data_final_bulk[[#This Row],[Payment type]], Payment_type_individual)</f>
        <v>0</v>
      </c>
      <c r="H43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5" s="16" t="e">
        <f>IF(calculations_table[[#This Row],[Lump sum flag]]="Y",
calculations_table[[#This Row],[Lump sum payment date]],
   IF(calculations_table[[#This Row],[Earliest payment date]]=0,
      "N/A",
      calculations_table[[#This Row],[Earliest payment date]]
   )
)</f>
        <v>#N/A</v>
      </c>
      <c r="J435" s="19">
        <f>SUMIFS(calculations_table[Payment amount], calculations_table[Member ID], calculations_table[[#This Row],[Member ID]])</f>
        <v>0</v>
      </c>
      <c r="K435" s="19" t="e">
        <f>calculations_table[[#This Row],[Total interest multiplier - Judgments]]</f>
        <v>#N/A</v>
      </c>
      <c r="L435" s="19" t="e">
        <f>calculations_table[[#This Row],[Payment amount]]*(calculations_table[[#This Row],[Interest multiplier]]-1)</f>
        <v>#N/A</v>
      </c>
      <c r="M43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5" s="19" t="e">
        <f>1+(calculations_table[[#This Row],[Effective date]]-calculations_table[[#This Row],[Interest start date - Judgments]])/365.25* JudgmentsRate</f>
        <v>#N/A</v>
      </c>
      <c r="O435" s="19">
        <v>1</v>
      </c>
      <c r="P435" s="19" t="e">
        <f>calculations_table[[#This Row],[Period 1 interest multiplier - Judgments]]*calculations_table[[#This Row],[Period 2 interest multiplier - Judgments]]</f>
        <v>#N/A</v>
      </c>
      <c r="Q435" s="11"/>
      <c r="Z435"/>
      <c r="AA435"/>
      <c r="AB435"/>
      <c r="AC435"/>
      <c r="AD435"/>
      <c r="AE435"/>
      <c r="AH435" s="11"/>
      <c r="AI435" s="11"/>
      <c r="AJ435" s="11"/>
      <c r="AK435" s="11"/>
      <c r="AL435" s="11"/>
      <c r="AM435" s="11"/>
    </row>
    <row r="436" spans="1:39" x14ac:dyDescent="0.2">
      <c r="A436" s="37" t="str">
        <f>IFERROR(IF(Calc_type="Bulk", IF(data_final_bulk[[#This Row],[Member ID]]="", "", data_final_bulk[[#This Row],[Member ID]]), IF(A435="Member ID",  "Individual","")), "")</f>
        <v/>
      </c>
      <c r="B436" s="35" t="str">
        <f>IFERROR(IF(Calc_type="Bulk", IF(data_final_bulk[[#This Row],[Global ID]]="", "", data_final_bulk[[#This Row],[Global ID]]), IF(B435="Global ID", "Individual","")), "")</f>
        <v/>
      </c>
      <c r="C436" s="85">
        <f>IF(Calc_type="Bulk", data_final_bulk[[#This Row],[Effective date]], Effective_date_individual)</f>
        <v>0</v>
      </c>
      <c r="D436" s="16">
        <f>IF(Calc_type="Bulk", data_final_bulk[[#This Row],[Earliest payment date]], Earliest_payment_date_individual)</f>
        <v>0</v>
      </c>
      <c r="E436" s="16">
        <f>IF(Calc_type="Bulk", data_final_bulk[[#This Row],[Lump Sum payment date]], Lump_sum_payment_date_individual)</f>
        <v>0</v>
      </c>
      <c r="F436" s="19">
        <f>IF(Calc_type="Bulk", data_final_bulk[[#This Row],[Payment amount]], Payment_amount_individual)</f>
        <v>0</v>
      </c>
      <c r="G436" s="19">
        <f>IF(Calc_type="Bulk", data_final_bulk[[#This Row],[Payment type]], Payment_type_individual)</f>
        <v>0</v>
      </c>
      <c r="H43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6" s="16" t="e">
        <f>IF(calculations_table[[#This Row],[Lump sum flag]]="Y",
calculations_table[[#This Row],[Lump sum payment date]],
   IF(calculations_table[[#This Row],[Earliest payment date]]=0,
      "N/A",
      calculations_table[[#This Row],[Earliest payment date]]
   )
)</f>
        <v>#N/A</v>
      </c>
      <c r="J436" s="19">
        <f>SUMIFS(calculations_table[Payment amount], calculations_table[Member ID], calculations_table[[#This Row],[Member ID]])</f>
        <v>0</v>
      </c>
      <c r="K436" s="19" t="e">
        <f>calculations_table[[#This Row],[Total interest multiplier - Judgments]]</f>
        <v>#N/A</v>
      </c>
      <c r="L436" s="19" t="e">
        <f>calculations_table[[#This Row],[Payment amount]]*(calculations_table[[#This Row],[Interest multiplier]]-1)</f>
        <v>#N/A</v>
      </c>
      <c r="M43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6" s="19" t="e">
        <f>1+(calculations_table[[#This Row],[Effective date]]-calculations_table[[#This Row],[Interest start date - Judgments]])/365.25* JudgmentsRate</f>
        <v>#N/A</v>
      </c>
      <c r="O436" s="19">
        <v>1</v>
      </c>
      <c r="P436" s="19" t="e">
        <f>calculations_table[[#This Row],[Period 1 interest multiplier - Judgments]]*calculations_table[[#This Row],[Period 2 interest multiplier - Judgments]]</f>
        <v>#N/A</v>
      </c>
      <c r="Q436" s="11"/>
      <c r="Z436"/>
      <c r="AA436"/>
      <c r="AB436"/>
      <c r="AC436"/>
      <c r="AD436"/>
      <c r="AE436"/>
      <c r="AH436" s="11"/>
      <c r="AI436" s="11"/>
      <c r="AJ436" s="11"/>
      <c r="AK436" s="11"/>
      <c r="AL436" s="11"/>
      <c r="AM436" s="11"/>
    </row>
    <row r="437" spans="1:39" x14ac:dyDescent="0.2">
      <c r="A437" s="37" t="str">
        <f>IFERROR(IF(Calc_type="Bulk", IF(data_final_bulk[[#This Row],[Member ID]]="", "", data_final_bulk[[#This Row],[Member ID]]), IF(A436="Member ID",  "Individual","")), "")</f>
        <v/>
      </c>
      <c r="B437" s="35" t="str">
        <f>IFERROR(IF(Calc_type="Bulk", IF(data_final_bulk[[#This Row],[Global ID]]="", "", data_final_bulk[[#This Row],[Global ID]]), IF(B436="Global ID", "Individual","")), "")</f>
        <v/>
      </c>
      <c r="C437" s="85">
        <f>IF(Calc_type="Bulk", data_final_bulk[[#This Row],[Effective date]], Effective_date_individual)</f>
        <v>0</v>
      </c>
      <c r="D437" s="16">
        <f>IF(Calc_type="Bulk", data_final_bulk[[#This Row],[Earliest payment date]], Earliest_payment_date_individual)</f>
        <v>0</v>
      </c>
      <c r="E437" s="16">
        <f>IF(Calc_type="Bulk", data_final_bulk[[#This Row],[Lump Sum payment date]], Lump_sum_payment_date_individual)</f>
        <v>0</v>
      </c>
      <c r="F437" s="19">
        <f>IF(Calc_type="Bulk", data_final_bulk[[#This Row],[Payment amount]], Payment_amount_individual)</f>
        <v>0</v>
      </c>
      <c r="G437" s="19">
        <f>IF(Calc_type="Bulk", data_final_bulk[[#This Row],[Payment type]], Payment_type_individual)</f>
        <v>0</v>
      </c>
      <c r="H43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7" s="16" t="e">
        <f>IF(calculations_table[[#This Row],[Lump sum flag]]="Y",
calculations_table[[#This Row],[Lump sum payment date]],
   IF(calculations_table[[#This Row],[Earliest payment date]]=0,
      "N/A",
      calculations_table[[#This Row],[Earliest payment date]]
   )
)</f>
        <v>#N/A</v>
      </c>
      <c r="J437" s="19">
        <f>SUMIFS(calculations_table[Payment amount], calculations_table[Member ID], calculations_table[[#This Row],[Member ID]])</f>
        <v>0</v>
      </c>
      <c r="K437" s="19" t="e">
        <f>calculations_table[[#This Row],[Total interest multiplier - Judgments]]</f>
        <v>#N/A</v>
      </c>
      <c r="L437" s="19" t="e">
        <f>calculations_table[[#This Row],[Payment amount]]*(calculations_table[[#This Row],[Interest multiplier]]-1)</f>
        <v>#N/A</v>
      </c>
      <c r="M43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7" s="19" t="e">
        <f>1+(calculations_table[[#This Row],[Effective date]]-calculations_table[[#This Row],[Interest start date - Judgments]])/365.25* JudgmentsRate</f>
        <v>#N/A</v>
      </c>
      <c r="O437" s="19">
        <v>1</v>
      </c>
      <c r="P437" s="19" t="e">
        <f>calculations_table[[#This Row],[Period 1 interest multiplier - Judgments]]*calculations_table[[#This Row],[Period 2 interest multiplier - Judgments]]</f>
        <v>#N/A</v>
      </c>
      <c r="Q437" s="11"/>
      <c r="Z437"/>
      <c r="AA437"/>
      <c r="AB437"/>
      <c r="AC437"/>
      <c r="AD437"/>
      <c r="AE437"/>
      <c r="AH437" s="11"/>
      <c r="AI437" s="11"/>
      <c r="AJ437" s="11"/>
      <c r="AK437" s="11"/>
      <c r="AL437" s="11"/>
      <c r="AM437" s="11"/>
    </row>
    <row r="438" spans="1:39" x14ac:dyDescent="0.2">
      <c r="A438" s="37" t="str">
        <f>IFERROR(IF(Calc_type="Bulk", IF(data_final_bulk[[#This Row],[Member ID]]="", "", data_final_bulk[[#This Row],[Member ID]]), IF(A437="Member ID",  "Individual","")), "")</f>
        <v/>
      </c>
      <c r="B438" s="35" t="str">
        <f>IFERROR(IF(Calc_type="Bulk", IF(data_final_bulk[[#This Row],[Global ID]]="", "", data_final_bulk[[#This Row],[Global ID]]), IF(B437="Global ID", "Individual","")), "")</f>
        <v/>
      </c>
      <c r="C438" s="85">
        <f>IF(Calc_type="Bulk", data_final_bulk[[#This Row],[Effective date]], Effective_date_individual)</f>
        <v>0</v>
      </c>
      <c r="D438" s="16">
        <f>IF(Calc_type="Bulk", data_final_bulk[[#This Row],[Earliest payment date]], Earliest_payment_date_individual)</f>
        <v>0</v>
      </c>
      <c r="E438" s="16">
        <f>IF(Calc_type="Bulk", data_final_bulk[[#This Row],[Lump Sum payment date]], Lump_sum_payment_date_individual)</f>
        <v>0</v>
      </c>
      <c r="F438" s="19">
        <f>IF(Calc_type="Bulk", data_final_bulk[[#This Row],[Payment amount]], Payment_amount_individual)</f>
        <v>0</v>
      </c>
      <c r="G438" s="19">
        <f>IF(Calc_type="Bulk", data_final_bulk[[#This Row],[Payment type]], Payment_type_individual)</f>
        <v>0</v>
      </c>
      <c r="H43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8" s="16" t="e">
        <f>IF(calculations_table[[#This Row],[Lump sum flag]]="Y",
calculations_table[[#This Row],[Lump sum payment date]],
   IF(calculations_table[[#This Row],[Earliest payment date]]=0,
      "N/A",
      calculations_table[[#This Row],[Earliest payment date]]
   )
)</f>
        <v>#N/A</v>
      </c>
      <c r="J438" s="19">
        <f>SUMIFS(calculations_table[Payment amount], calculations_table[Member ID], calculations_table[[#This Row],[Member ID]])</f>
        <v>0</v>
      </c>
      <c r="K438" s="19" t="e">
        <f>calculations_table[[#This Row],[Total interest multiplier - Judgments]]</f>
        <v>#N/A</v>
      </c>
      <c r="L438" s="19" t="e">
        <f>calculations_table[[#This Row],[Payment amount]]*(calculations_table[[#This Row],[Interest multiplier]]-1)</f>
        <v>#N/A</v>
      </c>
      <c r="M43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8" s="19" t="e">
        <f>1+(calculations_table[[#This Row],[Effective date]]-calculations_table[[#This Row],[Interest start date - Judgments]])/365.25* JudgmentsRate</f>
        <v>#N/A</v>
      </c>
      <c r="O438" s="19">
        <v>1</v>
      </c>
      <c r="P438" s="19" t="e">
        <f>calculations_table[[#This Row],[Period 1 interest multiplier - Judgments]]*calculations_table[[#This Row],[Period 2 interest multiplier - Judgments]]</f>
        <v>#N/A</v>
      </c>
      <c r="Q438" s="11"/>
      <c r="Z438"/>
      <c r="AA438"/>
      <c r="AB438"/>
      <c r="AC438"/>
      <c r="AD438"/>
      <c r="AE438"/>
      <c r="AH438" s="11"/>
      <c r="AI438" s="11"/>
      <c r="AJ438" s="11"/>
      <c r="AK438" s="11"/>
      <c r="AL438" s="11"/>
      <c r="AM438" s="11"/>
    </row>
    <row r="439" spans="1:39" x14ac:dyDescent="0.2">
      <c r="A439" s="37" t="str">
        <f>IFERROR(IF(Calc_type="Bulk", IF(data_final_bulk[[#This Row],[Member ID]]="", "", data_final_bulk[[#This Row],[Member ID]]), IF(A438="Member ID",  "Individual","")), "")</f>
        <v/>
      </c>
      <c r="B439" s="35" t="str">
        <f>IFERROR(IF(Calc_type="Bulk", IF(data_final_bulk[[#This Row],[Global ID]]="", "", data_final_bulk[[#This Row],[Global ID]]), IF(B438="Global ID", "Individual","")), "")</f>
        <v/>
      </c>
      <c r="C439" s="85">
        <f>IF(Calc_type="Bulk", data_final_bulk[[#This Row],[Effective date]], Effective_date_individual)</f>
        <v>0</v>
      </c>
      <c r="D439" s="16">
        <f>IF(Calc_type="Bulk", data_final_bulk[[#This Row],[Earliest payment date]], Earliest_payment_date_individual)</f>
        <v>0</v>
      </c>
      <c r="E439" s="16">
        <f>IF(Calc_type="Bulk", data_final_bulk[[#This Row],[Lump Sum payment date]], Lump_sum_payment_date_individual)</f>
        <v>0</v>
      </c>
      <c r="F439" s="19">
        <f>IF(Calc_type="Bulk", data_final_bulk[[#This Row],[Payment amount]], Payment_amount_individual)</f>
        <v>0</v>
      </c>
      <c r="G439" s="19">
        <f>IF(Calc_type="Bulk", data_final_bulk[[#This Row],[Payment type]], Payment_type_individual)</f>
        <v>0</v>
      </c>
      <c r="H43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39" s="16" t="e">
        <f>IF(calculations_table[[#This Row],[Lump sum flag]]="Y",
calculations_table[[#This Row],[Lump sum payment date]],
   IF(calculations_table[[#This Row],[Earliest payment date]]=0,
      "N/A",
      calculations_table[[#This Row],[Earliest payment date]]
   )
)</f>
        <v>#N/A</v>
      </c>
      <c r="J439" s="19">
        <f>SUMIFS(calculations_table[Payment amount], calculations_table[Member ID], calculations_table[[#This Row],[Member ID]])</f>
        <v>0</v>
      </c>
      <c r="K439" s="19" t="e">
        <f>calculations_table[[#This Row],[Total interest multiplier - Judgments]]</f>
        <v>#N/A</v>
      </c>
      <c r="L439" s="19" t="e">
        <f>calculations_table[[#This Row],[Payment amount]]*(calculations_table[[#This Row],[Interest multiplier]]-1)</f>
        <v>#N/A</v>
      </c>
      <c r="M43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39" s="19" t="e">
        <f>1+(calculations_table[[#This Row],[Effective date]]-calculations_table[[#This Row],[Interest start date - Judgments]])/365.25* JudgmentsRate</f>
        <v>#N/A</v>
      </c>
      <c r="O439" s="19">
        <v>1</v>
      </c>
      <c r="P439" s="19" t="e">
        <f>calculations_table[[#This Row],[Period 1 interest multiplier - Judgments]]*calculations_table[[#This Row],[Period 2 interest multiplier - Judgments]]</f>
        <v>#N/A</v>
      </c>
      <c r="Q439" s="11"/>
      <c r="Z439"/>
      <c r="AA439"/>
      <c r="AB439"/>
      <c r="AC439"/>
      <c r="AD439"/>
      <c r="AE439"/>
      <c r="AH439" s="11"/>
      <c r="AI439" s="11"/>
      <c r="AJ439" s="11"/>
      <c r="AK439" s="11"/>
      <c r="AL439" s="11"/>
      <c r="AM439" s="11"/>
    </row>
    <row r="440" spans="1:39" x14ac:dyDescent="0.2">
      <c r="A440" s="37" t="str">
        <f>IFERROR(IF(Calc_type="Bulk", IF(data_final_bulk[[#This Row],[Member ID]]="", "", data_final_bulk[[#This Row],[Member ID]]), IF(A439="Member ID",  "Individual","")), "")</f>
        <v/>
      </c>
      <c r="B440" s="35" t="str">
        <f>IFERROR(IF(Calc_type="Bulk", IF(data_final_bulk[[#This Row],[Global ID]]="", "", data_final_bulk[[#This Row],[Global ID]]), IF(B439="Global ID", "Individual","")), "")</f>
        <v/>
      </c>
      <c r="C440" s="85">
        <f>IF(Calc_type="Bulk", data_final_bulk[[#This Row],[Effective date]], Effective_date_individual)</f>
        <v>0</v>
      </c>
      <c r="D440" s="16">
        <f>IF(Calc_type="Bulk", data_final_bulk[[#This Row],[Earliest payment date]], Earliest_payment_date_individual)</f>
        <v>0</v>
      </c>
      <c r="E440" s="16">
        <f>IF(Calc_type="Bulk", data_final_bulk[[#This Row],[Lump Sum payment date]], Lump_sum_payment_date_individual)</f>
        <v>0</v>
      </c>
      <c r="F440" s="19">
        <f>IF(Calc_type="Bulk", data_final_bulk[[#This Row],[Payment amount]], Payment_amount_individual)</f>
        <v>0</v>
      </c>
      <c r="G440" s="19">
        <f>IF(Calc_type="Bulk", data_final_bulk[[#This Row],[Payment type]], Payment_type_individual)</f>
        <v>0</v>
      </c>
      <c r="H44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0" s="16" t="e">
        <f>IF(calculations_table[[#This Row],[Lump sum flag]]="Y",
calculations_table[[#This Row],[Lump sum payment date]],
   IF(calculations_table[[#This Row],[Earliest payment date]]=0,
      "N/A",
      calculations_table[[#This Row],[Earliest payment date]]
   )
)</f>
        <v>#N/A</v>
      </c>
      <c r="J440" s="19">
        <f>SUMIFS(calculations_table[Payment amount], calculations_table[Member ID], calculations_table[[#This Row],[Member ID]])</f>
        <v>0</v>
      </c>
      <c r="K440" s="19" t="e">
        <f>calculations_table[[#This Row],[Total interest multiplier - Judgments]]</f>
        <v>#N/A</v>
      </c>
      <c r="L440" s="19" t="e">
        <f>calculations_table[[#This Row],[Payment amount]]*(calculations_table[[#This Row],[Interest multiplier]]-1)</f>
        <v>#N/A</v>
      </c>
      <c r="M44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0" s="19" t="e">
        <f>1+(calculations_table[[#This Row],[Effective date]]-calculations_table[[#This Row],[Interest start date - Judgments]])/365.25* JudgmentsRate</f>
        <v>#N/A</v>
      </c>
      <c r="O440" s="19">
        <v>1</v>
      </c>
      <c r="P440" s="19" t="e">
        <f>calculations_table[[#This Row],[Period 1 interest multiplier - Judgments]]*calculations_table[[#This Row],[Period 2 interest multiplier - Judgments]]</f>
        <v>#N/A</v>
      </c>
      <c r="Q440" s="11"/>
      <c r="Z440"/>
      <c r="AA440"/>
      <c r="AB440"/>
      <c r="AC440"/>
      <c r="AD440"/>
      <c r="AE440"/>
      <c r="AH440" s="11"/>
      <c r="AI440" s="11"/>
      <c r="AJ440" s="11"/>
      <c r="AK440" s="11"/>
      <c r="AL440" s="11"/>
      <c r="AM440" s="11"/>
    </row>
    <row r="441" spans="1:39" x14ac:dyDescent="0.2">
      <c r="A441" s="37" t="str">
        <f>IFERROR(IF(Calc_type="Bulk", IF(data_final_bulk[[#This Row],[Member ID]]="", "", data_final_bulk[[#This Row],[Member ID]]), IF(A440="Member ID",  "Individual","")), "")</f>
        <v/>
      </c>
      <c r="B441" s="35" t="str">
        <f>IFERROR(IF(Calc_type="Bulk", IF(data_final_bulk[[#This Row],[Global ID]]="", "", data_final_bulk[[#This Row],[Global ID]]), IF(B440="Global ID", "Individual","")), "")</f>
        <v/>
      </c>
      <c r="C441" s="85">
        <f>IF(Calc_type="Bulk", data_final_bulk[[#This Row],[Effective date]], Effective_date_individual)</f>
        <v>0</v>
      </c>
      <c r="D441" s="16">
        <f>IF(Calc_type="Bulk", data_final_bulk[[#This Row],[Earliest payment date]], Earliest_payment_date_individual)</f>
        <v>0</v>
      </c>
      <c r="E441" s="16">
        <f>IF(Calc_type="Bulk", data_final_bulk[[#This Row],[Lump Sum payment date]], Lump_sum_payment_date_individual)</f>
        <v>0</v>
      </c>
      <c r="F441" s="19">
        <f>IF(Calc_type="Bulk", data_final_bulk[[#This Row],[Payment amount]], Payment_amount_individual)</f>
        <v>0</v>
      </c>
      <c r="G441" s="19">
        <f>IF(Calc_type="Bulk", data_final_bulk[[#This Row],[Payment type]], Payment_type_individual)</f>
        <v>0</v>
      </c>
      <c r="H44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1" s="16" t="e">
        <f>IF(calculations_table[[#This Row],[Lump sum flag]]="Y",
calculations_table[[#This Row],[Lump sum payment date]],
   IF(calculations_table[[#This Row],[Earliest payment date]]=0,
      "N/A",
      calculations_table[[#This Row],[Earliest payment date]]
   )
)</f>
        <v>#N/A</v>
      </c>
      <c r="J441" s="19">
        <f>SUMIFS(calculations_table[Payment amount], calculations_table[Member ID], calculations_table[[#This Row],[Member ID]])</f>
        <v>0</v>
      </c>
      <c r="K441" s="19" t="e">
        <f>calculations_table[[#This Row],[Total interest multiplier - Judgments]]</f>
        <v>#N/A</v>
      </c>
      <c r="L441" s="19" t="e">
        <f>calculations_table[[#This Row],[Payment amount]]*(calculations_table[[#This Row],[Interest multiplier]]-1)</f>
        <v>#N/A</v>
      </c>
      <c r="M44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1" s="19" t="e">
        <f>1+(calculations_table[[#This Row],[Effective date]]-calculations_table[[#This Row],[Interest start date - Judgments]])/365.25* JudgmentsRate</f>
        <v>#N/A</v>
      </c>
      <c r="O441" s="19">
        <v>1</v>
      </c>
      <c r="P441" s="19" t="e">
        <f>calculations_table[[#This Row],[Period 1 interest multiplier - Judgments]]*calculations_table[[#This Row],[Period 2 interest multiplier - Judgments]]</f>
        <v>#N/A</v>
      </c>
      <c r="Q441" s="11"/>
      <c r="Z441"/>
      <c r="AA441"/>
      <c r="AB441"/>
      <c r="AC441"/>
      <c r="AD441"/>
      <c r="AE441"/>
      <c r="AH441" s="11"/>
      <c r="AI441" s="11"/>
      <c r="AJ441" s="11"/>
      <c r="AK441" s="11"/>
      <c r="AL441" s="11"/>
      <c r="AM441" s="11"/>
    </row>
    <row r="442" spans="1:39" x14ac:dyDescent="0.2">
      <c r="A442" s="37" t="str">
        <f>IFERROR(IF(Calc_type="Bulk", IF(data_final_bulk[[#This Row],[Member ID]]="", "", data_final_bulk[[#This Row],[Member ID]]), IF(A441="Member ID",  "Individual","")), "")</f>
        <v/>
      </c>
      <c r="B442" s="35" t="str">
        <f>IFERROR(IF(Calc_type="Bulk", IF(data_final_bulk[[#This Row],[Global ID]]="", "", data_final_bulk[[#This Row],[Global ID]]), IF(B441="Global ID", "Individual","")), "")</f>
        <v/>
      </c>
      <c r="C442" s="85">
        <f>IF(Calc_type="Bulk", data_final_bulk[[#This Row],[Effective date]], Effective_date_individual)</f>
        <v>0</v>
      </c>
      <c r="D442" s="16">
        <f>IF(Calc_type="Bulk", data_final_bulk[[#This Row],[Earliest payment date]], Earliest_payment_date_individual)</f>
        <v>0</v>
      </c>
      <c r="E442" s="16">
        <f>IF(Calc_type="Bulk", data_final_bulk[[#This Row],[Lump Sum payment date]], Lump_sum_payment_date_individual)</f>
        <v>0</v>
      </c>
      <c r="F442" s="19">
        <f>IF(Calc_type="Bulk", data_final_bulk[[#This Row],[Payment amount]], Payment_amount_individual)</f>
        <v>0</v>
      </c>
      <c r="G442" s="19">
        <f>IF(Calc_type="Bulk", data_final_bulk[[#This Row],[Payment type]], Payment_type_individual)</f>
        <v>0</v>
      </c>
      <c r="H44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2" s="16" t="e">
        <f>IF(calculations_table[[#This Row],[Lump sum flag]]="Y",
calculations_table[[#This Row],[Lump sum payment date]],
   IF(calculations_table[[#This Row],[Earliest payment date]]=0,
      "N/A",
      calculations_table[[#This Row],[Earliest payment date]]
   )
)</f>
        <v>#N/A</v>
      </c>
      <c r="J442" s="19">
        <f>SUMIFS(calculations_table[Payment amount], calculations_table[Member ID], calculations_table[[#This Row],[Member ID]])</f>
        <v>0</v>
      </c>
      <c r="K442" s="19" t="e">
        <f>calculations_table[[#This Row],[Total interest multiplier - Judgments]]</f>
        <v>#N/A</v>
      </c>
      <c r="L442" s="19" t="e">
        <f>calculations_table[[#This Row],[Payment amount]]*(calculations_table[[#This Row],[Interest multiplier]]-1)</f>
        <v>#N/A</v>
      </c>
      <c r="M44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2" s="19" t="e">
        <f>1+(calculations_table[[#This Row],[Effective date]]-calculations_table[[#This Row],[Interest start date - Judgments]])/365.25* JudgmentsRate</f>
        <v>#N/A</v>
      </c>
      <c r="O442" s="19">
        <v>1</v>
      </c>
      <c r="P442" s="19" t="e">
        <f>calculations_table[[#This Row],[Period 1 interest multiplier - Judgments]]*calculations_table[[#This Row],[Period 2 interest multiplier - Judgments]]</f>
        <v>#N/A</v>
      </c>
      <c r="Q442" s="11"/>
      <c r="Z442"/>
      <c r="AA442"/>
      <c r="AB442"/>
      <c r="AC442"/>
      <c r="AD442"/>
      <c r="AE442"/>
      <c r="AH442" s="11"/>
      <c r="AI442" s="11"/>
      <c r="AJ442" s="11"/>
      <c r="AK442" s="11"/>
      <c r="AL442" s="11"/>
      <c r="AM442" s="11"/>
    </row>
    <row r="443" spans="1:39" x14ac:dyDescent="0.2">
      <c r="A443" s="37" t="str">
        <f>IFERROR(IF(Calc_type="Bulk", IF(data_final_bulk[[#This Row],[Member ID]]="", "", data_final_bulk[[#This Row],[Member ID]]), IF(A442="Member ID",  "Individual","")), "")</f>
        <v/>
      </c>
      <c r="B443" s="35" t="str">
        <f>IFERROR(IF(Calc_type="Bulk", IF(data_final_bulk[[#This Row],[Global ID]]="", "", data_final_bulk[[#This Row],[Global ID]]), IF(B442="Global ID", "Individual","")), "")</f>
        <v/>
      </c>
      <c r="C443" s="85">
        <f>IF(Calc_type="Bulk", data_final_bulk[[#This Row],[Effective date]], Effective_date_individual)</f>
        <v>0</v>
      </c>
      <c r="D443" s="16">
        <f>IF(Calc_type="Bulk", data_final_bulk[[#This Row],[Earliest payment date]], Earliest_payment_date_individual)</f>
        <v>0</v>
      </c>
      <c r="E443" s="16">
        <f>IF(Calc_type="Bulk", data_final_bulk[[#This Row],[Lump Sum payment date]], Lump_sum_payment_date_individual)</f>
        <v>0</v>
      </c>
      <c r="F443" s="19">
        <f>IF(Calc_type="Bulk", data_final_bulk[[#This Row],[Payment amount]], Payment_amount_individual)</f>
        <v>0</v>
      </c>
      <c r="G443" s="19">
        <f>IF(Calc_type="Bulk", data_final_bulk[[#This Row],[Payment type]], Payment_type_individual)</f>
        <v>0</v>
      </c>
      <c r="H44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3" s="16" t="e">
        <f>IF(calculations_table[[#This Row],[Lump sum flag]]="Y",
calculations_table[[#This Row],[Lump sum payment date]],
   IF(calculations_table[[#This Row],[Earliest payment date]]=0,
      "N/A",
      calculations_table[[#This Row],[Earliest payment date]]
   )
)</f>
        <v>#N/A</v>
      </c>
      <c r="J443" s="19">
        <f>SUMIFS(calculations_table[Payment amount], calculations_table[Member ID], calculations_table[[#This Row],[Member ID]])</f>
        <v>0</v>
      </c>
      <c r="K443" s="19" t="e">
        <f>calculations_table[[#This Row],[Total interest multiplier - Judgments]]</f>
        <v>#N/A</v>
      </c>
      <c r="L443" s="19" t="e">
        <f>calculations_table[[#This Row],[Payment amount]]*(calculations_table[[#This Row],[Interest multiplier]]-1)</f>
        <v>#N/A</v>
      </c>
      <c r="M44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3" s="19" t="e">
        <f>1+(calculations_table[[#This Row],[Effective date]]-calculations_table[[#This Row],[Interest start date - Judgments]])/365.25* JudgmentsRate</f>
        <v>#N/A</v>
      </c>
      <c r="O443" s="19">
        <v>1</v>
      </c>
      <c r="P443" s="19" t="e">
        <f>calculations_table[[#This Row],[Period 1 interest multiplier - Judgments]]*calculations_table[[#This Row],[Period 2 interest multiplier - Judgments]]</f>
        <v>#N/A</v>
      </c>
      <c r="Q443" s="11"/>
      <c r="Z443"/>
      <c r="AA443"/>
      <c r="AB443"/>
      <c r="AC443"/>
      <c r="AD443"/>
      <c r="AE443"/>
      <c r="AH443" s="11"/>
      <c r="AI443" s="11"/>
      <c r="AJ443" s="11"/>
      <c r="AK443" s="11"/>
      <c r="AL443" s="11"/>
      <c r="AM443" s="11"/>
    </row>
    <row r="444" spans="1:39" x14ac:dyDescent="0.2">
      <c r="A444" s="37" t="str">
        <f>IFERROR(IF(Calc_type="Bulk", IF(data_final_bulk[[#This Row],[Member ID]]="", "", data_final_bulk[[#This Row],[Member ID]]), IF(A443="Member ID",  "Individual","")), "")</f>
        <v/>
      </c>
      <c r="B444" s="35" t="str">
        <f>IFERROR(IF(Calc_type="Bulk", IF(data_final_bulk[[#This Row],[Global ID]]="", "", data_final_bulk[[#This Row],[Global ID]]), IF(B443="Global ID", "Individual","")), "")</f>
        <v/>
      </c>
      <c r="C444" s="85">
        <f>IF(Calc_type="Bulk", data_final_bulk[[#This Row],[Effective date]], Effective_date_individual)</f>
        <v>0</v>
      </c>
      <c r="D444" s="16">
        <f>IF(Calc_type="Bulk", data_final_bulk[[#This Row],[Earliest payment date]], Earliest_payment_date_individual)</f>
        <v>0</v>
      </c>
      <c r="E444" s="16">
        <f>IF(Calc_type="Bulk", data_final_bulk[[#This Row],[Lump Sum payment date]], Lump_sum_payment_date_individual)</f>
        <v>0</v>
      </c>
      <c r="F444" s="19">
        <f>IF(Calc_type="Bulk", data_final_bulk[[#This Row],[Payment amount]], Payment_amount_individual)</f>
        <v>0</v>
      </c>
      <c r="G444" s="19">
        <f>IF(Calc_type="Bulk", data_final_bulk[[#This Row],[Payment type]], Payment_type_individual)</f>
        <v>0</v>
      </c>
      <c r="H44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4" s="16" t="e">
        <f>IF(calculations_table[[#This Row],[Lump sum flag]]="Y",
calculations_table[[#This Row],[Lump sum payment date]],
   IF(calculations_table[[#This Row],[Earliest payment date]]=0,
      "N/A",
      calculations_table[[#This Row],[Earliest payment date]]
   )
)</f>
        <v>#N/A</v>
      </c>
      <c r="J444" s="19">
        <f>SUMIFS(calculations_table[Payment amount], calculations_table[Member ID], calculations_table[[#This Row],[Member ID]])</f>
        <v>0</v>
      </c>
      <c r="K444" s="19" t="e">
        <f>calculations_table[[#This Row],[Total interest multiplier - Judgments]]</f>
        <v>#N/A</v>
      </c>
      <c r="L444" s="19" t="e">
        <f>calculations_table[[#This Row],[Payment amount]]*(calculations_table[[#This Row],[Interest multiplier]]-1)</f>
        <v>#N/A</v>
      </c>
      <c r="M44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4" s="19" t="e">
        <f>1+(calculations_table[[#This Row],[Effective date]]-calculations_table[[#This Row],[Interest start date - Judgments]])/365.25* JudgmentsRate</f>
        <v>#N/A</v>
      </c>
      <c r="O444" s="19">
        <v>1</v>
      </c>
      <c r="P444" s="19" t="e">
        <f>calculations_table[[#This Row],[Period 1 interest multiplier - Judgments]]*calculations_table[[#This Row],[Period 2 interest multiplier - Judgments]]</f>
        <v>#N/A</v>
      </c>
      <c r="Q444" s="11"/>
      <c r="Z444"/>
      <c r="AA444"/>
      <c r="AB444"/>
      <c r="AC444"/>
      <c r="AD444"/>
      <c r="AE444"/>
      <c r="AH444" s="11"/>
      <c r="AI444" s="11"/>
      <c r="AJ444" s="11"/>
      <c r="AK444" s="11"/>
      <c r="AL444" s="11"/>
      <c r="AM444" s="11"/>
    </row>
    <row r="445" spans="1:39" x14ac:dyDescent="0.2">
      <c r="A445" s="37" t="str">
        <f>IFERROR(IF(Calc_type="Bulk", IF(data_final_bulk[[#This Row],[Member ID]]="", "", data_final_bulk[[#This Row],[Member ID]]), IF(A444="Member ID",  "Individual","")), "")</f>
        <v/>
      </c>
      <c r="B445" s="35" t="str">
        <f>IFERROR(IF(Calc_type="Bulk", IF(data_final_bulk[[#This Row],[Global ID]]="", "", data_final_bulk[[#This Row],[Global ID]]), IF(B444="Global ID", "Individual","")), "")</f>
        <v/>
      </c>
      <c r="C445" s="85">
        <f>IF(Calc_type="Bulk", data_final_bulk[[#This Row],[Effective date]], Effective_date_individual)</f>
        <v>0</v>
      </c>
      <c r="D445" s="16">
        <f>IF(Calc_type="Bulk", data_final_bulk[[#This Row],[Earliest payment date]], Earliest_payment_date_individual)</f>
        <v>0</v>
      </c>
      <c r="E445" s="16">
        <f>IF(Calc_type="Bulk", data_final_bulk[[#This Row],[Lump Sum payment date]], Lump_sum_payment_date_individual)</f>
        <v>0</v>
      </c>
      <c r="F445" s="19">
        <f>IF(Calc_type="Bulk", data_final_bulk[[#This Row],[Payment amount]], Payment_amount_individual)</f>
        <v>0</v>
      </c>
      <c r="G445" s="19">
        <f>IF(Calc_type="Bulk", data_final_bulk[[#This Row],[Payment type]], Payment_type_individual)</f>
        <v>0</v>
      </c>
      <c r="H44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5" s="16" t="e">
        <f>IF(calculations_table[[#This Row],[Lump sum flag]]="Y",
calculations_table[[#This Row],[Lump sum payment date]],
   IF(calculations_table[[#This Row],[Earliest payment date]]=0,
      "N/A",
      calculations_table[[#This Row],[Earliest payment date]]
   )
)</f>
        <v>#N/A</v>
      </c>
      <c r="J445" s="19">
        <f>SUMIFS(calculations_table[Payment amount], calculations_table[Member ID], calculations_table[[#This Row],[Member ID]])</f>
        <v>0</v>
      </c>
      <c r="K445" s="19" t="e">
        <f>calculations_table[[#This Row],[Total interest multiplier - Judgments]]</f>
        <v>#N/A</v>
      </c>
      <c r="L445" s="19" t="e">
        <f>calculations_table[[#This Row],[Payment amount]]*(calculations_table[[#This Row],[Interest multiplier]]-1)</f>
        <v>#N/A</v>
      </c>
      <c r="M44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5" s="19" t="e">
        <f>1+(calculations_table[[#This Row],[Effective date]]-calculations_table[[#This Row],[Interest start date - Judgments]])/365.25* JudgmentsRate</f>
        <v>#N/A</v>
      </c>
      <c r="O445" s="19">
        <v>1</v>
      </c>
      <c r="P445" s="19" t="e">
        <f>calculations_table[[#This Row],[Period 1 interest multiplier - Judgments]]*calculations_table[[#This Row],[Period 2 interest multiplier - Judgments]]</f>
        <v>#N/A</v>
      </c>
      <c r="Q445" s="11"/>
      <c r="Z445"/>
      <c r="AA445"/>
      <c r="AB445"/>
      <c r="AC445"/>
      <c r="AD445"/>
      <c r="AE445"/>
      <c r="AH445" s="11"/>
      <c r="AI445" s="11"/>
      <c r="AJ445" s="11"/>
      <c r="AK445" s="11"/>
      <c r="AL445" s="11"/>
      <c r="AM445" s="11"/>
    </row>
    <row r="446" spans="1:39" x14ac:dyDescent="0.2">
      <c r="A446" s="37" t="str">
        <f>IFERROR(IF(Calc_type="Bulk", IF(data_final_bulk[[#This Row],[Member ID]]="", "", data_final_bulk[[#This Row],[Member ID]]), IF(A445="Member ID",  "Individual","")), "")</f>
        <v/>
      </c>
      <c r="B446" s="35" t="str">
        <f>IFERROR(IF(Calc_type="Bulk", IF(data_final_bulk[[#This Row],[Global ID]]="", "", data_final_bulk[[#This Row],[Global ID]]), IF(B445="Global ID", "Individual","")), "")</f>
        <v/>
      </c>
      <c r="C446" s="85">
        <f>IF(Calc_type="Bulk", data_final_bulk[[#This Row],[Effective date]], Effective_date_individual)</f>
        <v>0</v>
      </c>
      <c r="D446" s="16">
        <f>IF(Calc_type="Bulk", data_final_bulk[[#This Row],[Earliest payment date]], Earliest_payment_date_individual)</f>
        <v>0</v>
      </c>
      <c r="E446" s="16">
        <f>IF(Calc_type="Bulk", data_final_bulk[[#This Row],[Lump Sum payment date]], Lump_sum_payment_date_individual)</f>
        <v>0</v>
      </c>
      <c r="F446" s="19">
        <f>IF(Calc_type="Bulk", data_final_bulk[[#This Row],[Payment amount]], Payment_amount_individual)</f>
        <v>0</v>
      </c>
      <c r="G446" s="19">
        <f>IF(Calc_type="Bulk", data_final_bulk[[#This Row],[Payment type]], Payment_type_individual)</f>
        <v>0</v>
      </c>
      <c r="H44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6" s="16" t="e">
        <f>IF(calculations_table[[#This Row],[Lump sum flag]]="Y",
calculations_table[[#This Row],[Lump sum payment date]],
   IF(calculations_table[[#This Row],[Earliest payment date]]=0,
      "N/A",
      calculations_table[[#This Row],[Earliest payment date]]
   )
)</f>
        <v>#N/A</v>
      </c>
      <c r="J446" s="19">
        <f>SUMIFS(calculations_table[Payment amount], calculations_table[Member ID], calculations_table[[#This Row],[Member ID]])</f>
        <v>0</v>
      </c>
      <c r="K446" s="19" t="e">
        <f>calculations_table[[#This Row],[Total interest multiplier - Judgments]]</f>
        <v>#N/A</v>
      </c>
      <c r="L446" s="19" t="e">
        <f>calculations_table[[#This Row],[Payment amount]]*(calculations_table[[#This Row],[Interest multiplier]]-1)</f>
        <v>#N/A</v>
      </c>
      <c r="M44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6" s="19" t="e">
        <f>1+(calculations_table[[#This Row],[Effective date]]-calculations_table[[#This Row],[Interest start date - Judgments]])/365.25* JudgmentsRate</f>
        <v>#N/A</v>
      </c>
      <c r="O446" s="19">
        <v>1</v>
      </c>
      <c r="P446" s="19" t="e">
        <f>calculations_table[[#This Row],[Period 1 interest multiplier - Judgments]]*calculations_table[[#This Row],[Period 2 interest multiplier - Judgments]]</f>
        <v>#N/A</v>
      </c>
      <c r="Q446" s="11"/>
      <c r="Z446"/>
      <c r="AA446"/>
      <c r="AB446"/>
      <c r="AC446"/>
      <c r="AD446"/>
      <c r="AE446"/>
      <c r="AH446" s="11"/>
      <c r="AI446" s="11"/>
      <c r="AJ446" s="11"/>
      <c r="AK446" s="11"/>
      <c r="AL446" s="11"/>
      <c r="AM446" s="11"/>
    </row>
    <row r="447" spans="1:39" x14ac:dyDescent="0.2">
      <c r="A447" s="37" t="str">
        <f>IFERROR(IF(Calc_type="Bulk", IF(data_final_bulk[[#This Row],[Member ID]]="", "", data_final_bulk[[#This Row],[Member ID]]), IF(A446="Member ID",  "Individual","")), "")</f>
        <v/>
      </c>
      <c r="B447" s="35" t="str">
        <f>IFERROR(IF(Calc_type="Bulk", IF(data_final_bulk[[#This Row],[Global ID]]="", "", data_final_bulk[[#This Row],[Global ID]]), IF(B446="Global ID", "Individual","")), "")</f>
        <v/>
      </c>
      <c r="C447" s="85">
        <f>IF(Calc_type="Bulk", data_final_bulk[[#This Row],[Effective date]], Effective_date_individual)</f>
        <v>0</v>
      </c>
      <c r="D447" s="16">
        <f>IF(Calc_type="Bulk", data_final_bulk[[#This Row],[Earliest payment date]], Earliest_payment_date_individual)</f>
        <v>0</v>
      </c>
      <c r="E447" s="16">
        <f>IF(Calc_type="Bulk", data_final_bulk[[#This Row],[Lump Sum payment date]], Lump_sum_payment_date_individual)</f>
        <v>0</v>
      </c>
      <c r="F447" s="19">
        <f>IF(Calc_type="Bulk", data_final_bulk[[#This Row],[Payment amount]], Payment_amount_individual)</f>
        <v>0</v>
      </c>
      <c r="G447" s="19">
        <f>IF(Calc_type="Bulk", data_final_bulk[[#This Row],[Payment type]], Payment_type_individual)</f>
        <v>0</v>
      </c>
      <c r="H44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7" s="16" t="e">
        <f>IF(calculations_table[[#This Row],[Lump sum flag]]="Y",
calculations_table[[#This Row],[Lump sum payment date]],
   IF(calculations_table[[#This Row],[Earliest payment date]]=0,
      "N/A",
      calculations_table[[#This Row],[Earliest payment date]]
   )
)</f>
        <v>#N/A</v>
      </c>
      <c r="J447" s="19">
        <f>SUMIFS(calculations_table[Payment amount], calculations_table[Member ID], calculations_table[[#This Row],[Member ID]])</f>
        <v>0</v>
      </c>
      <c r="K447" s="19" t="e">
        <f>calculations_table[[#This Row],[Total interest multiplier - Judgments]]</f>
        <v>#N/A</v>
      </c>
      <c r="L447" s="19" t="e">
        <f>calculations_table[[#This Row],[Payment amount]]*(calculations_table[[#This Row],[Interest multiplier]]-1)</f>
        <v>#N/A</v>
      </c>
      <c r="M44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7" s="19" t="e">
        <f>1+(calculations_table[[#This Row],[Effective date]]-calculations_table[[#This Row],[Interest start date - Judgments]])/365.25* JudgmentsRate</f>
        <v>#N/A</v>
      </c>
      <c r="O447" s="19">
        <v>1</v>
      </c>
      <c r="P447" s="19" t="e">
        <f>calculations_table[[#This Row],[Period 1 interest multiplier - Judgments]]*calculations_table[[#This Row],[Period 2 interest multiplier - Judgments]]</f>
        <v>#N/A</v>
      </c>
      <c r="Q447" s="11"/>
      <c r="Z447"/>
      <c r="AA447"/>
      <c r="AB447"/>
      <c r="AC447"/>
      <c r="AD447"/>
      <c r="AE447"/>
      <c r="AH447" s="11"/>
      <c r="AI447" s="11"/>
      <c r="AJ447" s="11"/>
      <c r="AK447" s="11"/>
      <c r="AL447" s="11"/>
      <c r="AM447" s="11"/>
    </row>
    <row r="448" spans="1:39" x14ac:dyDescent="0.2">
      <c r="A448" s="37" t="str">
        <f>IFERROR(IF(Calc_type="Bulk", IF(data_final_bulk[[#This Row],[Member ID]]="", "", data_final_bulk[[#This Row],[Member ID]]), IF(A447="Member ID",  "Individual","")), "")</f>
        <v/>
      </c>
      <c r="B448" s="35" t="str">
        <f>IFERROR(IF(Calc_type="Bulk", IF(data_final_bulk[[#This Row],[Global ID]]="", "", data_final_bulk[[#This Row],[Global ID]]), IF(B447="Global ID", "Individual","")), "")</f>
        <v/>
      </c>
      <c r="C448" s="85">
        <f>IF(Calc_type="Bulk", data_final_bulk[[#This Row],[Effective date]], Effective_date_individual)</f>
        <v>0</v>
      </c>
      <c r="D448" s="16">
        <f>IF(Calc_type="Bulk", data_final_bulk[[#This Row],[Earliest payment date]], Earliest_payment_date_individual)</f>
        <v>0</v>
      </c>
      <c r="E448" s="16">
        <f>IF(Calc_type="Bulk", data_final_bulk[[#This Row],[Lump Sum payment date]], Lump_sum_payment_date_individual)</f>
        <v>0</v>
      </c>
      <c r="F448" s="19">
        <f>IF(Calc_type="Bulk", data_final_bulk[[#This Row],[Payment amount]], Payment_amount_individual)</f>
        <v>0</v>
      </c>
      <c r="G448" s="19">
        <f>IF(Calc_type="Bulk", data_final_bulk[[#This Row],[Payment type]], Payment_type_individual)</f>
        <v>0</v>
      </c>
      <c r="H44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8" s="16" t="e">
        <f>IF(calculations_table[[#This Row],[Lump sum flag]]="Y",
calculations_table[[#This Row],[Lump sum payment date]],
   IF(calculations_table[[#This Row],[Earliest payment date]]=0,
      "N/A",
      calculations_table[[#This Row],[Earliest payment date]]
   )
)</f>
        <v>#N/A</v>
      </c>
      <c r="J448" s="19">
        <f>SUMIFS(calculations_table[Payment amount], calculations_table[Member ID], calculations_table[[#This Row],[Member ID]])</f>
        <v>0</v>
      </c>
      <c r="K448" s="19" t="e">
        <f>calculations_table[[#This Row],[Total interest multiplier - Judgments]]</f>
        <v>#N/A</v>
      </c>
      <c r="L448" s="19" t="e">
        <f>calculations_table[[#This Row],[Payment amount]]*(calculations_table[[#This Row],[Interest multiplier]]-1)</f>
        <v>#N/A</v>
      </c>
      <c r="M44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8" s="19" t="e">
        <f>1+(calculations_table[[#This Row],[Effective date]]-calculations_table[[#This Row],[Interest start date - Judgments]])/365.25* JudgmentsRate</f>
        <v>#N/A</v>
      </c>
      <c r="O448" s="19">
        <v>1</v>
      </c>
      <c r="P448" s="19" t="e">
        <f>calculations_table[[#This Row],[Period 1 interest multiplier - Judgments]]*calculations_table[[#This Row],[Period 2 interest multiplier - Judgments]]</f>
        <v>#N/A</v>
      </c>
      <c r="Q448" s="11"/>
      <c r="Z448"/>
      <c r="AA448"/>
      <c r="AB448"/>
      <c r="AC448"/>
      <c r="AD448"/>
      <c r="AE448"/>
      <c r="AH448" s="11"/>
      <c r="AI448" s="11"/>
      <c r="AJ448" s="11"/>
      <c r="AK448" s="11"/>
      <c r="AL448" s="11"/>
      <c r="AM448" s="11"/>
    </row>
    <row r="449" spans="1:39" x14ac:dyDescent="0.2">
      <c r="A449" s="37" t="str">
        <f>IFERROR(IF(Calc_type="Bulk", IF(data_final_bulk[[#This Row],[Member ID]]="", "", data_final_bulk[[#This Row],[Member ID]]), IF(A448="Member ID",  "Individual","")), "")</f>
        <v/>
      </c>
      <c r="B449" s="35" t="str">
        <f>IFERROR(IF(Calc_type="Bulk", IF(data_final_bulk[[#This Row],[Global ID]]="", "", data_final_bulk[[#This Row],[Global ID]]), IF(B448="Global ID", "Individual","")), "")</f>
        <v/>
      </c>
      <c r="C449" s="85">
        <f>IF(Calc_type="Bulk", data_final_bulk[[#This Row],[Effective date]], Effective_date_individual)</f>
        <v>0</v>
      </c>
      <c r="D449" s="16">
        <f>IF(Calc_type="Bulk", data_final_bulk[[#This Row],[Earliest payment date]], Earliest_payment_date_individual)</f>
        <v>0</v>
      </c>
      <c r="E449" s="16">
        <f>IF(Calc_type="Bulk", data_final_bulk[[#This Row],[Lump Sum payment date]], Lump_sum_payment_date_individual)</f>
        <v>0</v>
      </c>
      <c r="F449" s="19">
        <f>IF(Calc_type="Bulk", data_final_bulk[[#This Row],[Payment amount]], Payment_amount_individual)</f>
        <v>0</v>
      </c>
      <c r="G449" s="19">
        <f>IF(Calc_type="Bulk", data_final_bulk[[#This Row],[Payment type]], Payment_type_individual)</f>
        <v>0</v>
      </c>
      <c r="H44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49" s="16" t="e">
        <f>IF(calculations_table[[#This Row],[Lump sum flag]]="Y",
calculations_table[[#This Row],[Lump sum payment date]],
   IF(calculations_table[[#This Row],[Earliest payment date]]=0,
      "N/A",
      calculations_table[[#This Row],[Earliest payment date]]
   )
)</f>
        <v>#N/A</v>
      </c>
      <c r="J449" s="19">
        <f>SUMIFS(calculations_table[Payment amount], calculations_table[Member ID], calculations_table[[#This Row],[Member ID]])</f>
        <v>0</v>
      </c>
      <c r="K449" s="19" t="e">
        <f>calculations_table[[#This Row],[Total interest multiplier - Judgments]]</f>
        <v>#N/A</v>
      </c>
      <c r="L449" s="19" t="e">
        <f>calculations_table[[#This Row],[Payment amount]]*(calculations_table[[#This Row],[Interest multiplier]]-1)</f>
        <v>#N/A</v>
      </c>
      <c r="M44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49" s="19" t="e">
        <f>1+(calculations_table[[#This Row],[Effective date]]-calculations_table[[#This Row],[Interest start date - Judgments]])/365.25* JudgmentsRate</f>
        <v>#N/A</v>
      </c>
      <c r="O449" s="19">
        <v>1</v>
      </c>
      <c r="P449" s="19" t="e">
        <f>calculations_table[[#This Row],[Period 1 interest multiplier - Judgments]]*calculations_table[[#This Row],[Period 2 interest multiplier - Judgments]]</f>
        <v>#N/A</v>
      </c>
      <c r="Q449" s="11"/>
      <c r="Z449"/>
      <c r="AA449"/>
      <c r="AB449"/>
      <c r="AC449"/>
      <c r="AD449"/>
      <c r="AE449"/>
      <c r="AH449" s="11"/>
      <c r="AI449" s="11"/>
      <c r="AJ449" s="11"/>
      <c r="AK449" s="11"/>
      <c r="AL449" s="11"/>
      <c r="AM449" s="11"/>
    </row>
    <row r="450" spans="1:39" x14ac:dyDescent="0.2">
      <c r="A450" s="37" t="str">
        <f>IFERROR(IF(Calc_type="Bulk", IF(data_final_bulk[[#This Row],[Member ID]]="", "", data_final_bulk[[#This Row],[Member ID]]), IF(A449="Member ID",  "Individual","")), "")</f>
        <v/>
      </c>
      <c r="B450" s="35" t="str">
        <f>IFERROR(IF(Calc_type="Bulk", IF(data_final_bulk[[#This Row],[Global ID]]="", "", data_final_bulk[[#This Row],[Global ID]]), IF(B449="Global ID", "Individual","")), "")</f>
        <v/>
      </c>
      <c r="C450" s="85">
        <f>IF(Calc_type="Bulk", data_final_bulk[[#This Row],[Effective date]], Effective_date_individual)</f>
        <v>0</v>
      </c>
      <c r="D450" s="16">
        <f>IF(Calc_type="Bulk", data_final_bulk[[#This Row],[Earliest payment date]], Earliest_payment_date_individual)</f>
        <v>0</v>
      </c>
      <c r="E450" s="16">
        <f>IF(Calc_type="Bulk", data_final_bulk[[#This Row],[Lump Sum payment date]], Lump_sum_payment_date_individual)</f>
        <v>0</v>
      </c>
      <c r="F450" s="19">
        <f>IF(Calc_type="Bulk", data_final_bulk[[#This Row],[Payment amount]], Payment_amount_individual)</f>
        <v>0</v>
      </c>
      <c r="G450" s="19">
        <f>IF(Calc_type="Bulk", data_final_bulk[[#This Row],[Payment type]], Payment_type_individual)</f>
        <v>0</v>
      </c>
      <c r="H45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0" s="16" t="e">
        <f>IF(calculations_table[[#This Row],[Lump sum flag]]="Y",
calculations_table[[#This Row],[Lump sum payment date]],
   IF(calculations_table[[#This Row],[Earliest payment date]]=0,
      "N/A",
      calculations_table[[#This Row],[Earliest payment date]]
   )
)</f>
        <v>#N/A</v>
      </c>
      <c r="J450" s="19">
        <f>SUMIFS(calculations_table[Payment amount], calculations_table[Member ID], calculations_table[[#This Row],[Member ID]])</f>
        <v>0</v>
      </c>
      <c r="K450" s="19" t="e">
        <f>calculations_table[[#This Row],[Total interest multiplier - Judgments]]</f>
        <v>#N/A</v>
      </c>
      <c r="L450" s="19" t="e">
        <f>calculations_table[[#This Row],[Payment amount]]*(calculations_table[[#This Row],[Interest multiplier]]-1)</f>
        <v>#N/A</v>
      </c>
      <c r="M45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0" s="19" t="e">
        <f>1+(calculations_table[[#This Row],[Effective date]]-calculations_table[[#This Row],[Interest start date - Judgments]])/365.25* JudgmentsRate</f>
        <v>#N/A</v>
      </c>
      <c r="O450" s="19">
        <v>1</v>
      </c>
      <c r="P450" s="19" t="e">
        <f>calculations_table[[#This Row],[Period 1 interest multiplier - Judgments]]*calculations_table[[#This Row],[Period 2 interest multiplier - Judgments]]</f>
        <v>#N/A</v>
      </c>
      <c r="Q450" s="11"/>
      <c r="Z450"/>
      <c r="AA450"/>
      <c r="AB450"/>
      <c r="AC450"/>
      <c r="AD450"/>
      <c r="AE450"/>
      <c r="AH450" s="11"/>
      <c r="AI450" s="11"/>
      <c r="AJ450" s="11"/>
      <c r="AK450" s="11"/>
      <c r="AL450" s="11"/>
      <c r="AM450" s="11"/>
    </row>
    <row r="451" spans="1:39" x14ac:dyDescent="0.2">
      <c r="A451" s="37" t="str">
        <f>IFERROR(IF(Calc_type="Bulk", IF(data_final_bulk[[#This Row],[Member ID]]="", "", data_final_bulk[[#This Row],[Member ID]]), IF(A450="Member ID",  "Individual","")), "")</f>
        <v/>
      </c>
      <c r="B451" s="35" t="str">
        <f>IFERROR(IF(Calc_type="Bulk", IF(data_final_bulk[[#This Row],[Global ID]]="", "", data_final_bulk[[#This Row],[Global ID]]), IF(B450="Global ID", "Individual","")), "")</f>
        <v/>
      </c>
      <c r="C451" s="85">
        <f>IF(Calc_type="Bulk", data_final_bulk[[#This Row],[Effective date]], Effective_date_individual)</f>
        <v>0</v>
      </c>
      <c r="D451" s="16">
        <f>IF(Calc_type="Bulk", data_final_bulk[[#This Row],[Earliest payment date]], Earliest_payment_date_individual)</f>
        <v>0</v>
      </c>
      <c r="E451" s="16">
        <f>IF(Calc_type="Bulk", data_final_bulk[[#This Row],[Lump Sum payment date]], Lump_sum_payment_date_individual)</f>
        <v>0</v>
      </c>
      <c r="F451" s="19">
        <f>IF(Calc_type="Bulk", data_final_bulk[[#This Row],[Payment amount]], Payment_amount_individual)</f>
        <v>0</v>
      </c>
      <c r="G451" s="19">
        <f>IF(Calc_type="Bulk", data_final_bulk[[#This Row],[Payment type]], Payment_type_individual)</f>
        <v>0</v>
      </c>
      <c r="H45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1" s="16" t="e">
        <f>IF(calculations_table[[#This Row],[Lump sum flag]]="Y",
calculations_table[[#This Row],[Lump sum payment date]],
   IF(calculations_table[[#This Row],[Earliest payment date]]=0,
      "N/A",
      calculations_table[[#This Row],[Earliest payment date]]
   )
)</f>
        <v>#N/A</v>
      </c>
      <c r="J451" s="19">
        <f>SUMIFS(calculations_table[Payment amount], calculations_table[Member ID], calculations_table[[#This Row],[Member ID]])</f>
        <v>0</v>
      </c>
      <c r="K451" s="19" t="e">
        <f>calculations_table[[#This Row],[Total interest multiplier - Judgments]]</f>
        <v>#N/A</v>
      </c>
      <c r="L451" s="19" t="e">
        <f>calculations_table[[#This Row],[Payment amount]]*(calculations_table[[#This Row],[Interest multiplier]]-1)</f>
        <v>#N/A</v>
      </c>
      <c r="M45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1" s="19" t="e">
        <f>1+(calculations_table[[#This Row],[Effective date]]-calculations_table[[#This Row],[Interest start date - Judgments]])/365.25* JudgmentsRate</f>
        <v>#N/A</v>
      </c>
      <c r="O451" s="19">
        <v>1</v>
      </c>
      <c r="P451" s="19" t="e">
        <f>calculations_table[[#This Row],[Period 1 interest multiplier - Judgments]]*calculations_table[[#This Row],[Period 2 interest multiplier - Judgments]]</f>
        <v>#N/A</v>
      </c>
      <c r="Q451" s="11"/>
      <c r="Z451"/>
      <c r="AA451"/>
      <c r="AB451"/>
      <c r="AC451"/>
      <c r="AD451"/>
      <c r="AE451"/>
      <c r="AH451" s="11"/>
      <c r="AI451" s="11"/>
      <c r="AJ451" s="11"/>
      <c r="AK451" s="11"/>
      <c r="AL451" s="11"/>
      <c r="AM451" s="11"/>
    </row>
    <row r="452" spans="1:39" x14ac:dyDescent="0.2">
      <c r="A452" s="37" t="str">
        <f>IFERROR(IF(Calc_type="Bulk", IF(data_final_bulk[[#This Row],[Member ID]]="", "", data_final_bulk[[#This Row],[Member ID]]), IF(A451="Member ID",  "Individual","")), "")</f>
        <v/>
      </c>
      <c r="B452" s="35" t="str">
        <f>IFERROR(IF(Calc_type="Bulk", IF(data_final_bulk[[#This Row],[Global ID]]="", "", data_final_bulk[[#This Row],[Global ID]]), IF(B451="Global ID", "Individual","")), "")</f>
        <v/>
      </c>
      <c r="C452" s="85">
        <f>IF(Calc_type="Bulk", data_final_bulk[[#This Row],[Effective date]], Effective_date_individual)</f>
        <v>0</v>
      </c>
      <c r="D452" s="16">
        <f>IF(Calc_type="Bulk", data_final_bulk[[#This Row],[Earliest payment date]], Earliest_payment_date_individual)</f>
        <v>0</v>
      </c>
      <c r="E452" s="16">
        <f>IF(Calc_type="Bulk", data_final_bulk[[#This Row],[Lump Sum payment date]], Lump_sum_payment_date_individual)</f>
        <v>0</v>
      </c>
      <c r="F452" s="19">
        <f>IF(Calc_type="Bulk", data_final_bulk[[#This Row],[Payment amount]], Payment_amount_individual)</f>
        <v>0</v>
      </c>
      <c r="G452" s="19">
        <f>IF(Calc_type="Bulk", data_final_bulk[[#This Row],[Payment type]], Payment_type_individual)</f>
        <v>0</v>
      </c>
      <c r="H45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2" s="16" t="e">
        <f>IF(calculations_table[[#This Row],[Lump sum flag]]="Y",
calculations_table[[#This Row],[Lump sum payment date]],
   IF(calculations_table[[#This Row],[Earliest payment date]]=0,
      "N/A",
      calculations_table[[#This Row],[Earliest payment date]]
   )
)</f>
        <v>#N/A</v>
      </c>
      <c r="J452" s="19">
        <f>SUMIFS(calculations_table[Payment amount], calculations_table[Member ID], calculations_table[[#This Row],[Member ID]])</f>
        <v>0</v>
      </c>
      <c r="K452" s="19" t="e">
        <f>calculations_table[[#This Row],[Total interest multiplier - Judgments]]</f>
        <v>#N/A</v>
      </c>
      <c r="L452" s="19" t="e">
        <f>calculations_table[[#This Row],[Payment amount]]*(calculations_table[[#This Row],[Interest multiplier]]-1)</f>
        <v>#N/A</v>
      </c>
      <c r="M45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2" s="19" t="e">
        <f>1+(calculations_table[[#This Row],[Effective date]]-calculations_table[[#This Row],[Interest start date - Judgments]])/365.25* JudgmentsRate</f>
        <v>#N/A</v>
      </c>
      <c r="O452" s="19">
        <v>1</v>
      </c>
      <c r="P452" s="19" t="e">
        <f>calculations_table[[#This Row],[Period 1 interest multiplier - Judgments]]*calculations_table[[#This Row],[Period 2 interest multiplier - Judgments]]</f>
        <v>#N/A</v>
      </c>
      <c r="Q452" s="11"/>
      <c r="Z452"/>
      <c r="AA452"/>
      <c r="AB452"/>
      <c r="AC452"/>
      <c r="AD452"/>
      <c r="AE452"/>
      <c r="AH452" s="11"/>
      <c r="AI452" s="11"/>
      <c r="AJ452" s="11"/>
      <c r="AK452" s="11"/>
      <c r="AL452" s="11"/>
      <c r="AM452" s="11"/>
    </row>
    <row r="453" spans="1:39" x14ac:dyDescent="0.2">
      <c r="A453" s="37" t="str">
        <f>IFERROR(IF(Calc_type="Bulk", IF(data_final_bulk[[#This Row],[Member ID]]="", "", data_final_bulk[[#This Row],[Member ID]]), IF(A452="Member ID",  "Individual","")), "")</f>
        <v/>
      </c>
      <c r="B453" s="35" t="str">
        <f>IFERROR(IF(Calc_type="Bulk", IF(data_final_bulk[[#This Row],[Global ID]]="", "", data_final_bulk[[#This Row],[Global ID]]), IF(B452="Global ID", "Individual","")), "")</f>
        <v/>
      </c>
      <c r="C453" s="85">
        <f>IF(Calc_type="Bulk", data_final_bulk[[#This Row],[Effective date]], Effective_date_individual)</f>
        <v>0</v>
      </c>
      <c r="D453" s="16">
        <f>IF(Calc_type="Bulk", data_final_bulk[[#This Row],[Earliest payment date]], Earliest_payment_date_individual)</f>
        <v>0</v>
      </c>
      <c r="E453" s="16">
        <f>IF(Calc_type="Bulk", data_final_bulk[[#This Row],[Lump Sum payment date]], Lump_sum_payment_date_individual)</f>
        <v>0</v>
      </c>
      <c r="F453" s="19">
        <f>IF(Calc_type="Bulk", data_final_bulk[[#This Row],[Payment amount]], Payment_amount_individual)</f>
        <v>0</v>
      </c>
      <c r="G453" s="19">
        <f>IF(Calc_type="Bulk", data_final_bulk[[#This Row],[Payment type]], Payment_type_individual)</f>
        <v>0</v>
      </c>
      <c r="H45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3" s="16" t="e">
        <f>IF(calculations_table[[#This Row],[Lump sum flag]]="Y",
calculations_table[[#This Row],[Lump sum payment date]],
   IF(calculations_table[[#This Row],[Earliest payment date]]=0,
      "N/A",
      calculations_table[[#This Row],[Earliest payment date]]
   )
)</f>
        <v>#N/A</v>
      </c>
      <c r="J453" s="19">
        <f>SUMIFS(calculations_table[Payment amount], calculations_table[Member ID], calculations_table[[#This Row],[Member ID]])</f>
        <v>0</v>
      </c>
      <c r="K453" s="19" t="e">
        <f>calculations_table[[#This Row],[Total interest multiplier - Judgments]]</f>
        <v>#N/A</v>
      </c>
      <c r="L453" s="19" t="e">
        <f>calculations_table[[#This Row],[Payment amount]]*(calculations_table[[#This Row],[Interest multiplier]]-1)</f>
        <v>#N/A</v>
      </c>
      <c r="M45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3" s="19" t="e">
        <f>1+(calculations_table[[#This Row],[Effective date]]-calculations_table[[#This Row],[Interest start date - Judgments]])/365.25* JudgmentsRate</f>
        <v>#N/A</v>
      </c>
      <c r="O453" s="19">
        <v>1</v>
      </c>
      <c r="P453" s="19" t="e">
        <f>calculations_table[[#This Row],[Period 1 interest multiplier - Judgments]]*calculations_table[[#This Row],[Period 2 interest multiplier - Judgments]]</f>
        <v>#N/A</v>
      </c>
      <c r="Q453" s="11"/>
      <c r="Z453"/>
      <c r="AA453"/>
      <c r="AB453"/>
      <c r="AC453"/>
      <c r="AD453"/>
      <c r="AE453"/>
      <c r="AH453" s="11"/>
      <c r="AI453" s="11"/>
      <c r="AJ453" s="11"/>
      <c r="AK453" s="11"/>
      <c r="AL453" s="11"/>
      <c r="AM453" s="11"/>
    </row>
    <row r="454" spans="1:39" x14ac:dyDescent="0.2">
      <c r="A454" s="37" t="str">
        <f>IFERROR(IF(Calc_type="Bulk", IF(data_final_bulk[[#This Row],[Member ID]]="", "", data_final_bulk[[#This Row],[Member ID]]), IF(A453="Member ID",  "Individual","")), "")</f>
        <v/>
      </c>
      <c r="B454" s="35" t="str">
        <f>IFERROR(IF(Calc_type="Bulk", IF(data_final_bulk[[#This Row],[Global ID]]="", "", data_final_bulk[[#This Row],[Global ID]]), IF(B453="Global ID", "Individual","")), "")</f>
        <v/>
      </c>
      <c r="C454" s="85">
        <f>IF(Calc_type="Bulk", data_final_bulk[[#This Row],[Effective date]], Effective_date_individual)</f>
        <v>0</v>
      </c>
      <c r="D454" s="16">
        <f>IF(Calc_type="Bulk", data_final_bulk[[#This Row],[Earliest payment date]], Earliest_payment_date_individual)</f>
        <v>0</v>
      </c>
      <c r="E454" s="16">
        <f>IF(Calc_type="Bulk", data_final_bulk[[#This Row],[Lump Sum payment date]], Lump_sum_payment_date_individual)</f>
        <v>0</v>
      </c>
      <c r="F454" s="19">
        <f>IF(Calc_type="Bulk", data_final_bulk[[#This Row],[Payment amount]], Payment_amount_individual)</f>
        <v>0</v>
      </c>
      <c r="G454" s="19">
        <f>IF(Calc_type="Bulk", data_final_bulk[[#This Row],[Payment type]], Payment_type_individual)</f>
        <v>0</v>
      </c>
      <c r="H45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4" s="16" t="e">
        <f>IF(calculations_table[[#This Row],[Lump sum flag]]="Y",
calculations_table[[#This Row],[Lump sum payment date]],
   IF(calculations_table[[#This Row],[Earliest payment date]]=0,
      "N/A",
      calculations_table[[#This Row],[Earliest payment date]]
   )
)</f>
        <v>#N/A</v>
      </c>
      <c r="J454" s="19">
        <f>SUMIFS(calculations_table[Payment amount], calculations_table[Member ID], calculations_table[[#This Row],[Member ID]])</f>
        <v>0</v>
      </c>
      <c r="K454" s="19" t="e">
        <f>calculations_table[[#This Row],[Total interest multiplier - Judgments]]</f>
        <v>#N/A</v>
      </c>
      <c r="L454" s="19" t="e">
        <f>calculations_table[[#This Row],[Payment amount]]*(calculations_table[[#This Row],[Interest multiplier]]-1)</f>
        <v>#N/A</v>
      </c>
      <c r="M45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4" s="19" t="e">
        <f>1+(calculations_table[[#This Row],[Effective date]]-calculations_table[[#This Row],[Interest start date - Judgments]])/365.25* JudgmentsRate</f>
        <v>#N/A</v>
      </c>
      <c r="O454" s="19">
        <v>1</v>
      </c>
      <c r="P454" s="19" t="e">
        <f>calculations_table[[#This Row],[Period 1 interest multiplier - Judgments]]*calculations_table[[#This Row],[Period 2 interest multiplier - Judgments]]</f>
        <v>#N/A</v>
      </c>
      <c r="Q454" s="11"/>
      <c r="Z454"/>
      <c r="AA454"/>
      <c r="AB454"/>
      <c r="AC454"/>
      <c r="AD454"/>
      <c r="AE454"/>
      <c r="AH454" s="11"/>
      <c r="AI454" s="11"/>
      <c r="AJ454" s="11"/>
      <c r="AK454" s="11"/>
      <c r="AL454" s="11"/>
      <c r="AM454" s="11"/>
    </row>
    <row r="455" spans="1:39" x14ac:dyDescent="0.2">
      <c r="A455" s="37" t="str">
        <f>IFERROR(IF(Calc_type="Bulk", IF(data_final_bulk[[#This Row],[Member ID]]="", "", data_final_bulk[[#This Row],[Member ID]]), IF(A454="Member ID",  "Individual","")), "")</f>
        <v/>
      </c>
      <c r="B455" s="35" t="str">
        <f>IFERROR(IF(Calc_type="Bulk", IF(data_final_bulk[[#This Row],[Global ID]]="", "", data_final_bulk[[#This Row],[Global ID]]), IF(B454="Global ID", "Individual","")), "")</f>
        <v/>
      </c>
      <c r="C455" s="85">
        <f>IF(Calc_type="Bulk", data_final_bulk[[#This Row],[Effective date]], Effective_date_individual)</f>
        <v>0</v>
      </c>
      <c r="D455" s="16">
        <f>IF(Calc_type="Bulk", data_final_bulk[[#This Row],[Earliest payment date]], Earliest_payment_date_individual)</f>
        <v>0</v>
      </c>
      <c r="E455" s="16">
        <f>IF(Calc_type="Bulk", data_final_bulk[[#This Row],[Lump Sum payment date]], Lump_sum_payment_date_individual)</f>
        <v>0</v>
      </c>
      <c r="F455" s="19">
        <f>IF(Calc_type="Bulk", data_final_bulk[[#This Row],[Payment amount]], Payment_amount_individual)</f>
        <v>0</v>
      </c>
      <c r="G455" s="19">
        <f>IF(Calc_type="Bulk", data_final_bulk[[#This Row],[Payment type]], Payment_type_individual)</f>
        <v>0</v>
      </c>
      <c r="H45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5" s="16" t="e">
        <f>IF(calculations_table[[#This Row],[Lump sum flag]]="Y",
calculations_table[[#This Row],[Lump sum payment date]],
   IF(calculations_table[[#This Row],[Earliest payment date]]=0,
      "N/A",
      calculations_table[[#This Row],[Earliest payment date]]
   )
)</f>
        <v>#N/A</v>
      </c>
      <c r="J455" s="19">
        <f>SUMIFS(calculations_table[Payment amount], calculations_table[Member ID], calculations_table[[#This Row],[Member ID]])</f>
        <v>0</v>
      </c>
      <c r="K455" s="19" t="e">
        <f>calculations_table[[#This Row],[Total interest multiplier - Judgments]]</f>
        <v>#N/A</v>
      </c>
      <c r="L455" s="19" t="e">
        <f>calculations_table[[#This Row],[Payment amount]]*(calculations_table[[#This Row],[Interest multiplier]]-1)</f>
        <v>#N/A</v>
      </c>
      <c r="M45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5" s="19" t="e">
        <f>1+(calculations_table[[#This Row],[Effective date]]-calculations_table[[#This Row],[Interest start date - Judgments]])/365.25* JudgmentsRate</f>
        <v>#N/A</v>
      </c>
      <c r="O455" s="19">
        <v>1</v>
      </c>
      <c r="P455" s="19" t="e">
        <f>calculations_table[[#This Row],[Period 1 interest multiplier - Judgments]]*calculations_table[[#This Row],[Period 2 interest multiplier - Judgments]]</f>
        <v>#N/A</v>
      </c>
      <c r="Q455" s="11"/>
      <c r="Z455"/>
      <c r="AA455"/>
      <c r="AB455"/>
      <c r="AC455"/>
      <c r="AD455"/>
      <c r="AE455"/>
      <c r="AH455" s="11"/>
      <c r="AI455" s="11"/>
      <c r="AJ455" s="11"/>
      <c r="AK455" s="11"/>
      <c r="AL455" s="11"/>
      <c r="AM455" s="11"/>
    </row>
    <row r="456" spans="1:39" x14ac:dyDescent="0.2">
      <c r="A456" s="37" t="str">
        <f>IFERROR(IF(Calc_type="Bulk", IF(data_final_bulk[[#This Row],[Member ID]]="", "", data_final_bulk[[#This Row],[Member ID]]), IF(A455="Member ID",  "Individual","")), "")</f>
        <v/>
      </c>
      <c r="B456" s="35" t="str">
        <f>IFERROR(IF(Calc_type="Bulk", IF(data_final_bulk[[#This Row],[Global ID]]="", "", data_final_bulk[[#This Row],[Global ID]]), IF(B455="Global ID", "Individual","")), "")</f>
        <v/>
      </c>
      <c r="C456" s="85">
        <f>IF(Calc_type="Bulk", data_final_bulk[[#This Row],[Effective date]], Effective_date_individual)</f>
        <v>0</v>
      </c>
      <c r="D456" s="16">
        <f>IF(Calc_type="Bulk", data_final_bulk[[#This Row],[Earliest payment date]], Earliest_payment_date_individual)</f>
        <v>0</v>
      </c>
      <c r="E456" s="16">
        <f>IF(Calc_type="Bulk", data_final_bulk[[#This Row],[Lump Sum payment date]], Lump_sum_payment_date_individual)</f>
        <v>0</v>
      </c>
      <c r="F456" s="19">
        <f>IF(Calc_type="Bulk", data_final_bulk[[#This Row],[Payment amount]], Payment_amount_individual)</f>
        <v>0</v>
      </c>
      <c r="G456" s="19">
        <f>IF(Calc_type="Bulk", data_final_bulk[[#This Row],[Payment type]], Payment_type_individual)</f>
        <v>0</v>
      </c>
      <c r="H45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6" s="16" t="e">
        <f>IF(calculations_table[[#This Row],[Lump sum flag]]="Y",
calculations_table[[#This Row],[Lump sum payment date]],
   IF(calculations_table[[#This Row],[Earliest payment date]]=0,
      "N/A",
      calculations_table[[#This Row],[Earliest payment date]]
   )
)</f>
        <v>#N/A</v>
      </c>
      <c r="J456" s="19">
        <f>SUMIFS(calculations_table[Payment amount], calculations_table[Member ID], calculations_table[[#This Row],[Member ID]])</f>
        <v>0</v>
      </c>
      <c r="K456" s="19" t="e">
        <f>calculations_table[[#This Row],[Total interest multiplier - Judgments]]</f>
        <v>#N/A</v>
      </c>
      <c r="L456" s="19" t="e">
        <f>calculations_table[[#This Row],[Payment amount]]*(calculations_table[[#This Row],[Interest multiplier]]-1)</f>
        <v>#N/A</v>
      </c>
      <c r="M45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6" s="19" t="e">
        <f>1+(calculations_table[[#This Row],[Effective date]]-calculations_table[[#This Row],[Interest start date - Judgments]])/365.25* JudgmentsRate</f>
        <v>#N/A</v>
      </c>
      <c r="O456" s="19">
        <v>1</v>
      </c>
      <c r="P456" s="19" t="e">
        <f>calculations_table[[#This Row],[Period 1 interest multiplier - Judgments]]*calculations_table[[#This Row],[Period 2 interest multiplier - Judgments]]</f>
        <v>#N/A</v>
      </c>
      <c r="Q456" s="11"/>
      <c r="Z456"/>
      <c r="AA456"/>
      <c r="AB456"/>
      <c r="AC456"/>
      <c r="AD456"/>
      <c r="AE456"/>
      <c r="AH456" s="11"/>
      <c r="AI456" s="11"/>
      <c r="AJ456" s="11"/>
      <c r="AK456" s="11"/>
      <c r="AL456" s="11"/>
      <c r="AM456" s="11"/>
    </row>
    <row r="457" spans="1:39" x14ac:dyDescent="0.2">
      <c r="A457" s="37" t="str">
        <f>IFERROR(IF(Calc_type="Bulk", IF(data_final_bulk[[#This Row],[Member ID]]="", "", data_final_bulk[[#This Row],[Member ID]]), IF(A456="Member ID",  "Individual","")), "")</f>
        <v/>
      </c>
      <c r="B457" s="35" t="str">
        <f>IFERROR(IF(Calc_type="Bulk", IF(data_final_bulk[[#This Row],[Global ID]]="", "", data_final_bulk[[#This Row],[Global ID]]), IF(B456="Global ID", "Individual","")), "")</f>
        <v/>
      </c>
      <c r="C457" s="85">
        <f>IF(Calc_type="Bulk", data_final_bulk[[#This Row],[Effective date]], Effective_date_individual)</f>
        <v>0</v>
      </c>
      <c r="D457" s="16">
        <f>IF(Calc_type="Bulk", data_final_bulk[[#This Row],[Earliest payment date]], Earliest_payment_date_individual)</f>
        <v>0</v>
      </c>
      <c r="E457" s="16">
        <f>IF(Calc_type="Bulk", data_final_bulk[[#This Row],[Lump Sum payment date]], Lump_sum_payment_date_individual)</f>
        <v>0</v>
      </c>
      <c r="F457" s="19">
        <f>IF(Calc_type="Bulk", data_final_bulk[[#This Row],[Payment amount]], Payment_amount_individual)</f>
        <v>0</v>
      </c>
      <c r="G457" s="19">
        <f>IF(Calc_type="Bulk", data_final_bulk[[#This Row],[Payment type]], Payment_type_individual)</f>
        <v>0</v>
      </c>
      <c r="H45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7" s="16" t="e">
        <f>IF(calculations_table[[#This Row],[Lump sum flag]]="Y",
calculations_table[[#This Row],[Lump sum payment date]],
   IF(calculations_table[[#This Row],[Earliest payment date]]=0,
      "N/A",
      calculations_table[[#This Row],[Earliest payment date]]
   )
)</f>
        <v>#N/A</v>
      </c>
      <c r="J457" s="19">
        <f>SUMIFS(calculations_table[Payment amount], calculations_table[Member ID], calculations_table[[#This Row],[Member ID]])</f>
        <v>0</v>
      </c>
      <c r="K457" s="19" t="e">
        <f>calculations_table[[#This Row],[Total interest multiplier - Judgments]]</f>
        <v>#N/A</v>
      </c>
      <c r="L457" s="19" t="e">
        <f>calculations_table[[#This Row],[Payment amount]]*(calculations_table[[#This Row],[Interest multiplier]]-1)</f>
        <v>#N/A</v>
      </c>
      <c r="M45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7" s="19" t="e">
        <f>1+(calculations_table[[#This Row],[Effective date]]-calculations_table[[#This Row],[Interest start date - Judgments]])/365.25* JudgmentsRate</f>
        <v>#N/A</v>
      </c>
      <c r="O457" s="19">
        <v>1</v>
      </c>
      <c r="P457" s="19" t="e">
        <f>calculations_table[[#This Row],[Period 1 interest multiplier - Judgments]]*calculations_table[[#This Row],[Period 2 interest multiplier - Judgments]]</f>
        <v>#N/A</v>
      </c>
      <c r="Q457" s="11"/>
      <c r="Z457"/>
      <c r="AA457"/>
      <c r="AB457"/>
      <c r="AC457"/>
      <c r="AD457"/>
      <c r="AE457"/>
      <c r="AH457" s="11"/>
      <c r="AI457" s="11"/>
      <c r="AJ457" s="11"/>
      <c r="AK457" s="11"/>
      <c r="AL457" s="11"/>
      <c r="AM457" s="11"/>
    </row>
    <row r="458" spans="1:39" x14ac:dyDescent="0.2">
      <c r="A458" s="37" t="str">
        <f>IFERROR(IF(Calc_type="Bulk", IF(data_final_bulk[[#This Row],[Member ID]]="", "", data_final_bulk[[#This Row],[Member ID]]), IF(A457="Member ID",  "Individual","")), "")</f>
        <v/>
      </c>
      <c r="B458" s="35" t="str">
        <f>IFERROR(IF(Calc_type="Bulk", IF(data_final_bulk[[#This Row],[Global ID]]="", "", data_final_bulk[[#This Row],[Global ID]]), IF(B457="Global ID", "Individual","")), "")</f>
        <v/>
      </c>
      <c r="C458" s="85">
        <f>IF(Calc_type="Bulk", data_final_bulk[[#This Row],[Effective date]], Effective_date_individual)</f>
        <v>0</v>
      </c>
      <c r="D458" s="16">
        <f>IF(Calc_type="Bulk", data_final_bulk[[#This Row],[Earliest payment date]], Earliest_payment_date_individual)</f>
        <v>0</v>
      </c>
      <c r="E458" s="16">
        <f>IF(Calc_type="Bulk", data_final_bulk[[#This Row],[Lump Sum payment date]], Lump_sum_payment_date_individual)</f>
        <v>0</v>
      </c>
      <c r="F458" s="19">
        <f>IF(Calc_type="Bulk", data_final_bulk[[#This Row],[Payment amount]], Payment_amount_individual)</f>
        <v>0</v>
      </c>
      <c r="G458" s="19">
        <f>IF(Calc_type="Bulk", data_final_bulk[[#This Row],[Payment type]], Payment_type_individual)</f>
        <v>0</v>
      </c>
      <c r="H45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8" s="16" t="e">
        <f>IF(calculations_table[[#This Row],[Lump sum flag]]="Y",
calculations_table[[#This Row],[Lump sum payment date]],
   IF(calculations_table[[#This Row],[Earliest payment date]]=0,
      "N/A",
      calculations_table[[#This Row],[Earliest payment date]]
   )
)</f>
        <v>#N/A</v>
      </c>
      <c r="J458" s="19">
        <f>SUMIFS(calculations_table[Payment amount], calculations_table[Member ID], calculations_table[[#This Row],[Member ID]])</f>
        <v>0</v>
      </c>
      <c r="K458" s="19" t="e">
        <f>calculations_table[[#This Row],[Total interest multiplier - Judgments]]</f>
        <v>#N/A</v>
      </c>
      <c r="L458" s="19" t="e">
        <f>calculations_table[[#This Row],[Payment amount]]*(calculations_table[[#This Row],[Interest multiplier]]-1)</f>
        <v>#N/A</v>
      </c>
      <c r="M45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8" s="19" t="e">
        <f>1+(calculations_table[[#This Row],[Effective date]]-calculations_table[[#This Row],[Interest start date - Judgments]])/365.25* JudgmentsRate</f>
        <v>#N/A</v>
      </c>
      <c r="O458" s="19">
        <v>1</v>
      </c>
      <c r="P458" s="19" t="e">
        <f>calculations_table[[#This Row],[Period 1 interest multiplier - Judgments]]*calculations_table[[#This Row],[Period 2 interest multiplier - Judgments]]</f>
        <v>#N/A</v>
      </c>
      <c r="Q458" s="11"/>
      <c r="Z458"/>
      <c r="AA458"/>
      <c r="AB458"/>
      <c r="AC458"/>
      <c r="AD458"/>
      <c r="AE458"/>
      <c r="AH458" s="11"/>
      <c r="AI458" s="11"/>
      <c r="AJ458" s="11"/>
      <c r="AK458" s="11"/>
      <c r="AL458" s="11"/>
      <c r="AM458" s="11"/>
    </row>
    <row r="459" spans="1:39" x14ac:dyDescent="0.2">
      <c r="A459" s="37" t="str">
        <f>IFERROR(IF(Calc_type="Bulk", IF(data_final_bulk[[#This Row],[Member ID]]="", "", data_final_bulk[[#This Row],[Member ID]]), IF(A458="Member ID",  "Individual","")), "")</f>
        <v/>
      </c>
      <c r="B459" s="35" t="str">
        <f>IFERROR(IF(Calc_type="Bulk", IF(data_final_bulk[[#This Row],[Global ID]]="", "", data_final_bulk[[#This Row],[Global ID]]), IF(B458="Global ID", "Individual","")), "")</f>
        <v/>
      </c>
      <c r="C459" s="85">
        <f>IF(Calc_type="Bulk", data_final_bulk[[#This Row],[Effective date]], Effective_date_individual)</f>
        <v>0</v>
      </c>
      <c r="D459" s="16">
        <f>IF(Calc_type="Bulk", data_final_bulk[[#This Row],[Earliest payment date]], Earliest_payment_date_individual)</f>
        <v>0</v>
      </c>
      <c r="E459" s="16">
        <f>IF(Calc_type="Bulk", data_final_bulk[[#This Row],[Lump Sum payment date]], Lump_sum_payment_date_individual)</f>
        <v>0</v>
      </c>
      <c r="F459" s="19">
        <f>IF(Calc_type="Bulk", data_final_bulk[[#This Row],[Payment amount]], Payment_amount_individual)</f>
        <v>0</v>
      </c>
      <c r="G459" s="19">
        <f>IF(Calc_type="Bulk", data_final_bulk[[#This Row],[Payment type]], Payment_type_individual)</f>
        <v>0</v>
      </c>
      <c r="H45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59" s="16" t="e">
        <f>IF(calculations_table[[#This Row],[Lump sum flag]]="Y",
calculations_table[[#This Row],[Lump sum payment date]],
   IF(calculations_table[[#This Row],[Earliest payment date]]=0,
      "N/A",
      calculations_table[[#This Row],[Earliest payment date]]
   )
)</f>
        <v>#N/A</v>
      </c>
      <c r="J459" s="19">
        <f>SUMIFS(calculations_table[Payment amount], calculations_table[Member ID], calculations_table[[#This Row],[Member ID]])</f>
        <v>0</v>
      </c>
      <c r="K459" s="19" t="e">
        <f>calculations_table[[#This Row],[Total interest multiplier - Judgments]]</f>
        <v>#N/A</v>
      </c>
      <c r="L459" s="19" t="e">
        <f>calculations_table[[#This Row],[Payment amount]]*(calculations_table[[#This Row],[Interest multiplier]]-1)</f>
        <v>#N/A</v>
      </c>
      <c r="M45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59" s="19" t="e">
        <f>1+(calculations_table[[#This Row],[Effective date]]-calculations_table[[#This Row],[Interest start date - Judgments]])/365.25* JudgmentsRate</f>
        <v>#N/A</v>
      </c>
      <c r="O459" s="19">
        <v>1</v>
      </c>
      <c r="P459" s="19" t="e">
        <f>calculations_table[[#This Row],[Period 1 interest multiplier - Judgments]]*calculations_table[[#This Row],[Period 2 interest multiplier - Judgments]]</f>
        <v>#N/A</v>
      </c>
      <c r="Q459" s="11"/>
      <c r="Z459"/>
      <c r="AA459"/>
      <c r="AB459"/>
      <c r="AC459"/>
      <c r="AD459"/>
      <c r="AE459"/>
      <c r="AH459" s="11"/>
      <c r="AI459" s="11"/>
      <c r="AJ459" s="11"/>
      <c r="AK459" s="11"/>
      <c r="AL459" s="11"/>
      <c r="AM459" s="11"/>
    </row>
    <row r="460" spans="1:39" x14ac:dyDescent="0.2">
      <c r="A460" s="37" t="str">
        <f>IFERROR(IF(Calc_type="Bulk", IF(data_final_bulk[[#This Row],[Member ID]]="", "", data_final_bulk[[#This Row],[Member ID]]), IF(A459="Member ID",  "Individual","")), "")</f>
        <v/>
      </c>
      <c r="B460" s="35" t="str">
        <f>IFERROR(IF(Calc_type="Bulk", IF(data_final_bulk[[#This Row],[Global ID]]="", "", data_final_bulk[[#This Row],[Global ID]]), IF(B459="Global ID", "Individual","")), "")</f>
        <v/>
      </c>
      <c r="C460" s="85">
        <f>IF(Calc_type="Bulk", data_final_bulk[[#This Row],[Effective date]], Effective_date_individual)</f>
        <v>0</v>
      </c>
      <c r="D460" s="16">
        <f>IF(Calc_type="Bulk", data_final_bulk[[#This Row],[Earliest payment date]], Earliest_payment_date_individual)</f>
        <v>0</v>
      </c>
      <c r="E460" s="16">
        <f>IF(Calc_type="Bulk", data_final_bulk[[#This Row],[Lump Sum payment date]], Lump_sum_payment_date_individual)</f>
        <v>0</v>
      </c>
      <c r="F460" s="19">
        <f>IF(Calc_type="Bulk", data_final_bulk[[#This Row],[Payment amount]], Payment_amount_individual)</f>
        <v>0</v>
      </c>
      <c r="G460" s="19">
        <f>IF(Calc_type="Bulk", data_final_bulk[[#This Row],[Payment type]], Payment_type_individual)</f>
        <v>0</v>
      </c>
      <c r="H46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0" s="16" t="e">
        <f>IF(calculations_table[[#This Row],[Lump sum flag]]="Y",
calculations_table[[#This Row],[Lump sum payment date]],
   IF(calculations_table[[#This Row],[Earliest payment date]]=0,
      "N/A",
      calculations_table[[#This Row],[Earliest payment date]]
   )
)</f>
        <v>#N/A</v>
      </c>
      <c r="J460" s="19">
        <f>SUMIFS(calculations_table[Payment amount], calculations_table[Member ID], calculations_table[[#This Row],[Member ID]])</f>
        <v>0</v>
      </c>
      <c r="K460" s="19" t="e">
        <f>calculations_table[[#This Row],[Total interest multiplier - Judgments]]</f>
        <v>#N/A</v>
      </c>
      <c r="L460" s="19" t="e">
        <f>calculations_table[[#This Row],[Payment amount]]*(calculations_table[[#This Row],[Interest multiplier]]-1)</f>
        <v>#N/A</v>
      </c>
      <c r="M46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0" s="19" t="e">
        <f>1+(calculations_table[[#This Row],[Effective date]]-calculations_table[[#This Row],[Interest start date - Judgments]])/365.25* JudgmentsRate</f>
        <v>#N/A</v>
      </c>
      <c r="O460" s="19">
        <v>1</v>
      </c>
      <c r="P460" s="19" t="e">
        <f>calculations_table[[#This Row],[Period 1 interest multiplier - Judgments]]*calculations_table[[#This Row],[Period 2 interest multiplier - Judgments]]</f>
        <v>#N/A</v>
      </c>
      <c r="Q460" s="11"/>
      <c r="Z460"/>
      <c r="AA460"/>
      <c r="AB460"/>
      <c r="AC460"/>
      <c r="AD460"/>
      <c r="AE460"/>
      <c r="AH460" s="11"/>
      <c r="AI460" s="11"/>
      <c r="AJ460" s="11"/>
      <c r="AK460" s="11"/>
      <c r="AL460" s="11"/>
      <c r="AM460" s="11"/>
    </row>
    <row r="461" spans="1:39" x14ac:dyDescent="0.2">
      <c r="A461" s="37" t="str">
        <f>IFERROR(IF(Calc_type="Bulk", IF(data_final_bulk[[#This Row],[Member ID]]="", "", data_final_bulk[[#This Row],[Member ID]]), IF(A460="Member ID",  "Individual","")), "")</f>
        <v/>
      </c>
      <c r="B461" s="35" t="str">
        <f>IFERROR(IF(Calc_type="Bulk", IF(data_final_bulk[[#This Row],[Global ID]]="", "", data_final_bulk[[#This Row],[Global ID]]), IF(B460="Global ID", "Individual","")), "")</f>
        <v/>
      </c>
      <c r="C461" s="85">
        <f>IF(Calc_type="Bulk", data_final_bulk[[#This Row],[Effective date]], Effective_date_individual)</f>
        <v>0</v>
      </c>
      <c r="D461" s="16">
        <f>IF(Calc_type="Bulk", data_final_bulk[[#This Row],[Earliest payment date]], Earliest_payment_date_individual)</f>
        <v>0</v>
      </c>
      <c r="E461" s="16">
        <f>IF(Calc_type="Bulk", data_final_bulk[[#This Row],[Lump Sum payment date]], Lump_sum_payment_date_individual)</f>
        <v>0</v>
      </c>
      <c r="F461" s="19">
        <f>IF(Calc_type="Bulk", data_final_bulk[[#This Row],[Payment amount]], Payment_amount_individual)</f>
        <v>0</v>
      </c>
      <c r="G461" s="19">
        <f>IF(Calc_type="Bulk", data_final_bulk[[#This Row],[Payment type]], Payment_type_individual)</f>
        <v>0</v>
      </c>
      <c r="H46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1" s="16" t="e">
        <f>IF(calculations_table[[#This Row],[Lump sum flag]]="Y",
calculations_table[[#This Row],[Lump sum payment date]],
   IF(calculations_table[[#This Row],[Earliest payment date]]=0,
      "N/A",
      calculations_table[[#This Row],[Earliest payment date]]
   )
)</f>
        <v>#N/A</v>
      </c>
      <c r="J461" s="19">
        <f>SUMIFS(calculations_table[Payment amount], calculations_table[Member ID], calculations_table[[#This Row],[Member ID]])</f>
        <v>0</v>
      </c>
      <c r="K461" s="19" t="e">
        <f>calculations_table[[#This Row],[Total interest multiplier - Judgments]]</f>
        <v>#N/A</v>
      </c>
      <c r="L461" s="19" t="e">
        <f>calculations_table[[#This Row],[Payment amount]]*(calculations_table[[#This Row],[Interest multiplier]]-1)</f>
        <v>#N/A</v>
      </c>
      <c r="M46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1" s="19" t="e">
        <f>1+(calculations_table[[#This Row],[Effective date]]-calculations_table[[#This Row],[Interest start date - Judgments]])/365.25* JudgmentsRate</f>
        <v>#N/A</v>
      </c>
      <c r="O461" s="19">
        <v>1</v>
      </c>
      <c r="P461" s="19" t="e">
        <f>calculations_table[[#This Row],[Period 1 interest multiplier - Judgments]]*calculations_table[[#This Row],[Period 2 interest multiplier - Judgments]]</f>
        <v>#N/A</v>
      </c>
      <c r="Q461" s="11"/>
      <c r="Z461"/>
      <c r="AA461"/>
      <c r="AB461"/>
      <c r="AC461"/>
      <c r="AD461"/>
      <c r="AE461"/>
      <c r="AH461" s="11"/>
      <c r="AI461" s="11"/>
      <c r="AJ461" s="11"/>
      <c r="AK461" s="11"/>
      <c r="AL461" s="11"/>
      <c r="AM461" s="11"/>
    </row>
    <row r="462" spans="1:39" x14ac:dyDescent="0.2">
      <c r="A462" s="37" t="str">
        <f>IFERROR(IF(Calc_type="Bulk", IF(data_final_bulk[[#This Row],[Member ID]]="", "", data_final_bulk[[#This Row],[Member ID]]), IF(A461="Member ID",  "Individual","")), "")</f>
        <v/>
      </c>
      <c r="B462" s="35" t="str">
        <f>IFERROR(IF(Calc_type="Bulk", IF(data_final_bulk[[#This Row],[Global ID]]="", "", data_final_bulk[[#This Row],[Global ID]]), IF(B461="Global ID", "Individual","")), "")</f>
        <v/>
      </c>
      <c r="C462" s="85">
        <f>IF(Calc_type="Bulk", data_final_bulk[[#This Row],[Effective date]], Effective_date_individual)</f>
        <v>0</v>
      </c>
      <c r="D462" s="16">
        <f>IF(Calc_type="Bulk", data_final_bulk[[#This Row],[Earliest payment date]], Earliest_payment_date_individual)</f>
        <v>0</v>
      </c>
      <c r="E462" s="16">
        <f>IF(Calc_type="Bulk", data_final_bulk[[#This Row],[Lump Sum payment date]], Lump_sum_payment_date_individual)</f>
        <v>0</v>
      </c>
      <c r="F462" s="19">
        <f>IF(Calc_type="Bulk", data_final_bulk[[#This Row],[Payment amount]], Payment_amount_individual)</f>
        <v>0</v>
      </c>
      <c r="G462" s="19">
        <f>IF(Calc_type="Bulk", data_final_bulk[[#This Row],[Payment type]], Payment_type_individual)</f>
        <v>0</v>
      </c>
      <c r="H46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2" s="16" t="e">
        <f>IF(calculations_table[[#This Row],[Lump sum flag]]="Y",
calculations_table[[#This Row],[Lump sum payment date]],
   IF(calculations_table[[#This Row],[Earliest payment date]]=0,
      "N/A",
      calculations_table[[#This Row],[Earliest payment date]]
   )
)</f>
        <v>#N/A</v>
      </c>
      <c r="J462" s="19">
        <f>SUMIFS(calculations_table[Payment amount], calculations_table[Member ID], calculations_table[[#This Row],[Member ID]])</f>
        <v>0</v>
      </c>
      <c r="K462" s="19" t="e">
        <f>calculations_table[[#This Row],[Total interest multiplier - Judgments]]</f>
        <v>#N/A</v>
      </c>
      <c r="L462" s="19" t="e">
        <f>calculations_table[[#This Row],[Payment amount]]*(calculations_table[[#This Row],[Interest multiplier]]-1)</f>
        <v>#N/A</v>
      </c>
      <c r="M46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2" s="19" t="e">
        <f>1+(calculations_table[[#This Row],[Effective date]]-calculations_table[[#This Row],[Interest start date - Judgments]])/365.25* JudgmentsRate</f>
        <v>#N/A</v>
      </c>
      <c r="O462" s="19">
        <v>1</v>
      </c>
      <c r="P462" s="19" t="e">
        <f>calculations_table[[#This Row],[Period 1 interest multiplier - Judgments]]*calculations_table[[#This Row],[Period 2 interest multiplier - Judgments]]</f>
        <v>#N/A</v>
      </c>
      <c r="Q462" s="11"/>
      <c r="Z462"/>
      <c r="AA462"/>
      <c r="AB462"/>
      <c r="AC462"/>
      <c r="AD462"/>
      <c r="AE462"/>
      <c r="AH462" s="11"/>
      <c r="AI462" s="11"/>
      <c r="AJ462" s="11"/>
      <c r="AK462" s="11"/>
      <c r="AL462" s="11"/>
      <c r="AM462" s="11"/>
    </row>
    <row r="463" spans="1:39" x14ac:dyDescent="0.2">
      <c r="A463" s="37" t="str">
        <f>IFERROR(IF(Calc_type="Bulk", IF(data_final_bulk[[#This Row],[Member ID]]="", "", data_final_bulk[[#This Row],[Member ID]]), IF(A462="Member ID",  "Individual","")), "")</f>
        <v/>
      </c>
      <c r="B463" s="35" t="str">
        <f>IFERROR(IF(Calc_type="Bulk", IF(data_final_bulk[[#This Row],[Global ID]]="", "", data_final_bulk[[#This Row],[Global ID]]), IF(B462="Global ID", "Individual","")), "")</f>
        <v/>
      </c>
      <c r="C463" s="85">
        <f>IF(Calc_type="Bulk", data_final_bulk[[#This Row],[Effective date]], Effective_date_individual)</f>
        <v>0</v>
      </c>
      <c r="D463" s="16">
        <f>IF(Calc_type="Bulk", data_final_bulk[[#This Row],[Earliest payment date]], Earliest_payment_date_individual)</f>
        <v>0</v>
      </c>
      <c r="E463" s="16">
        <f>IF(Calc_type="Bulk", data_final_bulk[[#This Row],[Lump Sum payment date]], Lump_sum_payment_date_individual)</f>
        <v>0</v>
      </c>
      <c r="F463" s="19">
        <f>IF(Calc_type="Bulk", data_final_bulk[[#This Row],[Payment amount]], Payment_amount_individual)</f>
        <v>0</v>
      </c>
      <c r="G463" s="19">
        <f>IF(Calc_type="Bulk", data_final_bulk[[#This Row],[Payment type]], Payment_type_individual)</f>
        <v>0</v>
      </c>
      <c r="H46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3" s="16" t="e">
        <f>IF(calculations_table[[#This Row],[Lump sum flag]]="Y",
calculations_table[[#This Row],[Lump sum payment date]],
   IF(calculations_table[[#This Row],[Earliest payment date]]=0,
      "N/A",
      calculations_table[[#This Row],[Earliest payment date]]
   )
)</f>
        <v>#N/A</v>
      </c>
      <c r="J463" s="19">
        <f>SUMIFS(calculations_table[Payment amount], calculations_table[Member ID], calculations_table[[#This Row],[Member ID]])</f>
        <v>0</v>
      </c>
      <c r="K463" s="19" t="e">
        <f>calculations_table[[#This Row],[Total interest multiplier - Judgments]]</f>
        <v>#N/A</v>
      </c>
      <c r="L463" s="19" t="e">
        <f>calculations_table[[#This Row],[Payment amount]]*(calculations_table[[#This Row],[Interest multiplier]]-1)</f>
        <v>#N/A</v>
      </c>
      <c r="M46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3" s="19" t="e">
        <f>1+(calculations_table[[#This Row],[Effective date]]-calculations_table[[#This Row],[Interest start date - Judgments]])/365.25* JudgmentsRate</f>
        <v>#N/A</v>
      </c>
      <c r="O463" s="19">
        <v>1</v>
      </c>
      <c r="P463" s="19" t="e">
        <f>calculations_table[[#This Row],[Period 1 interest multiplier - Judgments]]*calculations_table[[#This Row],[Period 2 interest multiplier - Judgments]]</f>
        <v>#N/A</v>
      </c>
      <c r="Q463" s="11"/>
      <c r="Z463"/>
      <c r="AA463"/>
      <c r="AB463"/>
      <c r="AC463"/>
      <c r="AD463"/>
      <c r="AE463"/>
      <c r="AH463" s="11"/>
      <c r="AI463" s="11"/>
      <c r="AJ463" s="11"/>
      <c r="AK463" s="11"/>
      <c r="AL463" s="11"/>
      <c r="AM463" s="11"/>
    </row>
    <row r="464" spans="1:39" x14ac:dyDescent="0.2">
      <c r="A464" s="37" t="str">
        <f>IFERROR(IF(Calc_type="Bulk", IF(data_final_bulk[[#This Row],[Member ID]]="", "", data_final_bulk[[#This Row],[Member ID]]), IF(A463="Member ID",  "Individual","")), "")</f>
        <v/>
      </c>
      <c r="B464" s="35" t="str">
        <f>IFERROR(IF(Calc_type="Bulk", IF(data_final_bulk[[#This Row],[Global ID]]="", "", data_final_bulk[[#This Row],[Global ID]]), IF(B463="Global ID", "Individual","")), "")</f>
        <v/>
      </c>
      <c r="C464" s="85">
        <f>IF(Calc_type="Bulk", data_final_bulk[[#This Row],[Effective date]], Effective_date_individual)</f>
        <v>0</v>
      </c>
      <c r="D464" s="16">
        <f>IF(Calc_type="Bulk", data_final_bulk[[#This Row],[Earliest payment date]], Earliest_payment_date_individual)</f>
        <v>0</v>
      </c>
      <c r="E464" s="16">
        <f>IF(Calc_type="Bulk", data_final_bulk[[#This Row],[Lump Sum payment date]], Lump_sum_payment_date_individual)</f>
        <v>0</v>
      </c>
      <c r="F464" s="19">
        <f>IF(Calc_type="Bulk", data_final_bulk[[#This Row],[Payment amount]], Payment_amount_individual)</f>
        <v>0</v>
      </c>
      <c r="G464" s="19">
        <f>IF(Calc_type="Bulk", data_final_bulk[[#This Row],[Payment type]], Payment_type_individual)</f>
        <v>0</v>
      </c>
      <c r="H46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4" s="16" t="e">
        <f>IF(calculations_table[[#This Row],[Lump sum flag]]="Y",
calculations_table[[#This Row],[Lump sum payment date]],
   IF(calculations_table[[#This Row],[Earliest payment date]]=0,
      "N/A",
      calculations_table[[#This Row],[Earliest payment date]]
   )
)</f>
        <v>#N/A</v>
      </c>
      <c r="J464" s="19">
        <f>SUMIFS(calculations_table[Payment amount], calculations_table[Member ID], calculations_table[[#This Row],[Member ID]])</f>
        <v>0</v>
      </c>
      <c r="K464" s="19" t="e">
        <f>calculations_table[[#This Row],[Total interest multiplier - Judgments]]</f>
        <v>#N/A</v>
      </c>
      <c r="L464" s="19" t="e">
        <f>calculations_table[[#This Row],[Payment amount]]*(calculations_table[[#This Row],[Interest multiplier]]-1)</f>
        <v>#N/A</v>
      </c>
      <c r="M46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4" s="19" t="e">
        <f>1+(calculations_table[[#This Row],[Effective date]]-calculations_table[[#This Row],[Interest start date - Judgments]])/365.25* JudgmentsRate</f>
        <v>#N/A</v>
      </c>
      <c r="O464" s="19">
        <v>1</v>
      </c>
      <c r="P464" s="19" t="e">
        <f>calculations_table[[#This Row],[Period 1 interest multiplier - Judgments]]*calculations_table[[#This Row],[Period 2 interest multiplier - Judgments]]</f>
        <v>#N/A</v>
      </c>
      <c r="Q464" s="11"/>
      <c r="Z464"/>
      <c r="AA464"/>
      <c r="AB464"/>
      <c r="AC464"/>
      <c r="AD464"/>
      <c r="AE464"/>
      <c r="AH464" s="11"/>
      <c r="AI464" s="11"/>
      <c r="AJ464" s="11"/>
      <c r="AK464" s="11"/>
      <c r="AL464" s="11"/>
      <c r="AM464" s="11"/>
    </row>
    <row r="465" spans="1:39" x14ac:dyDescent="0.2">
      <c r="A465" s="37" t="str">
        <f>IFERROR(IF(Calc_type="Bulk", IF(data_final_bulk[[#This Row],[Member ID]]="", "", data_final_bulk[[#This Row],[Member ID]]), IF(A464="Member ID",  "Individual","")), "")</f>
        <v/>
      </c>
      <c r="B465" s="35" t="str">
        <f>IFERROR(IF(Calc_type="Bulk", IF(data_final_bulk[[#This Row],[Global ID]]="", "", data_final_bulk[[#This Row],[Global ID]]), IF(B464="Global ID", "Individual","")), "")</f>
        <v/>
      </c>
      <c r="C465" s="85">
        <f>IF(Calc_type="Bulk", data_final_bulk[[#This Row],[Effective date]], Effective_date_individual)</f>
        <v>0</v>
      </c>
      <c r="D465" s="16">
        <f>IF(Calc_type="Bulk", data_final_bulk[[#This Row],[Earliest payment date]], Earliest_payment_date_individual)</f>
        <v>0</v>
      </c>
      <c r="E465" s="16">
        <f>IF(Calc_type="Bulk", data_final_bulk[[#This Row],[Lump Sum payment date]], Lump_sum_payment_date_individual)</f>
        <v>0</v>
      </c>
      <c r="F465" s="19">
        <f>IF(Calc_type="Bulk", data_final_bulk[[#This Row],[Payment amount]], Payment_amount_individual)</f>
        <v>0</v>
      </c>
      <c r="G465" s="19">
        <f>IF(Calc_type="Bulk", data_final_bulk[[#This Row],[Payment type]], Payment_type_individual)</f>
        <v>0</v>
      </c>
      <c r="H46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5" s="16" t="e">
        <f>IF(calculations_table[[#This Row],[Lump sum flag]]="Y",
calculations_table[[#This Row],[Lump sum payment date]],
   IF(calculations_table[[#This Row],[Earliest payment date]]=0,
      "N/A",
      calculations_table[[#This Row],[Earliest payment date]]
   )
)</f>
        <v>#N/A</v>
      </c>
      <c r="J465" s="19">
        <f>SUMIFS(calculations_table[Payment amount], calculations_table[Member ID], calculations_table[[#This Row],[Member ID]])</f>
        <v>0</v>
      </c>
      <c r="K465" s="19" t="e">
        <f>calculations_table[[#This Row],[Total interest multiplier - Judgments]]</f>
        <v>#N/A</v>
      </c>
      <c r="L465" s="19" t="e">
        <f>calculations_table[[#This Row],[Payment amount]]*(calculations_table[[#This Row],[Interest multiplier]]-1)</f>
        <v>#N/A</v>
      </c>
      <c r="M46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5" s="19" t="e">
        <f>1+(calculations_table[[#This Row],[Effective date]]-calculations_table[[#This Row],[Interest start date - Judgments]])/365.25* JudgmentsRate</f>
        <v>#N/A</v>
      </c>
      <c r="O465" s="19">
        <v>1</v>
      </c>
      <c r="P465" s="19" t="e">
        <f>calculations_table[[#This Row],[Period 1 interest multiplier - Judgments]]*calculations_table[[#This Row],[Period 2 interest multiplier - Judgments]]</f>
        <v>#N/A</v>
      </c>
      <c r="Q465" s="11"/>
      <c r="Z465"/>
      <c r="AA465"/>
      <c r="AB465"/>
      <c r="AC465"/>
      <c r="AD465"/>
      <c r="AE465"/>
      <c r="AH465" s="11"/>
      <c r="AI465" s="11"/>
      <c r="AJ465" s="11"/>
      <c r="AK465" s="11"/>
      <c r="AL465" s="11"/>
      <c r="AM465" s="11"/>
    </row>
    <row r="466" spans="1:39" x14ac:dyDescent="0.2">
      <c r="A466" s="37" t="str">
        <f>IFERROR(IF(Calc_type="Bulk", IF(data_final_bulk[[#This Row],[Member ID]]="", "", data_final_bulk[[#This Row],[Member ID]]), IF(A465="Member ID",  "Individual","")), "")</f>
        <v/>
      </c>
      <c r="B466" s="35" t="str">
        <f>IFERROR(IF(Calc_type="Bulk", IF(data_final_bulk[[#This Row],[Global ID]]="", "", data_final_bulk[[#This Row],[Global ID]]), IF(B465="Global ID", "Individual","")), "")</f>
        <v/>
      </c>
      <c r="C466" s="85">
        <f>IF(Calc_type="Bulk", data_final_bulk[[#This Row],[Effective date]], Effective_date_individual)</f>
        <v>0</v>
      </c>
      <c r="D466" s="16">
        <f>IF(Calc_type="Bulk", data_final_bulk[[#This Row],[Earliest payment date]], Earliest_payment_date_individual)</f>
        <v>0</v>
      </c>
      <c r="E466" s="16">
        <f>IF(Calc_type="Bulk", data_final_bulk[[#This Row],[Lump Sum payment date]], Lump_sum_payment_date_individual)</f>
        <v>0</v>
      </c>
      <c r="F466" s="19">
        <f>IF(Calc_type="Bulk", data_final_bulk[[#This Row],[Payment amount]], Payment_amount_individual)</f>
        <v>0</v>
      </c>
      <c r="G466" s="19">
        <f>IF(Calc_type="Bulk", data_final_bulk[[#This Row],[Payment type]], Payment_type_individual)</f>
        <v>0</v>
      </c>
      <c r="H46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6" s="16" t="e">
        <f>IF(calculations_table[[#This Row],[Lump sum flag]]="Y",
calculations_table[[#This Row],[Lump sum payment date]],
   IF(calculations_table[[#This Row],[Earliest payment date]]=0,
      "N/A",
      calculations_table[[#This Row],[Earliest payment date]]
   )
)</f>
        <v>#N/A</v>
      </c>
      <c r="J466" s="19">
        <f>SUMIFS(calculations_table[Payment amount], calculations_table[Member ID], calculations_table[[#This Row],[Member ID]])</f>
        <v>0</v>
      </c>
      <c r="K466" s="19" t="e">
        <f>calculations_table[[#This Row],[Total interest multiplier - Judgments]]</f>
        <v>#N/A</v>
      </c>
      <c r="L466" s="19" t="e">
        <f>calculations_table[[#This Row],[Payment amount]]*(calculations_table[[#This Row],[Interest multiplier]]-1)</f>
        <v>#N/A</v>
      </c>
      <c r="M46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6" s="19" t="e">
        <f>1+(calculations_table[[#This Row],[Effective date]]-calculations_table[[#This Row],[Interest start date - Judgments]])/365.25* JudgmentsRate</f>
        <v>#N/A</v>
      </c>
      <c r="O466" s="19">
        <v>1</v>
      </c>
      <c r="P466" s="19" t="e">
        <f>calculations_table[[#This Row],[Period 1 interest multiplier - Judgments]]*calculations_table[[#This Row],[Period 2 interest multiplier - Judgments]]</f>
        <v>#N/A</v>
      </c>
      <c r="Q466" s="11"/>
      <c r="Z466"/>
      <c r="AA466"/>
      <c r="AB466"/>
      <c r="AC466"/>
      <c r="AD466"/>
      <c r="AE466"/>
      <c r="AH466" s="11"/>
      <c r="AI466" s="11"/>
      <c r="AJ466" s="11"/>
      <c r="AK466" s="11"/>
      <c r="AL466" s="11"/>
      <c r="AM466" s="11"/>
    </row>
    <row r="467" spans="1:39" x14ac:dyDescent="0.2">
      <c r="A467" s="37" t="str">
        <f>IFERROR(IF(Calc_type="Bulk", IF(data_final_bulk[[#This Row],[Member ID]]="", "", data_final_bulk[[#This Row],[Member ID]]), IF(A466="Member ID",  "Individual","")), "")</f>
        <v/>
      </c>
      <c r="B467" s="35" t="str">
        <f>IFERROR(IF(Calc_type="Bulk", IF(data_final_bulk[[#This Row],[Global ID]]="", "", data_final_bulk[[#This Row],[Global ID]]), IF(B466="Global ID", "Individual","")), "")</f>
        <v/>
      </c>
      <c r="C467" s="85">
        <f>IF(Calc_type="Bulk", data_final_bulk[[#This Row],[Effective date]], Effective_date_individual)</f>
        <v>0</v>
      </c>
      <c r="D467" s="16">
        <f>IF(Calc_type="Bulk", data_final_bulk[[#This Row],[Earliest payment date]], Earliest_payment_date_individual)</f>
        <v>0</v>
      </c>
      <c r="E467" s="16">
        <f>IF(Calc_type="Bulk", data_final_bulk[[#This Row],[Lump Sum payment date]], Lump_sum_payment_date_individual)</f>
        <v>0</v>
      </c>
      <c r="F467" s="19">
        <f>IF(Calc_type="Bulk", data_final_bulk[[#This Row],[Payment amount]], Payment_amount_individual)</f>
        <v>0</v>
      </c>
      <c r="G467" s="19">
        <f>IF(Calc_type="Bulk", data_final_bulk[[#This Row],[Payment type]], Payment_type_individual)</f>
        <v>0</v>
      </c>
      <c r="H46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7" s="16" t="e">
        <f>IF(calculations_table[[#This Row],[Lump sum flag]]="Y",
calculations_table[[#This Row],[Lump sum payment date]],
   IF(calculations_table[[#This Row],[Earliest payment date]]=0,
      "N/A",
      calculations_table[[#This Row],[Earliest payment date]]
   )
)</f>
        <v>#N/A</v>
      </c>
      <c r="J467" s="19">
        <f>SUMIFS(calculations_table[Payment amount], calculations_table[Member ID], calculations_table[[#This Row],[Member ID]])</f>
        <v>0</v>
      </c>
      <c r="K467" s="19" t="e">
        <f>calculations_table[[#This Row],[Total interest multiplier - Judgments]]</f>
        <v>#N/A</v>
      </c>
      <c r="L467" s="19" t="e">
        <f>calculations_table[[#This Row],[Payment amount]]*(calculations_table[[#This Row],[Interest multiplier]]-1)</f>
        <v>#N/A</v>
      </c>
      <c r="M46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7" s="19" t="e">
        <f>1+(calculations_table[[#This Row],[Effective date]]-calculations_table[[#This Row],[Interest start date - Judgments]])/365.25* JudgmentsRate</f>
        <v>#N/A</v>
      </c>
      <c r="O467" s="19">
        <v>1</v>
      </c>
      <c r="P467" s="19" t="e">
        <f>calculations_table[[#This Row],[Period 1 interest multiplier - Judgments]]*calculations_table[[#This Row],[Period 2 interest multiplier - Judgments]]</f>
        <v>#N/A</v>
      </c>
      <c r="Q467" s="11"/>
      <c r="Z467"/>
      <c r="AA467"/>
      <c r="AB467"/>
      <c r="AC467"/>
      <c r="AD467"/>
      <c r="AE467"/>
      <c r="AH467" s="11"/>
      <c r="AI467" s="11"/>
      <c r="AJ467" s="11"/>
      <c r="AK467" s="11"/>
      <c r="AL467" s="11"/>
      <c r="AM467" s="11"/>
    </row>
    <row r="468" spans="1:39" x14ac:dyDescent="0.2">
      <c r="A468" s="37" t="str">
        <f>IFERROR(IF(Calc_type="Bulk", IF(data_final_bulk[[#This Row],[Member ID]]="", "", data_final_bulk[[#This Row],[Member ID]]), IF(A467="Member ID",  "Individual","")), "")</f>
        <v/>
      </c>
      <c r="B468" s="35" t="str">
        <f>IFERROR(IF(Calc_type="Bulk", IF(data_final_bulk[[#This Row],[Global ID]]="", "", data_final_bulk[[#This Row],[Global ID]]), IF(B467="Global ID", "Individual","")), "")</f>
        <v/>
      </c>
      <c r="C468" s="85">
        <f>IF(Calc_type="Bulk", data_final_bulk[[#This Row],[Effective date]], Effective_date_individual)</f>
        <v>0</v>
      </c>
      <c r="D468" s="16">
        <f>IF(Calc_type="Bulk", data_final_bulk[[#This Row],[Earliest payment date]], Earliest_payment_date_individual)</f>
        <v>0</v>
      </c>
      <c r="E468" s="16">
        <f>IF(Calc_type="Bulk", data_final_bulk[[#This Row],[Lump Sum payment date]], Lump_sum_payment_date_individual)</f>
        <v>0</v>
      </c>
      <c r="F468" s="19">
        <f>IF(Calc_type="Bulk", data_final_bulk[[#This Row],[Payment amount]], Payment_amount_individual)</f>
        <v>0</v>
      </c>
      <c r="G468" s="19">
        <f>IF(Calc_type="Bulk", data_final_bulk[[#This Row],[Payment type]], Payment_type_individual)</f>
        <v>0</v>
      </c>
      <c r="H46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8" s="16" t="e">
        <f>IF(calculations_table[[#This Row],[Lump sum flag]]="Y",
calculations_table[[#This Row],[Lump sum payment date]],
   IF(calculations_table[[#This Row],[Earliest payment date]]=0,
      "N/A",
      calculations_table[[#This Row],[Earliest payment date]]
   )
)</f>
        <v>#N/A</v>
      </c>
      <c r="J468" s="19">
        <f>SUMIFS(calculations_table[Payment amount], calculations_table[Member ID], calculations_table[[#This Row],[Member ID]])</f>
        <v>0</v>
      </c>
      <c r="K468" s="19" t="e">
        <f>calculations_table[[#This Row],[Total interest multiplier - Judgments]]</f>
        <v>#N/A</v>
      </c>
      <c r="L468" s="19" t="e">
        <f>calculations_table[[#This Row],[Payment amount]]*(calculations_table[[#This Row],[Interest multiplier]]-1)</f>
        <v>#N/A</v>
      </c>
      <c r="M46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8" s="19" t="e">
        <f>1+(calculations_table[[#This Row],[Effective date]]-calculations_table[[#This Row],[Interest start date - Judgments]])/365.25* JudgmentsRate</f>
        <v>#N/A</v>
      </c>
      <c r="O468" s="19">
        <v>1</v>
      </c>
      <c r="P468" s="19" t="e">
        <f>calculations_table[[#This Row],[Period 1 interest multiplier - Judgments]]*calculations_table[[#This Row],[Period 2 interest multiplier - Judgments]]</f>
        <v>#N/A</v>
      </c>
      <c r="Q468" s="11"/>
      <c r="Z468"/>
      <c r="AA468"/>
      <c r="AB468"/>
      <c r="AC468"/>
      <c r="AD468"/>
      <c r="AE468"/>
      <c r="AH468" s="11"/>
      <c r="AI468" s="11"/>
      <c r="AJ468" s="11"/>
      <c r="AK468" s="11"/>
      <c r="AL468" s="11"/>
      <c r="AM468" s="11"/>
    </row>
    <row r="469" spans="1:39" x14ac:dyDescent="0.2">
      <c r="A469" s="37" t="str">
        <f>IFERROR(IF(Calc_type="Bulk", IF(data_final_bulk[[#This Row],[Member ID]]="", "", data_final_bulk[[#This Row],[Member ID]]), IF(A468="Member ID",  "Individual","")), "")</f>
        <v/>
      </c>
      <c r="B469" s="35" t="str">
        <f>IFERROR(IF(Calc_type="Bulk", IF(data_final_bulk[[#This Row],[Global ID]]="", "", data_final_bulk[[#This Row],[Global ID]]), IF(B468="Global ID", "Individual","")), "")</f>
        <v/>
      </c>
      <c r="C469" s="85">
        <f>IF(Calc_type="Bulk", data_final_bulk[[#This Row],[Effective date]], Effective_date_individual)</f>
        <v>0</v>
      </c>
      <c r="D469" s="16">
        <f>IF(Calc_type="Bulk", data_final_bulk[[#This Row],[Earliest payment date]], Earliest_payment_date_individual)</f>
        <v>0</v>
      </c>
      <c r="E469" s="16">
        <f>IF(Calc_type="Bulk", data_final_bulk[[#This Row],[Lump Sum payment date]], Lump_sum_payment_date_individual)</f>
        <v>0</v>
      </c>
      <c r="F469" s="19">
        <f>IF(Calc_type="Bulk", data_final_bulk[[#This Row],[Payment amount]], Payment_amount_individual)</f>
        <v>0</v>
      </c>
      <c r="G469" s="19">
        <f>IF(Calc_type="Bulk", data_final_bulk[[#This Row],[Payment type]], Payment_type_individual)</f>
        <v>0</v>
      </c>
      <c r="H46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69" s="16" t="e">
        <f>IF(calculations_table[[#This Row],[Lump sum flag]]="Y",
calculations_table[[#This Row],[Lump sum payment date]],
   IF(calculations_table[[#This Row],[Earliest payment date]]=0,
      "N/A",
      calculations_table[[#This Row],[Earliest payment date]]
   )
)</f>
        <v>#N/A</v>
      </c>
      <c r="J469" s="19">
        <f>SUMIFS(calculations_table[Payment amount], calculations_table[Member ID], calculations_table[[#This Row],[Member ID]])</f>
        <v>0</v>
      </c>
      <c r="K469" s="19" t="e">
        <f>calculations_table[[#This Row],[Total interest multiplier - Judgments]]</f>
        <v>#N/A</v>
      </c>
      <c r="L469" s="19" t="e">
        <f>calculations_table[[#This Row],[Payment amount]]*(calculations_table[[#This Row],[Interest multiplier]]-1)</f>
        <v>#N/A</v>
      </c>
      <c r="M46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69" s="19" t="e">
        <f>1+(calculations_table[[#This Row],[Effective date]]-calculations_table[[#This Row],[Interest start date - Judgments]])/365.25* JudgmentsRate</f>
        <v>#N/A</v>
      </c>
      <c r="O469" s="19">
        <v>1</v>
      </c>
      <c r="P469" s="19" t="e">
        <f>calculations_table[[#This Row],[Period 1 interest multiplier - Judgments]]*calculations_table[[#This Row],[Period 2 interest multiplier - Judgments]]</f>
        <v>#N/A</v>
      </c>
      <c r="Q469" s="11"/>
      <c r="Z469"/>
      <c r="AA469"/>
      <c r="AB469"/>
      <c r="AC469"/>
      <c r="AD469"/>
      <c r="AE469"/>
      <c r="AH469" s="11"/>
      <c r="AI469" s="11"/>
      <c r="AJ469" s="11"/>
      <c r="AK469" s="11"/>
      <c r="AL469" s="11"/>
      <c r="AM469" s="11"/>
    </row>
    <row r="470" spans="1:39" x14ac:dyDescent="0.2">
      <c r="A470" s="37" t="str">
        <f>IFERROR(IF(Calc_type="Bulk", IF(data_final_bulk[[#This Row],[Member ID]]="", "", data_final_bulk[[#This Row],[Member ID]]), IF(A469="Member ID",  "Individual","")), "")</f>
        <v/>
      </c>
      <c r="B470" s="35" t="str">
        <f>IFERROR(IF(Calc_type="Bulk", IF(data_final_bulk[[#This Row],[Global ID]]="", "", data_final_bulk[[#This Row],[Global ID]]), IF(B469="Global ID", "Individual","")), "")</f>
        <v/>
      </c>
      <c r="C470" s="85">
        <f>IF(Calc_type="Bulk", data_final_bulk[[#This Row],[Effective date]], Effective_date_individual)</f>
        <v>0</v>
      </c>
      <c r="D470" s="16">
        <f>IF(Calc_type="Bulk", data_final_bulk[[#This Row],[Earliest payment date]], Earliest_payment_date_individual)</f>
        <v>0</v>
      </c>
      <c r="E470" s="16">
        <f>IF(Calc_type="Bulk", data_final_bulk[[#This Row],[Lump Sum payment date]], Lump_sum_payment_date_individual)</f>
        <v>0</v>
      </c>
      <c r="F470" s="19">
        <f>IF(Calc_type="Bulk", data_final_bulk[[#This Row],[Payment amount]], Payment_amount_individual)</f>
        <v>0</v>
      </c>
      <c r="G470" s="19">
        <f>IF(Calc_type="Bulk", data_final_bulk[[#This Row],[Payment type]], Payment_type_individual)</f>
        <v>0</v>
      </c>
      <c r="H47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0" s="16" t="e">
        <f>IF(calculations_table[[#This Row],[Lump sum flag]]="Y",
calculations_table[[#This Row],[Lump sum payment date]],
   IF(calculations_table[[#This Row],[Earliest payment date]]=0,
      "N/A",
      calculations_table[[#This Row],[Earliest payment date]]
   )
)</f>
        <v>#N/A</v>
      </c>
      <c r="J470" s="19">
        <f>SUMIFS(calculations_table[Payment amount], calculations_table[Member ID], calculations_table[[#This Row],[Member ID]])</f>
        <v>0</v>
      </c>
      <c r="K470" s="19" t="e">
        <f>calculations_table[[#This Row],[Total interest multiplier - Judgments]]</f>
        <v>#N/A</v>
      </c>
      <c r="L470" s="19" t="e">
        <f>calculations_table[[#This Row],[Payment amount]]*(calculations_table[[#This Row],[Interest multiplier]]-1)</f>
        <v>#N/A</v>
      </c>
      <c r="M47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0" s="19" t="e">
        <f>1+(calculations_table[[#This Row],[Effective date]]-calculations_table[[#This Row],[Interest start date - Judgments]])/365.25* JudgmentsRate</f>
        <v>#N/A</v>
      </c>
      <c r="O470" s="19">
        <v>1</v>
      </c>
      <c r="P470" s="19" t="e">
        <f>calculations_table[[#This Row],[Period 1 interest multiplier - Judgments]]*calculations_table[[#This Row],[Period 2 interest multiplier - Judgments]]</f>
        <v>#N/A</v>
      </c>
      <c r="Q470" s="11"/>
      <c r="Z470"/>
      <c r="AA470"/>
      <c r="AB470"/>
      <c r="AC470"/>
      <c r="AD470"/>
      <c r="AE470"/>
      <c r="AH470" s="11"/>
      <c r="AI470" s="11"/>
      <c r="AJ470" s="11"/>
      <c r="AK470" s="11"/>
      <c r="AL470" s="11"/>
      <c r="AM470" s="11"/>
    </row>
    <row r="471" spans="1:39" x14ac:dyDescent="0.2">
      <c r="A471" s="37" t="str">
        <f>IFERROR(IF(Calc_type="Bulk", IF(data_final_bulk[[#This Row],[Member ID]]="", "", data_final_bulk[[#This Row],[Member ID]]), IF(A470="Member ID",  "Individual","")), "")</f>
        <v/>
      </c>
      <c r="B471" s="35" t="str">
        <f>IFERROR(IF(Calc_type="Bulk", IF(data_final_bulk[[#This Row],[Global ID]]="", "", data_final_bulk[[#This Row],[Global ID]]), IF(B470="Global ID", "Individual","")), "")</f>
        <v/>
      </c>
      <c r="C471" s="85">
        <f>IF(Calc_type="Bulk", data_final_bulk[[#This Row],[Effective date]], Effective_date_individual)</f>
        <v>0</v>
      </c>
      <c r="D471" s="16">
        <f>IF(Calc_type="Bulk", data_final_bulk[[#This Row],[Earliest payment date]], Earliest_payment_date_individual)</f>
        <v>0</v>
      </c>
      <c r="E471" s="16">
        <f>IF(Calc_type="Bulk", data_final_bulk[[#This Row],[Lump Sum payment date]], Lump_sum_payment_date_individual)</f>
        <v>0</v>
      </c>
      <c r="F471" s="19">
        <f>IF(Calc_type="Bulk", data_final_bulk[[#This Row],[Payment amount]], Payment_amount_individual)</f>
        <v>0</v>
      </c>
      <c r="G471" s="19">
        <f>IF(Calc_type="Bulk", data_final_bulk[[#This Row],[Payment type]], Payment_type_individual)</f>
        <v>0</v>
      </c>
      <c r="H47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1" s="16" t="e">
        <f>IF(calculations_table[[#This Row],[Lump sum flag]]="Y",
calculations_table[[#This Row],[Lump sum payment date]],
   IF(calculations_table[[#This Row],[Earliest payment date]]=0,
      "N/A",
      calculations_table[[#This Row],[Earliest payment date]]
   )
)</f>
        <v>#N/A</v>
      </c>
      <c r="J471" s="19">
        <f>SUMIFS(calculations_table[Payment amount], calculations_table[Member ID], calculations_table[[#This Row],[Member ID]])</f>
        <v>0</v>
      </c>
      <c r="K471" s="19" t="e">
        <f>calculations_table[[#This Row],[Total interest multiplier - Judgments]]</f>
        <v>#N/A</v>
      </c>
      <c r="L471" s="19" t="e">
        <f>calculations_table[[#This Row],[Payment amount]]*(calculations_table[[#This Row],[Interest multiplier]]-1)</f>
        <v>#N/A</v>
      </c>
      <c r="M47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1" s="19" t="e">
        <f>1+(calculations_table[[#This Row],[Effective date]]-calculations_table[[#This Row],[Interest start date - Judgments]])/365.25* JudgmentsRate</f>
        <v>#N/A</v>
      </c>
      <c r="O471" s="19">
        <v>1</v>
      </c>
      <c r="P471" s="19" t="e">
        <f>calculations_table[[#This Row],[Period 1 interest multiplier - Judgments]]*calculations_table[[#This Row],[Period 2 interest multiplier - Judgments]]</f>
        <v>#N/A</v>
      </c>
      <c r="Q471" s="11"/>
      <c r="Z471"/>
      <c r="AA471"/>
      <c r="AB471"/>
      <c r="AC471"/>
      <c r="AD471"/>
      <c r="AE471"/>
      <c r="AH471" s="11"/>
      <c r="AI471" s="11"/>
      <c r="AJ471" s="11"/>
      <c r="AK471" s="11"/>
      <c r="AL471" s="11"/>
      <c r="AM471" s="11"/>
    </row>
    <row r="472" spans="1:39" x14ac:dyDescent="0.2">
      <c r="A472" s="37" t="str">
        <f>IFERROR(IF(Calc_type="Bulk", IF(data_final_bulk[[#This Row],[Member ID]]="", "", data_final_bulk[[#This Row],[Member ID]]), IF(A471="Member ID",  "Individual","")), "")</f>
        <v/>
      </c>
      <c r="B472" s="35" t="str">
        <f>IFERROR(IF(Calc_type="Bulk", IF(data_final_bulk[[#This Row],[Global ID]]="", "", data_final_bulk[[#This Row],[Global ID]]), IF(B471="Global ID", "Individual","")), "")</f>
        <v/>
      </c>
      <c r="C472" s="85">
        <f>IF(Calc_type="Bulk", data_final_bulk[[#This Row],[Effective date]], Effective_date_individual)</f>
        <v>0</v>
      </c>
      <c r="D472" s="16">
        <f>IF(Calc_type="Bulk", data_final_bulk[[#This Row],[Earliest payment date]], Earliest_payment_date_individual)</f>
        <v>0</v>
      </c>
      <c r="E472" s="16">
        <f>IF(Calc_type="Bulk", data_final_bulk[[#This Row],[Lump Sum payment date]], Lump_sum_payment_date_individual)</f>
        <v>0</v>
      </c>
      <c r="F472" s="19">
        <f>IF(Calc_type="Bulk", data_final_bulk[[#This Row],[Payment amount]], Payment_amount_individual)</f>
        <v>0</v>
      </c>
      <c r="G472" s="19">
        <f>IF(Calc_type="Bulk", data_final_bulk[[#This Row],[Payment type]], Payment_type_individual)</f>
        <v>0</v>
      </c>
      <c r="H47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2" s="16" t="e">
        <f>IF(calculations_table[[#This Row],[Lump sum flag]]="Y",
calculations_table[[#This Row],[Lump sum payment date]],
   IF(calculations_table[[#This Row],[Earliest payment date]]=0,
      "N/A",
      calculations_table[[#This Row],[Earliest payment date]]
   )
)</f>
        <v>#N/A</v>
      </c>
      <c r="J472" s="19">
        <f>SUMIFS(calculations_table[Payment amount], calculations_table[Member ID], calculations_table[[#This Row],[Member ID]])</f>
        <v>0</v>
      </c>
      <c r="K472" s="19" t="e">
        <f>calculations_table[[#This Row],[Total interest multiplier - Judgments]]</f>
        <v>#N/A</v>
      </c>
      <c r="L472" s="19" t="e">
        <f>calculations_table[[#This Row],[Payment amount]]*(calculations_table[[#This Row],[Interest multiplier]]-1)</f>
        <v>#N/A</v>
      </c>
      <c r="M47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2" s="19" t="e">
        <f>1+(calculations_table[[#This Row],[Effective date]]-calculations_table[[#This Row],[Interest start date - Judgments]])/365.25* JudgmentsRate</f>
        <v>#N/A</v>
      </c>
      <c r="O472" s="19">
        <v>1</v>
      </c>
      <c r="P472" s="19" t="e">
        <f>calculations_table[[#This Row],[Period 1 interest multiplier - Judgments]]*calculations_table[[#This Row],[Period 2 interest multiplier - Judgments]]</f>
        <v>#N/A</v>
      </c>
      <c r="Q472" s="11"/>
      <c r="Z472"/>
      <c r="AA472"/>
      <c r="AB472"/>
      <c r="AC472"/>
      <c r="AD472"/>
      <c r="AE472"/>
      <c r="AH472" s="11"/>
      <c r="AI472" s="11"/>
      <c r="AJ472" s="11"/>
      <c r="AK472" s="11"/>
      <c r="AL472" s="11"/>
      <c r="AM472" s="11"/>
    </row>
    <row r="473" spans="1:39" x14ac:dyDescent="0.2">
      <c r="A473" s="37" t="str">
        <f>IFERROR(IF(Calc_type="Bulk", IF(data_final_bulk[[#This Row],[Member ID]]="", "", data_final_bulk[[#This Row],[Member ID]]), IF(A472="Member ID",  "Individual","")), "")</f>
        <v/>
      </c>
      <c r="B473" s="35" t="str">
        <f>IFERROR(IF(Calc_type="Bulk", IF(data_final_bulk[[#This Row],[Global ID]]="", "", data_final_bulk[[#This Row],[Global ID]]), IF(B472="Global ID", "Individual","")), "")</f>
        <v/>
      </c>
      <c r="C473" s="85">
        <f>IF(Calc_type="Bulk", data_final_bulk[[#This Row],[Effective date]], Effective_date_individual)</f>
        <v>0</v>
      </c>
      <c r="D473" s="16">
        <f>IF(Calc_type="Bulk", data_final_bulk[[#This Row],[Earliest payment date]], Earliest_payment_date_individual)</f>
        <v>0</v>
      </c>
      <c r="E473" s="16">
        <f>IF(Calc_type="Bulk", data_final_bulk[[#This Row],[Lump Sum payment date]], Lump_sum_payment_date_individual)</f>
        <v>0</v>
      </c>
      <c r="F473" s="19">
        <f>IF(Calc_type="Bulk", data_final_bulk[[#This Row],[Payment amount]], Payment_amount_individual)</f>
        <v>0</v>
      </c>
      <c r="G473" s="19">
        <f>IF(Calc_type="Bulk", data_final_bulk[[#This Row],[Payment type]], Payment_type_individual)</f>
        <v>0</v>
      </c>
      <c r="H47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3" s="16" t="e">
        <f>IF(calculations_table[[#This Row],[Lump sum flag]]="Y",
calculations_table[[#This Row],[Lump sum payment date]],
   IF(calculations_table[[#This Row],[Earliest payment date]]=0,
      "N/A",
      calculations_table[[#This Row],[Earliest payment date]]
   )
)</f>
        <v>#N/A</v>
      </c>
      <c r="J473" s="19">
        <f>SUMIFS(calculations_table[Payment amount], calculations_table[Member ID], calculations_table[[#This Row],[Member ID]])</f>
        <v>0</v>
      </c>
      <c r="K473" s="19" t="e">
        <f>calculations_table[[#This Row],[Total interest multiplier - Judgments]]</f>
        <v>#N/A</v>
      </c>
      <c r="L473" s="19" t="e">
        <f>calculations_table[[#This Row],[Payment amount]]*(calculations_table[[#This Row],[Interest multiplier]]-1)</f>
        <v>#N/A</v>
      </c>
      <c r="M47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3" s="19" t="e">
        <f>1+(calculations_table[[#This Row],[Effective date]]-calculations_table[[#This Row],[Interest start date - Judgments]])/365.25* JudgmentsRate</f>
        <v>#N/A</v>
      </c>
      <c r="O473" s="19">
        <v>1</v>
      </c>
      <c r="P473" s="19" t="e">
        <f>calculations_table[[#This Row],[Period 1 interest multiplier - Judgments]]*calculations_table[[#This Row],[Period 2 interest multiplier - Judgments]]</f>
        <v>#N/A</v>
      </c>
      <c r="Q473" s="11"/>
      <c r="Z473"/>
      <c r="AA473"/>
      <c r="AB473"/>
      <c r="AC473"/>
      <c r="AD473"/>
      <c r="AE473"/>
      <c r="AH473" s="11"/>
      <c r="AI473" s="11"/>
      <c r="AJ473" s="11"/>
      <c r="AK473" s="11"/>
      <c r="AL473" s="11"/>
      <c r="AM473" s="11"/>
    </row>
    <row r="474" spans="1:39" x14ac:dyDescent="0.2">
      <c r="A474" s="37" t="str">
        <f>IFERROR(IF(Calc_type="Bulk", IF(data_final_bulk[[#This Row],[Member ID]]="", "", data_final_bulk[[#This Row],[Member ID]]), IF(A473="Member ID",  "Individual","")), "")</f>
        <v/>
      </c>
      <c r="B474" s="35" t="str">
        <f>IFERROR(IF(Calc_type="Bulk", IF(data_final_bulk[[#This Row],[Global ID]]="", "", data_final_bulk[[#This Row],[Global ID]]), IF(B473="Global ID", "Individual","")), "")</f>
        <v/>
      </c>
      <c r="C474" s="85">
        <f>IF(Calc_type="Bulk", data_final_bulk[[#This Row],[Effective date]], Effective_date_individual)</f>
        <v>0</v>
      </c>
      <c r="D474" s="16">
        <f>IF(Calc_type="Bulk", data_final_bulk[[#This Row],[Earliest payment date]], Earliest_payment_date_individual)</f>
        <v>0</v>
      </c>
      <c r="E474" s="16">
        <f>IF(Calc_type="Bulk", data_final_bulk[[#This Row],[Lump Sum payment date]], Lump_sum_payment_date_individual)</f>
        <v>0</v>
      </c>
      <c r="F474" s="19">
        <f>IF(Calc_type="Bulk", data_final_bulk[[#This Row],[Payment amount]], Payment_amount_individual)</f>
        <v>0</v>
      </c>
      <c r="G474" s="19">
        <f>IF(Calc_type="Bulk", data_final_bulk[[#This Row],[Payment type]], Payment_type_individual)</f>
        <v>0</v>
      </c>
      <c r="H47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4" s="16" t="e">
        <f>IF(calculations_table[[#This Row],[Lump sum flag]]="Y",
calculations_table[[#This Row],[Lump sum payment date]],
   IF(calculations_table[[#This Row],[Earliest payment date]]=0,
      "N/A",
      calculations_table[[#This Row],[Earliest payment date]]
   )
)</f>
        <v>#N/A</v>
      </c>
      <c r="J474" s="19">
        <f>SUMIFS(calculations_table[Payment amount], calculations_table[Member ID], calculations_table[[#This Row],[Member ID]])</f>
        <v>0</v>
      </c>
      <c r="K474" s="19" t="e">
        <f>calculations_table[[#This Row],[Total interest multiplier - Judgments]]</f>
        <v>#N/A</v>
      </c>
      <c r="L474" s="19" t="e">
        <f>calculations_table[[#This Row],[Payment amount]]*(calculations_table[[#This Row],[Interest multiplier]]-1)</f>
        <v>#N/A</v>
      </c>
      <c r="M47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4" s="19" t="e">
        <f>1+(calculations_table[[#This Row],[Effective date]]-calculations_table[[#This Row],[Interest start date - Judgments]])/365.25* JudgmentsRate</f>
        <v>#N/A</v>
      </c>
      <c r="O474" s="19">
        <v>1</v>
      </c>
      <c r="P474" s="19" t="e">
        <f>calculations_table[[#This Row],[Period 1 interest multiplier - Judgments]]*calculations_table[[#This Row],[Period 2 interest multiplier - Judgments]]</f>
        <v>#N/A</v>
      </c>
      <c r="Q474" s="11"/>
      <c r="Z474"/>
      <c r="AA474"/>
      <c r="AB474"/>
      <c r="AC474"/>
      <c r="AD474"/>
      <c r="AE474"/>
      <c r="AH474" s="11"/>
      <c r="AI474" s="11"/>
      <c r="AJ474" s="11"/>
      <c r="AK474" s="11"/>
      <c r="AL474" s="11"/>
      <c r="AM474" s="11"/>
    </row>
    <row r="475" spans="1:39" x14ac:dyDescent="0.2">
      <c r="A475" s="37" t="str">
        <f>IFERROR(IF(Calc_type="Bulk", IF(data_final_bulk[[#This Row],[Member ID]]="", "", data_final_bulk[[#This Row],[Member ID]]), IF(A474="Member ID",  "Individual","")), "")</f>
        <v/>
      </c>
      <c r="B475" s="35" t="str">
        <f>IFERROR(IF(Calc_type="Bulk", IF(data_final_bulk[[#This Row],[Global ID]]="", "", data_final_bulk[[#This Row],[Global ID]]), IF(B474="Global ID", "Individual","")), "")</f>
        <v/>
      </c>
      <c r="C475" s="85">
        <f>IF(Calc_type="Bulk", data_final_bulk[[#This Row],[Effective date]], Effective_date_individual)</f>
        <v>0</v>
      </c>
      <c r="D475" s="16">
        <f>IF(Calc_type="Bulk", data_final_bulk[[#This Row],[Earliest payment date]], Earliest_payment_date_individual)</f>
        <v>0</v>
      </c>
      <c r="E475" s="16">
        <f>IF(Calc_type="Bulk", data_final_bulk[[#This Row],[Lump Sum payment date]], Lump_sum_payment_date_individual)</f>
        <v>0</v>
      </c>
      <c r="F475" s="19">
        <f>IF(Calc_type="Bulk", data_final_bulk[[#This Row],[Payment amount]], Payment_amount_individual)</f>
        <v>0</v>
      </c>
      <c r="G475" s="19">
        <f>IF(Calc_type="Bulk", data_final_bulk[[#This Row],[Payment type]], Payment_type_individual)</f>
        <v>0</v>
      </c>
      <c r="H47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5" s="16" t="e">
        <f>IF(calculations_table[[#This Row],[Lump sum flag]]="Y",
calculations_table[[#This Row],[Lump sum payment date]],
   IF(calculations_table[[#This Row],[Earliest payment date]]=0,
      "N/A",
      calculations_table[[#This Row],[Earliest payment date]]
   )
)</f>
        <v>#N/A</v>
      </c>
      <c r="J475" s="19">
        <f>SUMIFS(calculations_table[Payment amount], calculations_table[Member ID], calculations_table[[#This Row],[Member ID]])</f>
        <v>0</v>
      </c>
      <c r="K475" s="19" t="e">
        <f>calculations_table[[#This Row],[Total interest multiplier - Judgments]]</f>
        <v>#N/A</v>
      </c>
      <c r="L475" s="19" t="e">
        <f>calculations_table[[#This Row],[Payment amount]]*(calculations_table[[#This Row],[Interest multiplier]]-1)</f>
        <v>#N/A</v>
      </c>
      <c r="M47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5" s="19" t="e">
        <f>1+(calculations_table[[#This Row],[Effective date]]-calculations_table[[#This Row],[Interest start date - Judgments]])/365.25* JudgmentsRate</f>
        <v>#N/A</v>
      </c>
      <c r="O475" s="19">
        <v>1</v>
      </c>
      <c r="P475" s="19" t="e">
        <f>calculations_table[[#This Row],[Period 1 interest multiplier - Judgments]]*calculations_table[[#This Row],[Period 2 interest multiplier - Judgments]]</f>
        <v>#N/A</v>
      </c>
      <c r="Q475" s="11"/>
      <c r="Z475"/>
      <c r="AA475"/>
      <c r="AB475"/>
      <c r="AC475"/>
      <c r="AD475"/>
      <c r="AE475"/>
      <c r="AH475" s="11"/>
      <c r="AI475" s="11"/>
      <c r="AJ475" s="11"/>
      <c r="AK475" s="11"/>
      <c r="AL475" s="11"/>
      <c r="AM475" s="11"/>
    </row>
    <row r="476" spans="1:39" x14ac:dyDescent="0.2">
      <c r="A476" s="37" t="str">
        <f>IFERROR(IF(Calc_type="Bulk", IF(data_final_bulk[[#This Row],[Member ID]]="", "", data_final_bulk[[#This Row],[Member ID]]), IF(A475="Member ID",  "Individual","")), "")</f>
        <v/>
      </c>
      <c r="B476" s="35" t="str">
        <f>IFERROR(IF(Calc_type="Bulk", IF(data_final_bulk[[#This Row],[Global ID]]="", "", data_final_bulk[[#This Row],[Global ID]]), IF(B475="Global ID", "Individual","")), "")</f>
        <v/>
      </c>
      <c r="C476" s="85">
        <f>IF(Calc_type="Bulk", data_final_bulk[[#This Row],[Effective date]], Effective_date_individual)</f>
        <v>0</v>
      </c>
      <c r="D476" s="16">
        <f>IF(Calc_type="Bulk", data_final_bulk[[#This Row],[Earliest payment date]], Earliest_payment_date_individual)</f>
        <v>0</v>
      </c>
      <c r="E476" s="16">
        <f>IF(Calc_type="Bulk", data_final_bulk[[#This Row],[Lump Sum payment date]], Lump_sum_payment_date_individual)</f>
        <v>0</v>
      </c>
      <c r="F476" s="19">
        <f>IF(Calc_type="Bulk", data_final_bulk[[#This Row],[Payment amount]], Payment_amount_individual)</f>
        <v>0</v>
      </c>
      <c r="G476" s="19">
        <f>IF(Calc_type="Bulk", data_final_bulk[[#This Row],[Payment type]], Payment_type_individual)</f>
        <v>0</v>
      </c>
      <c r="H47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6" s="16" t="e">
        <f>IF(calculations_table[[#This Row],[Lump sum flag]]="Y",
calculations_table[[#This Row],[Lump sum payment date]],
   IF(calculations_table[[#This Row],[Earliest payment date]]=0,
      "N/A",
      calculations_table[[#This Row],[Earliest payment date]]
   )
)</f>
        <v>#N/A</v>
      </c>
      <c r="J476" s="19">
        <f>SUMIFS(calculations_table[Payment amount], calculations_table[Member ID], calculations_table[[#This Row],[Member ID]])</f>
        <v>0</v>
      </c>
      <c r="K476" s="19" t="e">
        <f>calculations_table[[#This Row],[Total interest multiplier - Judgments]]</f>
        <v>#N/A</v>
      </c>
      <c r="L476" s="19" t="e">
        <f>calculations_table[[#This Row],[Payment amount]]*(calculations_table[[#This Row],[Interest multiplier]]-1)</f>
        <v>#N/A</v>
      </c>
      <c r="M47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6" s="19" t="e">
        <f>1+(calculations_table[[#This Row],[Effective date]]-calculations_table[[#This Row],[Interest start date - Judgments]])/365.25* JudgmentsRate</f>
        <v>#N/A</v>
      </c>
      <c r="O476" s="19">
        <v>1</v>
      </c>
      <c r="P476" s="19" t="e">
        <f>calculations_table[[#This Row],[Period 1 interest multiplier - Judgments]]*calculations_table[[#This Row],[Period 2 interest multiplier - Judgments]]</f>
        <v>#N/A</v>
      </c>
      <c r="Q476" s="11"/>
      <c r="Z476"/>
      <c r="AA476"/>
      <c r="AB476"/>
      <c r="AC476"/>
      <c r="AD476"/>
      <c r="AE476"/>
      <c r="AH476" s="11"/>
      <c r="AI476" s="11"/>
      <c r="AJ476" s="11"/>
      <c r="AK476" s="11"/>
      <c r="AL476" s="11"/>
      <c r="AM476" s="11"/>
    </row>
    <row r="477" spans="1:39" x14ac:dyDescent="0.2">
      <c r="A477" s="37" t="str">
        <f>IFERROR(IF(Calc_type="Bulk", IF(data_final_bulk[[#This Row],[Member ID]]="", "", data_final_bulk[[#This Row],[Member ID]]), IF(A476="Member ID",  "Individual","")), "")</f>
        <v/>
      </c>
      <c r="B477" s="35" t="str">
        <f>IFERROR(IF(Calc_type="Bulk", IF(data_final_bulk[[#This Row],[Global ID]]="", "", data_final_bulk[[#This Row],[Global ID]]), IF(B476="Global ID", "Individual","")), "")</f>
        <v/>
      </c>
      <c r="C477" s="85">
        <f>IF(Calc_type="Bulk", data_final_bulk[[#This Row],[Effective date]], Effective_date_individual)</f>
        <v>0</v>
      </c>
      <c r="D477" s="16">
        <f>IF(Calc_type="Bulk", data_final_bulk[[#This Row],[Earliest payment date]], Earliest_payment_date_individual)</f>
        <v>0</v>
      </c>
      <c r="E477" s="16">
        <f>IF(Calc_type="Bulk", data_final_bulk[[#This Row],[Lump Sum payment date]], Lump_sum_payment_date_individual)</f>
        <v>0</v>
      </c>
      <c r="F477" s="19">
        <f>IF(Calc_type="Bulk", data_final_bulk[[#This Row],[Payment amount]], Payment_amount_individual)</f>
        <v>0</v>
      </c>
      <c r="G477" s="19">
        <f>IF(Calc_type="Bulk", data_final_bulk[[#This Row],[Payment type]], Payment_type_individual)</f>
        <v>0</v>
      </c>
      <c r="H47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7" s="16" t="e">
        <f>IF(calculations_table[[#This Row],[Lump sum flag]]="Y",
calculations_table[[#This Row],[Lump sum payment date]],
   IF(calculations_table[[#This Row],[Earliest payment date]]=0,
      "N/A",
      calculations_table[[#This Row],[Earliest payment date]]
   )
)</f>
        <v>#N/A</v>
      </c>
      <c r="J477" s="19">
        <f>SUMIFS(calculations_table[Payment amount], calculations_table[Member ID], calculations_table[[#This Row],[Member ID]])</f>
        <v>0</v>
      </c>
      <c r="K477" s="19" t="e">
        <f>calculations_table[[#This Row],[Total interest multiplier - Judgments]]</f>
        <v>#N/A</v>
      </c>
      <c r="L477" s="19" t="e">
        <f>calculations_table[[#This Row],[Payment amount]]*(calculations_table[[#This Row],[Interest multiplier]]-1)</f>
        <v>#N/A</v>
      </c>
      <c r="M47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7" s="19" t="e">
        <f>1+(calculations_table[[#This Row],[Effective date]]-calculations_table[[#This Row],[Interest start date - Judgments]])/365.25* JudgmentsRate</f>
        <v>#N/A</v>
      </c>
      <c r="O477" s="19">
        <v>1</v>
      </c>
      <c r="P477" s="19" t="e">
        <f>calculations_table[[#This Row],[Period 1 interest multiplier - Judgments]]*calculations_table[[#This Row],[Period 2 interest multiplier - Judgments]]</f>
        <v>#N/A</v>
      </c>
      <c r="Q477" s="11"/>
      <c r="Z477"/>
      <c r="AA477"/>
      <c r="AB477"/>
      <c r="AC477"/>
      <c r="AD477"/>
      <c r="AE477"/>
      <c r="AH477" s="11"/>
      <c r="AI477" s="11"/>
      <c r="AJ477" s="11"/>
      <c r="AK477" s="11"/>
      <c r="AL477" s="11"/>
      <c r="AM477" s="11"/>
    </row>
    <row r="478" spans="1:39" x14ac:dyDescent="0.2">
      <c r="A478" s="37" t="str">
        <f>IFERROR(IF(Calc_type="Bulk", IF(data_final_bulk[[#This Row],[Member ID]]="", "", data_final_bulk[[#This Row],[Member ID]]), IF(A477="Member ID",  "Individual","")), "")</f>
        <v/>
      </c>
      <c r="B478" s="35" t="str">
        <f>IFERROR(IF(Calc_type="Bulk", IF(data_final_bulk[[#This Row],[Global ID]]="", "", data_final_bulk[[#This Row],[Global ID]]), IF(B477="Global ID", "Individual","")), "")</f>
        <v/>
      </c>
      <c r="C478" s="85">
        <f>IF(Calc_type="Bulk", data_final_bulk[[#This Row],[Effective date]], Effective_date_individual)</f>
        <v>0</v>
      </c>
      <c r="D478" s="16">
        <f>IF(Calc_type="Bulk", data_final_bulk[[#This Row],[Earliest payment date]], Earliest_payment_date_individual)</f>
        <v>0</v>
      </c>
      <c r="E478" s="16">
        <f>IF(Calc_type="Bulk", data_final_bulk[[#This Row],[Lump Sum payment date]], Lump_sum_payment_date_individual)</f>
        <v>0</v>
      </c>
      <c r="F478" s="19">
        <f>IF(Calc_type="Bulk", data_final_bulk[[#This Row],[Payment amount]], Payment_amount_individual)</f>
        <v>0</v>
      </c>
      <c r="G478" s="19">
        <f>IF(Calc_type="Bulk", data_final_bulk[[#This Row],[Payment type]], Payment_type_individual)</f>
        <v>0</v>
      </c>
      <c r="H47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8" s="16" t="e">
        <f>IF(calculations_table[[#This Row],[Lump sum flag]]="Y",
calculations_table[[#This Row],[Lump sum payment date]],
   IF(calculations_table[[#This Row],[Earliest payment date]]=0,
      "N/A",
      calculations_table[[#This Row],[Earliest payment date]]
   )
)</f>
        <v>#N/A</v>
      </c>
      <c r="J478" s="19">
        <f>SUMIFS(calculations_table[Payment amount], calculations_table[Member ID], calculations_table[[#This Row],[Member ID]])</f>
        <v>0</v>
      </c>
      <c r="K478" s="19" t="e">
        <f>calculations_table[[#This Row],[Total interest multiplier - Judgments]]</f>
        <v>#N/A</v>
      </c>
      <c r="L478" s="19" t="e">
        <f>calculations_table[[#This Row],[Payment amount]]*(calculations_table[[#This Row],[Interest multiplier]]-1)</f>
        <v>#N/A</v>
      </c>
      <c r="M47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8" s="19" t="e">
        <f>1+(calculations_table[[#This Row],[Effective date]]-calculations_table[[#This Row],[Interest start date - Judgments]])/365.25* JudgmentsRate</f>
        <v>#N/A</v>
      </c>
      <c r="O478" s="19">
        <v>1</v>
      </c>
      <c r="P478" s="19" t="e">
        <f>calculations_table[[#This Row],[Period 1 interest multiplier - Judgments]]*calculations_table[[#This Row],[Period 2 interest multiplier - Judgments]]</f>
        <v>#N/A</v>
      </c>
      <c r="Q478" s="11"/>
      <c r="Z478"/>
      <c r="AA478"/>
      <c r="AB478"/>
      <c r="AC478"/>
      <c r="AD478"/>
      <c r="AE478"/>
      <c r="AH478" s="11"/>
      <c r="AI478" s="11"/>
      <c r="AJ478" s="11"/>
      <c r="AK478" s="11"/>
      <c r="AL478" s="11"/>
      <c r="AM478" s="11"/>
    </row>
    <row r="479" spans="1:39" x14ac:dyDescent="0.2">
      <c r="A479" s="37" t="str">
        <f>IFERROR(IF(Calc_type="Bulk", IF(data_final_bulk[[#This Row],[Member ID]]="", "", data_final_bulk[[#This Row],[Member ID]]), IF(A478="Member ID",  "Individual","")), "")</f>
        <v/>
      </c>
      <c r="B479" s="35" t="str">
        <f>IFERROR(IF(Calc_type="Bulk", IF(data_final_bulk[[#This Row],[Global ID]]="", "", data_final_bulk[[#This Row],[Global ID]]), IF(B478="Global ID", "Individual","")), "")</f>
        <v/>
      </c>
      <c r="C479" s="85">
        <f>IF(Calc_type="Bulk", data_final_bulk[[#This Row],[Effective date]], Effective_date_individual)</f>
        <v>0</v>
      </c>
      <c r="D479" s="16">
        <f>IF(Calc_type="Bulk", data_final_bulk[[#This Row],[Earliest payment date]], Earliest_payment_date_individual)</f>
        <v>0</v>
      </c>
      <c r="E479" s="16">
        <f>IF(Calc_type="Bulk", data_final_bulk[[#This Row],[Lump Sum payment date]], Lump_sum_payment_date_individual)</f>
        <v>0</v>
      </c>
      <c r="F479" s="19">
        <f>IF(Calc_type="Bulk", data_final_bulk[[#This Row],[Payment amount]], Payment_amount_individual)</f>
        <v>0</v>
      </c>
      <c r="G479" s="19">
        <f>IF(Calc_type="Bulk", data_final_bulk[[#This Row],[Payment type]], Payment_type_individual)</f>
        <v>0</v>
      </c>
      <c r="H47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79" s="16" t="e">
        <f>IF(calculations_table[[#This Row],[Lump sum flag]]="Y",
calculations_table[[#This Row],[Lump sum payment date]],
   IF(calculations_table[[#This Row],[Earliest payment date]]=0,
      "N/A",
      calculations_table[[#This Row],[Earliest payment date]]
   )
)</f>
        <v>#N/A</v>
      </c>
      <c r="J479" s="19">
        <f>SUMIFS(calculations_table[Payment amount], calculations_table[Member ID], calculations_table[[#This Row],[Member ID]])</f>
        <v>0</v>
      </c>
      <c r="K479" s="19" t="e">
        <f>calculations_table[[#This Row],[Total interest multiplier - Judgments]]</f>
        <v>#N/A</v>
      </c>
      <c r="L479" s="19" t="e">
        <f>calculations_table[[#This Row],[Payment amount]]*(calculations_table[[#This Row],[Interest multiplier]]-1)</f>
        <v>#N/A</v>
      </c>
      <c r="M47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79" s="19" t="e">
        <f>1+(calculations_table[[#This Row],[Effective date]]-calculations_table[[#This Row],[Interest start date - Judgments]])/365.25* JudgmentsRate</f>
        <v>#N/A</v>
      </c>
      <c r="O479" s="19">
        <v>1</v>
      </c>
      <c r="P479" s="19" t="e">
        <f>calculations_table[[#This Row],[Period 1 interest multiplier - Judgments]]*calculations_table[[#This Row],[Period 2 interest multiplier - Judgments]]</f>
        <v>#N/A</v>
      </c>
      <c r="Q479" s="11"/>
      <c r="Z479"/>
      <c r="AA479"/>
      <c r="AB479"/>
      <c r="AC479"/>
      <c r="AD479"/>
      <c r="AE479"/>
      <c r="AH479" s="11"/>
      <c r="AI479" s="11"/>
      <c r="AJ479" s="11"/>
      <c r="AK479" s="11"/>
      <c r="AL479" s="11"/>
      <c r="AM479" s="11"/>
    </row>
    <row r="480" spans="1:39" x14ac:dyDescent="0.2">
      <c r="A480" s="37" t="str">
        <f>IFERROR(IF(Calc_type="Bulk", IF(data_final_bulk[[#This Row],[Member ID]]="", "", data_final_bulk[[#This Row],[Member ID]]), IF(A479="Member ID",  "Individual","")), "")</f>
        <v/>
      </c>
      <c r="B480" s="35" t="str">
        <f>IFERROR(IF(Calc_type="Bulk", IF(data_final_bulk[[#This Row],[Global ID]]="", "", data_final_bulk[[#This Row],[Global ID]]), IF(B479="Global ID", "Individual","")), "")</f>
        <v/>
      </c>
      <c r="C480" s="85">
        <f>IF(Calc_type="Bulk", data_final_bulk[[#This Row],[Effective date]], Effective_date_individual)</f>
        <v>0</v>
      </c>
      <c r="D480" s="16">
        <f>IF(Calc_type="Bulk", data_final_bulk[[#This Row],[Earliest payment date]], Earliest_payment_date_individual)</f>
        <v>0</v>
      </c>
      <c r="E480" s="16">
        <f>IF(Calc_type="Bulk", data_final_bulk[[#This Row],[Lump Sum payment date]], Lump_sum_payment_date_individual)</f>
        <v>0</v>
      </c>
      <c r="F480" s="19">
        <f>IF(Calc_type="Bulk", data_final_bulk[[#This Row],[Payment amount]], Payment_amount_individual)</f>
        <v>0</v>
      </c>
      <c r="G480" s="19">
        <f>IF(Calc_type="Bulk", data_final_bulk[[#This Row],[Payment type]], Payment_type_individual)</f>
        <v>0</v>
      </c>
      <c r="H48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0" s="16" t="e">
        <f>IF(calculations_table[[#This Row],[Lump sum flag]]="Y",
calculations_table[[#This Row],[Lump sum payment date]],
   IF(calculations_table[[#This Row],[Earliest payment date]]=0,
      "N/A",
      calculations_table[[#This Row],[Earliest payment date]]
   )
)</f>
        <v>#N/A</v>
      </c>
      <c r="J480" s="19">
        <f>SUMIFS(calculations_table[Payment amount], calculations_table[Member ID], calculations_table[[#This Row],[Member ID]])</f>
        <v>0</v>
      </c>
      <c r="K480" s="19" t="e">
        <f>calculations_table[[#This Row],[Total interest multiplier - Judgments]]</f>
        <v>#N/A</v>
      </c>
      <c r="L480" s="19" t="e">
        <f>calculations_table[[#This Row],[Payment amount]]*(calculations_table[[#This Row],[Interest multiplier]]-1)</f>
        <v>#N/A</v>
      </c>
      <c r="M48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0" s="19" t="e">
        <f>1+(calculations_table[[#This Row],[Effective date]]-calculations_table[[#This Row],[Interest start date - Judgments]])/365.25* JudgmentsRate</f>
        <v>#N/A</v>
      </c>
      <c r="O480" s="19">
        <v>1</v>
      </c>
      <c r="P480" s="19" t="e">
        <f>calculations_table[[#This Row],[Period 1 interest multiplier - Judgments]]*calculations_table[[#This Row],[Period 2 interest multiplier - Judgments]]</f>
        <v>#N/A</v>
      </c>
      <c r="Q480" s="11"/>
      <c r="Z480"/>
      <c r="AA480"/>
      <c r="AB480"/>
      <c r="AC480"/>
      <c r="AD480"/>
      <c r="AE480"/>
      <c r="AH480" s="11"/>
      <c r="AI480" s="11"/>
      <c r="AJ480" s="11"/>
      <c r="AK480" s="11"/>
      <c r="AL480" s="11"/>
      <c r="AM480" s="11"/>
    </row>
    <row r="481" spans="1:39" x14ac:dyDescent="0.2">
      <c r="A481" s="37" t="str">
        <f>IFERROR(IF(Calc_type="Bulk", IF(data_final_bulk[[#This Row],[Member ID]]="", "", data_final_bulk[[#This Row],[Member ID]]), IF(A480="Member ID",  "Individual","")), "")</f>
        <v/>
      </c>
      <c r="B481" s="35" t="str">
        <f>IFERROR(IF(Calc_type="Bulk", IF(data_final_bulk[[#This Row],[Global ID]]="", "", data_final_bulk[[#This Row],[Global ID]]), IF(B480="Global ID", "Individual","")), "")</f>
        <v/>
      </c>
      <c r="C481" s="85">
        <f>IF(Calc_type="Bulk", data_final_bulk[[#This Row],[Effective date]], Effective_date_individual)</f>
        <v>0</v>
      </c>
      <c r="D481" s="16">
        <f>IF(Calc_type="Bulk", data_final_bulk[[#This Row],[Earliest payment date]], Earliest_payment_date_individual)</f>
        <v>0</v>
      </c>
      <c r="E481" s="16">
        <f>IF(Calc_type="Bulk", data_final_bulk[[#This Row],[Lump Sum payment date]], Lump_sum_payment_date_individual)</f>
        <v>0</v>
      </c>
      <c r="F481" s="19">
        <f>IF(Calc_type="Bulk", data_final_bulk[[#This Row],[Payment amount]], Payment_amount_individual)</f>
        <v>0</v>
      </c>
      <c r="G481" s="19">
        <f>IF(Calc_type="Bulk", data_final_bulk[[#This Row],[Payment type]], Payment_type_individual)</f>
        <v>0</v>
      </c>
      <c r="H48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1" s="16" t="e">
        <f>IF(calculations_table[[#This Row],[Lump sum flag]]="Y",
calculations_table[[#This Row],[Lump sum payment date]],
   IF(calculations_table[[#This Row],[Earliest payment date]]=0,
      "N/A",
      calculations_table[[#This Row],[Earliest payment date]]
   )
)</f>
        <v>#N/A</v>
      </c>
      <c r="J481" s="19">
        <f>SUMIFS(calculations_table[Payment amount], calculations_table[Member ID], calculations_table[[#This Row],[Member ID]])</f>
        <v>0</v>
      </c>
      <c r="K481" s="19" t="e">
        <f>calculations_table[[#This Row],[Total interest multiplier - Judgments]]</f>
        <v>#N/A</v>
      </c>
      <c r="L481" s="19" t="e">
        <f>calculations_table[[#This Row],[Payment amount]]*(calculations_table[[#This Row],[Interest multiplier]]-1)</f>
        <v>#N/A</v>
      </c>
      <c r="M48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1" s="19" t="e">
        <f>1+(calculations_table[[#This Row],[Effective date]]-calculations_table[[#This Row],[Interest start date - Judgments]])/365.25* JudgmentsRate</f>
        <v>#N/A</v>
      </c>
      <c r="O481" s="19">
        <v>1</v>
      </c>
      <c r="P481" s="19" t="e">
        <f>calculations_table[[#This Row],[Period 1 interest multiplier - Judgments]]*calculations_table[[#This Row],[Period 2 interest multiplier - Judgments]]</f>
        <v>#N/A</v>
      </c>
      <c r="Q481" s="11"/>
      <c r="Z481"/>
      <c r="AA481"/>
      <c r="AB481"/>
      <c r="AC481"/>
      <c r="AD481"/>
      <c r="AE481"/>
      <c r="AH481" s="11"/>
      <c r="AI481" s="11"/>
      <c r="AJ481" s="11"/>
      <c r="AK481" s="11"/>
      <c r="AL481" s="11"/>
      <c r="AM481" s="11"/>
    </row>
    <row r="482" spans="1:39" x14ac:dyDescent="0.2">
      <c r="A482" s="37" t="str">
        <f>IFERROR(IF(Calc_type="Bulk", IF(data_final_bulk[[#This Row],[Member ID]]="", "", data_final_bulk[[#This Row],[Member ID]]), IF(A481="Member ID",  "Individual","")), "")</f>
        <v/>
      </c>
      <c r="B482" s="35" t="str">
        <f>IFERROR(IF(Calc_type="Bulk", IF(data_final_bulk[[#This Row],[Global ID]]="", "", data_final_bulk[[#This Row],[Global ID]]), IF(B481="Global ID", "Individual","")), "")</f>
        <v/>
      </c>
      <c r="C482" s="85">
        <f>IF(Calc_type="Bulk", data_final_bulk[[#This Row],[Effective date]], Effective_date_individual)</f>
        <v>0</v>
      </c>
      <c r="D482" s="16">
        <f>IF(Calc_type="Bulk", data_final_bulk[[#This Row],[Earliest payment date]], Earliest_payment_date_individual)</f>
        <v>0</v>
      </c>
      <c r="E482" s="16">
        <f>IF(Calc_type="Bulk", data_final_bulk[[#This Row],[Lump Sum payment date]], Lump_sum_payment_date_individual)</f>
        <v>0</v>
      </c>
      <c r="F482" s="19">
        <f>IF(Calc_type="Bulk", data_final_bulk[[#This Row],[Payment amount]], Payment_amount_individual)</f>
        <v>0</v>
      </c>
      <c r="G482" s="19">
        <f>IF(Calc_type="Bulk", data_final_bulk[[#This Row],[Payment type]], Payment_type_individual)</f>
        <v>0</v>
      </c>
      <c r="H48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2" s="16" t="e">
        <f>IF(calculations_table[[#This Row],[Lump sum flag]]="Y",
calculations_table[[#This Row],[Lump sum payment date]],
   IF(calculations_table[[#This Row],[Earliest payment date]]=0,
      "N/A",
      calculations_table[[#This Row],[Earliest payment date]]
   )
)</f>
        <v>#N/A</v>
      </c>
      <c r="J482" s="19">
        <f>SUMIFS(calculations_table[Payment amount], calculations_table[Member ID], calculations_table[[#This Row],[Member ID]])</f>
        <v>0</v>
      </c>
      <c r="K482" s="19" t="e">
        <f>calculations_table[[#This Row],[Total interest multiplier - Judgments]]</f>
        <v>#N/A</v>
      </c>
      <c r="L482" s="19" t="e">
        <f>calculations_table[[#This Row],[Payment amount]]*(calculations_table[[#This Row],[Interest multiplier]]-1)</f>
        <v>#N/A</v>
      </c>
      <c r="M48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2" s="19" t="e">
        <f>1+(calculations_table[[#This Row],[Effective date]]-calculations_table[[#This Row],[Interest start date - Judgments]])/365.25* JudgmentsRate</f>
        <v>#N/A</v>
      </c>
      <c r="O482" s="19">
        <v>1</v>
      </c>
      <c r="P482" s="19" t="e">
        <f>calculations_table[[#This Row],[Period 1 interest multiplier - Judgments]]*calculations_table[[#This Row],[Period 2 interest multiplier - Judgments]]</f>
        <v>#N/A</v>
      </c>
      <c r="Q482" s="11"/>
      <c r="Z482"/>
      <c r="AA482"/>
      <c r="AB482"/>
      <c r="AC482"/>
      <c r="AD482"/>
      <c r="AE482"/>
      <c r="AH482" s="11"/>
      <c r="AI482" s="11"/>
      <c r="AJ482" s="11"/>
      <c r="AK482" s="11"/>
      <c r="AL482" s="11"/>
      <c r="AM482" s="11"/>
    </row>
    <row r="483" spans="1:39" x14ac:dyDescent="0.2">
      <c r="A483" s="37" t="str">
        <f>IFERROR(IF(Calc_type="Bulk", IF(data_final_bulk[[#This Row],[Member ID]]="", "", data_final_bulk[[#This Row],[Member ID]]), IF(A482="Member ID",  "Individual","")), "")</f>
        <v/>
      </c>
      <c r="B483" s="35" t="str">
        <f>IFERROR(IF(Calc_type="Bulk", IF(data_final_bulk[[#This Row],[Global ID]]="", "", data_final_bulk[[#This Row],[Global ID]]), IF(B482="Global ID", "Individual","")), "")</f>
        <v/>
      </c>
      <c r="C483" s="85">
        <f>IF(Calc_type="Bulk", data_final_bulk[[#This Row],[Effective date]], Effective_date_individual)</f>
        <v>0</v>
      </c>
      <c r="D483" s="16">
        <f>IF(Calc_type="Bulk", data_final_bulk[[#This Row],[Earliest payment date]], Earliest_payment_date_individual)</f>
        <v>0</v>
      </c>
      <c r="E483" s="16">
        <f>IF(Calc_type="Bulk", data_final_bulk[[#This Row],[Lump Sum payment date]], Lump_sum_payment_date_individual)</f>
        <v>0</v>
      </c>
      <c r="F483" s="19">
        <f>IF(Calc_type="Bulk", data_final_bulk[[#This Row],[Payment amount]], Payment_amount_individual)</f>
        <v>0</v>
      </c>
      <c r="G483" s="19">
        <f>IF(Calc_type="Bulk", data_final_bulk[[#This Row],[Payment type]], Payment_type_individual)</f>
        <v>0</v>
      </c>
      <c r="H48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3" s="16" t="e">
        <f>IF(calculations_table[[#This Row],[Lump sum flag]]="Y",
calculations_table[[#This Row],[Lump sum payment date]],
   IF(calculations_table[[#This Row],[Earliest payment date]]=0,
      "N/A",
      calculations_table[[#This Row],[Earliest payment date]]
   )
)</f>
        <v>#N/A</v>
      </c>
      <c r="J483" s="19">
        <f>SUMIFS(calculations_table[Payment amount], calculations_table[Member ID], calculations_table[[#This Row],[Member ID]])</f>
        <v>0</v>
      </c>
      <c r="K483" s="19" t="e">
        <f>calculations_table[[#This Row],[Total interest multiplier - Judgments]]</f>
        <v>#N/A</v>
      </c>
      <c r="L483" s="19" t="e">
        <f>calculations_table[[#This Row],[Payment amount]]*(calculations_table[[#This Row],[Interest multiplier]]-1)</f>
        <v>#N/A</v>
      </c>
      <c r="M48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3" s="19" t="e">
        <f>1+(calculations_table[[#This Row],[Effective date]]-calculations_table[[#This Row],[Interest start date - Judgments]])/365.25* JudgmentsRate</f>
        <v>#N/A</v>
      </c>
      <c r="O483" s="19">
        <v>1</v>
      </c>
      <c r="P483" s="19" t="e">
        <f>calculations_table[[#This Row],[Period 1 interest multiplier - Judgments]]*calculations_table[[#This Row],[Period 2 interest multiplier - Judgments]]</f>
        <v>#N/A</v>
      </c>
      <c r="Q483" s="11"/>
      <c r="Z483"/>
      <c r="AA483"/>
      <c r="AB483"/>
      <c r="AC483"/>
      <c r="AD483"/>
      <c r="AE483"/>
      <c r="AH483" s="11"/>
      <c r="AI483" s="11"/>
      <c r="AJ483" s="11"/>
      <c r="AK483" s="11"/>
      <c r="AL483" s="11"/>
      <c r="AM483" s="11"/>
    </row>
    <row r="484" spans="1:39" x14ac:dyDescent="0.2">
      <c r="A484" s="37" t="str">
        <f>IFERROR(IF(Calc_type="Bulk", IF(data_final_bulk[[#This Row],[Member ID]]="", "", data_final_bulk[[#This Row],[Member ID]]), IF(A483="Member ID",  "Individual","")), "")</f>
        <v/>
      </c>
      <c r="B484" s="35" t="str">
        <f>IFERROR(IF(Calc_type="Bulk", IF(data_final_bulk[[#This Row],[Global ID]]="", "", data_final_bulk[[#This Row],[Global ID]]), IF(B483="Global ID", "Individual","")), "")</f>
        <v/>
      </c>
      <c r="C484" s="85">
        <f>IF(Calc_type="Bulk", data_final_bulk[[#This Row],[Effective date]], Effective_date_individual)</f>
        <v>0</v>
      </c>
      <c r="D484" s="16">
        <f>IF(Calc_type="Bulk", data_final_bulk[[#This Row],[Earliest payment date]], Earliest_payment_date_individual)</f>
        <v>0</v>
      </c>
      <c r="E484" s="16">
        <f>IF(Calc_type="Bulk", data_final_bulk[[#This Row],[Lump Sum payment date]], Lump_sum_payment_date_individual)</f>
        <v>0</v>
      </c>
      <c r="F484" s="19">
        <f>IF(Calc_type="Bulk", data_final_bulk[[#This Row],[Payment amount]], Payment_amount_individual)</f>
        <v>0</v>
      </c>
      <c r="G484" s="19">
        <f>IF(Calc_type="Bulk", data_final_bulk[[#This Row],[Payment type]], Payment_type_individual)</f>
        <v>0</v>
      </c>
      <c r="H48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4" s="16" t="e">
        <f>IF(calculations_table[[#This Row],[Lump sum flag]]="Y",
calculations_table[[#This Row],[Lump sum payment date]],
   IF(calculations_table[[#This Row],[Earliest payment date]]=0,
      "N/A",
      calculations_table[[#This Row],[Earliest payment date]]
   )
)</f>
        <v>#N/A</v>
      </c>
      <c r="J484" s="19">
        <f>SUMIFS(calculations_table[Payment amount], calculations_table[Member ID], calculations_table[[#This Row],[Member ID]])</f>
        <v>0</v>
      </c>
      <c r="K484" s="19" t="e">
        <f>calculations_table[[#This Row],[Total interest multiplier - Judgments]]</f>
        <v>#N/A</v>
      </c>
      <c r="L484" s="19" t="e">
        <f>calculations_table[[#This Row],[Payment amount]]*(calculations_table[[#This Row],[Interest multiplier]]-1)</f>
        <v>#N/A</v>
      </c>
      <c r="M48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4" s="19" t="e">
        <f>1+(calculations_table[[#This Row],[Effective date]]-calculations_table[[#This Row],[Interest start date - Judgments]])/365.25* JudgmentsRate</f>
        <v>#N/A</v>
      </c>
      <c r="O484" s="19">
        <v>1</v>
      </c>
      <c r="P484" s="19" t="e">
        <f>calculations_table[[#This Row],[Period 1 interest multiplier - Judgments]]*calculations_table[[#This Row],[Period 2 interest multiplier - Judgments]]</f>
        <v>#N/A</v>
      </c>
      <c r="Q484" s="11"/>
      <c r="Z484"/>
      <c r="AA484"/>
      <c r="AB484"/>
      <c r="AC484"/>
      <c r="AD484"/>
      <c r="AE484"/>
      <c r="AH484" s="11"/>
      <c r="AI484" s="11"/>
      <c r="AJ484" s="11"/>
      <c r="AK484" s="11"/>
      <c r="AL484" s="11"/>
      <c r="AM484" s="11"/>
    </row>
    <row r="485" spans="1:39" x14ac:dyDescent="0.2">
      <c r="A485" s="37" t="str">
        <f>IFERROR(IF(Calc_type="Bulk", IF(data_final_bulk[[#This Row],[Member ID]]="", "", data_final_bulk[[#This Row],[Member ID]]), IF(A484="Member ID",  "Individual","")), "")</f>
        <v/>
      </c>
      <c r="B485" s="35" t="str">
        <f>IFERROR(IF(Calc_type="Bulk", IF(data_final_bulk[[#This Row],[Global ID]]="", "", data_final_bulk[[#This Row],[Global ID]]), IF(B484="Global ID", "Individual","")), "")</f>
        <v/>
      </c>
      <c r="C485" s="85">
        <f>IF(Calc_type="Bulk", data_final_bulk[[#This Row],[Effective date]], Effective_date_individual)</f>
        <v>0</v>
      </c>
      <c r="D485" s="16">
        <f>IF(Calc_type="Bulk", data_final_bulk[[#This Row],[Earliest payment date]], Earliest_payment_date_individual)</f>
        <v>0</v>
      </c>
      <c r="E485" s="16">
        <f>IF(Calc_type="Bulk", data_final_bulk[[#This Row],[Lump Sum payment date]], Lump_sum_payment_date_individual)</f>
        <v>0</v>
      </c>
      <c r="F485" s="19">
        <f>IF(Calc_type="Bulk", data_final_bulk[[#This Row],[Payment amount]], Payment_amount_individual)</f>
        <v>0</v>
      </c>
      <c r="G485" s="19">
        <f>IF(Calc_type="Bulk", data_final_bulk[[#This Row],[Payment type]], Payment_type_individual)</f>
        <v>0</v>
      </c>
      <c r="H48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5" s="16" t="e">
        <f>IF(calculations_table[[#This Row],[Lump sum flag]]="Y",
calculations_table[[#This Row],[Lump sum payment date]],
   IF(calculations_table[[#This Row],[Earliest payment date]]=0,
      "N/A",
      calculations_table[[#This Row],[Earliest payment date]]
   )
)</f>
        <v>#N/A</v>
      </c>
      <c r="J485" s="19">
        <f>SUMIFS(calculations_table[Payment amount], calculations_table[Member ID], calculations_table[[#This Row],[Member ID]])</f>
        <v>0</v>
      </c>
      <c r="K485" s="19" t="e">
        <f>calculations_table[[#This Row],[Total interest multiplier - Judgments]]</f>
        <v>#N/A</v>
      </c>
      <c r="L485" s="19" t="e">
        <f>calculations_table[[#This Row],[Payment amount]]*(calculations_table[[#This Row],[Interest multiplier]]-1)</f>
        <v>#N/A</v>
      </c>
      <c r="M48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5" s="19" t="e">
        <f>1+(calculations_table[[#This Row],[Effective date]]-calculations_table[[#This Row],[Interest start date - Judgments]])/365.25* JudgmentsRate</f>
        <v>#N/A</v>
      </c>
      <c r="O485" s="19">
        <v>1</v>
      </c>
      <c r="P485" s="19" t="e">
        <f>calculations_table[[#This Row],[Period 1 interest multiplier - Judgments]]*calculations_table[[#This Row],[Period 2 interest multiplier - Judgments]]</f>
        <v>#N/A</v>
      </c>
      <c r="Q485" s="11"/>
      <c r="Z485"/>
      <c r="AA485"/>
      <c r="AB485"/>
      <c r="AC485"/>
      <c r="AD485"/>
      <c r="AE485"/>
      <c r="AH485" s="11"/>
      <c r="AI485" s="11"/>
      <c r="AJ485" s="11"/>
      <c r="AK485" s="11"/>
      <c r="AL485" s="11"/>
      <c r="AM485" s="11"/>
    </row>
    <row r="486" spans="1:39" x14ac:dyDescent="0.2">
      <c r="A486" s="37" t="str">
        <f>IFERROR(IF(Calc_type="Bulk", IF(data_final_bulk[[#This Row],[Member ID]]="", "", data_final_bulk[[#This Row],[Member ID]]), IF(A485="Member ID",  "Individual","")), "")</f>
        <v/>
      </c>
      <c r="B486" s="35" t="str">
        <f>IFERROR(IF(Calc_type="Bulk", IF(data_final_bulk[[#This Row],[Global ID]]="", "", data_final_bulk[[#This Row],[Global ID]]), IF(B485="Global ID", "Individual","")), "")</f>
        <v/>
      </c>
      <c r="C486" s="85">
        <f>IF(Calc_type="Bulk", data_final_bulk[[#This Row],[Effective date]], Effective_date_individual)</f>
        <v>0</v>
      </c>
      <c r="D486" s="16">
        <f>IF(Calc_type="Bulk", data_final_bulk[[#This Row],[Earliest payment date]], Earliest_payment_date_individual)</f>
        <v>0</v>
      </c>
      <c r="E486" s="16">
        <f>IF(Calc_type="Bulk", data_final_bulk[[#This Row],[Lump Sum payment date]], Lump_sum_payment_date_individual)</f>
        <v>0</v>
      </c>
      <c r="F486" s="19">
        <f>IF(Calc_type="Bulk", data_final_bulk[[#This Row],[Payment amount]], Payment_amount_individual)</f>
        <v>0</v>
      </c>
      <c r="G486" s="19">
        <f>IF(Calc_type="Bulk", data_final_bulk[[#This Row],[Payment type]], Payment_type_individual)</f>
        <v>0</v>
      </c>
      <c r="H48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6" s="16" t="e">
        <f>IF(calculations_table[[#This Row],[Lump sum flag]]="Y",
calculations_table[[#This Row],[Lump sum payment date]],
   IF(calculations_table[[#This Row],[Earliest payment date]]=0,
      "N/A",
      calculations_table[[#This Row],[Earliest payment date]]
   )
)</f>
        <v>#N/A</v>
      </c>
      <c r="J486" s="19">
        <f>SUMIFS(calculations_table[Payment amount], calculations_table[Member ID], calculations_table[[#This Row],[Member ID]])</f>
        <v>0</v>
      </c>
      <c r="K486" s="19" t="e">
        <f>calculations_table[[#This Row],[Total interest multiplier - Judgments]]</f>
        <v>#N/A</v>
      </c>
      <c r="L486" s="19" t="e">
        <f>calculations_table[[#This Row],[Payment amount]]*(calculations_table[[#This Row],[Interest multiplier]]-1)</f>
        <v>#N/A</v>
      </c>
      <c r="M48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6" s="19" t="e">
        <f>1+(calculations_table[[#This Row],[Effective date]]-calculations_table[[#This Row],[Interest start date - Judgments]])/365.25* JudgmentsRate</f>
        <v>#N/A</v>
      </c>
      <c r="O486" s="19">
        <v>1</v>
      </c>
      <c r="P486" s="19" t="e">
        <f>calculations_table[[#This Row],[Period 1 interest multiplier - Judgments]]*calculations_table[[#This Row],[Period 2 interest multiplier - Judgments]]</f>
        <v>#N/A</v>
      </c>
      <c r="Q486" s="11"/>
      <c r="Z486"/>
      <c r="AA486"/>
      <c r="AB486"/>
      <c r="AC486"/>
      <c r="AD486"/>
      <c r="AE486"/>
      <c r="AH486" s="11"/>
      <c r="AI486" s="11"/>
      <c r="AJ486" s="11"/>
      <c r="AK486" s="11"/>
      <c r="AL486" s="11"/>
      <c r="AM486" s="11"/>
    </row>
    <row r="487" spans="1:39" x14ac:dyDescent="0.2">
      <c r="A487" s="37" t="str">
        <f>IFERROR(IF(Calc_type="Bulk", IF(data_final_bulk[[#This Row],[Member ID]]="", "", data_final_bulk[[#This Row],[Member ID]]), IF(A486="Member ID",  "Individual","")), "")</f>
        <v/>
      </c>
      <c r="B487" s="35" t="str">
        <f>IFERROR(IF(Calc_type="Bulk", IF(data_final_bulk[[#This Row],[Global ID]]="", "", data_final_bulk[[#This Row],[Global ID]]), IF(B486="Global ID", "Individual","")), "")</f>
        <v/>
      </c>
      <c r="C487" s="85">
        <f>IF(Calc_type="Bulk", data_final_bulk[[#This Row],[Effective date]], Effective_date_individual)</f>
        <v>0</v>
      </c>
      <c r="D487" s="16">
        <f>IF(Calc_type="Bulk", data_final_bulk[[#This Row],[Earliest payment date]], Earliest_payment_date_individual)</f>
        <v>0</v>
      </c>
      <c r="E487" s="16">
        <f>IF(Calc_type="Bulk", data_final_bulk[[#This Row],[Lump Sum payment date]], Lump_sum_payment_date_individual)</f>
        <v>0</v>
      </c>
      <c r="F487" s="19">
        <f>IF(Calc_type="Bulk", data_final_bulk[[#This Row],[Payment amount]], Payment_amount_individual)</f>
        <v>0</v>
      </c>
      <c r="G487" s="19">
        <f>IF(Calc_type="Bulk", data_final_bulk[[#This Row],[Payment type]], Payment_type_individual)</f>
        <v>0</v>
      </c>
      <c r="H48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7" s="16" t="e">
        <f>IF(calculations_table[[#This Row],[Lump sum flag]]="Y",
calculations_table[[#This Row],[Lump sum payment date]],
   IF(calculations_table[[#This Row],[Earliest payment date]]=0,
      "N/A",
      calculations_table[[#This Row],[Earliest payment date]]
   )
)</f>
        <v>#N/A</v>
      </c>
      <c r="J487" s="19">
        <f>SUMIFS(calculations_table[Payment amount], calculations_table[Member ID], calculations_table[[#This Row],[Member ID]])</f>
        <v>0</v>
      </c>
      <c r="K487" s="19" t="e">
        <f>calculations_table[[#This Row],[Total interest multiplier - Judgments]]</f>
        <v>#N/A</v>
      </c>
      <c r="L487" s="19" t="e">
        <f>calculations_table[[#This Row],[Payment amount]]*(calculations_table[[#This Row],[Interest multiplier]]-1)</f>
        <v>#N/A</v>
      </c>
      <c r="M48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7" s="19" t="e">
        <f>1+(calculations_table[[#This Row],[Effective date]]-calculations_table[[#This Row],[Interest start date - Judgments]])/365.25* JudgmentsRate</f>
        <v>#N/A</v>
      </c>
      <c r="O487" s="19">
        <v>1</v>
      </c>
      <c r="P487" s="19" t="e">
        <f>calculations_table[[#This Row],[Period 1 interest multiplier - Judgments]]*calculations_table[[#This Row],[Period 2 interest multiplier - Judgments]]</f>
        <v>#N/A</v>
      </c>
      <c r="Q487" s="11"/>
      <c r="Z487"/>
      <c r="AA487"/>
      <c r="AB487"/>
      <c r="AC487"/>
      <c r="AD487"/>
      <c r="AE487"/>
      <c r="AH487" s="11"/>
      <c r="AI487" s="11"/>
      <c r="AJ487" s="11"/>
      <c r="AK487" s="11"/>
      <c r="AL487" s="11"/>
      <c r="AM487" s="11"/>
    </row>
    <row r="488" spans="1:39" x14ac:dyDescent="0.2">
      <c r="A488" s="37" t="str">
        <f>IFERROR(IF(Calc_type="Bulk", IF(data_final_bulk[[#This Row],[Member ID]]="", "", data_final_bulk[[#This Row],[Member ID]]), IF(A487="Member ID",  "Individual","")), "")</f>
        <v/>
      </c>
      <c r="B488" s="35" t="str">
        <f>IFERROR(IF(Calc_type="Bulk", IF(data_final_bulk[[#This Row],[Global ID]]="", "", data_final_bulk[[#This Row],[Global ID]]), IF(B487="Global ID", "Individual","")), "")</f>
        <v/>
      </c>
      <c r="C488" s="85">
        <f>IF(Calc_type="Bulk", data_final_bulk[[#This Row],[Effective date]], Effective_date_individual)</f>
        <v>0</v>
      </c>
      <c r="D488" s="16">
        <f>IF(Calc_type="Bulk", data_final_bulk[[#This Row],[Earliest payment date]], Earliest_payment_date_individual)</f>
        <v>0</v>
      </c>
      <c r="E488" s="16">
        <f>IF(Calc_type="Bulk", data_final_bulk[[#This Row],[Lump Sum payment date]], Lump_sum_payment_date_individual)</f>
        <v>0</v>
      </c>
      <c r="F488" s="19">
        <f>IF(Calc_type="Bulk", data_final_bulk[[#This Row],[Payment amount]], Payment_amount_individual)</f>
        <v>0</v>
      </c>
      <c r="G488" s="19">
        <f>IF(Calc_type="Bulk", data_final_bulk[[#This Row],[Payment type]], Payment_type_individual)</f>
        <v>0</v>
      </c>
      <c r="H48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8" s="16" t="e">
        <f>IF(calculations_table[[#This Row],[Lump sum flag]]="Y",
calculations_table[[#This Row],[Lump sum payment date]],
   IF(calculations_table[[#This Row],[Earliest payment date]]=0,
      "N/A",
      calculations_table[[#This Row],[Earliest payment date]]
   )
)</f>
        <v>#N/A</v>
      </c>
      <c r="J488" s="19">
        <f>SUMIFS(calculations_table[Payment amount], calculations_table[Member ID], calculations_table[[#This Row],[Member ID]])</f>
        <v>0</v>
      </c>
      <c r="K488" s="19" t="e">
        <f>calculations_table[[#This Row],[Total interest multiplier - Judgments]]</f>
        <v>#N/A</v>
      </c>
      <c r="L488" s="19" t="e">
        <f>calculations_table[[#This Row],[Payment amount]]*(calculations_table[[#This Row],[Interest multiplier]]-1)</f>
        <v>#N/A</v>
      </c>
      <c r="M48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8" s="19" t="e">
        <f>1+(calculations_table[[#This Row],[Effective date]]-calculations_table[[#This Row],[Interest start date - Judgments]])/365.25* JudgmentsRate</f>
        <v>#N/A</v>
      </c>
      <c r="O488" s="19">
        <v>1</v>
      </c>
      <c r="P488" s="19" t="e">
        <f>calculations_table[[#This Row],[Period 1 interest multiplier - Judgments]]*calculations_table[[#This Row],[Period 2 interest multiplier - Judgments]]</f>
        <v>#N/A</v>
      </c>
      <c r="Q488" s="11"/>
      <c r="Z488"/>
      <c r="AA488"/>
      <c r="AB488"/>
      <c r="AC488"/>
      <c r="AD488"/>
      <c r="AE488"/>
      <c r="AH488" s="11"/>
      <c r="AI488" s="11"/>
      <c r="AJ488" s="11"/>
      <c r="AK488" s="11"/>
      <c r="AL488" s="11"/>
      <c r="AM488" s="11"/>
    </row>
    <row r="489" spans="1:39" x14ac:dyDescent="0.2">
      <c r="A489" s="37" t="str">
        <f>IFERROR(IF(Calc_type="Bulk", IF(data_final_bulk[[#This Row],[Member ID]]="", "", data_final_bulk[[#This Row],[Member ID]]), IF(A488="Member ID",  "Individual","")), "")</f>
        <v/>
      </c>
      <c r="B489" s="35" t="str">
        <f>IFERROR(IF(Calc_type="Bulk", IF(data_final_bulk[[#This Row],[Global ID]]="", "", data_final_bulk[[#This Row],[Global ID]]), IF(B488="Global ID", "Individual","")), "")</f>
        <v/>
      </c>
      <c r="C489" s="85">
        <f>IF(Calc_type="Bulk", data_final_bulk[[#This Row],[Effective date]], Effective_date_individual)</f>
        <v>0</v>
      </c>
      <c r="D489" s="16">
        <f>IF(Calc_type="Bulk", data_final_bulk[[#This Row],[Earliest payment date]], Earliest_payment_date_individual)</f>
        <v>0</v>
      </c>
      <c r="E489" s="16">
        <f>IF(Calc_type="Bulk", data_final_bulk[[#This Row],[Lump Sum payment date]], Lump_sum_payment_date_individual)</f>
        <v>0</v>
      </c>
      <c r="F489" s="19">
        <f>IF(Calc_type="Bulk", data_final_bulk[[#This Row],[Payment amount]], Payment_amount_individual)</f>
        <v>0</v>
      </c>
      <c r="G489" s="19">
        <f>IF(Calc_type="Bulk", data_final_bulk[[#This Row],[Payment type]], Payment_type_individual)</f>
        <v>0</v>
      </c>
      <c r="H48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89" s="16" t="e">
        <f>IF(calculations_table[[#This Row],[Lump sum flag]]="Y",
calculations_table[[#This Row],[Lump sum payment date]],
   IF(calculations_table[[#This Row],[Earliest payment date]]=0,
      "N/A",
      calculations_table[[#This Row],[Earliest payment date]]
   )
)</f>
        <v>#N/A</v>
      </c>
      <c r="J489" s="19">
        <f>SUMIFS(calculations_table[Payment amount], calculations_table[Member ID], calculations_table[[#This Row],[Member ID]])</f>
        <v>0</v>
      </c>
      <c r="K489" s="19" t="e">
        <f>calculations_table[[#This Row],[Total interest multiplier - Judgments]]</f>
        <v>#N/A</v>
      </c>
      <c r="L489" s="19" t="e">
        <f>calculations_table[[#This Row],[Payment amount]]*(calculations_table[[#This Row],[Interest multiplier]]-1)</f>
        <v>#N/A</v>
      </c>
      <c r="M48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89" s="19" t="e">
        <f>1+(calculations_table[[#This Row],[Effective date]]-calculations_table[[#This Row],[Interest start date - Judgments]])/365.25* JudgmentsRate</f>
        <v>#N/A</v>
      </c>
      <c r="O489" s="19">
        <v>1</v>
      </c>
      <c r="P489" s="19" t="e">
        <f>calculations_table[[#This Row],[Period 1 interest multiplier - Judgments]]*calculations_table[[#This Row],[Period 2 interest multiplier - Judgments]]</f>
        <v>#N/A</v>
      </c>
      <c r="Q489" s="11"/>
      <c r="Z489"/>
      <c r="AA489"/>
      <c r="AB489"/>
      <c r="AC489"/>
      <c r="AD489"/>
      <c r="AE489"/>
      <c r="AH489" s="11"/>
      <c r="AI489" s="11"/>
      <c r="AJ489" s="11"/>
      <c r="AK489" s="11"/>
      <c r="AL489" s="11"/>
      <c r="AM489" s="11"/>
    </row>
    <row r="490" spans="1:39" x14ac:dyDescent="0.2">
      <c r="A490" s="37" t="str">
        <f>IFERROR(IF(Calc_type="Bulk", IF(data_final_bulk[[#This Row],[Member ID]]="", "", data_final_bulk[[#This Row],[Member ID]]), IF(A489="Member ID",  "Individual","")), "")</f>
        <v/>
      </c>
      <c r="B490" s="35" t="str">
        <f>IFERROR(IF(Calc_type="Bulk", IF(data_final_bulk[[#This Row],[Global ID]]="", "", data_final_bulk[[#This Row],[Global ID]]), IF(B489="Global ID", "Individual","")), "")</f>
        <v/>
      </c>
      <c r="C490" s="85">
        <f>IF(Calc_type="Bulk", data_final_bulk[[#This Row],[Effective date]], Effective_date_individual)</f>
        <v>0</v>
      </c>
      <c r="D490" s="16">
        <f>IF(Calc_type="Bulk", data_final_bulk[[#This Row],[Earliest payment date]], Earliest_payment_date_individual)</f>
        <v>0</v>
      </c>
      <c r="E490" s="16">
        <f>IF(Calc_type="Bulk", data_final_bulk[[#This Row],[Lump Sum payment date]], Lump_sum_payment_date_individual)</f>
        <v>0</v>
      </c>
      <c r="F490" s="19">
        <f>IF(Calc_type="Bulk", data_final_bulk[[#This Row],[Payment amount]], Payment_amount_individual)</f>
        <v>0</v>
      </c>
      <c r="G490" s="19">
        <f>IF(Calc_type="Bulk", data_final_bulk[[#This Row],[Payment type]], Payment_type_individual)</f>
        <v>0</v>
      </c>
      <c r="H49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0" s="16" t="e">
        <f>IF(calculations_table[[#This Row],[Lump sum flag]]="Y",
calculations_table[[#This Row],[Lump sum payment date]],
   IF(calculations_table[[#This Row],[Earliest payment date]]=0,
      "N/A",
      calculations_table[[#This Row],[Earliest payment date]]
   )
)</f>
        <v>#N/A</v>
      </c>
      <c r="J490" s="19">
        <f>SUMIFS(calculations_table[Payment amount], calculations_table[Member ID], calculations_table[[#This Row],[Member ID]])</f>
        <v>0</v>
      </c>
      <c r="K490" s="19" t="e">
        <f>calculations_table[[#This Row],[Total interest multiplier - Judgments]]</f>
        <v>#N/A</v>
      </c>
      <c r="L490" s="19" t="e">
        <f>calculations_table[[#This Row],[Payment amount]]*(calculations_table[[#This Row],[Interest multiplier]]-1)</f>
        <v>#N/A</v>
      </c>
      <c r="M49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0" s="19" t="e">
        <f>1+(calculations_table[[#This Row],[Effective date]]-calculations_table[[#This Row],[Interest start date - Judgments]])/365.25* JudgmentsRate</f>
        <v>#N/A</v>
      </c>
      <c r="O490" s="19">
        <v>1</v>
      </c>
      <c r="P490" s="19" t="e">
        <f>calculations_table[[#This Row],[Period 1 interest multiplier - Judgments]]*calculations_table[[#This Row],[Period 2 interest multiplier - Judgments]]</f>
        <v>#N/A</v>
      </c>
      <c r="Q490" s="11"/>
      <c r="Z490"/>
      <c r="AA490"/>
      <c r="AB490"/>
      <c r="AC490"/>
      <c r="AD490"/>
      <c r="AE490"/>
      <c r="AH490" s="11"/>
      <c r="AI490" s="11"/>
      <c r="AJ490" s="11"/>
      <c r="AK490" s="11"/>
      <c r="AL490" s="11"/>
      <c r="AM490" s="11"/>
    </row>
    <row r="491" spans="1:39" x14ac:dyDescent="0.2">
      <c r="A491" s="37" t="str">
        <f>IFERROR(IF(Calc_type="Bulk", IF(data_final_bulk[[#This Row],[Member ID]]="", "", data_final_bulk[[#This Row],[Member ID]]), IF(A490="Member ID",  "Individual","")), "")</f>
        <v/>
      </c>
      <c r="B491" s="35" t="str">
        <f>IFERROR(IF(Calc_type="Bulk", IF(data_final_bulk[[#This Row],[Global ID]]="", "", data_final_bulk[[#This Row],[Global ID]]), IF(B490="Global ID", "Individual","")), "")</f>
        <v/>
      </c>
      <c r="C491" s="85">
        <f>IF(Calc_type="Bulk", data_final_bulk[[#This Row],[Effective date]], Effective_date_individual)</f>
        <v>0</v>
      </c>
      <c r="D491" s="16">
        <f>IF(Calc_type="Bulk", data_final_bulk[[#This Row],[Earliest payment date]], Earliest_payment_date_individual)</f>
        <v>0</v>
      </c>
      <c r="E491" s="16">
        <f>IF(Calc_type="Bulk", data_final_bulk[[#This Row],[Lump Sum payment date]], Lump_sum_payment_date_individual)</f>
        <v>0</v>
      </c>
      <c r="F491" s="19">
        <f>IF(Calc_type="Bulk", data_final_bulk[[#This Row],[Payment amount]], Payment_amount_individual)</f>
        <v>0</v>
      </c>
      <c r="G491" s="19">
        <f>IF(Calc_type="Bulk", data_final_bulk[[#This Row],[Payment type]], Payment_type_individual)</f>
        <v>0</v>
      </c>
      <c r="H49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1" s="16" t="e">
        <f>IF(calculations_table[[#This Row],[Lump sum flag]]="Y",
calculations_table[[#This Row],[Lump sum payment date]],
   IF(calculations_table[[#This Row],[Earliest payment date]]=0,
      "N/A",
      calculations_table[[#This Row],[Earliest payment date]]
   )
)</f>
        <v>#N/A</v>
      </c>
      <c r="J491" s="19">
        <f>SUMIFS(calculations_table[Payment amount], calculations_table[Member ID], calculations_table[[#This Row],[Member ID]])</f>
        <v>0</v>
      </c>
      <c r="K491" s="19" t="e">
        <f>calculations_table[[#This Row],[Total interest multiplier - Judgments]]</f>
        <v>#N/A</v>
      </c>
      <c r="L491" s="19" t="e">
        <f>calculations_table[[#This Row],[Payment amount]]*(calculations_table[[#This Row],[Interest multiplier]]-1)</f>
        <v>#N/A</v>
      </c>
      <c r="M49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1" s="19" t="e">
        <f>1+(calculations_table[[#This Row],[Effective date]]-calculations_table[[#This Row],[Interest start date - Judgments]])/365.25* JudgmentsRate</f>
        <v>#N/A</v>
      </c>
      <c r="O491" s="19">
        <v>1</v>
      </c>
      <c r="P491" s="19" t="e">
        <f>calculations_table[[#This Row],[Period 1 interest multiplier - Judgments]]*calculations_table[[#This Row],[Period 2 interest multiplier - Judgments]]</f>
        <v>#N/A</v>
      </c>
      <c r="Q491" s="11"/>
      <c r="Z491"/>
      <c r="AA491"/>
      <c r="AB491"/>
      <c r="AC491"/>
      <c r="AD491"/>
      <c r="AE491"/>
      <c r="AH491" s="11"/>
      <c r="AI491" s="11"/>
      <c r="AJ491" s="11"/>
      <c r="AK491" s="11"/>
      <c r="AL491" s="11"/>
      <c r="AM491" s="11"/>
    </row>
    <row r="492" spans="1:39" x14ac:dyDescent="0.2">
      <c r="A492" s="37" t="str">
        <f>IFERROR(IF(Calc_type="Bulk", IF(data_final_bulk[[#This Row],[Member ID]]="", "", data_final_bulk[[#This Row],[Member ID]]), IF(A491="Member ID",  "Individual","")), "")</f>
        <v/>
      </c>
      <c r="B492" s="35" t="str">
        <f>IFERROR(IF(Calc_type="Bulk", IF(data_final_bulk[[#This Row],[Global ID]]="", "", data_final_bulk[[#This Row],[Global ID]]), IF(B491="Global ID", "Individual","")), "")</f>
        <v/>
      </c>
      <c r="C492" s="85">
        <f>IF(Calc_type="Bulk", data_final_bulk[[#This Row],[Effective date]], Effective_date_individual)</f>
        <v>0</v>
      </c>
      <c r="D492" s="16">
        <f>IF(Calc_type="Bulk", data_final_bulk[[#This Row],[Earliest payment date]], Earliest_payment_date_individual)</f>
        <v>0</v>
      </c>
      <c r="E492" s="16">
        <f>IF(Calc_type="Bulk", data_final_bulk[[#This Row],[Lump Sum payment date]], Lump_sum_payment_date_individual)</f>
        <v>0</v>
      </c>
      <c r="F492" s="19">
        <f>IF(Calc_type="Bulk", data_final_bulk[[#This Row],[Payment amount]], Payment_amount_individual)</f>
        <v>0</v>
      </c>
      <c r="G492" s="19">
        <f>IF(Calc_type="Bulk", data_final_bulk[[#This Row],[Payment type]], Payment_type_individual)</f>
        <v>0</v>
      </c>
      <c r="H49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2" s="16" t="e">
        <f>IF(calculations_table[[#This Row],[Lump sum flag]]="Y",
calculations_table[[#This Row],[Lump sum payment date]],
   IF(calculations_table[[#This Row],[Earliest payment date]]=0,
      "N/A",
      calculations_table[[#This Row],[Earliest payment date]]
   )
)</f>
        <v>#N/A</v>
      </c>
      <c r="J492" s="19">
        <f>SUMIFS(calculations_table[Payment amount], calculations_table[Member ID], calculations_table[[#This Row],[Member ID]])</f>
        <v>0</v>
      </c>
      <c r="K492" s="19" t="e">
        <f>calculations_table[[#This Row],[Total interest multiplier - Judgments]]</f>
        <v>#N/A</v>
      </c>
      <c r="L492" s="19" t="e">
        <f>calculations_table[[#This Row],[Payment amount]]*(calculations_table[[#This Row],[Interest multiplier]]-1)</f>
        <v>#N/A</v>
      </c>
      <c r="M49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2" s="19" t="e">
        <f>1+(calculations_table[[#This Row],[Effective date]]-calculations_table[[#This Row],[Interest start date - Judgments]])/365.25* JudgmentsRate</f>
        <v>#N/A</v>
      </c>
      <c r="O492" s="19">
        <v>1</v>
      </c>
      <c r="P492" s="19" t="e">
        <f>calculations_table[[#This Row],[Period 1 interest multiplier - Judgments]]*calculations_table[[#This Row],[Period 2 interest multiplier - Judgments]]</f>
        <v>#N/A</v>
      </c>
      <c r="Q492" s="11"/>
      <c r="Z492"/>
      <c r="AA492"/>
      <c r="AB492"/>
      <c r="AC492"/>
      <c r="AD492"/>
      <c r="AE492"/>
      <c r="AH492" s="11"/>
      <c r="AI492" s="11"/>
      <c r="AJ492" s="11"/>
      <c r="AK492" s="11"/>
      <c r="AL492" s="11"/>
      <c r="AM492" s="11"/>
    </row>
    <row r="493" spans="1:39" x14ac:dyDescent="0.2">
      <c r="A493" s="37" t="str">
        <f>IFERROR(IF(Calc_type="Bulk", IF(data_final_bulk[[#This Row],[Member ID]]="", "", data_final_bulk[[#This Row],[Member ID]]), IF(A492="Member ID",  "Individual","")), "")</f>
        <v/>
      </c>
      <c r="B493" s="35" t="str">
        <f>IFERROR(IF(Calc_type="Bulk", IF(data_final_bulk[[#This Row],[Global ID]]="", "", data_final_bulk[[#This Row],[Global ID]]), IF(B492="Global ID", "Individual","")), "")</f>
        <v/>
      </c>
      <c r="C493" s="85">
        <f>IF(Calc_type="Bulk", data_final_bulk[[#This Row],[Effective date]], Effective_date_individual)</f>
        <v>0</v>
      </c>
      <c r="D493" s="16">
        <f>IF(Calc_type="Bulk", data_final_bulk[[#This Row],[Earliest payment date]], Earliest_payment_date_individual)</f>
        <v>0</v>
      </c>
      <c r="E493" s="16">
        <f>IF(Calc_type="Bulk", data_final_bulk[[#This Row],[Lump Sum payment date]], Lump_sum_payment_date_individual)</f>
        <v>0</v>
      </c>
      <c r="F493" s="19">
        <f>IF(Calc_type="Bulk", data_final_bulk[[#This Row],[Payment amount]], Payment_amount_individual)</f>
        <v>0</v>
      </c>
      <c r="G493" s="19">
        <f>IF(Calc_type="Bulk", data_final_bulk[[#This Row],[Payment type]], Payment_type_individual)</f>
        <v>0</v>
      </c>
      <c r="H49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3" s="16" t="e">
        <f>IF(calculations_table[[#This Row],[Lump sum flag]]="Y",
calculations_table[[#This Row],[Lump sum payment date]],
   IF(calculations_table[[#This Row],[Earliest payment date]]=0,
      "N/A",
      calculations_table[[#This Row],[Earliest payment date]]
   )
)</f>
        <v>#N/A</v>
      </c>
      <c r="J493" s="19">
        <f>SUMIFS(calculations_table[Payment amount], calculations_table[Member ID], calculations_table[[#This Row],[Member ID]])</f>
        <v>0</v>
      </c>
      <c r="K493" s="19" t="e">
        <f>calculations_table[[#This Row],[Total interest multiplier - Judgments]]</f>
        <v>#N/A</v>
      </c>
      <c r="L493" s="19" t="e">
        <f>calculations_table[[#This Row],[Payment amount]]*(calculations_table[[#This Row],[Interest multiplier]]-1)</f>
        <v>#N/A</v>
      </c>
      <c r="M49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3" s="19" t="e">
        <f>1+(calculations_table[[#This Row],[Effective date]]-calculations_table[[#This Row],[Interest start date - Judgments]])/365.25* JudgmentsRate</f>
        <v>#N/A</v>
      </c>
      <c r="O493" s="19">
        <v>1</v>
      </c>
      <c r="P493" s="19" t="e">
        <f>calculations_table[[#This Row],[Period 1 interest multiplier - Judgments]]*calculations_table[[#This Row],[Period 2 interest multiplier - Judgments]]</f>
        <v>#N/A</v>
      </c>
      <c r="Q493" s="11"/>
      <c r="Z493"/>
      <c r="AA493"/>
      <c r="AB493"/>
      <c r="AC493"/>
      <c r="AD493"/>
      <c r="AE493"/>
      <c r="AH493" s="11"/>
      <c r="AI493" s="11"/>
      <c r="AJ493" s="11"/>
      <c r="AK493" s="11"/>
      <c r="AL493" s="11"/>
      <c r="AM493" s="11"/>
    </row>
    <row r="494" spans="1:39" x14ac:dyDescent="0.2">
      <c r="A494" s="37" t="str">
        <f>IFERROR(IF(Calc_type="Bulk", IF(data_final_bulk[[#This Row],[Member ID]]="", "", data_final_bulk[[#This Row],[Member ID]]), IF(A493="Member ID",  "Individual","")), "")</f>
        <v/>
      </c>
      <c r="B494" s="35" t="str">
        <f>IFERROR(IF(Calc_type="Bulk", IF(data_final_bulk[[#This Row],[Global ID]]="", "", data_final_bulk[[#This Row],[Global ID]]), IF(B493="Global ID", "Individual","")), "")</f>
        <v/>
      </c>
      <c r="C494" s="85">
        <f>IF(Calc_type="Bulk", data_final_bulk[[#This Row],[Effective date]], Effective_date_individual)</f>
        <v>0</v>
      </c>
      <c r="D494" s="16">
        <f>IF(Calc_type="Bulk", data_final_bulk[[#This Row],[Earliest payment date]], Earliest_payment_date_individual)</f>
        <v>0</v>
      </c>
      <c r="E494" s="16">
        <f>IF(Calc_type="Bulk", data_final_bulk[[#This Row],[Lump Sum payment date]], Lump_sum_payment_date_individual)</f>
        <v>0</v>
      </c>
      <c r="F494" s="19">
        <f>IF(Calc_type="Bulk", data_final_bulk[[#This Row],[Payment amount]], Payment_amount_individual)</f>
        <v>0</v>
      </c>
      <c r="G494" s="19">
        <f>IF(Calc_type="Bulk", data_final_bulk[[#This Row],[Payment type]], Payment_type_individual)</f>
        <v>0</v>
      </c>
      <c r="H49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4" s="16" t="e">
        <f>IF(calculations_table[[#This Row],[Lump sum flag]]="Y",
calculations_table[[#This Row],[Lump sum payment date]],
   IF(calculations_table[[#This Row],[Earliest payment date]]=0,
      "N/A",
      calculations_table[[#This Row],[Earliest payment date]]
   )
)</f>
        <v>#N/A</v>
      </c>
      <c r="J494" s="19">
        <f>SUMIFS(calculations_table[Payment amount], calculations_table[Member ID], calculations_table[[#This Row],[Member ID]])</f>
        <v>0</v>
      </c>
      <c r="K494" s="19" t="e">
        <f>calculations_table[[#This Row],[Total interest multiplier - Judgments]]</f>
        <v>#N/A</v>
      </c>
      <c r="L494" s="19" t="e">
        <f>calculations_table[[#This Row],[Payment amount]]*(calculations_table[[#This Row],[Interest multiplier]]-1)</f>
        <v>#N/A</v>
      </c>
      <c r="M49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4" s="19" t="e">
        <f>1+(calculations_table[[#This Row],[Effective date]]-calculations_table[[#This Row],[Interest start date - Judgments]])/365.25* JudgmentsRate</f>
        <v>#N/A</v>
      </c>
      <c r="O494" s="19">
        <v>1</v>
      </c>
      <c r="P494" s="19" t="e">
        <f>calculations_table[[#This Row],[Period 1 interest multiplier - Judgments]]*calculations_table[[#This Row],[Period 2 interest multiplier - Judgments]]</f>
        <v>#N/A</v>
      </c>
      <c r="Q494" s="11"/>
      <c r="Z494"/>
      <c r="AA494"/>
      <c r="AB494"/>
      <c r="AC494"/>
      <c r="AD494"/>
      <c r="AE494"/>
      <c r="AH494" s="11"/>
      <c r="AI494" s="11"/>
      <c r="AJ494" s="11"/>
      <c r="AK494" s="11"/>
      <c r="AL494" s="11"/>
      <c r="AM494" s="11"/>
    </row>
    <row r="495" spans="1:39" x14ac:dyDescent="0.2">
      <c r="A495" s="37" t="str">
        <f>IFERROR(IF(Calc_type="Bulk", IF(data_final_bulk[[#This Row],[Member ID]]="", "", data_final_bulk[[#This Row],[Member ID]]), IF(A494="Member ID",  "Individual","")), "")</f>
        <v/>
      </c>
      <c r="B495" s="35" t="str">
        <f>IFERROR(IF(Calc_type="Bulk", IF(data_final_bulk[[#This Row],[Global ID]]="", "", data_final_bulk[[#This Row],[Global ID]]), IF(B494="Global ID", "Individual","")), "")</f>
        <v/>
      </c>
      <c r="C495" s="85">
        <f>IF(Calc_type="Bulk", data_final_bulk[[#This Row],[Effective date]], Effective_date_individual)</f>
        <v>0</v>
      </c>
      <c r="D495" s="16">
        <f>IF(Calc_type="Bulk", data_final_bulk[[#This Row],[Earliest payment date]], Earliest_payment_date_individual)</f>
        <v>0</v>
      </c>
      <c r="E495" s="16">
        <f>IF(Calc_type="Bulk", data_final_bulk[[#This Row],[Lump Sum payment date]], Lump_sum_payment_date_individual)</f>
        <v>0</v>
      </c>
      <c r="F495" s="19">
        <f>IF(Calc_type="Bulk", data_final_bulk[[#This Row],[Payment amount]], Payment_amount_individual)</f>
        <v>0</v>
      </c>
      <c r="G495" s="19">
        <f>IF(Calc_type="Bulk", data_final_bulk[[#This Row],[Payment type]], Payment_type_individual)</f>
        <v>0</v>
      </c>
      <c r="H49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5" s="16" t="e">
        <f>IF(calculations_table[[#This Row],[Lump sum flag]]="Y",
calculations_table[[#This Row],[Lump sum payment date]],
   IF(calculations_table[[#This Row],[Earliest payment date]]=0,
      "N/A",
      calculations_table[[#This Row],[Earliest payment date]]
   )
)</f>
        <v>#N/A</v>
      </c>
      <c r="J495" s="19">
        <f>SUMIFS(calculations_table[Payment amount], calculations_table[Member ID], calculations_table[[#This Row],[Member ID]])</f>
        <v>0</v>
      </c>
      <c r="K495" s="19" t="e">
        <f>calculations_table[[#This Row],[Total interest multiplier - Judgments]]</f>
        <v>#N/A</v>
      </c>
      <c r="L495" s="19" t="e">
        <f>calculations_table[[#This Row],[Payment amount]]*(calculations_table[[#This Row],[Interest multiplier]]-1)</f>
        <v>#N/A</v>
      </c>
      <c r="M49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5" s="19" t="e">
        <f>1+(calculations_table[[#This Row],[Effective date]]-calculations_table[[#This Row],[Interest start date - Judgments]])/365.25* JudgmentsRate</f>
        <v>#N/A</v>
      </c>
      <c r="O495" s="19">
        <v>1</v>
      </c>
      <c r="P495" s="19" t="e">
        <f>calculations_table[[#This Row],[Period 1 interest multiplier - Judgments]]*calculations_table[[#This Row],[Period 2 interest multiplier - Judgments]]</f>
        <v>#N/A</v>
      </c>
      <c r="Q495" s="11"/>
      <c r="Z495"/>
      <c r="AA495"/>
      <c r="AB495"/>
      <c r="AC495"/>
      <c r="AD495"/>
      <c r="AE495"/>
      <c r="AH495" s="11"/>
      <c r="AI495" s="11"/>
      <c r="AJ495" s="11"/>
      <c r="AK495" s="11"/>
      <c r="AL495" s="11"/>
      <c r="AM495" s="11"/>
    </row>
    <row r="496" spans="1:39" x14ac:dyDescent="0.2">
      <c r="A496" s="37" t="str">
        <f>IFERROR(IF(Calc_type="Bulk", IF(data_final_bulk[[#This Row],[Member ID]]="", "", data_final_bulk[[#This Row],[Member ID]]), IF(A495="Member ID",  "Individual","")), "")</f>
        <v/>
      </c>
      <c r="B496" s="35" t="str">
        <f>IFERROR(IF(Calc_type="Bulk", IF(data_final_bulk[[#This Row],[Global ID]]="", "", data_final_bulk[[#This Row],[Global ID]]), IF(B495="Global ID", "Individual","")), "")</f>
        <v/>
      </c>
      <c r="C496" s="85">
        <f>IF(Calc_type="Bulk", data_final_bulk[[#This Row],[Effective date]], Effective_date_individual)</f>
        <v>0</v>
      </c>
      <c r="D496" s="16">
        <f>IF(Calc_type="Bulk", data_final_bulk[[#This Row],[Earliest payment date]], Earliest_payment_date_individual)</f>
        <v>0</v>
      </c>
      <c r="E496" s="16">
        <f>IF(Calc_type="Bulk", data_final_bulk[[#This Row],[Lump Sum payment date]], Lump_sum_payment_date_individual)</f>
        <v>0</v>
      </c>
      <c r="F496" s="19">
        <f>IF(Calc_type="Bulk", data_final_bulk[[#This Row],[Payment amount]], Payment_amount_individual)</f>
        <v>0</v>
      </c>
      <c r="G496" s="19">
        <f>IF(Calc_type="Bulk", data_final_bulk[[#This Row],[Payment type]], Payment_type_individual)</f>
        <v>0</v>
      </c>
      <c r="H49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6" s="16" t="e">
        <f>IF(calculations_table[[#This Row],[Lump sum flag]]="Y",
calculations_table[[#This Row],[Lump sum payment date]],
   IF(calculations_table[[#This Row],[Earliest payment date]]=0,
      "N/A",
      calculations_table[[#This Row],[Earliest payment date]]
   )
)</f>
        <v>#N/A</v>
      </c>
      <c r="J496" s="19">
        <f>SUMIFS(calculations_table[Payment amount], calculations_table[Member ID], calculations_table[[#This Row],[Member ID]])</f>
        <v>0</v>
      </c>
      <c r="K496" s="19" t="e">
        <f>calculations_table[[#This Row],[Total interest multiplier - Judgments]]</f>
        <v>#N/A</v>
      </c>
      <c r="L496" s="19" t="e">
        <f>calculations_table[[#This Row],[Payment amount]]*(calculations_table[[#This Row],[Interest multiplier]]-1)</f>
        <v>#N/A</v>
      </c>
      <c r="M49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6" s="19" t="e">
        <f>1+(calculations_table[[#This Row],[Effective date]]-calculations_table[[#This Row],[Interest start date - Judgments]])/365.25* JudgmentsRate</f>
        <v>#N/A</v>
      </c>
      <c r="O496" s="19">
        <v>1</v>
      </c>
      <c r="P496" s="19" t="e">
        <f>calculations_table[[#This Row],[Period 1 interest multiplier - Judgments]]*calculations_table[[#This Row],[Period 2 interest multiplier - Judgments]]</f>
        <v>#N/A</v>
      </c>
      <c r="Q496" s="11"/>
      <c r="Z496"/>
      <c r="AA496"/>
      <c r="AB496"/>
      <c r="AC496"/>
      <c r="AD496"/>
      <c r="AE496"/>
      <c r="AH496" s="11"/>
      <c r="AI496" s="11"/>
      <c r="AJ496" s="11"/>
      <c r="AK496" s="11"/>
      <c r="AL496" s="11"/>
      <c r="AM496" s="11"/>
    </row>
    <row r="497" spans="1:39" x14ac:dyDescent="0.2">
      <c r="A497" s="37" t="str">
        <f>IFERROR(IF(Calc_type="Bulk", IF(data_final_bulk[[#This Row],[Member ID]]="", "", data_final_bulk[[#This Row],[Member ID]]), IF(A496="Member ID",  "Individual","")), "")</f>
        <v/>
      </c>
      <c r="B497" s="35" t="str">
        <f>IFERROR(IF(Calc_type="Bulk", IF(data_final_bulk[[#This Row],[Global ID]]="", "", data_final_bulk[[#This Row],[Global ID]]), IF(B496="Global ID", "Individual","")), "")</f>
        <v/>
      </c>
      <c r="C497" s="85">
        <f>IF(Calc_type="Bulk", data_final_bulk[[#This Row],[Effective date]], Effective_date_individual)</f>
        <v>0</v>
      </c>
      <c r="D497" s="16">
        <f>IF(Calc_type="Bulk", data_final_bulk[[#This Row],[Earliest payment date]], Earliest_payment_date_individual)</f>
        <v>0</v>
      </c>
      <c r="E497" s="16">
        <f>IF(Calc_type="Bulk", data_final_bulk[[#This Row],[Lump Sum payment date]], Lump_sum_payment_date_individual)</f>
        <v>0</v>
      </c>
      <c r="F497" s="19">
        <f>IF(Calc_type="Bulk", data_final_bulk[[#This Row],[Payment amount]], Payment_amount_individual)</f>
        <v>0</v>
      </c>
      <c r="G497" s="19">
        <f>IF(Calc_type="Bulk", data_final_bulk[[#This Row],[Payment type]], Payment_type_individual)</f>
        <v>0</v>
      </c>
      <c r="H49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7" s="16" t="e">
        <f>IF(calculations_table[[#This Row],[Lump sum flag]]="Y",
calculations_table[[#This Row],[Lump sum payment date]],
   IF(calculations_table[[#This Row],[Earliest payment date]]=0,
      "N/A",
      calculations_table[[#This Row],[Earliest payment date]]
   )
)</f>
        <v>#N/A</v>
      </c>
      <c r="J497" s="19">
        <f>SUMIFS(calculations_table[Payment amount], calculations_table[Member ID], calculations_table[[#This Row],[Member ID]])</f>
        <v>0</v>
      </c>
      <c r="K497" s="19" t="e">
        <f>calculations_table[[#This Row],[Total interest multiplier - Judgments]]</f>
        <v>#N/A</v>
      </c>
      <c r="L497" s="19" t="e">
        <f>calculations_table[[#This Row],[Payment amount]]*(calculations_table[[#This Row],[Interest multiplier]]-1)</f>
        <v>#N/A</v>
      </c>
      <c r="M49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7" s="19" t="e">
        <f>1+(calculations_table[[#This Row],[Effective date]]-calculations_table[[#This Row],[Interest start date - Judgments]])/365.25* JudgmentsRate</f>
        <v>#N/A</v>
      </c>
      <c r="O497" s="19">
        <v>1</v>
      </c>
      <c r="P497" s="19" t="e">
        <f>calculations_table[[#This Row],[Period 1 interest multiplier - Judgments]]*calculations_table[[#This Row],[Period 2 interest multiplier - Judgments]]</f>
        <v>#N/A</v>
      </c>
      <c r="Q497" s="11"/>
      <c r="Z497"/>
      <c r="AA497"/>
      <c r="AB497"/>
      <c r="AC497"/>
      <c r="AD497"/>
      <c r="AE497"/>
      <c r="AH497" s="11"/>
      <c r="AI497" s="11"/>
      <c r="AJ497" s="11"/>
      <c r="AK497" s="11"/>
      <c r="AL497" s="11"/>
      <c r="AM497" s="11"/>
    </row>
    <row r="498" spans="1:39" x14ac:dyDescent="0.2">
      <c r="A498" s="37" t="str">
        <f>IFERROR(IF(Calc_type="Bulk", IF(data_final_bulk[[#This Row],[Member ID]]="", "", data_final_bulk[[#This Row],[Member ID]]), IF(A497="Member ID",  "Individual","")), "")</f>
        <v/>
      </c>
      <c r="B498" s="35" t="str">
        <f>IFERROR(IF(Calc_type="Bulk", IF(data_final_bulk[[#This Row],[Global ID]]="", "", data_final_bulk[[#This Row],[Global ID]]), IF(B497="Global ID", "Individual","")), "")</f>
        <v/>
      </c>
      <c r="C498" s="85">
        <f>IF(Calc_type="Bulk", data_final_bulk[[#This Row],[Effective date]], Effective_date_individual)</f>
        <v>0</v>
      </c>
      <c r="D498" s="16">
        <f>IF(Calc_type="Bulk", data_final_bulk[[#This Row],[Earliest payment date]], Earliest_payment_date_individual)</f>
        <v>0</v>
      </c>
      <c r="E498" s="16">
        <f>IF(Calc_type="Bulk", data_final_bulk[[#This Row],[Lump Sum payment date]], Lump_sum_payment_date_individual)</f>
        <v>0</v>
      </c>
      <c r="F498" s="19">
        <f>IF(Calc_type="Bulk", data_final_bulk[[#This Row],[Payment amount]], Payment_amount_individual)</f>
        <v>0</v>
      </c>
      <c r="G498" s="19">
        <f>IF(Calc_type="Bulk", data_final_bulk[[#This Row],[Payment type]], Payment_type_individual)</f>
        <v>0</v>
      </c>
      <c r="H49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8" s="16" t="e">
        <f>IF(calculations_table[[#This Row],[Lump sum flag]]="Y",
calculations_table[[#This Row],[Lump sum payment date]],
   IF(calculations_table[[#This Row],[Earliest payment date]]=0,
      "N/A",
      calculations_table[[#This Row],[Earliest payment date]]
   )
)</f>
        <v>#N/A</v>
      </c>
      <c r="J498" s="19">
        <f>SUMIFS(calculations_table[Payment amount], calculations_table[Member ID], calculations_table[[#This Row],[Member ID]])</f>
        <v>0</v>
      </c>
      <c r="K498" s="19" t="e">
        <f>calculations_table[[#This Row],[Total interest multiplier - Judgments]]</f>
        <v>#N/A</v>
      </c>
      <c r="L498" s="19" t="e">
        <f>calculations_table[[#This Row],[Payment amount]]*(calculations_table[[#This Row],[Interest multiplier]]-1)</f>
        <v>#N/A</v>
      </c>
      <c r="M49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8" s="19" t="e">
        <f>1+(calculations_table[[#This Row],[Effective date]]-calculations_table[[#This Row],[Interest start date - Judgments]])/365.25* JudgmentsRate</f>
        <v>#N/A</v>
      </c>
      <c r="O498" s="19">
        <v>1</v>
      </c>
      <c r="P498" s="19" t="e">
        <f>calculations_table[[#This Row],[Period 1 interest multiplier - Judgments]]*calculations_table[[#This Row],[Period 2 interest multiplier - Judgments]]</f>
        <v>#N/A</v>
      </c>
      <c r="Q498" s="11"/>
      <c r="Z498"/>
      <c r="AA498"/>
      <c r="AB498"/>
      <c r="AC498"/>
      <c r="AD498"/>
      <c r="AE498"/>
      <c r="AH498" s="11"/>
      <c r="AI498" s="11"/>
      <c r="AJ498" s="11"/>
      <c r="AK498" s="11"/>
      <c r="AL498" s="11"/>
      <c r="AM498" s="11"/>
    </row>
    <row r="499" spans="1:39" x14ac:dyDescent="0.2">
      <c r="A499" s="37" t="str">
        <f>IFERROR(IF(Calc_type="Bulk", IF(data_final_bulk[[#This Row],[Member ID]]="", "", data_final_bulk[[#This Row],[Member ID]]), IF(A498="Member ID",  "Individual","")), "")</f>
        <v/>
      </c>
      <c r="B499" s="35" t="str">
        <f>IFERROR(IF(Calc_type="Bulk", IF(data_final_bulk[[#This Row],[Global ID]]="", "", data_final_bulk[[#This Row],[Global ID]]), IF(B498="Global ID", "Individual","")), "")</f>
        <v/>
      </c>
      <c r="C499" s="85">
        <f>IF(Calc_type="Bulk", data_final_bulk[[#This Row],[Effective date]], Effective_date_individual)</f>
        <v>0</v>
      </c>
      <c r="D499" s="16">
        <f>IF(Calc_type="Bulk", data_final_bulk[[#This Row],[Earliest payment date]], Earliest_payment_date_individual)</f>
        <v>0</v>
      </c>
      <c r="E499" s="16">
        <f>IF(Calc_type="Bulk", data_final_bulk[[#This Row],[Lump Sum payment date]], Lump_sum_payment_date_individual)</f>
        <v>0</v>
      </c>
      <c r="F499" s="19">
        <f>IF(Calc_type="Bulk", data_final_bulk[[#This Row],[Payment amount]], Payment_amount_individual)</f>
        <v>0</v>
      </c>
      <c r="G499" s="19">
        <f>IF(Calc_type="Bulk", data_final_bulk[[#This Row],[Payment type]], Payment_type_individual)</f>
        <v>0</v>
      </c>
      <c r="H49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499" s="16" t="e">
        <f>IF(calculations_table[[#This Row],[Lump sum flag]]="Y",
calculations_table[[#This Row],[Lump sum payment date]],
   IF(calculations_table[[#This Row],[Earliest payment date]]=0,
      "N/A",
      calculations_table[[#This Row],[Earliest payment date]]
   )
)</f>
        <v>#N/A</v>
      </c>
      <c r="J499" s="19">
        <f>SUMIFS(calculations_table[Payment amount], calculations_table[Member ID], calculations_table[[#This Row],[Member ID]])</f>
        <v>0</v>
      </c>
      <c r="K499" s="19" t="e">
        <f>calculations_table[[#This Row],[Total interest multiplier - Judgments]]</f>
        <v>#N/A</v>
      </c>
      <c r="L499" s="19" t="e">
        <f>calculations_table[[#This Row],[Payment amount]]*(calculations_table[[#This Row],[Interest multiplier]]-1)</f>
        <v>#N/A</v>
      </c>
      <c r="M49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499" s="19" t="e">
        <f>1+(calculations_table[[#This Row],[Effective date]]-calculations_table[[#This Row],[Interest start date - Judgments]])/365.25* JudgmentsRate</f>
        <v>#N/A</v>
      </c>
      <c r="O499" s="19">
        <v>1</v>
      </c>
      <c r="P499" s="19" t="e">
        <f>calculations_table[[#This Row],[Period 1 interest multiplier - Judgments]]*calculations_table[[#This Row],[Period 2 interest multiplier - Judgments]]</f>
        <v>#N/A</v>
      </c>
      <c r="Q499" s="11"/>
      <c r="Z499"/>
      <c r="AA499"/>
      <c r="AB499"/>
      <c r="AC499"/>
      <c r="AD499"/>
      <c r="AE499"/>
      <c r="AH499" s="11"/>
      <c r="AI499" s="11"/>
      <c r="AJ499" s="11"/>
      <c r="AK499" s="11"/>
      <c r="AL499" s="11"/>
      <c r="AM499" s="11"/>
    </row>
    <row r="500" spans="1:39" x14ac:dyDescent="0.2">
      <c r="A500" s="37" t="str">
        <f>IFERROR(IF(Calc_type="Bulk", IF(data_final_bulk[[#This Row],[Member ID]]="", "", data_final_bulk[[#This Row],[Member ID]]), IF(A499="Member ID",  "Individual","")), "")</f>
        <v/>
      </c>
      <c r="B500" s="35" t="str">
        <f>IFERROR(IF(Calc_type="Bulk", IF(data_final_bulk[[#This Row],[Global ID]]="", "", data_final_bulk[[#This Row],[Global ID]]), IF(B499="Global ID", "Individual","")), "")</f>
        <v/>
      </c>
      <c r="C500" s="85">
        <f>IF(Calc_type="Bulk", data_final_bulk[[#This Row],[Effective date]], Effective_date_individual)</f>
        <v>0</v>
      </c>
      <c r="D500" s="16">
        <f>IF(Calc_type="Bulk", data_final_bulk[[#This Row],[Earliest payment date]], Earliest_payment_date_individual)</f>
        <v>0</v>
      </c>
      <c r="E500" s="16">
        <f>IF(Calc_type="Bulk", data_final_bulk[[#This Row],[Lump Sum payment date]], Lump_sum_payment_date_individual)</f>
        <v>0</v>
      </c>
      <c r="F500" s="19">
        <f>IF(Calc_type="Bulk", data_final_bulk[[#This Row],[Payment amount]], Payment_amount_individual)</f>
        <v>0</v>
      </c>
      <c r="G500" s="19">
        <f>IF(Calc_type="Bulk", data_final_bulk[[#This Row],[Payment type]], Payment_type_individual)</f>
        <v>0</v>
      </c>
      <c r="H50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0" s="16" t="e">
        <f>IF(calculations_table[[#This Row],[Lump sum flag]]="Y",
calculations_table[[#This Row],[Lump sum payment date]],
   IF(calculations_table[[#This Row],[Earliest payment date]]=0,
      "N/A",
      calculations_table[[#This Row],[Earliest payment date]]
   )
)</f>
        <v>#N/A</v>
      </c>
      <c r="J500" s="19">
        <f>SUMIFS(calculations_table[Payment amount], calculations_table[Member ID], calculations_table[[#This Row],[Member ID]])</f>
        <v>0</v>
      </c>
      <c r="K500" s="19" t="e">
        <f>calculations_table[[#This Row],[Total interest multiplier - Judgments]]</f>
        <v>#N/A</v>
      </c>
      <c r="L500" s="19" t="e">
        <f>calculations_table[[#This Row],[Payment amount]]*(calculations_table[[#This Row],[Interest multiplier]]-1)</f>
        <v>#N/A</v>
      </c>
      <c r="M50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0" s="19" t="e">
        <f>1+(calculations_table[[#This Row],[Effective date]]-calculations_table[[#This Row],[Interest start date - Judgments]])/365.25* JudgmentsRate</f>
        <v>#N/A</v>
      </c>
      <c r="O500" s="19">
        <v>1</v>
      </c>
      <c r="P500" s="19" t="e">
        <f>calculations_table[[#This Row],[Period 1 interest multiplier - Judgments]]*calculations_table[[#This Row],[Period 2 interest multiplier - Judgments]]</f>
        <v>#N/A</v>
      </c>
      <c r="Q500" s="11"/>
      <c r="Z500"/>
      <c r="AA500"/>
      <c r="AB500"/>
      <c r="AC500"/>
      <c r="AD500"/>
      <c r="AE500"/>
      <c r="AH500" s="11"/>
      <c r="AI500" s="11"/>
      <c r="AJ500" s="11"/>
      <c r="AK500" s="11"/>
      <c r="AL500" s="11"/>
      <c r="AM500" s="11"/>
    </row>
    <row r="501" spans="1:39" x14ac:dyDescent="0.2">
      <c r="A501" s="37" t="str">
        <f>IFERROR(IF(Calc_type="Bulk", IF(data_final_bulk[[#This Row],[Member ID]]="", "", data_final_bulk[[#This Row],[Member ID]]), IF(A500="Member ID",  "Individual","")), "")</f>
        <v/>
      </c>
      <c r="B501" s="35" t="str">
        <f>IFERROR(IF(Calc_type="Bulk", IF(data_final_bulk[[#This Row],[Global ID]]="", "", data_final_bulk[[#This Row],[Global ID]]), IF(B500="Global ID", "Individual","")), "")</f>
        <v/>
      </c>
      <c r="C501" s="85">
        <f>IF(Calc_type="Bulk", data_final_bulk[[#This Row],[Effective date]], Effective_date_individual)</f>
        <v>0</v>
      </c>
      <c r="D501" s="16">
        <f>IF(Calc_type="Bulk", data_final_bulk[[#This Row],[Earliest payment date]], Earliest_payment_date_individual)</f>
        <v>0</v>
      </c>
      <c r="E501" s="16">
        <f>IF(Calc_type="Bulk", data_final_bulk[[#This Row],[Lump Sum payment date]], Lump_sum_payment_date_individual)</f>
        <v>0</v>
      </c>
      <c r="F501" s="19">
        <f>IF(Calc_type="Bulk", data_final_bulk[[#This Row],[Payment amount]], Payment_amount_individual)</f>
        <v>0</v>
      </c>
      <c r="G501" s="19">
        <f>IF(Calc_type="Bulk", data_final_bulk[[#This Row],[Payment type]], Payment_type_individual)</f>
        <v>0</v>
      </c>
      <c r="H50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1" s="16" t="e">
        <f>IF(calculations_table[[#This Row],[Lump sum flag]]="Y",
calculations_table[[#This Row],[Lump sum payment date]],
   IF(calculations_table[[#This Row],[Earliest payment date]]=0,
      "N/A",
      calculations_table[[#This Row],[Earliest payment date]]
   )
)</f>
        <v>#N/A</v>
      </c>
      <c r="J501" s="19">
        <f>SUMIFS(calculations_table[Payment amount], calculations_table[Member ID], calculations_table[[#This Row],[Member ID]])</f>
        <v>0</v>
      </c>
      <c r="K501" s="19" t="e">
        <f>calculations_table[[#This Row],[Total interest multiplier - Judgments]]</f>
        <v>#N/A</v>
      </c>
      <c r="L501" s="19" t="e">
        <f>calculations_table[[#This Row],[Payment amount]]*(calculations_table[[#This Row],[Interest multiplier]]-1)</f>
        <v>#N/A</v>
      </c>
      <c r="M50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1" s="19" t="e">
        <f>1+(calculations_table[[#This Row],[Effective date]]-calculations_table[[#This Row],[Interest start date - Judgments]])/365.25* JudgmentsRate</f>
        <v>#N/A</v>
      </c>
      <c r="O501" s="19">
        <v>1</v>
      </c>
      <c r="P501" s="19" t="e">
        <f>calculations_table[[#This Row],[Period 1 interest multiplier - Judgments]]*calculations_table[[#This Row],[Period 2 interest multiplier - Judgments]]</f>
        <v>#N/A</v>
      </c>
      <c r="Q501" s="11"/>
      <c r="Z501"/>
      <c r="AA501"/>
      <c r="AB501"/>
      <c r="AC501"/>
      <c r="AD501"/>
      <c r="AE501"/>
      <c r="AH501" s="11"/>
      <c r="AI501" s="11"/>
      <c r="AJ501" s="11"/>
      <c r="AK501" s="11"/>
      <c r="AL501" s="11"/>
      <c r="AM501" s="11"/>
    </row>
    <row r="502" spans="1:39" x14ac:dyDescent="0.2">
      <c r="A502" s="37" t="str">
        <f>IFERROR(IF(Calc_type="Bulk", IF(data_final_bulk[[#This Row],[Member ID]]="", "", data_final_bulk[[#This Row],[Member ID]]), IF(A501="Member ID",  "Individual","")), "")</f>
        <v/>
      </c>
      <c r="B502" s="35" t="str">
        <f>IFERROR(IF(Calc_type="Bulk", IF(data_final_bulk[[#This Row],[Global ID]]="", "", data_final_bulk[[#This Row],[Global ID]]), IF(B501="Global ID", "Individual","")), "")</f>
        <v/>
      </c>
      <c r="C502" s="85">
        <f>IF(Calc_type="Bulk", data_final_bulk[[#This Row],[Effective date]], Effective_date_individual)</f>
        <v>0</v>
      </c>
      <c r="D502" s="16">
        <f>IF(Calc_type="Bulk", data_final_bulk[[#This Row],[Earliest payment date]], Earliest_payment_date_individual)</f>
        <v>0</v>
      </c>
      <c r="E502" s="16">
        <f>IF(Calc_type="Bulk", data_final_bulk[[#This Row],[Lump Sum payment date]], Lump_sum_payment_date_individual)</f>
        <v>0</v>
      </c>
      <c r="F502" s="19">
        <f>IF(Calc_type="Bulk", data_final_bulk[[#This Row],[Payment amount]], Payment_amount_individual)</f>
        <v>0</v>
      </c>
      <c r="G502" s="19">
        <f>IF(Calc_type="Bulk", data_final_bulk[[#This Row],[Payment type]], Payment_type_individual)</f>
        <v>0</v>
      </c>
      <c r="H50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2" s="16" t="e">
        <f>IF(calculations_table[[#This Row],[Lump sum flag]]="Y",
calculations_table[[#This Row],[Lump sum payment date]],
   IF(calculations_table[[#This Row],[Earliest payment date]]=0,
      "N/A",
      calculations_table[[#This Row],[Earliest payment date]]
   )
)</f>
        <v>#N/A</v>
      </c>
      <c r="J502" s="19">
        <f>SUMIFS(calculations_table[Payment amount], calculations_table[Member ID], calculations_table[[#This Row],[Member ID]])</f>
        <v>0</v>
      </c>
      <c r="K502" s="19" t="e">
        <f>calculations_table[[#This Row],[Total interest multiplier - Judgments]]</f>
        <v>#N/A</v>
      </c>
      <c r="L502" s="19" t="e">
        <f>calculations_table[[#This Row],[Payment amount]]*(calculations_table[[#This Row],[Interest multiplier]]-1)</f>
        <v>#N/A</v>
      </c>
      <c r="M50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2" s="19" t="e">
        <f>1+(calculations_table[[#This Row],[Effective date]]-calculations_table[[#This Row],[Interest start date - Judgments]])/365.25* JudgmentsRate</f>
        <v>#N/A</v>
      </c>
      <c r="O502" s="19">
        <v>1</v>
      </c>
      <c r="P502" s="19" t="e">
        <f>calculations_table[[#This Row],[Period 1 interest multiplier - Judgments]]*calculations_table[[#This Row],[Period 2 interest multiplier - Judgments]]</f>
        <v>#N/A</v>
      </c>
      <c r="Q502" s="11"/>
      <c r="Z502"/>
      <c r="AA502"/>
      <c r="AB502"/>
      <c r="AC502"/>
      <c r="AD502"/>
      <c r="AE502"/>
      <c r="AH502" s="11"/>
      <c r="AI502" s="11"/>
      <c r="AJ502" s="11"/>
      <c r="AK502" s="11"/>
      <c r="AL502" s="11"/>
      <c r="AM502" s="11"/>
    </row>
    <row r="503" spans="1:39" x14ac:dyDescent="0.2">
      <c r="A503" s="37" t="str">
        <f>IFERROR(IF(Calc_type="Bulk", IF(data_final_bulk[[#This Row],[Member ID]]="", "", data_final_bulk[[#This Row],[Member ID]]), IF(A502="Member ID",  "Individual","")), "")</f>
        <v/>
      </c>
      <c r="B503" s="35" t="str">
        <f>IFERROR(IF(Calc_type="Bulk", IF(data_final_bulk[[#This Row],[Global ID]]="", "", data_final_bulk[[#This Row],[Global ID]]), IF(B502="Global ID", "Individual","")), "")</f>
        <v/>
      </c>
      <c r="C503" s="85">
        <f>IF(Calc_type="Bulk", data_final_bulk[[#This Row],[Effective date]], Effective_date_individual)</f>
        <v>0</v>
      </c>
      <c r="D503" s="16">
        <f>IF(Calc_type="Bulk", data_final_bulk[[#This Row],[Earliest payment date]], Earliest_payment_date_individual)</f>
        <v>0</v>
      </c>
      <c r="E503" s="16">
        <f>IF(Calc_type="Bulk", data_final_bulk[[#This Row],[Lump Sum payment date]], Lump_sum_payment_date_individual)</f>
        <v>0</v>
      </c>
      <c r="F503" s="19">
        <f>IF(Calc_type="Bulk", data_final_bulk[[#This Row],[Payment amount]], Payment_amount_individual)</f>
        <v>0</v>
      </c>
      <c r="G503" s="19">
        <f>IF(Calc_type="Bulk", data_final_bulk[[#This Row],[Payment type]], Payment_type_individual)</f>
        <v>0</v>
      </c>
      <c r="H50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3" s="16" t="e">
        <f>IF(calculations_table[[#This Row],[Lump sum flag]]="Y",
calculations_table[[#This Row],[Lump sum payment date]],
   IF(calculations_table[[#This Row],[Earliest payment date]]=0,
      "N/A",
      calculations_table[[#This Row],[Earliest payment date]]
   )
)</f>
        <v>#N/A</v>
      </c>
      <c r="J503" s="19">
        <f>SUMIFS(calculations_table[Payment amount], calculations_table[Member ID], calculations_table[[#This Row],[Member ID]])</f>
        <v>0</v>
      </c>
      <c r="K503" s="19" t="e">
        <f>calculations_table[[#This Row],[Total interest multiplier - Judgments]]</f>
        <v>#N/A</v>
      </c>
      <c r="L503" s="19" t="e">
        <f>calculations_table[[#This Row],[Payment amount]]*(calculations_table[[#This Row],[Interest multiplier]]-1)</f>
        <v>#N/A</v>
      </c>
      <c r="M50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3" s="19" t="e">
        <f>1+(calculations_table[[#This Row],[Effective date]]-calculations_table[[#This Row],[Interest start date - Judgments]])/365.25* JudgmentsRate</f>
        <v>#N/A</v>
      </c>
      <c r="O503" s="19">
        <v>1</v>
      </c>
      <c r="P503" s="19" t="e">
        <f>calculations_table[[#This Row],[Period 1 interest multiplier - Judgments]]*calculations_table[[#This Row],[Period 2 interest multiplier - Judgments]]</f>
        <v>#N/A</v>
      </c>
      <c r="Q503" s="11"/>
      <c r="Z503"/>
      <c r="AA503"/>
      <c r="AB503"/>
      <c r="AC503"/>
      <c r="AD503"/>
      <c r="AE503"/>
      <c r="AH503" s="11"/>
      <c r="AI503" s="11"/>
      <c r="AJ503" s="11"/>
      <c r="AK503" s="11"/>
      <c r="AL503" s="11"/>
      <c r="AM503" s="11"/>
    </row>
    <row r="504" spans="1:39" x14ac:dyDescent="0.2">
      <c r="A504" s="37" t="str">
        <f>IFERROR(IF(Calc_type="Bulk", IF(data_final_bulk[[#This Row],[Member ID]]="", "", data_final_bulk[[#This Row],[Member ID]]), IF(A503="Member ID",  "Individual","")), "")</f>
        <v/>
      </c>
      <c r="B504" s="35" t="str">
        <f>IFERROR(IF(Calc_type="Bulk", IF(data_final_bulk[[#This Row],[Global ID]]="", "", data_final_bulk[[#This Row],[Global ID]]), IF(B503="Global ID", "Individual","")), "")</f>
        <v/>
      </c>
      <c r="C504" s="85">
        <f>IF(Calc_type="Bulk", data_final_bulk[[#This Row],[Effective date]], Effective_date_individual)</f>
        <v>0</v>
      </c>
      <c r="D504" s="16">
        <f>IF(Calc_type="Bulk", data_final_bulk[[#This Row],[Earliest payment date]], Earliest_payment_date_individual)</f>
        <v>0</v>
      </c>
      <c r="E504" s="16">
        <f>IF(Calc_type="Bulk", data_final_bulk[[#This Row],[Lump Sum payment date]], Lump_sum_payment_date_individual)</f>
        <v>0</v>
      </c>
      <c r="F504" s="19">
        <f>IF(Calc_type="Bulk", data_final_bulk[[#This Row],[Payment amount]], Payment_amount_individual)</f>
        <v>0</v>
      </c>
      <c r="G504" s="19">
        <f>IF(Calc_type="Bulk", data_final_bulk[[#This Row],[Payment type]], Payment_type_individual)</f>
        <v>0</v>
      </c>
      <c r="H50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4" s="16" t="e">
        <f>IF(calculations_table[[#This Row],[Lump sum flag]]="Y",
calculations_table[[#This Row],[Lump sum payment date]],
   IF(calculations_table[[#This Row],[Earliest payment date]]=0,
      "N/A",
      calculations_table[[#This Row],[Earliest payment date]]
   )
)</f>
        <v>#N/A</v>
      </c>
      <c r="J504" s="19">
        <f>SUMIFS(calculations_table[Payment amount], calculations_table[Member ID], calculations_table[[#This Row],[Member ID]])</f>
        <v>0</v>
      </c>
      <c r="K504" s="19" t="e">
        <f>calculations_table[[#This Row],[Total interest multiplier - Judgments]]</f>
        <v>#N/A</v>
      </c>
      <c r="L504" s="19" t="e">
        <f>calculations_table[[#This Row],[Payment amount]]*(calculations_table[[#This Row],[Interest multiplier]]-1)</f>
        <v>#N/A</v>
      </c>
      <c r="M50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4" s="19" t="e">
        <f>1+(calculations_table[[#This Row],[Effective date]]-calculations_table[[#This Row],[Interest start date - Judgments]])/365.25* JudgmentsRate</f>
        <v>#N/A</v>
      </c>
      <c r="O504" s="19">
        <v>1</v>
      </c>
      <c r="P504" s="19" t="e">
        <f>calculations_table[[#This Row],[Period 1 interest multiplier - Judgments]]*calculations_table[[#This Row],[Period 2 interest multiplier - Judgments]]</f>
        <v>#N/A</v>
      </c>
      <c r="Q504" s="11"/>
      <c r="Z504"/>
      <c r="AA504"/>
      <c r="AB504"/>
      <c r="AC504"/>
      <c r="AD504"/>
      <c r="AE504"/>
      <c r="AH504" s="11"/>
      <c r="AI504" s="11"/>
      <c r="AJ504" s="11"/>
      <c r="AK504" s="11"/>
      <c r="AL504" s="11"/>
      <c r="AM504" s="11"/>
    </row>
    <row r="505" spans="1:39" x14ac:dyDescent="0.2">
      <c r="A505" s="37" t="str">
        <f>IFERROR(IF(Calc_type="Bulk", IF(data_final_bulk[[#This Row],[Member ID]]="", "", data_final_bulk[[#This Row],[Member ID]]), IF(A504="Member ID",  "Individual","")), "")</f>
        <v/>
      </c>
      <c r="B505" s="35" t="str">
        <f>IFERROR(IF(Calc_type="Bulk", IF(data_final_bulk[[#This Row],[Global ID]]="", "", data_final_bulk[[#This Row],[Global ID]]), IF(B504="Global ID", "Individual","")), "")</f>
        <v/>
      </c>
      <c r="C505" s="85">
        <f>IF(Calc_type="Bulk", data_final_bulk[[#This Row],[Effective date]], Effective_date_individual)</f>
        <v>0</v>
      </c>
      <c r="D505" s="16">
        <f>IF(Calc_type="Bulk", data_final_bulk[[#This Row],[Earliest payment date]], Earliest_payment_date_individual)</f>
        <v>0</v>
      </c>
      <c r="E505" s="16">
        <f>IF(Calc_type="Bulk", data_final_bulk[[#This Row],[Lump Sum payment date]], Lump_sum_payment_date_individual)</f>
        <v>0</v>
      </c>
      <c r="F505" s="19">
        <f>IF(Calc_type="Bulk", data_final_bulk[[#This Row],[Payment amount]], Payment_amount_individual)</f>
        <v>0</v>
      </c>
      <c r="G505" s="19">
        <f>IF(Calc_type="Bulk", data_final_bulk[[#This Row],[Payment type]], Payment_type_individual)</f>
        <v>0</v>
      </c>
      <c r="H50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5" s="16" t="e">
        <f>IF(calculations_table[[#This Row],[Lump sum flag]]="Y",
calculations_table[[#This Row],[Lump sum payment date]],
   IF(calculations_table[[#This Row],[Earliest payment date]]=0,
      "N/A",
      calculations_table[[#This Row],[Earliest payment date]]
   )
)</f>
        <v>#N/A</v>
      </c>
      <c r="J505" s="19">
        <f>SUMIFS(calculations_table[Payment amount], calculations_table[Member ID], calculations_table[[#This Row],[Member ID]])</f>
        <v>0</v>
      </c>
      <c r="K505" s="19" t="e">
        <f>calculations_table[[#This Row],[Total interest multiplier - Judgments]]</f>
        <v>#N/A</v>
      </c>
      <c r="L505" s="19" t="e">
        <f>calculations_table[[#This Row],[Payment amount]]*(calculations_table[[#This Row],[Interest multiplier]]-1)</f>
        <v>#N/A</v>
      </c>
      <c r="M50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5" s="19" t="e">
        <f>1+(calculations_table[[#This Row],[Effective date]]-calculations_table[[#This Row],[Interest start date - Judgments]])/365.25* JudgmentsRate</f>
        <v>#N/A</v>
      </c>
      <c r="O505" s="19">
        <v>1</v>
      </c>
      <c r="P505" s="19" t="e">
        <f>calculations_table[[#This Row],[Period 1 interest multiplier - Judgments]]*calculations_table[[#This Row],[Period 2 interest multiplier - Judgments]]</f>
        <v>#N/A</v>
      </c>
      <c r="Q505" s="11"/>
      <c r="Z505"/>
      <c r="AA505"/>
      <c r="AB505"/>
      <c r="AC505"/>
      <c r="AD505"/>
      <c r="AE505"/>
      <c r="AH505" s="11"/>
      <c r="AI505" s="11"/>
      <c r="AJ505" s="11"/>
      <c r="AK505" s="11"/>
      <c r="AL505" s="11"/>
      <c r="AM505" s="11"/>
    </row>
    <row r="506" spans="1:39" x14ac:dyDescent="0.2">
      <c r="A506" s="37" t="str">
        <f>IFERROR(IF(Calc_type="Bulk", IF(data_final_bulk[[#This Row],[Member ID]]="", "", data_final_bulk[[#This Row],[Member ID]]), IF(A505="Member ID",  "Individual","")), "")</f>
        <v/>
      </c>
      <c r="B506" s="35" t="str">
        <f>IFERROR(IF(Calc_type="Bulk", IF(data_final_bulk[[#This Row],[Global ID]]="", "", data_final_bulk[[#This Row],[Global ID]]), IF(B505="Global ID", "Individual","")), "")</f>
        <v/>
      </c>
      <c r="C506" s="85">
        <f>IF(Calc_type="Bulk", data_final_bulk[[#This Row],[Effective date]], Effective_date_individual)</f>
        <v>0</v>
      </c>
      <c r="D506" s="16">
        <f>IF(Calc_type="Bulk", data_final_bulk[[#This Row],[Earliest payment date]], Earliest_payment_date_individual)</f>
        <v>0</v>
      </c>
      <c r="E506" s="16">
        <f>IF(Calc_type="Bulk", data_final_bulk[[#This Row],[Lump Sum payment date]], Lump_sum_payment_date_individual)</f>
        <v>0</v>
      </c>
      <c r="F506" s="19">
        <f>IF(Calc_type="Bulk", data_final_bulk[[#This Row],[Payment amount]], Payment_amount_individual)</f>
        <v>0</v>
      </c>
      <c r="G506" s="19">
        <f>IF(Calc_type="Bulk", data_final_bulk[[#This Row],[Payment type]], Payment_type_individual)</f>
        <v>0</v>
      </c>
      <c r="H50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6" s="16" t="e">
        <f>IF(calculations_table[[#This Row],[Lump sum flag]]="Y",
calculations_table[[#This Row],[Lump sum payment date]],
   IF(calculations_table[[#This Row],[Earliest payment date]]=0,
      "N/A",
      calculations_table[[#This Row],[Earliest payment date]]
   )
)</f>
        <v>#N/A</v>
      </c>
      <c r="J506" s="19">
        <f>SUMIFS(calculations_table[Payment amount], calculations_table[Member ID], calculations_table[[#This Row],[Member ID]])</f>
        <v>0</v>
      </c>
      <c r="K506" s="19" t="e">
        <f>calculations_table[[#This Row],[Total interest multiplier - Judgments]]</f>
        <v>#N/A</v>
      </c>
      <c r="L506" s="19" t="e">
        <f>calculations_table[[#This Row],[Payment amount]]*(calculations_table[[#This Row],[Interest multiplier]]-1)</f>
        <v>#N/A</v>
      </c>
      <c r="M50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6" s="19" t="e">
        <f>1+(calculations_table[[#This Row],[Effective date]]-calculations_table[[#This Row],[Interest start date - Judgments]])/365.25* JudgmentsRate</f>
        <v>#N/A</v>
      </c>
      <c r="O506" s="19">
        <v>1</v>
      </c>
      <c r="P506" s="19" t="e">
        <f>calculations_table[[#This Row],[Period 1 interest multiplier - Judgments]]*calculations_table[[#This Row],[Period 2 interest multiplier - Judgments]]</f>
        <v>#N/A</v>
      </c>
      <c r="Q506" s="11"/>
      <c r="Z506"/>
      <c r="AA506"/>
      <c r="AB506"/>
      <c r="AC506"/>
      <c r="AD506"/>
      <c r="AE506"/>
      <c r="AH506" s="11"/>
      <c r="AI506" s="11"/>
      <c r="AJ506" s="11"/>
      <c r="AK506" s="11"/>
      <c r="AL506" s="11"/>
      <c r="AM506" s="11"/>
    </row>
    <row r="507" spans="1:39" x14ac:dyDescent="0.2">
      <c r="A507" s="37" t="str">
        <f>IFERROR(IF(Calc_type="Bulk", IF(data_final_bulk[[#This Row],[Member ID]]="", "", data_final_bulk[[#This Row],[Member ID]]), IF(A506="Member ID",  "Individual","")), "")</f>
        <v/>
      </c>
      <c r="B507" s="35" t="str">
        <f>IFERROR(IF(Calc_type="Bulk", IF(data_final_bulk[[#This Row],[Global ID]]="", "", data_final_bulk[[#This Row],[Global ID]]), IF(B506="Global ID", "Individual","")), "")</f>
        <v/>
      </c>
      <c r="C507" s="85">
        <f>IF(Calc_type="Bulk", data_final_bulk[[#This Row],[Effective date]], Effective_date_individual)</f>
        <v>0</v>
      </c>
      <c r="D507" s="16">
        <f>IF(Calc_type="Bulk", data_final_bulk[[#This Row],[Earliest payment date]], Earliest_payment_date_individual)</f>
        <v>0</v>
      </c>
      <c r="E507" s="16">
        <f>IF(Calc_type="Bulk", data_final_bulk[[#This Row],[Lump Sum payment date]], Lump_sum_payment_date_individual)</f>
        <v>0</v>
      </c>
      <c r="F507" s="19">
        <f>IF(Calc_type="Bulk", data_final_bulk[[#This Row],[Payment amount]], Payment_amount_individual)</f>
        <v>0</v>
      </c>
      <c r="G507" s="19">
        <f>IF(Calc_type="Bulk", data_final_bulk[[#This Row],[Payment type]], Payment_type_individual)</f>
        <v>0</v>
      </c>
      <c r="H50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7" s="16" t="e">
        <f>IF(calculations_table[[#This Row],[Lump sum flag]]="Y",
calculations_table[[#This Row],[Lump sum payment date]],
   IF(calculations_table[[#This Row],[Earliest payment date]]=0,
      "N/A",
      calculations_table[[#This Row],[Earliest payment date]]
   )
)</f>
        <v>#N/A</v>
      </c>
      <c r="J507" s="19">
        <f>SUMIFS(calculations_table[Payment amount], calculations_table[Member ID], calculations_table[[#This Row],[Member ID]])</f>
        <v>0</v>
      </c>
      <c r="K507" s="19" t="e">
        <f>calculations_table[[#This Row],[Total interest multiplier - Judgments]]</f>
        <v>#N/A</v>
      </c>
      <c r="L507" s="19" t="e">
        <f>calculations_table[[#This Row],[Payment amount]]*(calculations_table[[#This Row],[Interest multiplier]]-1)</f>
        <v>#N/A</v>
      </c>
      <c r="M50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7" s="19" t="e">
        <f>1+(calculations_table[[#This Row],[Effective date]]-calculations_table[[#This Row],[Interest start date - Judgments]])/365.25* JudgmentsRate</f>
        <v>#N/A</v>
      </c>
      <c r="O507" s="19">
        <v>1</v>
      </c>
      <c r="P507" s="19" t="e">
        <f>calculations_table[[#This Row],[Period 1 interest multiplier - Judgments]]*calculations_table[[#This Row],[Period 2 interest multiplier - Judgments]]</f>
        <v>#N/A</v>
      </c>
      <c r="Q507" s="11"/>
      <c r="Z507"/>
      <c r="AA507"/>
      <c r="AB507"/>
      <c r="AC507"/>
      <c r="AD507"/>
      <c r="AE507"/>
      <c r="AH507" s="11"/>
      <c r="AI507" s="11"/>
      <c r="AJ507" s="11"/>
      <c r="AK507" s="11"/>
      <c r="AL507" s="11"/>
      <c r="AM507" s="11"/>
    </row>
    <row r="508" spans="1:39" x14ac:dyDescent="0.2">
      <c r="A508" s="37" t="str">
        <f>IFERROR(IF(Calc_type="Bulk", IF(data_final_bulk[[#This Row],[Member ID]]="", "", data_final_bulk[[#This Row],[Member ID]]), IF(A507="Member ID",  "Individual","")), "")</f>
        <v/>
      </c>
      <c r="B508" s="35" t="str">
        <f>IFERROR(IF(Calc_type="Bulk", IF(data_final_bulk[[#This Row],[Global ID]]="", "", data_final_bulk[[#This Row],[Global ID]]), IF(B507="Global ID", "Individual","")), "")</f>
        <v/>
      </c>
      <c r="C508" s="85">
        <f>IF(Calc_type="Bulk", data_final_bulk[[#This Row],[Effective date]], Effective_date_individual)</f>
        <v>0</v>
      </c>
      <c r="D508" s="16">
        <f>IF(Calc_type="Bulk", data_final_bulk[[#This Row],[Earliest payment date]], Earliest_payment_date_individual)</f>
        <v>0</v>
      </c>
      <c r="E508" s="16">
        <f>IF(Calc_type="Bulk", data_final_bulk[[#This Row],[Lump Sum payment date]], Lump_sum_payment_date_individual)</f>
        <v>0</v>
      </c>
      <c r="F508" s="19">
        <f>IF(Calc_type="Bulk", data_final_bulk[[#This Row],[Payment amount]], Payment_amount_individual)</f>
        <v>0</v>
      </c>
      <c r="G508" s="19">
        <f>IF(Calc_type="Bulk", data_final_bulk[[#This Row],[Payment type]], Payment_type_individual)</f>
        <v>0</v>
      </c>
      <c r="H50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8" s="16" t="e">
        <f>IF(calculations_table[[#This Row],[Lump sum flag]]="Y",
calculations_table[[#This Row],[Lump sum payment date]],
   IF(calculations_table[[#This Row],[Earliest payment date]]=0,
      "N/A",
      calculations_table[[#This Row],[Earliest payment date]]
   )
)</f>
        <v>#N/A</v>
      </c>
      <c r="J508" s="19">
        <f>SUMIFS(calculations_table[Payment amount], calculations_table[Member ID], calculations_table[[#This Row],[Member ID]])</f>
        <v>0</v>
      </c>
      <c r="K508" s="19" t="e">
        <f>calculations_table[[#This Row],[Total interest multiplier - Judgments]]</f>
        <v>#N/A</v>
      </c>
      <c r="L508" s="19" t="e">
        <f>calculations_table[[#This Row],[Payment amount]]*(calculations_table[[#This Row],[Interest multiplier]]-1)</f>
        <v>#N/A</v>
      </c>
      <c r="M50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8" s="19" t="e">
        <f>1+(calculations_table[[#This Row],[Effective date]]-calculations_table[[#This Row],[Interest start date - Judgments]])/365.25* JudgmentsRate</f>
        <v>#N/A</v>
      </c>
      <c r="O508" s="19">
        <v>1</v>
      </c>
      <c r="P508" s="19" t="e">
        <f>calculations_table[[#This Row],[Period 1 interest multiplier - Judgments]]*calculations_table[[#This Row],[Period 2 interest multiplier - Judgments]]</f>
        <v>#N/A</v>
      </c>
      <c r="Q508" s="11"/>
      <c r="Z508"/>
      <c r="AA508"/>
      <c r="AB508"/>
      <c r="AC508"/>
      <c r="AD508"/>
      <c r="AE508"/>
      <c r="AH508" s="11"/>
      <c r="AI508" s="11"/>
      <c r="AJ508" s="11"/>
      <c r="AK508" s="11"/>
      <c r="AL508" s="11"/>
      <c r="AM508" s="11"/>
    </row>
    <row r="509" spans="1:39" x14ac:dyDescent="0.2">
      <c r="A509" s="37" t="str">
        <f>IFERROR(IF(Calc_type="Bulk", IF(data_final_bulk[[#This Row],[Member ID]]="", "", data_final_bulk[[#This Row],[Member ID]]), IF(A508="Member ID",  "Individual","")), "")</f>
        <v/>
      </c>
      <c r="B509" s="35" t="str">
        <f>IFERROR(IF(Calc_type="Bulk", IF(data_final_bulk[[#This Row],[Global ID]]="", "", data_final_bulk[[#This Row],[Global ID]]), IF(B508="Global ID", "Individual","")), "")</f>
        <v/>
      </c>
      <c r="C509" s="85">
        <f>IF(Calc_type="Bulk", data_final_bulk[[#This Row],[Effective date]], Effective_date_individual)</f>
        <v>0</v>
      </c>
      <c r="D509" s="16">
        <f>IF(Calc_type="Bulk", data_final_bulk[[#This Row],[Earliest payment date]], Earliest_payment_date_individual)</f>
        <v>0</v>
      </c>
      <c r="E509" s="16">
        <f>IF(Calc_type="Bulk", data_final_bulk[[#This Row],[Lump Sum payment date]], Lump_sum_payment_date_individual)</f>
        <v>0</v>
      </c>
      <c r="F509" s="19">
        <f>IF(Calc_type="Bulk", data_final_bulk[[#This Row],[Payment amount]], Payment_amount_individual)</f>
        <v>0</v>
      </c>
      <c r="G509" s="19">
        <f>IF(Calc_type="Bulk", data_final_bulk[[#This Row],[Payment type]], Payment_type_individual)</f>
        <v>0</v>
      </c>
      <c r="H50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09" s="16" t="e">
        <f>IF(calculations_table[[#This Row],[Lump sum flag]]="Y",
calculations_table[[#This Row],[Lump sum payment date]],
   IF(calculations_table[[#This Row],[Earliest payment date]]=0,
      "N/A",
      calculations_table[[#This Row],[Earliest payment date]]
   )
)</f>
        <v>#N/A</v>
      </c>
      <c r="J509" s="19">
        <f>SUMIFS(calculations_table[Payment amount], calculations_table[Member ID], calculations_table[[#This Row],[Member ID]])</f>
        <v>0</v>
      </c>
      <c r="K509" s="19" t="e">
        <f>calculations_table[[#This Row],[Total interest multiplier - Judgments]]</f>
        <v>#N/A</v>
      </c>
      <c r="L509" s="19" t="e">
        <f>calculations_table[[#This Row],[Payment amount]]*(calculations_table[[#This Row],[Interest multiplier]]-1)</f>
        <v>#N/A</v>
      </c>
      <c r="M50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09" s="19" t="e">
        <f>1+(calculations_table[[#This Row],[Effective date]]-calculations_table[[#This Row],[Interest start date - Judgments]])/365.25* JudgmentsRate</f>
        <v>#N/A</v>
      </c>
      <c r="O509" s="19">
        <v>1</v>
      </c>
      <c r="P509" s="19" t="e">
        <f>calculations_table[[#This Row],[Period 1 interest multiplier - Judgments]]*calculations_table[[#This Row],[Period 2 interest multiplier - Judgments]]</f>
        <v>#N/A</v>
      </c>
      <c r="Q509" s="11"/>
      <c r="Z509"/>
      <c r="AA509"/>
      <c r="AB509"/>
      <c r="AC509"/>
      <c r="AD509"/>
      <c r="AE509"/>
      <c r="AH509" s="11"/>
      <c r="AI509" s="11"/>
      <c r="AJ509" s="11"/>
      <c r="AK509" s="11"/>
      <c r="AL509" s="11"/>
      <c r="AM509" s="11"/>
    </row>
    <row r="510" spans="1:39" x14ac:dyDescent="0.2">
      <c r="A510" s="37" t="str">
        <f>IFERROR(IF(Calc_type="Bulk", IF(data_final_bulk[[#This Row],[Member ID]]="", "", data_final_bulk[[#This Row],[Member ID]]), IF(A509="Member ID",  "Individual","")), "")</f>
        <v/>
      </c>
      <c r="B510" s="35" t="str">
        <f>IFERROR(IF(Calc_type="Bulk", IF(data_final_bulk[[#This Row],[Global ID]]="", "", data_final_bulk[[#This Row],[Global ID]]), IF(B509="Global ID", "Individual","")), "")</f>
        <v/>
      </c>
      <c r="C510" s="85">
        <f>IF(Calc_type="Bulk", data_final_bulk[[#This Row],[Effective date]], Effective_date_individual)</f>
        <v>0</v>
      </c>
      <c r="D510" s="16">
        <f>IF(Calc_type="Bulk", data_final_bulk[[#This Row],[Earliest payment date]], Earliest_payment_date_individual)</f>
        <v>0</v>
      </c>
      <c r="E510" s="16">
        <f>IF(Calc_type="Bulk", data_final_bulk[[#This Row],[Lump Sum payment date]], Lump_sum_payment_date_individual)</f>
        <v>0</v>
      </c>
      <c r="F510" s="19">
        <f>IF(Calc_type="Bulk", data_final_bulk[[#This Row],[Payment amount]], Payment_amount_individual)</f>
        <v>0</v>
      </c>
      <c r="G510" s="19">
        <f>IF(Calc_type="Bulk", data_final_bulk[[#This Row],[Payment type]], Payment_type_individual)</f>
        <v>0</v>
      </c>
      <c r="H51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0" s="16" t="e">
        <f>IF(calculations_table[[#This Row],[Lump sum flag]]="Y",
calculations_table[[#This Row],[Lump sum payment date]],
   IF(calculations_table[[#This Row],[Earliest payment date]]=0,
      "N/A",
      calculations_table[[#This Row],[Earliest payment date]]
   )
)</f>
        <v>#N/A</v>
      </c>
      <c r="J510" s="19">
        <f>SUMIFS(calculations_table[Payment amount], calculations_table[Member ID], calculations_table[[#This Row],[Member ID]])</f>
        <v>0</v>
      </c>
      <c r="K510" s="19" t="e">
        <f>calculations_table[[#This Row],[Total interest multiplier - Judgments]]</f>
        <v>#N/A</v>
      </c>
      <c r="L510" s="19" t="e">
        <f>calculations_table[[#This Row],[Payment amount]]*(calculations_table[[#This Row],[Interest multiplier]]-1)</f>
        <v>#N/A</v>
      </c>
      <c r="M51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0" s="19" t="e">
        <f>1+(calculations_table[[#This Row],[Effective date]]-calculations_table[[#This Row],[Interest start date - Judgments]])/365.25* JudgmentsRate</f>
        <v>#N/A</v>
      </c>
      <c r="O510" s="19">
        <v>1</v>
      </c>
      <c r="P510" s="19" t="e">
        <f>calculations_table[[#This Row],[Period 1 interest multiplier - Judgments]]*calculations_table[[#This Row],[Period 2 interest multiplier - Judgments]]</f>
        <v>#N/A</v>
      </c>
      <c r="Q510" s="11"/>
      <c r="Z510"/>
      <c r="AA510"/>
      <c r="AB510"/>
      <c r="AC510"/>
      <c r="AD510"/>
      <c r="AE510"/>
      <c r="AH510" s="11"/>
      <c r="AI510" s="11"/>
      <c r="AJ510" s="11"/>
      <c r="AK510" s="11"/>
      <c r="AL510" s="11"/>
      <c r="AM510" s="11"/>
    </row>
    <row r="511" spans="1:39" x14ac:dyDescent="0.2">
      <c r="A511" s="37" t="str">
        <f>IFERROR(IF(Calc_type="Bulk", IF(data_final_bulk[[#This Row],[Member ID]]="", "", data_final_bulk[[#This Row],[Member ID]]), IF(A510="Member ID",  "Individual","")), "")</f>
        <v/>
      </c>
      <c r="B511" s="35" t="str">
        <f>IFERROR(IF(Calc_type="Bulk", IF(data_final_bulk[[#This Row],[Global ID]]="", "", data_final_bulk[[#This Row],[Global ID]]), IF(B510="Global ID", "Individual","")), "")</f>
        <v/>
      </c>
      <c r="C511" s="85">
        <f>IF(Calc_type="Bulk", data_final_bulk[[#This Row],[Effective date]], Effective_date_individual)</f>
        <v>0</v>
      </c>
      <c r="D511" s="16">
        <f>IF(Calc_type="Bulk", data_final_bulk[[#This Row],[Earliest payment date]], Earliest_payment_date_individual)</f>
        <v>0</v>
      </c>
      <c r="E511" s="16">
        <f>IF(Calc_type="Bulk", data_final_bulk[[#This Row],[Lump Sum payment date]], Lump_sum_payment_date_individual)</f>
        <v>0</v>
      </c>
      <c r="F511" s="19">
        <f>IF(Calc_type="Bulk", data_final_bulk[[#This Row],[Payment amount]], Payment_amount_individual)</f>
        <v>0</v>
      </c>
      <c r="G511" s="19">
        <f>IF(Calc_type="Bulk", data_final_bulk[[#This Row],[Payment type]], Payment_type_individual)</f>
        <v>0</v>
      </c>
      <c r="H51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1" s="16" t="e">
        <f>IF(calculations_table[[#This Row],[Lump sum flag]]="Y",
calculations_table[[#This Row],[Lump sum payment date]],
   IF(calculations_table[[#This Row],[Earliest payment date]]=0,
      "N/A",
      calculations_table[[#This Row],[Earliest payment date]]
   )
)</f>
        <v>#N/A</v>
      </c>
      <c r="J511" s="19">
        <f>SUMIFS(calculations_table[Payment amount], calculations_table[Member ID], calculations_table[[#This Row],[Member ID]])</f>
        <v>0</v>
      </c>
      <c r="K511" s="19" t="e">
        <f>calculations_table[[#This Row],[Total interest multiplier - Judgments]]</f>
        <v>#N/A</v>
      </c>
      <c r="L511" s="19" t="e">
        <f>calculations_table[[#This Row],[Payment amount]]*(calculations_table[[#This Row],[Interest multiplier]]-1)</f>
        <v>#N/A</v>
      </c>
      <c r="M51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1" s="19" t="e">
        <f>1+(calculations_table[[#This Row],[Effective date]]-calculations_table[[#This Row],[Interest start date - Judgments]])/365.25* JudgmentsRate</f>
        <v>#N/A</v>
      </c>
      <c r="O511" s="19">
        <v>1</v>
      </c>
      <c r="P511" s="19" t="e">
        <f>calculations_table[[#This Row],[Period 1 interest multiplier - Judgments]]*calculations_table[[#This Row],[Period 2 interest multiplier - Judgments]]</f>
        <v>#N/A</v>
      </c>
      <c r="Q511" s="11"/>
      <c r="Z511"/>
      <c r="AA511"/>
      <c r="AB511"/>
      <c r="AC511"/>
      <c r="AD511"/>
      <c r="AE511"/>
      <c r="AH511" s="11"/>
      <c r="AI511" s="11"/>
      <c r="AJ511" s="11"/>
      <c r="AK511" s="11"/>
      <c r="AL511" s="11"/>
      <c r="AM511" s="11"/>
    </row>
    <row r="512" spans="1:39" x14ac:dyDescent="0.2">
      <c r="A512" s="37" t="str">
        <f>IFERROR(IF(Calc_type="Bulk", IF(data_final_bulk[[#This Row],[Member ID]]="", "", data_final_bulk[[#This Row],[Member ID]]), IF(A511="Member ID",  "Individual","")), "")</f>
        <v/>
      </c>
      <c r="B512" s="35" t="str">
        <f>IFERROR(IF(Calc_type="Bulk", IF(data_final_bulk[[#This Row],[Global ID]]="", "", data_final_bulk[[#This Row],[Global ID]]), IF(B511="Global ID", "Individual","")), "")</f>
        <v/>
      </c>
      <c r="C512" s="85">
        <f>IF(Calc_type="Bulk", data_final_bulk[[#This Row],[Effective date]], Effective_date_individual)</f>
        <v>0</v>
      </c>
      <c r="D512" s="16">
        <f>IF(Calc_type="Bulk", data_final_bulk[[#This Row],[Earliest payment date]], Earliest_payment_date_individual)</f>
        <v>0</v>
      </c>
      <c r="E512" s="16">
        <f>IF(Calc_type="Bulk", data_final_bulk[[#This Row],[Lump Sum payment date]], Lump_sum_payment_date_individual)</f>
        <v>0</v>
      </c>
      <c r="F512" s="19">
        <f>IF(Calc_type="Bulk", data_final_bulk[[#This Row],[Payment amount]], Payment_amount_individual)</f>
        <v>0</v>
      </c>
      <c r="G512" s="19">
        <f>IF(Calc_type="Bulk", data_final_bulk[[#This Row],[Payment type]], Payment_type_individual)</f>
        <v>0</v>
      </c>
      <c r="H51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2" s="16" t="e">
        <f>IF(calculations_table[[#This Row],[Lump sum flag]]="Y",
calculations_table[[#This Row],[Lump sum payment date]],
   IF(calculations_table[[#This Row],[Earliest payment date]]=0,
      "N/A",
      calculations_table[[#This Row],[Earliest payment date]]
   )
)</f>
        <v>#N/A</v>
      </c>
      <c r="J512" s="19">
        <f>SUMIFS(calculations_table[Payment amount], calculations_table[Member ID], calculations_table[[#This Row],[Member ID]])</f>
        <v>0</v>
      </c>
      <c r="K512" s="19" t="e">
        <f>calculations_table[[#This Row],[Total interest multiplier - Judgments]]</f>
        <v>#N/A</v>
      </c>
      <c r="L512" s="19" t="e">
        <f>calculations_table[[#This Row],[Payment amount]]*(calculations_table[[#This Row],[Interest multiplier]]-1)</f>
        <v>#N/A</v>
      </c>
      <c r="M51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2" s="19" t="e">
        <f>1+(calculations_table[[#This Row],[Effective date]]-calculations_table[[#This Row],[Interest start date - Judgments]])/365.25* JudgmentsRate</f>
        <v>#N/A</v>
      </c>
      <c r="O512" s="19">
        <v>1</v>
      </c>
      <c r="P512" s="19" t="e">
        <f>calculations_table[[#This Row],[Period 1 interest multiplier - Judgments]]*calculations_table[[#This Row],[Period 2 interest multiplier - Judgments]]</f>
        <v>#N/A</v>
      </c>
      <c r="Q512" s="11"/>
      <c r="Z512"/>
      <c r="AA512"/>
      <c r="AB512"/>
      <c r="AC512"/>
      <c r="AD512"/>
      <c r="AE512"/>
      <c r="AH512" s="11"/>
      <c r="AI512" s="11"/>
      <c r="AJ512" s="11"/>
      <c r="AK512" s="11"/>
      <c r="AL512" s="11"/>
      <c r="AM512" s="11"/>
    </row>
    <row r="513" spans="1:39" x14ac:dyDescent="0.2">
      <c r="A513" s="37" t="str">
        <f>IFERROR(IF(Calc_type="Bulk", IF(data_final_bulk[[#This Row],[Member ID]]="", "", data_final_bulk[[#This Row],[Member ID]]), IF(A512="Member ID",  "Individual","")), "")</f>
        <v/>
      </c>
      <c r="B513" s="35" t="str">
        <f>IFERROR(IF(Calc_type="Bulk", IF(data_final_bulk[[#This Row],[Global ID]]="", "", data_final_bulk[[#This Row],[Global ID]]), IF(B512="Global ID", "Individual","")), "")</f>
        <v/>
      </c>
      <c r="C513" s="85">
        <f>IF(Calc_type="Bulk", data_final_bulk[[#This Row],[Effective date]], Effective_date_individual)</f>
        <v>0</v>
      </c>
      <c r="D513" s="16">
        <f>IF(Calc_type="Bulk", data_final_bulk[[#This Row],[Earliest payment date]], Earliest_payment_date_individual)</f>
        <v>0</v>
      </c>
      <c r="E513" s="16">
        <f>IF(Calc_type="Bulk", data_final_bulk[[#This Row],[Lump Sum payment date]], Lump_sum_payment_date_individual)</f>
        <v>0</v>
      </c>
      <c r="F513" s="19">
        <f>IF(Calc_type="Bulk", data_final_bulk[[#This Row],[Payment amount]], Payment_amount_individual)</f>
        <v>0</v>
      </c>
      <c r="G513" s="19">
        <f>IF(Calc_type="Bulk", data_final_bulk[[#This Row],[Payment type]], Payment_type_individual)</f>
        <v>0</v>
      </c>
      <c r="H513"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3" s="16" t="e">
        <f>IF(calculations_table[[#This Row],[Lump sum flag]]="Y",
calculations_table[[#This Row],[Lump sum payment date]],
   IF(calculations_table[[#This Row],[Earliest payment date]]=0,
      "N/A",
      calculations_table[[#This Row],[Earliest payment date]]
   )
)</f>
        <v>#N/A</v>
      </c>
      <c r="J513" s="19">
        <f>SUMIFS(calculations_table[Payment amount], calculations_table[Member ID], calculations_table[[#This Row],[Member ID]])</f>
        <v>0</v>
      </c>
      <c r="K513" s="19" t="e">
        <f>calculations_table[[#This Row],[Total interest multiplier - Judgments]]</f>
        <v>#N/A</v>
      </c>
      <c r="L513" s="19" t="e">
        <f>calculations_table[[#This Row],[Payment amount]]*(calculations_table[[#This Row],[Interest multiplier]]-1)</f>
        <v>#N/A</v>
      </c>
      <c r="M513"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3" s="19" t="e">
        <f>1+(calculations_table[[#This Row],[Effective date]]-calculations_table[[#This Row],[Interest start date - Judgments]])/365.25* JudgmentsRate</f>
        <v>#N/A</v>
      </c>
      <c r="O513" s="19">
        <v>1</v>
      </c>
      <c r="P513" s="19" t="e">
        <f>calculations_table[[#This Row],[Period 1 interest multiplier - Judgments]]*calculations_table[[#This Row],[Period 2 interest multiplier - Judgments]]</f>
        <v>#N/A</v>
      </c>
      <c r="Q513" s="11"/>
      <c r="Z513"/>
      <c r="AA513"/>
      <c r="AB513"/>
      <c r="AC513"/>
      <c r="AD513"/>
      <c r="AE513"/>
      <c r="AH513" s="11"/>
      <c r="AI513" s="11"/>
      <c r="AJ513" s="11"/>
      <c r="AK513" s="11"/>
      <c r="AL513" s="11"/>
      <c r="AM513" s="11"/>
    </row>
    <row r="514" spans="1:39" x14ac:dyDescent="0.2">
      <c r="A514" s="37" t="str">
        <f>IFERROR(IF(Calc_type="Bulk", IF(data_final_bulk[[#This Row],[Member ID]]="", "", data_final_bulk[[#This Row],[Member ID]]), IF(A513="Member ID",  "Individual","")), "")</f>
        <v/>
      </c>
      <c r="B514" s="35" t="str">
        <f>IFERROR(IF(Calc_type="Bulk", IF(data_final_bulk[[#This Row],[Global ID]]="", "", data_final_bulk[[#This Row],[Global ID]]), IF(B513="Global ID", "Individual","")), "")</f>
        <v/>
      </c>
      <c r="C514" s="85">
        <f>IF(Calc_type="Bulk", data_final_bulk[[#This Row],[Effective date]], Effective_date_individual)</f>
        <v>0</v>
      </c>
      <c r="D514" s="16">
        <f>IF(Calc_type="Bulk", data_final_bulk[[#This Row],[Earliest payment date]], Earliest_payment_date_individual)</f>
        <v>0</v>
      </c>
      <c r="E514" s="16">
        <f>IF(Calc_type="Bulk", data_final_bulk[[#This Row],[Lump Sum payment date]], Lump_sum_payment_date_individual)</f>
        <v>0</v>
      </c>
      <c r="F514" s="19">
        <f>IF(Calc_type="Bulk", data_final_bulk[[#This Row],[Payment amount]], Payment_amount_individual)</f>
        <v>0</v>
      </c>
      <c r="G514" s="19">
        <f>IF(Calc_type="Bulk", data_final_bulk[[#This Row],[Payment type]], Payment_type_individual)</f>
        <v>0</v>
      </c>
      <c r="H514"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4" s="16" t="e">
        <f>IF(calculations_table[[#This Row],[Lump sum flag]]="Y",
calculations_table[[#This Row],[Lump sum payment date]],
   IF(calculations_table[[#This Row],[Earliest payment date]]=0,
      "N/A",
      calculations_table[[#This Row],[Earliest payment date]]
   )
)</f>
        <v>#N/A</v>
      </c>
      <c r="J514" s="19">
        <f>SUMIFS(calculations_table[Payment amount], calculations_table[Member ID], calculations_table[[#This Row],[Member ID]])</f>
        <v>0</v>
      </c>
      <c r="K514" s="19" t="e">
        <f>calculations_table[[#This Row],[Total interest multiplier - Judgments]]</f>
        <v>#N/A</v>
      </c>
      <c r="L514" s="19" t="e">
        <f>calculations_table[[#This Row],[Payment amount]]*(calculations_table[[#This Row],[Interest multiplier]]-1)</f>
        <v>#N/A</v>
      </c>
      <c r="M514"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4" s="19" t="e">
        <f>1+(calculations_table[[#This Row],[Effective date]]-calculations_table[[#This Row],[Interest start date - Judgments]])/365.25* JudgmentsRate</f>
        <v>#N/A</v>
      </c>
      <c r="O514" s="19">
        <v>1</v>
      </c>
      <c r="P514" s="19" t="e">
        <f>calculations_table[[#This Row],[Period 1 interest multiplier - Judgments]]*calculations_table[[#This Row],[Period 2 interest multiplier - Judgments]]</f>
        <v>#N/A</v>
      </c>
      <c r="Q514" s="11"/>
      <c r="Z514"/>
      <c r="AA514"/>
      <c r="AB514"/>
      <c r="AC514"/>
      <c r="AD514"/>
      <c r="AE514"/>
      <c r="AH514" s="11"/>
      <c r="AI514" s="11"/>
      <c r="AJ514" s="11"/>
      <c r="AK514" s="11"/>
      <c r="AL514" s="11"/>
      <c r="AM514" s="11"/>
    </row>
    <row r="515" spans="1:39" x14ac:dyDescent="0.2">
      <c r="A515" s="37" t="str">
        <f>IFERROR(IF(Calc_type="Bulk", IF(data_final_bulk[[#This Row],[Member ID]]="", "", data_final_bulk[[#This Row],[Member ID]]), IF(A514="Member ID",  "Individual","")), "")</f>
        <v/>
      </c>
      <c r="B515" s="35" t="str">
        <f>IFERROR(IF(Calc_type="Bulk", IF(data_final_bulk[[#This Row],[Global ID]]="", "", data_final_bulk[[#This Row],[Global ID]]), IF(B514="Global ID", "Individual","")), "")</f>
        <v/>
      </c>
      <c r="C515" s="85">
        <f>IF(Calc_type="Bulk", data_final_bulk[[#This Row],[Effective date]], Effective_date_individual)</f>
        <v>0</v>
      </c>
      <c r="D515" s="16">
        <f>IF(Calc_type="Bulk", data_final_bulk[[#This Row],[Earliest payment date]], Earliest_payment_date_individual)</f>
        <v>0</v>
      </c>
      <c r="E515" s="16">
        <f>IF(Calc_type="Bulk", data_final_bulk[[#This Row],[Lump Sum payment date]], Lump_sum_payment_date_individual)</f>
        <v>0</v>
      </c>
      <c r="F515" s="19">
        <f>IF(Calc_type="Bulk", data_final_bulk[[#This Row],[Payment amount]], Payment_amount_individual)</f>
        <v>0</v>
      </c>
      <c r="G515" s="19">
        <f>IF(Calc_type="Bulk", data_final_bulk[[#This Row],[Payment type]], Payment_type_individual)</f>
        <v>0</v>
      </c>
      <c r="H515"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5" s="16" t="e">
        <f>IF(calculations_table[[#This Row],[Lump sum flag]]="Y",
calculations_table[[#This Row],[Lump sum payment date]],
   IF(calculations_table[[#This Row],[Earliest payment date]]=0,
      "N/A",
      calculations_table[[#This Row],[Earliest payment date]]
   )
)</f>
        <v>#N/A</v>
      </c>
      <c r="J515" s="19">
        <f>SUMIFS(calculations_table[Payment amount], calculations_table[Member ID], calculations_table[[#This Row],[Member ID]])</f>
        <v>0</v>
      </c>
      <c r="K515" s="19" t="e">
        <f>calculations_table[[#This Row],[Total interest multiplier - Judgments]]</f>
        <v>#N/A</v>
      </c>
      <c r="L515" s="19" t="e">
        <f>calculations_table[[#This Row],[Payment amount]]*(calculations_table[[#This Row],[Interest multiplier]]-1)</f>
        <v>#N/A</v>
      </c>
      <c r="M515"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5" s="19" t="e">
        <f>1+(calculations_table[[#This Row],[Effective date]]-calculations_table[[#This Row],[Interest start date - Judgments]])/365.25* JudgmentsRate</f>
        <v>#N/A</v>
      </c>
      <c r="O515" s="19">
        <v>1</v>
      </c>
      <c r="P515" s="19" t="e">
        <f>calculations_table[[#This Row],[Period 1 interest multiplier - Judgments]]*calculations_table[[#This Row],[Period 2 interest multiplier - Judgments]]</f>
        <v>#N/A</v>
      </c>
      <c r="Q515" s="11"/>
      <c r="Z515"/>
      <c r="AA515"/>
      <c r="AB515"/>
      <c r="AC515"/>
      <c r="AD515"/>
      <c r="AE515"/>
      <c r="AH515" s="11"/>
      <c r="AI515" s="11"/>
      <c r="AJ515" s="11"/>
      <c r="AK515" s="11"/>
      <c r="AL515" s="11"/>
      <c r="AM515" s="11"/>
    </row>
    <row r="516" spans="1:39" x14ac:dyDescent="0.2">
      <c r="A516" s="37" t="str">
        <f>IFERROR(IF(Calc_type="Bulk", IF(data_final_bulk[[#This Row],[Member ID]]="", "", data_final_bulk[[#This Row],[Member ID]]), IF(A515="Member ID",  "Individual","")), "")</f>
        <v/>
      </c>
      <c r="B516" s="35" t="str">
        <f>IFERROR(IF(Calc_type="Bulk", IF(data_final_bulk[[#This Row],[Global ID]]="", "", data_final_bulk[[#This Row],[Global ID]]), IF(B515="Global ID", "Individual","")), "")</f>
        <v/>
      </c>
      <c r="C516" s="85">
        <f>IF(Calc_type="Bulk", data_final_bulk[[#This Row],[Effective date]], Effective_date_individual)</f>
        <v>0</v>
      </c>
      <c r="D516" s="16">
        <f>IF(Calc_type="Bulk", data_final_bulk[[#This Row],[Earliest payment date]], Earliest_payment_date_individual)</f>
        <v>0</v>
      </c>
      <c r="E516" s="16">
        <f>IF(Calc_type="Bulk", data_final_bulk[[#This Row],[Lump Sum payment date]], Lump_sum_payment_date_individual)</f>
        <v>0</v>
      </c>
      <c r="F516" s="19">
        <f>IF(Calc_type="Bulk", data_final_bulk[[#This Row],[Payment amount]], Payment_amount_individual)</f>
        <v>0</v>
      </c>
      <c r="G516" s="19">
        <f>IF(Calc_type="Bulk", data_final_bulk[[#This Row],[Payment type]], Payment_type_individual)</f>
        <v>0</v>
      </c>
      <c r="H516"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6" s="16" t="e">
        <f>IF(calculations_table[[#This Row],[Lump sum flag]]="Y",
calculations_table[[#This Row],[Lump sum payment date]],
   IF(calculations_table[[#This Row],[Earliest payment date]]=0,
      "N/A",
      calculations_table[[#This Row],[Earliest payment date]]
   )
)</f>
        <v>#N/A</v>
      </c>
      <c r="J516" s="19">
        <f>SUMIFS(calculations_table[Payment amount], calculations_table[Member ID], calculations_table[[#This Row],[Member ID]])</f>
        <v>0</v>
      </c>
      <c r="K516" s="19" t="e">
        <f>calculations_table[[#This Row],[Total interest multiplier - Judgments]]</f>
        <v>#N/A</v>
      </c>
      <c r="L516" s="19" t="e">
        <f>calculations_table[[#This Row],[Payment amount]]*(calculations_table[[#This Row],[Interest multiplier]]-1)</f>
        <v>#N/A</v>
      </c>
      <c r="M516"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6" s="19" t="e">
        <f>1+(calculations_table[[#This Row],[Effective date]]-calculations_table[[#This Row],[Interest start date - Judgments]])/365.25* JudgmentsRate</f>
        <v>#N/A</v>
      </c>
      <c r="O516" s="19">
        <v>1</v>
      </c>
      <c r="P516" s="19" t="e">
        <f>calculations_table[[#This Row],[Period 1 interest multiplier - Judgments]]*calculations_table[[#This Row],[Period 2 interest multiplier - Judgments]]</f>
        <v>#N/A</v>
      </c>
      <c r="Q516" s="11"/>
      <c r="Z516"/>
      <c r="AA516"/>
      <c r="AB516"/>
      <c r="AC516"/>
      <c r="AD516"/>
      <c r="AE516"/>
      <c r="AH516" s="11"/>
      <c r="AI516" s="11"/>
      <c r="AJ516" s="11"/>
      <c r="AK516" s="11"/>
      <c r="AL516" s="11"/>
      <c r="AM516" s="11"/>
    </row>
    <row r="517" spans="1:39" x14ac:dyDescent="0.2">
      <c r="A517" s="37" t="str">
        <f>IFERROR(IF(Calc_type="Bulk", IF(data_final_bulk[[#This Row],[Member ID]]="", "", data_final_bulk[[#This Row],[Member ID]]), IF(A516="Member ID",  "Individual","")), "")</f>
        <v/>
      </c>
      <c r="B517" s="35" t="str">
        <f>IFERROR(IF(Calc_type="Bulk", IF(data_final_bulk[[#This Row],[Global ID]]="", "", data_final_bulk[[#This Row],[Global ID]]), IF(B516="Global ID", "Individual","")), "")</f>
        <v/>
      </c>
      <c r="C517" s="85">
        <f>IF(Calc_type="Bulk", data_final_bulk[[#This Row],[Effective date]], Effective_date_individual)</f>
        <v>0</v>
      </c>
      <c r="D517" s="16">
        <f>IF(Calc_type="Bulk", data_final_bulk[[#This Row],[Earliest payment date]], Earliest_payment_date_individual)</f>
        <v>0</v>
      </c>
      <c r="E517" s="16">
        <f>IF(Calc_type="Bulk", data_final_bulk[[#This Row],[Lump Sum payment date]], Lump_sum_payment_date_individual)</f>
        <v>0</v>
      </c>
      <c r="F517" s="19">
        <f>IF(Calc_type="Bulk", data_final_bulk[[#This Row],[Payment amount]], Payment_amount_individual)</f>
        <v>0</v>
      </c>
      <c r="G517" s="19">
        <f>IF(Calc_type="Bulk", data_final_bulk[[#This Row],[Payment type]], Payment_type_individual)</f>
        <v>0</v>
      </c>
      <c r="H517"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7" s="16" t="e">
        <f>IF(calculations_table[[#This Row],[Lump sum flag]]="Y",
calculations_table[[#This Row],[Lump sum payment date]],
   IF(calculations_table[[#This Row],[Earliest payment date]]=0,
      "N/A",
      calculations_table[[#This Row],[Earliest payment date]]
   )
)</f>
        <v>#N/A</v>
      </c>
      <c r="J517" s="19">
        <f>SUMIFS(calculations_table[Payment amount], calculations_table[Member ID], calculations_table[[#This Row],[Member ID]])</f>
        <v>0</v>
      </c>
      <c r="K517" s="19" t="e">
        <f>calculations_table[[#This Row],[Total interest multiplier - Judgments]]</f>
        <v>#N/A</v>
      </c>
      <c r="L517" s="19" t="e">
        <f>calculations_table[[#This Row],[Payment amount]]*(calculations_table[[#This Row],[Interest multiplier]]-1)</f>
        <v>#N/A</v>
      </c>
      <c r="M517"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7" s="19" t="e">
        <f>1+(calculations_table[[#This Row],[Effective date]]-calculations_table[[#This Row],[Interest start date - Judgments]])/365.25* JudgmentsRate</f>
        <v>#N/A</v>
      </c>
      <c r="O517" s="19">
        <v>1</v>
      </c>
      <c r="P517" s="19" t="e">
        <f>calculations_table[[#This Row],[Period 1 interest multiplier - Judgments]]*calculations_table[[#This Row],[Period 2 interest multiplier - Judgments]]</f>
        <v>#N/A</v>
      </c>
      <c r="Q517" s="11"/>
      <c r="Z517"/>
      <c r="AA517"/>
      <c r="AB517"/>
      <c r="AC517"/>
      <c r="AD517"/>
      <c r="AE517"/>
      <c r="AH517" s="11"/>
      <c r="AI517" s="11"/>
      <c r="AJ517" s="11"/>
      <c r="AK517" s="11"/>
      <c r="AL517" s="11"/>
      <c r="AM517" s="11"/>
    </row>
    <row r="518" spans="1:39" x14ac:dyDescent="0.2">
      <c r="A518" s="37" t="str">
        <f>IFERROR(IF(Calc_type="Bulk", IF(data_final_bulk[[#This Row],[Member ID]]="", "", data_final_bulk[[#This Row],[Member ID]]), IF(A517="Member ID",  "Individual","")), "")</f>
        <v/>
      </c>
      <c r="B518" s="35" t="str">
        <f>IFERROR(IF(Calc_type="Bulk", IF(data_final_bulk[[#This Row],[Global ID]]="", "", data_final_bulk[[#This Row],[Global ID]]), IF(B517="Global ID", "Individual","")), "")</f>
        <v/>
      </c>
      <c r="C518" s="85">
        <f>IF(Calc_type="Bulk", data_final_bulk[[#This Row],[Effective date]], Effective_date_individual)</f>
        <v>0</v>
      </c>
      <c r="D518" s="16">
        <f>IF(Calc_type="Bulk", data_final_bulk[[#This Row],[Earliest payment date]], Earliest_payment_date_individual)</f>
        <v>0</v>
      </c>
      <c r="E518" s="16">
        <f>IF(Calc_type="Bulk", data_final_bulk[[#This Row],[Lump Sum payment date]], Lump_sum_payment_date_individual)</f>
        <v>0</v>
      </c>
      <c r="F518" s="19">
        <f>IF(Calc_type="Bulk", data_final_bulk[[#This Row],[Payment amount]], Payment_amount_individual)</f>
        <v>0</v>
      </c>
      <c r="G518" s="19">
        <f>IF(Calc_type="Bulk", data_final_bulk[[#This Row],[Payment type]], Payment_type_individual)</f>
        <v>0</v>
      </c>
      <c r="H518"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8" s="16" t="e">
        <f>IF(calculations_table[[#This Row],[Lump sum flag]]="Y",
calculations_table[[#This Row],[Lump sum payment date]],
   IF(calculations_table[[#This Row],[Earliest payment date]]=0,
      "N/A",
      calculations_table[[#This Row],[Earliest payment date]]
   )
)</f>
        <v>#N/A</v>
      </c>
      <c r="J518" s="19">
        <f>SUMIFS(calculations_table[Payment amount], calculations_table[Member ID], calculations_table[[#This Row],[Member ID]])</f>
        <v>0</v>
      </c>
      <c r="K518" s="19" t="e">
        <f>calculations_table[[#This Row],[Total interest multiplier - Judgments]]</f>
        <v>#N/A</v>
      </c>
      <c r="L518" s="19" t="e">
        <f>calculations_table[[#This Row],[Payment amount]]*(calculations_table[[#This Row],[Interest multiplier]]-1)</f>
        <v>#N/A</v>
      </c>
      <c r="M518"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8" s="19" t="e">
        <f>1+(calculations_table[[#This Row],[Effective date]]-calculations_table[[#This Row],[Interest start date - Judgments]])/365.25* JudgmentsRate</f>
        <v>#N/A</v>
      </c>
      <c r="O518" s="19">
        <v>1</v>
      </c>
      <c r="P518" s="19" t="e">
        <f>calculations_table[[#This Row],[Period 1 interest multiplier - Judgments]]*calculations_table[[#This Row],[Period 2 interest multiplier - Judgments]]</f>
        <v>#N/A</v>
      </c>
      <c r="Q518" s="11"/>
      <c r="Z518"/>
      <c r="AA518"/>
      <c r="AB518"/>
      <c r="AC518"/>
      <c r="AD518"/>
      <c r="AE518"/>
      <c r="AH518" s="11"/>
      <c r="AI518" s="11"/>
      <c r="AJ518" s="11"/>
      <c r="AK518" s="11"/>
      <c r="AL518" s="11"/>
      <c r="AM518" s="11"/>
    </row>
    <row r="519" spans="1:39" x14ac:dyDescent="0.2">
      <c r="A519" s="37" t="str">
        <f>IFERROR(IF(Calc_type="Bulk", IF(data_final_bulk[[#This Row],[Member ID]]="", "", data_final_bulk[[#This Row],[Member ID]]), IF(A518="Member ID",  "Individual","")), "")</f>
        <v/>
      </c>
      <c r="B519" s="35" t="str">
        <f>IFERROR(IF(Calc_type="Bulk", IF(data_final_bulk[[#This Row],[Global ID]]="", "", data_final_bulk[[#This Row],[Global ID]]), IF(B518="Global ID", "Individual","")), "")</f>
        <v/>
      </c>
      <c r="C519" s="85">
        <f>IF(Calc_type="Bulk", data_final_bulk[[#This Row],[Effective date]], Effective_date_individual)</f>
        <v>0</v>
      </c>
      <c r="D519" s="16">
        <f>IF(Calc_type="Bulk", data_final_bulk[[#This Row],[Earliest payment date]], Earliest_payment_date_individual)</f>
        <v>0</v>
      </c>
      <c r="E519" s="16">
        <f>IF(Calc_type="Bulk", data_final_bulk[[#This Row],[Lump Sum payment date]], Lump_sum_payment_date_individual)</f>
        <v>0</v>
      </c>
      <c r="F519" s="19">
        <f>IF(Calc_type="Bulk", data_final_bulk[[#This Row],[Payment amount]], Payment_amount_individual)</f>
        <v>0</v>
      </c>
      <c r="G519" s="19">
        <f>IF(Calc_type="Bulk", data_final_bulk[[#This Row],[Payment type]], Payment_type_individual)</f>
        <v>0</v>
      </c>
      <c r="H519"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19" s="16" t="e">
        <f>IF(calculations_table[[#This Row],[Lump sum flag]]="Y",
calculations_table[[#This Row],[Lump sum payment date]],
   IF(calculations_table[[#This Row],[Earliest payment date]]=0,
      "N/A",
      calculations_table[[#This Row],[Earliest payment date]]
   )
)</f>
        <v>#N/A</v>
      </c>
      <c r="J519" s="19">
        <f>SUMIFS(calculations_table[Payment amount], calculations_table[Member ID], calculations_table[[#This Row],[Member ID]])</f>
        <v>0</v>
      </c>
      <c r="K519" s="19" t="e">
        <f>calculations_table[[#This Row],[Total interest multiplier - Judgments]]</f>
        <v>#N/A</v>
      </c>
      <c r="L519" s="19" t="e">
        <f>calculations_table[[#This Row],[Payment amount]]*(calculations_table[[#This Row],[Interest multiplier]]-1)</f>
        <v>#N/A</v>
      </c>
      <c r="M519"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19" s="19" t="e">
        <f>1+(calculations_table[[#This Row],[Effective date]]-calculations_table[[#This Row],[Interest start date - Judgments]])/365.25* JudgmentsRate</f>
        <v>#N/A</v>
      </c>
      <c r="O519" s="19">
        <v>1</v>
      </c>
      <c r="P519" s="19" t="e">
        <f>calculations_table[[#This Row],[Period 1 interest multiplier - Judgments]]*calculations_table[[#This Row],[Period 2 interest multiplier - Judgments]]</f>
        <v>#N/A</v>
      </c>
      <c r="Q519" s="11"/>
      <c r="Z519"/>
      <c r="AA519"/>
      <c r="AB519"/>
      <c r="AC519"/>
      <c r="AD519"/>
      <c r="AE519"/>
      <c r="AH519" s="11"/>
      <c r="AI519" s="11"/>
      <c r="AJ519" s="11"/>
      <c r="AK519" s="11"/>
      <c r="AL519" s="11"/>
      <c r="AM519" s="11"/>
    </row>
    <row r="520" spans="1:39" x14ac:dyDescent="0.2">
      <c r="A520" s="37" t="str">
        <f>IFERROR(IF(Calc_type="Bulk", IF(data_final_bulk[[#This Row],[Member ID]]="", "", data_final_bulk[[#This Row],[Member ID]]), IF(A519="Member ID",  "Individual","")), "")</f>
        <v/>
      </c>
      <c r="B520" s="35" t="str">
        <f>IFERROR(IF(Calc_type="Bulk", IF(data_final_bulk[[#This Row],[Global ID]]="", "", data_final_bulk[[#This Row],[Global ID]]), IF(B519="Global ID", "Individual","")), "")</f>
        <v/>
      </c>
      <c r="C520" s="85">
        <f>IF(Calc_type="Bulk", data_final_bulk[[#This Row],[Effective date]], Effective_date_individual)</f>
        <v>0</v>
      </c>
      <c r="D520" s="16">
        <f>IF(Calc_type="Bulk", data_final_bulk[[#This Row],[Earliest payment date]], Earliest_payment_date_individual)</f>
        <v>0</v>
      </c>
      <c r="E520" s="16">
        <f>IF(Calc_type="Bulk", data_final_bulk[[#This Row],[Lump Sum payment date]], Lump_sum_payment_date_individual)</f>
        <v>0</v>
      </c>
      <c r="F520" s="19">
        <f>IF(Calc_type="Bulk", data_final_bulk[[#This Row],[Payment amount]], Payment_amount_individual)</f>
        <v>0</v>
      </c>
      <c r="G520" s="19">
        <f>IF(Calc_type="Bulk", data_final_bulk[[#This Row],[Payment type]], Payment_type_individual)</f>
        <v>0</v>
      </c>
      <c r="H520"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20" s="16" t="e">
        <f>IF(calculations_table[[#This Row],[Lump sum flag]]="Y",
calculations_table[[#This Row],[Lump sum payment date]],
   IF(calculations_table[[#This Row],[Earliest payment date]]=0,
      "N/A",
      calculations_table[[#This Row],[Earliest payment date]]
   )
)</f>
        <v>#N/A</v>
      </c>
      <c r="J520" s="19">
        <f>SUMIFS(calculations_table[Payment amount], calculations_table[Member ID], calculations_table[[#This Row],[Member ID]])</f>
        <v>0</v>
      </c>
      <c r="K520" s="19" t="e">
        <f>calculations_table[[#This Row],[Total interest multiplier - Judgments]]</f>
        <v>#N/A</v>
      </c>
      <c r="L520" s="19" t="e">
        <f>calculations_table[[#This Row],[Payment amount]]*(calculations_table[[#This Row],[Interest multiplier]]-1)</f>
        <v>#N/A</v>
      </c>
      <c r="M520"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20" s="19" t="e">
        <f>1+(calculations_table[[#This Row],[Effective date]]-calculations_table[[#This Row],[Interest start date - Judgments]])/365.25* JudgmentsRate</f>
        <v>#N/A</v>
      </c>
      <c r="O520" s="19">
        <v>1</v>
      </c>
      <c r="P520" s="19" t="e">
        <f>calculations_table[[#This Row],[Period 1 interest multiplier - Judgments]]*calculations_table[[#This Row],[Period 2 interest multiplier - Judgments]]</f>
        <v>#N/A</v>
      </c>
      <c r="Q520" s="11"/>
      <c r="Z520"/>
      <c r="AA520"/>
      <c r="AB520"/>
      <c r="AC520"/>
      <c r="AD520"/>
      <c r="AE520"/>
      <c r="AH520" s="11"/>
      <c r="AI520" s="11"/>
      <c r="AJ520" s="11"/>
      <c r="AK520" s="11"/>
      <c r="AL520" s="11"/>
      <c r="AM520" s="11"/>
    </row>
    <row r="521" spans="1:39" x14ac:dyDescent="0.2">
      <c r="A521" s="37" t="str">
        <f>IFERROR(IF(Calc_type="Bulk", IF(data_final_bulk[[#This Row],[Member ID]]="", "", data_final_bulk[[#This Row],[Member ID]]), IF(A520="Member ID",  "Individual","")), "")</f>
        <v/>
      </c>
      <c r="B521" s="35" t="str">
        <f>IFERROR(IF(Calc_type="Bulk", IF(data_final_bulk[[#This Row],[Global ID]]="", "", data_final_bulk[[#This Row],[Global ID]]), IF(B520="Global ID", "Individual","")), "")</f>
        <v/>
      </c>
      <c r="C521" s="85">
        <f>IF(Calc_type="Bulk", data_final_bulk[[#This Row],[Effective date]], Effective_date_individual)</f>
        <v>0</v>
      </c>
      <c r="D521" s="16">
        <f>IF(Calc_type="Bulk", data_final_bulk[[#This Row],[Earliest payment date]], Earliest_payment_date_individual)</f>
        <v>0</v>
      </c>
      <c r="E521" s="16">
        <f>IF(Calc_type="Bulk", data_final_bulk[[#This Row],[Lump Sum payment date]], Lump_sum_payment_date_individual)</f>
        <v>0</v>
      </c>
      <c r="F521" s="19">
        <f>IF(Calc_type="Bulk", data_final_bulk[[#This Row],[Payment amount]], Payment_amount_individual)</f>
        <v>0</v>
      </c>
      <c r="G521" s="19">
        <f>IF(Calc_type="Bulk", data_final_bulk[[#This Row],[Payment type]], Payment_type_individual)</f>
        <v>0</v>
      </c>
      <c r="H521"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21" s="16" t="e">
        <f>IF(calculations_table[[#This Row],[Lump sum flag]]="Y",
calculations_table[[#This Row],[Lump sum payment date]],
   IF(calculations_table[[#This Row],[Earliest payment date]]=0,
      "N/A",
      calculations_table[[#This Row],[Earliest payment date]]
   )
)</f>
        <v>#N/A</v>
      </c>
      <c r="J521" s="19">
        <f>SUMIFS(calculations_table[Payment amount], calculations_table[Member ID], calculations_table[[#This Row],[Member ID]])</f>
        <v>0</v>
      </c>
      <c r="K521" s="19" t="e">
        <f>calculations_table[[#This Row],[Total interest multiplier - Judgments]]</f>
        <v>#N/A</v>
      </c>
      <c r="L521" s="19" t="e">
        <f>calculations_table[[#This Row],[Payment amount]]*(calculations_table[[#This Row],[Interest multiplier]]-1)</f>
        <v>#N/A</v>
      </c>
      <c r="M521"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21" s="19" t="e">
        <f>1+(calculations_table[[#This Row],[Effective date]]-calculations_table[[#This Row],[Interest start date - Judgments]])/365.25* JudgmentsRate</f>
        <v>#N/A</v>
      </c>
      <c r="O521" s="19">
        <v>1</v>
      </c>
      <c r="P521" s="19" t="e">
        <f>calculations_table[[#This Row],[Period 1 interest multiplier - Judgments]]*calculations_table[[#This Row],[Period 2 interest multiplier - Judgments]]</f>
        <v>#N/A</v>
      </c>
      <c r="Q521" s="11"/>
      <c r="Z521"/>
      <c r="AA521"/>
      <c r="AB521"/>
      <c r="AC521"/>
      <c r="AD521"/>
      <c r="AE521"/>
      <c r="AH521" s="11"/>
      <c r="AI521" s="11"/>
      <c r="AJ521" s="11"/>
      <c r="AK521" s="11"/>
      <c r="AL521" s="11"/>
      <c r="AM521" s="11"/>
    </row>
    <row r="522" spans="1:39" x14ac:dyDescent="0.2">
      <c r="A522" s="37" t="str">
        <f>IFERROR(IF(Calc_type="Bulk", IF(data_final_bulk[[#This Row],[Member ID]]="", "", data_final_bulk[[#This Row],[Member ID]]), IF(A521="Member ID",  "Individual","")), "")</f>
        <v/>
      </c>
      <c r="B522" s="35" t="str">
        <f>IFERROR(IF(Calc_type="Bulk", IF(data_final_bulk[[#This Row],[Global ID]]="", "", data_final_bulk[[#This Row],[Global ID]]), IF(B521="Global ID", "Individual","")), "")</f>
        <v/>
      </c>
      <c r="C522" s="85">
        <f>IF(Calc_type="Bulk", data_final_bulk[[#This Row],[Effective date]], Effective_date_individual)</f>
        <v>0</v>
      </c>
      <c r="D522" s="16">
        <f>IF(Calc_type="Bulk", data_final_bulk[[#This Row],[Earliest payment date]], Earliest_payment_date_individual)</f>
        <v>0</v>
      </c>
      <c r="E522" s="16">
        <f>IF(Calc_type="Bulk", data_final_bulk[[#This Row],[Lump Sum payment date]], Lump_sum_payment_date_individual)</f>
        <v>0</v>
      </c>
      <c r="F522" s="19">
        <f>IF(Calc_type="Bulk", data_final_bulk[[#This Row],[Payment amount]], Payment_amount_individual)</f>
        <v>0</v>
      </c>
      <c r="G522" s="19">
        <f>IF(Calc_type="Bulk", data_final_bulk[[#This Row],[Payment type]], Payment_type_individual)</f>
        <v>0</v>
      </c>
      <c r="H522" s="58" t="e">
        <f>IF(ISBLANK(calculations_table[[#This Row],[Payment type]]), "Payment type cannot be left blank",
    IF(ISBLANK(INDEX(Method_lookup_table[Acceptable input type],
                     MATCH(calculations_table[[#This Row],[Payment type]], Method_lookup_table[Payment type], 0))), "N/A",
        IF(INDEX(Method_lookup_table[Acceptable input type],
                 MATCH(calculations_table[[#This Row],[Payment type]], Method_lookup_table[Payment type], 0)) = "Continuous", "N",
            IF(INDEX(Method_lookup_table[Acceptable input type],
                     MATCH(calculations_table[[#This Row],[Payment type]], Method_lookup_table[Payment type], 0)) = "Lump sum", "Y", "N/A")
        )
    )
)</f>
        <v>#N/A</v>
      </c>
      <c r="I522" s="16" t="e">
        <f>IF(calculations_table[[#This Row],[Lump sum flag]]="Y",
calculations_table[[#This Row],[Lump sum payment date]],
   IF(calculations_table[[#This Row],[Earliest payment date]]=0,
      "N/A",
      calculations_table[[#This Row],[Earliest payment date]]
   )
)</f>
        <v>#N/A</v>
      </c>
      <c r="J522" s="19">
        <f>SUMIFS(calculations_table[Payment amount], calculations_table[Member ID], calculations_table[[#This Row],[Member ID]])</f>
        <v>0</v>
      </c>
      <c r="K522" s="19" t="e">
        <f>calculations_table[[#This Row],[Total interest multiplier - Judgments]]</f>
        <v>#N/A</v>
      </c>
      <c r="L522" s="19" t="e">
        <f>calculations_table[[#This Row],[Payment amount]]*(calculations_table[[#This Row],[Interest multiplier]]-1)</f>
        <v>#N/A</v>
      </c>
      <c r="M522" s="16" t="e">
        <f>IF(calculations_table[[#This Row],[Lump sum flag]]="Y",calculations_table[[#This Row],[Lump sum payment date]],ROUNDUP((calculations_table[[#This Row],[Effective date]] - calculations_table[[#This Row],[Date of first over/under payment]]) / 2 + calculations_table[[#This Row],[Date of first over/under payment]], 0))</f>
        <v>#N/A</v>
      </c>
      <c r="N522" s="19" t="e">
        <f>1+(calculations_table[[#This Row],[Effective date]]-calculations_table[[#This Row],[Interest start date - Judgments]])/365.25* JudgmentsRate</f>
        <v>#N/A</v>
      </c>
      <c r="O522" s="19">
        <v>1</v>
      </c>
      <c r="P522" s="19" t="e">
        <f>calculations_table[[#This Row],[Period 1 interest multiplier - Judgments]]*calculations_table[[#This Row],[Period 2 interest multiplier - Judgments]]</f>
        <v>#N/A</v>
      </c>
      <c r="Q522" s="11"/>
      <c r="Z522"/>
      <c r="AA522"/>
      <c r="AB522"/>
      <c r="AC522"/>
      <c r="AD522"/>
      <c r="AE522"/>
      <c r="AH522" s="11"/>
      <c r="AI522" s="11"/>
      <c r="AJ522" s="11"/>
      <c r="AK522" s="11"/>
      <c r="AL522" s="11"/>
      <c r="AM522" s="11"/>
    </row>
    <row r="523" spans="1:39" x14ac:dyDescent="0.2">
      <c r="Q523" s="11"/>
      <c r="Z523"/>
      <c r="AA523"/>
      <c r="AB523"/>
      <c r="AC523"/>
      <c r="AD523"/>
      <c r="AE523"/>
      <c r="AH523" s="11"/>
      <c r="AI523" s="11"/>
      <c r="AJ523" s="11"/>
      <c r="AK523" s="11"/>
      <c r="AL523" s="11"/>
      <c r="AM523" s="11"/>
    </row>
    <row r="524" spans="1:39" x14ac:dyDescent="0.2">
      <c r="Q524" s="11"/>
      <c r="Z524"/>
      <c r="AA524"/>
      <c r="AB524"/>
      <c r="AC524"/>
      <c r="AD524"/>
      <c r="AE524"/>
      <c r="AH524" s="11"/>
      <c r="AI524" s="11"/>
      <c r="AJ524" s="11"/>
      <c r="AK524" s="11"/>
      <c r="AL524" s="11"/>
      <c r="AM524" s="11"/>
    </row>
    <row r="525" spans="1:39" x14ac:dyDescent="0.2">
      <c r="Q525" s="11"/>
      <c r="Z525"/>
      <c r="AA525"/>
      <c r="AB525"/>
      <c r="AC525"/>
      <c r="AD525"/>
      <c r="AE525"/>
      <c r="AH525" s="11"/>
      <c r="AI525" s="11"/>
      <c r="AJ525" s="11"/>
      <c r="AK525" s="11"/>
      <c r="AL525" s="11"/>
      <c r="AM525" s="11"/>
    </row>
    <row r="526" spans="1:39" x14ac:dyDescent="0.2">
      <c r="Q526" s="11"/>
      <c r="Z526"/>
      <c r="AA526"/>
      <c r="AB526"/>
      <c r="AC526"/>
      <c r="AD526"/>
      <c r="AE526"/>
      <c r="AH526" s="11"/>
      <c r="AI526" s="11"/>
      <c r="AJ526" s="11"/>
      <c r="AK526" s="11"/>
      <c r="AL526" s="11"/>
      <c r="AM526" s="11"/>
    </row>
    <row r="527" spans="1:39" x14ac:dyDescent="0.2">
      <c r="Q527" s="11"/>
      <c r="Z527"/>
      <c r="AA527"/>
      <c r="AB527"/>
      <c r="AC527"/>
      <c r="AD527"/>
      <c r="AE527"/>
      <c r="AH527" s="11"/>
      <c r="AI527" s="11"/>
      <c r="AJ527" s="11"/>
      <c r="AK527" s="11"/>
      <c r="AL527" s="11"/>
      <c r="AM527" s="11"/>
    </row>
    <row r="528" spans="1:39" x14ac:dyDescent="0.2">
      <c r="Q528" s="11"/>
      <c r="Z528"/>
      <c r="AA528"/>
      <c r="AB528"/>
      <c r="AC528"/>
      <c r="AD528"/>
      <c r="AE528"/>
      <c r="AH528" s="11"/>
      <c r="AI528" s="11"/>
      <c r="AJ528" s="11"/>
      <c r="AK528" s="11"/>
      <c r="AL528" s="11"/>
      <c r="AM528" s="11"/>
    </row>
    <row r="529" spans="17:39" x14ac:dyDescent="0.2">
      <c r="Q529" s="11"/>
      <c r="Z529"/>
      <c r="AA529"/>
      <c r="AB529"/>
      <c r="AC529"/>
      <c r="AD529"/>
      <c r="AE529"/>
      <c r="AH529" s="11"/>
      <c r="AI529" s="11"/>
      <c r="AJ529" s="11"/>
      <c r="AK529" s="11"/>
      <c r="AL529" s="11"/>
      <c r="AM529" s="11"/>
    </row>
    <row r="530" spans="17:39" x14ac:dyDescent="0.2">
      <c r="Q530" s="11"/>
      <c r="Z530"/>
      <c r="AA530"/>
      <c r="AB530"/>
      <c r="AC530"/>
      <c r="AD530"/>
      <c r="AE530"/>
      <c r="AH530" s="11"/>
      <c r="AI530" s="11"/>
      <c r="AJ530" s="11"/>
      <c r="AK530" s="11"/>
      <c r="AL530" s="11"/>
      <c r="AM530" s="11"/>
    </row>
    <row r="531" spans="17:39" x14ac:dyDescent="0.2">
      <c r="Q531" s="11"/>
      <c r="Z531"/>
      <c r="AA531"/>
      <c r="AB531"/>
      <c r="AC531"/>
      <c r="AD531"/>
      <c r="AE531"/>
      <c r="AH531" s="11"/>
      <c r="AI531" s="11"/>
      <c r="AJ531" s="11"/>
      <c r="AK531" s="11"/>
      <c r="AL531" s="11"/>
      <c r="AM531" s="11"/>
    </row>
    <row r="532" spans="17:39" x14ac:dyDescent="0.2">
      <c r="Q532" s="11"/>
      <c r="Z532"/>
      <c r="AA532"/>
      <c r="AB532"/>
      <c r="AC532"/>
      <c r="AD532"/>
      <c r="AE532"/>
      <c r="AH532" s="11"/>
      <c r="AI532" s="11"/>
      <c r="AJ532" s="11"/>
      <c r="AK532" s="11"/>
      <c r="AL532" s="11"/>
      <c r="AM532" s="11"/>
    </row>
    <row r="533" spans="17:39" x14ac:dyDescent="0.2">
      <c r="Q533" s="11"/>
      <c r="Z533"/>
      <c r="AA533"/>
      <c r="AB533"/>
      <c r="AC533"/>
      <c r="AD533"/>
      <c r="AE533"/>
      <c r="AH533" s="11"/>
      <c r="AI533" s="11"/>
      <c r="AJ533" s="11"/>
      <c r="AK533" s="11"/>
      <c r="AL533" s="11"/>
      <c r="AM533" s="11"/>
    </row>
    <row r="534" spans="17:39" x14ac:dyDescent="0.2">
      <c r="Q534" s="11"/>
      <c r="Z534"/>
      <c r="AA534"/>
      <c r="AB534"/>
      <c r="AC534"/>
      <c r="AD534"/>
      <c r="AE534"/>
      <c r="AH534" s="11"/>
      <c r="AI534" s="11"/>
      <c r="AJ534" s="11"/>
      <c r="AK534" s="11"/>
      <c r="AL534" s="11"/>
      <c r="AM534" s="11"/>
    </row>
    <row r="535" spans="17:39" x14ac:dyDescent="0.2">
      <c r="Q535" s="11"/>
      <c r="Z535"/>
      <c r="AA535"/>
      <c r="AB535"/>
      <c r="AC535"/>
      <c r="AD535"/>
      <c r="AE535"/>
      <c r="AH535" s="11"/>
      <c r="AI535" s="11"/>
      <c r="AJ535" s="11"/>
      <c r="AK535" s="11"/>
      <c r="AL535" s="11"/>
      <c r="AM535" s="11"/>
    </row>
    <row r="536" spans="17:39" x14ac:dyDescent="0.2">
      <c r="Q536" s="11"/>
      <c r="Z536"/>
      <c r="AA536"/>
      <c r="AB536"/>
      <c r="AC536"/>
      <c r="AD536"/>
      <c r="AE536"/>
      <c r="AH536" s="11"/>
      <c r="AI536" s="11"/>
      <c r="AJ536" s="11"/>
      <c r="AK536" s="11"/>
      <c r="AL536" s="11"/>
      <c r="AM536" s="11"/>
    </row>
    <row r="537" spans="17:39" x14ac:dyDescent="0.2">
      <c r="Q537" s="11"/>
      <c r="Z537"/>
      <c r="AA537"/>
      <c r="AB537"/>
      <c r="AC537"/>
      <c r="AD537"/>
      <c r="AE537"/>
      <c r="AH537" s="11"/>
      <c r="AI537" s="11"/>
      <c r="AJ537" s="11"/>
      <c r="AK537" s="11"/>
      <c r="AL537" s="11"/>
      <c r="AM537" s="11"/>
    </row>
    <row r="538" spans="17:39" x14ac:dyDescent="0.2">
      <c r="Q538" s="11"/>
      <c r="Z538"/>
      <c r="AA538"/>
      <c r="AB538"/>
      <c r="AC538"/>
      <c r="AD538"/>
      <c r="AE538"/>
      <c r="AH538" s="11"/>
      <c r="AI538" s="11"/>
      <c r="AJ538" s="11"/>
      <c r="AK538" s="11"/>
      <c r="AL538" s="11"/>
      <c r="AM538" s="11"/>
    </row>
    <row r="539" spans="17:39" x14ac:dyDescent="0.2">
      <c r="Q539" s="11"/>
      <c r="Z539"/>
      <c r="AA539"/>
      <c r="AB539"/>
      <c r="AC539"/>
      <c r="AD539"/>
      <c r="AE539"/>
      <c r="AH539" s="11"/>
      <c r="AI539" s="11"/>
      <c r="AJ539" s="11"/>
      <c r="AK539" s="11"/>
      <c r="AL539" s="11"/>
      <c r="AM539" s="11"/>
    </row>
    <row r="540" spans="17:39" x14ac:dyDescent="0.2">
      <c r="Q540" s="11"/>
      <c r="Z540"/>
      <c r="AA540"/>
      <c r="AB540"/>
      <c r="AC540"/>
      <c r="AD540"/>
      <c r="AE540"/>
      <c r="AH540" s="11"/>
      <c r="AI540" s="11"/>
      <c r="AJ540" s="11"/>
      <c r="AK540" s="11"/>
      <c r="AL540" s="11"/>
      <c r="AM540" s="11"/>
    </row>
    <row r="541" spans="17:39" x14ac:dyDescent="0.2">
      <c r="Q541" s="11"/>
      <c r="Z541"/>
      <c r="AA541"/>
      <c r="AB541"/>
      <c r="AC541"/>
      <c r="AD541"/>
      <c r="AE541"/>
      <c r="AH541" s="11"/>
      <c r="AI541" s="11"/>
      <c r="AJ541" s="11"/>
      <c r="AK541" s="11"/>
      <c r="AL541" s="11"/>
      <c r="AM541" s="11"/>
    </row>
    <row r="542" spans="17:39" x14ac:dyDescent="0.2">
      <c r="Q542" s="11"/>
      <c r="Z542"/>
      <c r="AA542"/>
      <c r="AB542"/>
      <c r="AC542"/>
      <c r="AD542"/>
      <c r="AE542"/>
      <c r="AH542" s="11"/>
      <c r="AI542" s="11"/>
      <c r="AJ542" s="11"/>
      <c r="AK542" s="11"/>
      <c r="AL542" s="11"/>
      <c r="AM542" s="11"/>
    </row>
    <row r="543" spans="17:39" x14ac:dyDescent="0.2">
      <c r="Q543" s="11"/>
      <c r="Z543"/>
      <c r="AA543"/>
      <c r="AB543"/>
      <c r="AC543"/>
      <c r="AD543"/>
      <c r="AE543"/>
      <c r="AH543" s="11"/>
      <c r="AI543" s="11"/>
      <c r="AJ543" s="11"/>
      <c r="AK543" s="11"/>
      <c r="AL543" s="11"/>
      <c r="AM543" s="11"/>
    </row>
    <row r="544" spans="17:39" x14ac:dyDescent="0.2">
      <c r="Q544" s="11"/>
      <c r="Z544"/>
      <c r="AA544"/>
      <c r="AB544"/>
      <c r="AC544"/>
      <c r="AD544"/>
      <c r="AE544"/>
      <c r="AH544" s="11"/>
      <c r="AI544" s="11"/>
      <c r="AJ544" s="11"/>
      <c r="AK544" s="11"/>
      <c r="AL544" s="11"/>
      <c r="AM544" s="11"/>
    </row>
    <row r="545" spans="17:39" x14ac:dyDescent="0.2">
      <c r="Q545" s="11"/>
      <c r="Z545"/>
      <c r="AA545"/>
      <c r="AB545"/>
      <c r="AC545"/>
      <c r="AD545"/>
      <c r="AE545"/>
      <c r="AH545" s="11"/>
      <c r="AI545" s="11"/>
      <c r="AJ545" s="11"/>
      <c r="AK545" s="11"/>
      <c r="AL545" s="11"/>
      <c r="AM545" s="11"/>
    </row>
    <row r="546" spans="17:39" x14ac:dyDescent="0.2">
      <c r="Q546" s="11"/>
      <c r="Z546"/>
      <c r="AA546"/>
      <c r="AB546"/>
      <c r="AC546"/>
      <c r="AD546"/>
      <c r="AE546"/>
      <c r="AH546" s="11"/>
      <c r="AI546" s="11"/>
      <c r="AJ546" s="11"/>
      <c r="AK546" s="11"/>
      <c r="AL546" s="11"/>
      <c r="AM546" s="11"/>
    </row>
    <row r="547" spans="17:39" x14ac:dyDescent="0.2">
      <c r="Q547" s="11"/>
      <c r="Z547"/>
      <c r="AA547"/>
      <c r="AB547"/>
      <c r="AC547"/>
      <c r="AD547"/>
      <c r="AE547"/>
      <c r="AH547" s="11"/>
      <c r="AI547" s="11"/>
      <c r="AJ547" s="11"/>
      <c r="AK547" s="11"/>
      <c r="AL547" s="11"/>
      <c r="AM547" s="11"/>
    </row>
    <row r="548" spans="17:39" x14ac:dyDescent="0.2">
      <c r="Q548" s="11"/>
      <c r="Z548"/>
      <c r="AA548"/>
      <c r="AB548"/>
      <c r="AC548"/>
      <c r="AD548"/>
      <c r="AE548"/>
      <c r="AH548" s="11"/>
      <c r="AI548" s="11"/>
      <c r="AJ548" s="11"/>
      <c r="AK548" s="11"/>
      <c r="AL548" s="11"/>
      <c r="AM548" s="11"/>
    </row>
    <row r="549" spans="17:39" x14ac:dyDescent="0.2">
      <c r="Q549" s="11"/>
      <c r="Z549"/>
      <c r="AA549"/>
      <c r="AB549"/>
      <c r="AC549"/>
      <c r="AD549"/>
      <c r="AE549"/>
      <c r="AH549" s="11"/>
      <c r="AI549" s="11"/>
      <c r="AJ549" s="11"/>
      <c r="AK549" s="11"/>
      <c r="AL549" s="11"/>
      <c r="AM549" s="11"/>
    </row>
    <row r="550" spans="17:39" x14ac:dyDescent="0.2">
      <c r="Q550" s="11"/>
      <c r="Z550"/>
      <c r="AA550"/>
      <c r="AB550"/>
      <c r="AC550"/>
      <c r="AD550"/>
      <c r="AE550"/>
      <c r="AH550" s="11"/>
      <c r="AI550" s="11"/>
      <c r="AJ550" s="11"/>
      <c r="AK550" s="11"/>
      <c r="AL550" s="11"/>
      <c r="AM550" s="11"/>
    </row>
    <row r="551" spans="17:39" x14ac:dyDescent="0.2">
      <c r="Q551" s="11"/>
      <c r="Z551"/>
      <c r="AA551"/>
      <c r="AB551"/>
      <c r="AC551"/>
      <c r="AD551"/>
      <c r="AE551"/>
      <c r="AH551" s="11"/>
      <c r="AI551" s="11"/>
      <c r="AJ551" s="11"/>
      <c r="AK551" s="11"/>
      <c r="AL551" s="11"/>
      <c r="AM551" s="11"/>
    </row>
    <row r="552" spans="17:39" x14ac:dyDescent="0.2">
      <c r="Q552" s="11"/>
      <c r="Z552"/>
      <c r="AA552"/>
      <c r="AB552"/>
      <c r="AC552"/>
      <c r="AD552"/>
      <c r="AE552"/>
      <c r="AH552" s="11"/>
      <c r="AI552" s="11"/>
      <c r="AJ552" s="11"/>
      <c r="AK552" s="11"/>
      <c r="AL552" s="11"/>
      <c r="AM552" s="11"/>
    </row>
    <row r="553" spans="17:39" x14ac:dyDescent="0.2">
      <c r="Q553" s="11"/>
      <c r="Z553"/>
      <c r="AA553"/>
      <c r="AB553"/>
      <c r="AC553"/>
      <c r="AD553"/>
      <c r="AE553"/>
      <c r="AH553" s="11"/>
      <c r="AI553" s="11"/>
      <c r="AJ553" s="11"/>
      <c r="AK553" s="11"/>
      <c r="AL553" s="11"/>
      <c r="AM553" s="11"/>
    </row>
    <row r="554" spans="17:39" x14ac:dyDescent="0.2">
      <c r="Q554" s="11"/>
      <c r="Z554"/>
      <c r="AA554"/>
      <c r="AB554"/>
      <c r="AC554"/>
      <c r="AD554"/>
      <c r="AE554"/>
      <c r="AH554" s="11"/>
      <c r="AI554" s="11"/>
      <c r="AJ554" s="11"/>
      <c r="AK554" s="11"/>
      <c r="AL554" s="11"/>
      <c r="AM554" s="11"/>
    </row>
    <row r="555" spans="17:39" x14ac:dyDescent="0.2">
      <c r="Q555" s="11"/>
      <c r="Z555"/>
      <c r="AA555"/>
      <c r="AB555"/>
      <c r="AC555"/>
      <c r="AD555"/>
      <c r="AE555"/>
      <c r="AH555" s="11"/>
      <c r="AI555" s="11"/>
      <c r="AJ555" s="11"/>
      <c r="AK555" s="11"/>
      <c r="AL555" s="11"/>
      <c r="AM555" s="11"/>
    </row>
    <row r="556" spans="17:39" x14ac:dyDescent="0.2">
      <c r="Q556" s="11"/>
      <c r="Z556"/>
      <c r="AA556"/>
      <c r="AB556"/>
      <c r="AC556"/>
      <c r="AD556"/>
      <c r="AE556"/>
      <c r="AH556" s="11"/>
      <c r="AI556" s="11"/>
      <c r="AJ556" s="11"/>
      <c r="AK556" s="11"/>
      <c r="AL556" s="11"/>
      <c r="AM556" s="11"/>
    </row>
    <row r="557" spans="17:39" x14ac:dyDescent="0.2">
      <c r="Q557" s="11"/>
      <c r="Z557"/>
      <c r="AA557"/>
      <c r="AB557"/>
      <c r="AC557"/>
      <c r="AD557"/>
      <c r="AE557"/>
      <c r="AH557" s="11"/>
      <c r="AI557" s="11"/>
      <c r="AJ557" s="11"/>
      <c r="AK557" s="11"/>
      <c r="AL557" s="11"/>
      <c r="AM557" s="11"/>
    </row>
    <row r="558" spans="17:39" x14ac:dyDescent="0.2">
      <c r="Q558" s="11"/>
      <c r="Z558"/>
      <c r="AA558"/>
      <c r="AB558"/>
      <c r="AC558"/>
      <c r="AD558"/>
      <c r="AE558"/>
      <c r="AH558" s="11"/>
      <c r="AI558" s="11"/>
      <c r="AJ558" s="11"/>
      <c r="AK558" s="11"/>
      <c r="AL558" s="11"/>
      <c r="AM558" s="11"/>
    </row>
    <row r="559" spans="17:39" x14ac:dyDescent="0.2">
      <c r="Q559" s="11"/>
      <c r="Z559"/>
      <c r="AA559"/>
      <c r="AB559"/>
      <c r="AC559"/>
      <c r="AD559"/>
      <c r="AE559"/>
      <c r="AH559" s="11"/>
      <c r="AI559" s="11"/>
      <c r="AJ559" s="11"/>
      <c r="AK559" s="11"/>
      <c r="AL559" s="11"/>
      <c r="AM559" s="11"/>
    </row>
    <row r="560" spans="17:39" x14ac:dyDescent="0.2">
      <c r="Q560" s="11"/>
      <c r="Z560"/>
      <c r="AA560"/>
      <c r="AB560"/>
      <c r="AC560"/>
      <c r="AD560"/>
      <c r="AE560"/>
      <c r="AH560" s="11"/>
      <c r="AI560" s="11"/>
      <c r="AJ560" s="11"/>
      <c r="AK560" s="11"/>
      <c r="AL560" s="11"/>
      <c r="AM560" s="11"/>
    </row>
    <row r="561" spans="17:39" x14ac:dyDescent="0.2">
      <c r="Q561" s="11"/>
      <c r="Z561"/>
      <c r="AA561"/>
      <c r="AB561"/>
      <c r="AC561"/>
      <c r="AD561"/>
      <c r="AE561"/>
      <c r="AH561" s="11"/>
      <c r="AI561" s="11"/>
      <c r="AJ561" s="11"/>
      <c r="AK561" s="11"/>
      <c r="AL561" s="11"/>
      <c r="AM561" s="11"/>
    </row>
    <row r="562" spans="17:39" x14ac:dyDescent="0.2">
      <c r="Q562" s="11"/>
      <c r="Z562"/>
      <c r="AA562"/>
      <c r="AB562"/>
      <c r="AC562"/>
      <c r="AD562"/>
      <c r="AE562"/>
      <c r="AH562" s="11"/>
      <c r="AI562" s="11"/>
      <c r="AJ562" s="11"/>
      <c r="AK562" s="11"/>
      <c r="AL562" s="11"/>
      <c r="AM562" s="11"/>
    </row>
    <row r="563" spans="17:39" x14ac:dyDescent="0.2">
      <c r="Q563" s="11"/>
      <c r="Z563"/>
      <c r="AA563"/>
      <c r="AB563"/>
      <c r="AC563"/>
      <c r="AD563"/>
      <c r="AE563"/>
      <c r="AH563" s="11"/>
      <c r="AI563" s="11"/>
      <c r="AJ563" s="11"/>
      <c r="AK563" s="11"/>
      <c r="AL563" s="11"/>
      <c r="AM563" s="11"/>
    </row>
    <row r="564" spans="17:39" x14ac:dyDescent="0.2">
      <c r="Q564" s="11"/>
      <c r="Z564"/>
      <c r="AA564"/>
      <c r="AB564"/>
      <c r="AC564"/>
      <c r="AD564"/>
      <c r="AE564"/>
      <c r="AH564" s="11"/>
      <c r="AI564" s="11"/>
      <c r="AJ564" s="11"/>
      <c r="AK564" s="11"/>
      <c r="AL564" s="11"/>
      <c r="AM564" s="11"/>
    </row>
    <row r="565" spans="17:39" x14ac:dyDescent="0.2">
      <c r="Q565" s="11"/>
      <c r="Z565"/>
      <c r="AA565"/>
      <c r="AB565"/>
      <c r="AC565"/>
      <c r="AD565"/>
      <c r="AE565"/>
      <c r="AH565" s="11"/>
      <c r="AI565" s="11"/>
      <c r="AJ565" s="11"/>
      <c r="AK565" s="11"/>
      <c r="AL565" s="11"/>
      <c r="AM565" s="11"/>
    </row>
    <row r="566" spans="17:39" x14ac:dyDescent="0.2">
      <c r="Q566" s="11"/>
      <c r="Z566"/>
      <c r="AA566"/>
      <c r="AB566"/>
      <c r="AC566"/>
      <c r="AD566"/>
      <c r="AE566"/>
      <c r="AH566" s="11"/>
      <c r="AI566" s="11"/>
      <c r="AJ566" s="11"/>
      <c r="AK566" s="11"/>
      <c r="AL566" s="11"/>
      <c r="AM566" s="11"/>
    </row>
    <row r="567" spans="17:39" x14ac:dyDescent="0.2">
      <c r="Q567" s="11"/>
      <c r="Z567"/>
      <c r="AA567"/>
      <c r="AB567"/>
      <c r="AC567"/>
      <c r="AD567"/>
      <c r="AE567"/>
      <c r="AH567" s="11"/>
      <c r="AI567" s="11"/>
      <c r="AJ567" s="11"/>
      <c r="AK567" s="11"/>
      <c r="AL567" s="11"/>
      <c r="AM567" s="11"/>
    </row>
    <row r="568" spans="17:39" x14ac:dyDescent="0.2">
      <c r="Q568" s="11"/>
      <c r="Z568"/>
      <c r="AA568"/>
      <c r="AB568"/>
      <c r="AC568"/>
      <c r="AD568"/>
      <c r="AE568"/>
      <c r="AH568" s="11"/>
      <c r="AI568" s="11"/>
      <c r="AJ568" s="11"/>
      <c r="AK568" s="11"/>
      <c r="AL568" s="11"/>
      <c r="AM568" s="11"/>
    </row>
    <row r="569" spans="17:39" x14ac:dyDescent="0.2">
      <c r="Q569" s="11"/>
      <c r="Z569"/>
      <c r="AA569"/>
      <c r="AB569"/>
      <c r="AC569"/>
      <c r="AD569"/>
      <c r="AE569"/>
      <c r="AH569" s="11"/>
      <c r="AI569" s="11"/>
      <c r="AJ569" s="11"/>
      <c r="AK569" s="11"/>
      <c r="AL569" s="11"/>
      <c r="AM569" s="11"/>
    </row>
    <row r="570" spans="17:39" x14ac:dyDescent="0.2">
      <c r="Q570" s="11"/>
      <c r="Z570"/>
      <c r="AA570"/>
      <c r="AB570"/>
      <c r="AC570"/>
      <c r="AD570"/>
      <c r="AE570"/>
      <c r="AH570" s="11"/>
      <c r="AI570" s="11"/>
      <c r="AJ570" s="11"/>
      <c r="AK570" s="11"/>
      <c r="AL570" s="11"/>
      <c r="AM570" s="11"/>
    </row>
    <row r="571" spans="17:39" x14ac:dyDescent="0.2">
      <c r="Q571" s="11"/>
      <c r="Z571"/>
      <c r="AA571"/>
      <c r="AB571"/>
      <c r="AC571"/>
      <c r="AD571"/>
      <c r="AE571"/>
      <c r="AH571" s="11"/>
      <c r="AI571" s="11"/>
      <c r="AJ571" s="11"/>
      <c r="AK571" s="11"/>
      <c r="AL571" s="11"/>
      <c r="AM571" s="11"/>
    </row>
    <row r="572" spans="17:39" x14ac:dyDescent="0.2">
      <c r="Q572" s="11"/>
      <c r="Z572"/>
      <c r="AA572"/>
      <c r="AB572"/>
      <c r="AC572"/>
      <c r="AD572"/>
      <c r="AE572"/>
      <c r="AH572" s="11"/>
      <c r="AI572" s="11"/>
      <c r="AJ572" s="11"/>
      <c r="AK572" s="11"/>
      <c r="AL572" s="11"/>
      <c r="AM572" s="11"/>
    </row>
    <row r="573" spans="17:39" x14ac:dyDescent="0.2">
      <c r="Q573" s="11"/>
      <c r="Z573"/>
      <c r="AA573"/>
      <c r="AB573"/>
      <c r="AC573"/>
      <c r="AD573"/>
      <c r="AE573"/>
      <c r="AH573" s="11"/>
      <c r="AI573" s="11"/>
      <c r="AJ573" s="11"/>
      <c r="AK573" s="11"/>
      <c r="AL573" s="11"/>
      <c r="AM573" s="11"/>
    </row>
    <row r="574" spans="17:39" x14ac:dyDescent="0.2">
      <c r="Q574" s="11"/>
      <c r="Z574"/>
      <c r="AA574"/>
      <c r="AB574"/>
      <c r="AC574"/>
      <c r="AD574"/>
      <c r="AE574"/>
      <c r="AH574" s="11"/>
      <c r="AI574" s="11"/>
      <c r="AJ574" s="11"/>
      <c r="AK574" s="11"/>
      <c r="AL574" s="11"/>
      <c r="AM574" s="11"/>
    </row>
    <row r="575" spans="17:39" x14ac:dyDescent="0.2">
      <c r="Q575" s="11"/>
      <c r="Z575"/>
      <c r="AA575"/>
      <c r="AB575"/>
      <c r="AC575"/>
      <c r="AD575"/>
      <c r="AE575"/>
      <c r="AH575" s="11"/>
      <c r="AI575" s="11"/>
      <c r="AJ575" s="11"/>
      <c r="AK575" s="11"/>
      <c r="AL575" s="11"/>
      <c r="AM575" s="11"/>
    </row>
    <row r="576" spans="17:39" x14ac:dyDescent="0.2">
      <c r="Q576" s="11"/>
      <c r="Z576"/>
      <c r="AA576"/>
      <c r="AB576"/>
      <c r="AC576"/>
      <c r="AD576"/>
      <c r="AE576"/>
      <c r="AH576" s="11"/>
      <c r="AI576" s="11"/>
      <c r="AJ576" s="11"/>
      <c r="AK576" s="11"/>
      <c r="AL576" s="11"/>
      <c r="AM576" s="11"/>
    </row>
    <row r="577" spans="17:39" x14ac:dyDescent="0.2">
      <c r="Q577" s="11"/>
      <c r="Z577"/>
      <c r="AA577"/>
      <c r="AB577"/>
      <c r="AC577"/>
      <c r="AD577"/>
      <c r="AE577"/>
      <c r="AH577" s="11"/>
      <c r="AI577" s="11"/>
      <c r="AJ577" s="11"/>
      <c r="AK577" s="11"/>
      <c r="AL577" s="11"/>
      <c r="AM577" s="11"/>
    </row>
    <row r="578" spans="17:39" x14ac:dyDescent="0.2">
      <c r="Q578" s="11"/>
      <c r="Z578"/>
      <c r="AA578"/>
      <c r="AB578"/>
      <c r="AC578"/>
      <c r="AD578"/>
      <c r="AE578"/>
      <c r="AH578" s="11"/>
      <c r="AI578" s="11"/>
      <c r="AJ578" s="11"/>
      <c r="AK578" s="11"/>
      <c r="AL578" s="11"/>
      <c r="AM578" s="11"/>
    </row>
    <row r="579" spans="17:39" x14ac:dyDescent="0.2">
      <c r="Q579" s="11"/>
      <c r="Z579"/>
      <c r="AA579"/>
      <c r="AB579"/>
      <c r="AC579"/>
      <c r="AD579"/>
      <c r="AE579"/>
      <c r="AH579" s="11"/>
      <c r="AI579" s="11"/>
      <c r="AJ579" s="11"/>
      <c r="AK579" s="11"/>
      <c r="AL579" s="11"/>
      <c r="AM579" s="11"/>
    </row>
    <row r="580" spans="17:39" x14ac:dyDescent="0.2">
      <c r="Q580" s="11"/>
      <c r="Z580"/>
      <c r="AA580"/>
      <c r="AB580"/>
      <c r="AC580"/>
      <c r="AD580"/>
      <c r="AE580"/>
      <c r="AH580" s="11"/>
      <c r="AI580" s="11"/>
      <c r="AJ580" s="11"/>
      <c r="AK580" s="11"/>
      <c r="AL580" s="11"/>
      <c r="AM580" s="11"/>
    </row>
    <row r="581" spans="17:39" x14ac:dyDescent="0.2">
      <c r="Q581" s="11"/>
      <c r="Z581"/>
      <c r="AA581"/>
      <c r="AB581"/>
      <c r="AC581"/>
      <c r="AD581"/>
      <c r="AE581"/>
      <c r="AH581" s="11"/>
      <c r="AI581" s="11"/>
      <c r="AJ581" s="11"/>
      <c r="AK581" s="11"/>
      <c r="AL581" s="11"/>
      <c r="AM581" s="11"/>
    </row>
    <row r="582" spans="17:39" x14ac:dyDescent="0.2">
      <c r="Q582" s="11"/>
      <c r="Z582"/>
      <c r="AA582"/>
      <c r="AB582"/>
      <c r="AC582"/>
      <c r="AD582"/>
      <c r="AE582"/>
      <c r="AH582" s="11"/>
      <c r="AI582" s="11"/>
      <c r="AJ582" s="11"/>
      <c r="AK582" s="11"/>
      <c r="AL582" s="11"/>
      <c r="AM582" s="11"/>
    </row>
    <row r="583" spans="17:39" x14ac:dyDescent="0.2">
      <c r="Q583" s="11"/>
      <c r="Z583"/>
      <c r="AA583"/>
      <c r="AB583"/>
      <c r="AC583"/>
      <c r="AD583"/>
      <c r="AE583"/>
      <c r="AH583" s="11"/>
      <c r="AI583" s="11"/>
      <c r="AJ583" s="11"/>
      <c r="AK583" s="11"/>
      <c r="AL583" s="11"/>
      <c r="AM583" s="11"/>
    </row>
    <row r="584" spans="17:39" x14ac:dyDescent="0.2">
      <c r="Q584" s="11"/>
      <c r="Z584"/>
      <c r="AA584"/>
      <c r="AB584"/>
      <c r="AC584"/>
      <c r="AD584"/>
      <c r="AE584"/>
      <c r="AH584" s="11"/>
      <c r="AI584" s="11"/>
      <c r="AJ584" s="11"/>
      <c r="AK584" s="11"/>
      <c r="AL584" s="11"/>
      <c r="AM584" s="11"/>
    </row>
    <row r="585" spans="17:39" x14ac:dyDescent="0.2">
      <c r="Q585" s="11"/>
      <c r="Z585"/>
      <c r="AA585"/>
      <c r="AB585"/>
      <c r="AC585"/>
      <c r="AD585"/>
      <c r="AE585"/>
      <c r="AH585" s="11"/>
      <c r="AI585" s="11"/>
      <c r="AJ585" s="11"/>
      <c r="AK585" s="11"/>
      <c r="AL585" s="11"/>
      <c r="AM585" s="11"/>
    </row>
    <row r="586" spans="17:39" x14ac:dyDescent="0.2">
      <c r="Q586" s="11"/>
      <c r="Z586"/>
      <c r="AA586"/>
      <c r="AB586"/>
      <c r="AC586"/>
      <c r="AD586"/>
      <c r="AE586"/>
      <c r="AH586" s="11"/>
      <c r="AI586" s="11"/>
      <c r="AJ586" s="11"/>
      <c r="AK586" s="11"/>
      <c r="AL586" s="11"/>
      <c r="AM586" s="11"/>
    </row>
    <row r="587" spans="17:39" x14ac:dyDescent="0.2">
      <c r="Q587" s="11"/>
      <c r="Z587"/>
      <c r="AA587"/>
      <c r="AB587"/>
      <c r="AC587"/>
      <c r="AD587"/>
      <c r="AE587"/>
      <c r="AH587" s="11"/>
      <c r="AI587" s="11"/>
      <c r="AJ587" s="11"/>
      <c r="AK587" s="11"/>
      <c r="AL587" s="11"/>
      <c r="AM587" s="11"/>
    </row>
    <row r="588" spans="17:39" x14ac:dyDescent="0.2">
      <c r="Q588" s="11"/>
      <c r="Z588"/>
      <c r="AA588"/>
      <c r="AB588"/>
      <c r="AC588"/>
      <c r="AD588"/>
      <c r="AE588"/>
      <c r="AH588" s="11"/>
      <c r="AI588" s="11"/>
      <c r="AJ588" s="11"/>
      <c r="AK588" s="11"/>
      <c r="AL588" s="11"/>
      <c r="AM588" s="11"/>
    </row>
    <row r="589" spans="17:39" x14ac:dyDescent="0.2">
      <c r="Q589" s="11"/>
      <c r="Z589"/>
      <c r="AA589"/>
      <c r="AB589"/>
      <c r="AC589"/>
      <c r="AD589"/>
      <c r="AE589"/>
      <c r="AH589" s="11"/>
      <c r="AI589" s="11"/>
      <c r="AJ589" s="11"/>
      <c r="AK589" s="11"/>
      <c r="AL589" s="11"/>
      <c r="AM589" s="11"/>
    </row>
    <row r="590" spans="17:39" x14ac:dyDescent="0.2">
      <c r="Q590" s="11"/>
      <c r="Z590"/>
      <c r="AA590"/>
      <c r="AB590"/>
      <c r="AC590"/>
      <c r="AD590"/>
      <c r="AE590"/>
      <c r="AH590" s="11"/>
      <c r="AI590" s="11"/>
      <c r="AJ590" s="11"/>
      <c r="AK590" s="11"/>
      <c r="AL590" s="11"/>
      <c r="AM590" s="11"/>
    </row>
    <row r="591" spans="17:39" x14ac:dyDescent="0.2">
      <c r="Q591" s="11"/>
      <c r="Z591"/>
      <c r="AA591"/>
      <c r="AB591"/>
      <c r="AC591"/>
      <c r="AD591"/>
      <c r="AE591"/>
      <c r="AH591" s="11"/>
      <c r="AI591" s="11"/>
      <c r="AJ591" s="11"/>
      <c r="AK591" s="11"/>
      <c r="AL591" s="11"/>
      <c r="AM591" s="11"/>
    </row>
    <row r="592" spans="17:39" x14ac:dyDescent="0.2">
      <c r="Q592" s="11"/>
      <c r="Z592"/>
      <c r="AA592"/>
      <c r="AB592"/>
      <c r="AC592"/>
      <c r="AD592"/>
      <c r="AE592"/>
      <c r="AH592" s="11"/>
      <c r="AI592" s="11"/>
      <c r="AJ592" s="11"/>
      <c r="AK592" s="11"/>
      <c r="AL592" s="11"/>
      <c r="AM592" s="11"/>
    </row>
    <row r="593" spans="17:39" x14ac:dyDescent="0.2">
      <c r="Q593" s="11"/>
      <c r="Z593"/>
      <c r="AA593"/>
      <c r="AB593"/>
      <c r="AC593"/>
      <c r="AD593"/>
      <c r="AE593"/>
      <c r="AH593" s="11"/>
      <c r="AI593" s="11"/>
      <c r="AJ593" s="11"/>
      <c r="AK593" s="11"/>
      <c r="AL593" s="11"/>
      <c r="AM593" s="11"/>
    </row>
    <row r="594" spans="17:39" x14ac:dyDescent="0.2">
      <c r="Q594" s="11"/>
      <c r="Z594"/>
      <c r="AA594"/>
      <c r="AB594"/>
      <c r="AC594"/>
      <c r="AD594"/>
      <c r="AE594"/>
      <c r="AH594" s="11"/>
      <c r="AI594" s="11"/>
      <c r="AJ594" s="11"/>
      <c r="AK594" s="11"/>
      <c r="AL594" s="11"/>
      <c r="AM594" s="11"/>
    </row>
    <row r="595" spans="17:39" x14ac:dyDescent="0.2">
      <c r="Q595" s="11"/>
      <c r="Z595"/>
      <c r="AA595"/>
      <c r="AB595"/>
      <c r="AC595"/>
      <c r="AD595"/>
      <c r="AE595"/>
      <c r="AH595" s="11"/>
      <c r="AI595" s="11"/>
      <c r="AJ595" s="11"/>
      <c r="AK595" s="11"/>
      <c r="AL595" s="11"/>
      <c r="AM595" s="11"/>
    </row>
    <row r="596" spans="17:39" x14ac:dyDescent="0.2">
      <c r="Q596" s="11"/>
      <c r="Z596"/>
      <c r="AA596"/>
      <c r="AB596"/>
      <c r="AC596"/>
      <c r="AD596"/>
      <c r="AE596"/>
      <c r="AH596" s="11"/>
      <c r="AI596" s="11"/>
      <c r="AJ596" s="11"/>
      <c r="AK596" s="11"/>
      <c r="AL596" s="11"/>
      <c r="AM596" s="11"/>
    </row>
    <row r="597" spans="17:39" x14ac:dyDescent="0.2">
      <c r="Q597" s="11"/>
      <c r="Z597"/>
      <c r="AA597"/>
      <c r="AB597"/>
      <c r="AC597"/>
      <c r="AD597"/>
      <c r="AE597"/>
      <c r="AH597" s="11"/>
      <c r="AI597" s="11"/>
      <c r="AJ597" s="11"/>
      <c r="AK597" s="11"/>
      <c r="AL597" s="11"/>
      <c r="AM597" s="11"/>
    </row>
    <row r="598" spans="17:39" x14ac:dyDescent="0.2">
      <c r="Q598" s="11"/>
      <c r="Z598"/>
      <c r="AA598"/>
      <c r="AB598"/>
      <c r="AC598"/>
      <c r="AD598"/>
      <c r="AE598"/>
      <c r="AH598" s="11"/>
      <c r="AI598" s="11"/>
      <c r="AJ598" s="11"/>
      <c r="AK598" s="11"/>
      <c r="AL598" s="11"/>
      <c r="AM598" s="11"/>
    </row>
    <row r="599" spans="17:39" x14ac:dyDescent="0.2">
      <c r="Q599" s="11"/>
      <c r="Z599"/>
      <c r="AA599"/>
      <c r="AB599"/>
      <c r="AC599"/>
      <c r="AD599"/>
      <c r="AE599"/>
      <c r="AH599" s="11"/>
      <c r="AI599" s="11"/>
      <c r="AJ599" s="11"/>
      <c r="AK599" s="11"/>
      <c r="AL599" s="11"/>
      <c r="AM599" s="11"/>
    </row>
    <row r="600" spans="17:39" x14ac:dyDescent="0.2">
      <c r="Q600" s="11"/>
      <c r="Z600"/>
      <c r="AA600"/>
      <c r="AB600"/>
      <c r="AC600"/>
      <c r="AD600"/>
      <c r="AE600"/>
      <c r="AH600" s="11"/>
      <c r="AI600" s="11"/>
      <c r="AJ600" s="11"/>
      <c r="AK600" s="11"/>
      <c r="AL600" s="11"/>
      <c r="AM600" s="11"/>
    </row>
    <row r="601" spans="17:39" x14ac:dyDescent="0.2">
      <c r="Q601" s="11"/>
      <c r="Z601"/>
      <c r="AA601"/>
      <c r="AB601"/>
      <c r="AC601"/>
      <c r="AD601"/>
      <c r="AE601"/>
      <c r="AH601" s="11"/>
      <c r="AI601" s="11"/>
      <c r="AJ601" s="11"/>
      <c r="AK601" s="11"/>
      <c r="AL601" s="11"/>
      <c r="AM601" s="11"/>
    </row>
    <row r="602" spans="17:39" x14ac:dyDescent="0.2">
      <c r="Q602" s="11"/>
      <c r="Z602"/>
      <c r="AA602"/>
      <c r="AB602"/>
      <c r="AC602"/>
      <c r="AD602"/>
      <c r="AE602"/>
      <c r="AH602" s="11"/>
      <c r="AI602" s="11"/>
      <c r="AJ602" s="11"/>
      <c r="AK602" s="11"/>
      <c r="AL602" s="11"/>
      <c r="AM602" s="11"/>
    </row>
    <row r="603" spans="17:39" x14ac:dyDescent="0.2">
      <c r="Q603" s="11"/>
      <c r="Z603"/>
      <c r="AA603"/>
      <c r="AB603"/>
      <c r="AC603"/>
      <c r="AD603"/>
      <c r="AE603"/>
      <c r="AH603" s="11"/>
      <c r="AI603" s="11"/>
      <c r="AJ603" s="11"/>
      <c r="AK603" s="11"/>
      <c r="AL603" s="11"/>
      <c r="AM603" s="11"/>
    </row>
    <row r="604" spans="17:39" x14ac:dyDescent="0.2">
      <c r="Q604" s="11"/>
      <c r="Z604"/>
      <c r="AA604"/>
      <c r="AB604"/>
      <c r="AC604"/>
      <c r="AD604"/>
      <c r="AE604"/>
      <c r="AH604" s="11"/>
      <c r="AI604" s="11"/>
      <c r="AJ604" s="11"/>
      <c r="AK604" s="11"/>
      <c r="AL604" s="11"/>
      <c r="AM604" s="11"/>
    </row>
    <row r="605" spans="17:39" x14ac:dyDescent="0.2">
      <c r="Q605" s="11"/>
      <c r="Z605"/>
      <c r="AA605"/>
      <c r="AB605"/>
      <c r="AC605"/>
      <c r="AD605"/>
      <c r="AE605"/>
      <c r="AH605" s="11"/>
      <c r="AI605" s="11"/>
      <c r="AJ605" s="11"/>
      <c r="AK605" s="11"/>
      <c r="AL605" s="11"/>
      <c r="AM605" s="11"/>
    </row>
    <row r="606" spans="17:39" x14ac:dyDescent="0.2">
      <c r="Q606" s="11"/>
      <c r="Z606"/>
      <c r="AA606"/>
      <c r="AB606"/>
      <c r="AC606"/>
      <c r="AD606"/>
      <c r="AE606"/>
      <c r="AH606" s="11"/>
      <c r="AI606" s="11"/>
      <c r="AJ606" s="11"/>
      <c r="AK606" s="11"/>
      <c r="AL606" s="11"/>
      <c r="AM606" s="11"/>
    </row>
    <row r="607" spans="17:39" x14ac:dyDescent="0.2">
      <c r="Q607" s="11"/>
      <c r="Z607"/>
      <c r="AA607"/>
      <c r="AB607"/>
      <c r="AC607"/>
      <c r="AD607"/>
      <c r="AE607"/>
      <c r="AH607" s="11"/>
      <c r="AI607" s="11"/>
      <c r="AJ607" s="11"/>
      <c r="AK607" s="11"/>
      <c r="AL607" s="11"/>
      <c r="AM607" s="11"/>
    </row>
    <row r="608" spans="17:39" x14ac:dyDescent="0.2">
      <c r="Q608" s="11"/>
      <c r="Z608"/>
      <c r="AA608"/>
      <c r="AB608"/>
      <c r="AC608"/>
      <c r="AD608"/>
      <c r="AE608"/>
      <c r="AH608" s="11"/>
      <c r="AI608" s="11"/>
      <c r="AJ608" s="11"/>
      <c r="AK608" s="11"/>
      <c r="AL608" s="11"/>
      <c r="AM608" s="11"/>
    </row>
    <row r="609" spans="17:39" x14ac:dyDescent="0.2">
      <c r="Q609" s="11"/>
      <c r="Z609"/>
      <c r="AA609"/>
      <c r="AB609"/>
      <c r="AC609"/>
      <c r="AD609"/>
      <c r="AE609"/>
      <c r="AH609" s="11"/>
      <c r="AI609" s="11"/>
      <c r="AJ609" s="11"/>
      <c r="AK609" s="11"/>
      <c r="AL609" s="11"/>
      <c r="AM609" s="11"/>
    </row>
    <row r="610" spans="17:39" x14ac:dyDescent="0.2">
      <c r="Q610" s="11"/>
      <c r="Z610"/>
      <c r="AA610"/>
      <c r="AB610"/>
      <c r="AC610"/>
      <c r="AD610"/>
      <c r="AE610"/>
      <c r="AH610" s="11"/>
      <c r="AI610" s="11"/>
      <c r="AJ610" s="11"/>
      <c r="AK610" s="11"/>
      <c r="AL610" s="11"/>
      <c r="AM610" s="11"/>
    </row>
    <row r="611" spans="17:39" x14ac:dyDescent="0.2">
      <c r="Q611" s="11"/>
      <c r="Z611"/>
      <c r="AA611"/>
      <c r="AB611"/>
      <c r="AC611"/>
      <c r="AD611"/>
      <c r="AE611"/>
      <c r="AH611" s="11"/>
      <c r="AI611" s="11"/>
      <c r="AJ611" s="11"/>
      <c r="AK611" s="11"/>
      <c r="AL611" s="11"/>
      <c r="AM611" s="11"/>
    </row>
    <row r="612" spans="17:39" x14ac:dyDescent="0.2">
      <c r="Q612" s="11"/>
      <c r="Z612"/>
      <c r="AA612"/>
      <c r="AB612"/>
      <c r="AC612"/>
      <c r="AD612"/>
      <c r="AE612"/>
      <c r="AH612" s="11"/>
      <c r="AI612" s="11"/>
      <c r="AJ612" s="11"/>
      <c r="AK612" s="11"/>
      <c r="AL612" s="11"/>
      <c r="AM612" s="11"/>
    </row>
    <row r="613" spans="17:39" x14ac:dyDescent="0.2">
      <c r="Q613" s="11"/>
      <c r="Z613"/>
      <c r="AA613"/>
      <c r="AB613"/>
      <c r="AC613"/>
      <c r="AD613"/>
      <c r="AE613"/>
      <c r="AH613" s="11"/>
      <c r="AI613" s="11"/>
      <c r="AJ613" s="11"/>
      <c r="AK613" s="11"/>
      <c r="AL613" s="11"/>
      <c r="AM613" s="11"/>
    </row>
    <row r="614" spans="17:39" x14ac:dyDescent="0.2">
      <c r="Q614" s="11"/>
      <c r="Z614"/>
      <c r="AA614"/>
      <c r="AB614"/>
      <c r="AC614"/>
      <c r="AD614"/>
      <c r="AE614"/>
      <c r="AH614" s="11"/>
      <c r="AI614" s="11"/>
      <c r="AJ614" s="11"/>
      <c r="AK614" s="11"/>
      <c r="AL614" s="11"/>
      <c r="AM614" s="11"/>
    </row>
    <row r="615" spans="17:39" x14ac:dyDescent="0.2">
      <c r="Q615" s="11"/>
      <c r="Z615"/>
      <c r="AA615"/>
      <c r="AB615"/>
      <c r="AC615"/>
      <c r="AD615"/>
      <c r="AE615"/>
      <c r="AH615" s="11"/>
      <c r="AI615" s="11"/>
      <c r="AJ615" s="11"/>
      <c r="AK615" s="11"/>
      <c r="AL615" s="11"/>
      <c r="AM615" s="11"/>
    </row>
    <row r="616" spans="17:39" x14ac:dyDescent="0.2">
      <c r="Q616" s="11"/>
      <c r="Z616"/>
      <c r="AA616"/>
      <c r="AB616"/>
      <c r="AC616"/>
      <c r="AD616"/>
      <c r="AE616"/>
      <c r="AH616" s="11"/>
      <c r="AI616" s="11"/>
      <c r="AJ616" s="11"/>
      <c r="AK616" s="11"/>
      <c r="AL616" s="11"/>
      <c r="AM616" s="11"/>
    </row>
    <row r="617" spans="17:39" x14ac:dyDescent="0.2">
      <c r="Q617" s="11"/>
      <c r="Z617"/>
      <c r="AA617"/>
      <c r="AB617"/>
      <c r="AC617"/>
      <c r="AD617"/>
      <c r="AE617"/>
      <c r="AH617" s="11"/>
      <c r="AI617" s="11"/>
      <c r="AJ617" s="11"/>
      <c r="AK617" s="11"/>
      <c r="AL617" s="11"/>
      <c r="AM617" s="11"/>
    </row>
    <row r="618" spans="17:39" x14ac:dyDescent="0.2">
      <c r="Q618" s="11"/>
      <c r="Z618"/>
      <c r="AA618"/>
      <c r="AB618"/>
      <c r="AC618"/>
      <c r="AD618"/>
      <c r="AE618"/>
      <c r="AH618" s="11"/>
      <c r="AI618" s="11"/>
      <c r="AJ618" s="11"/>
      <c r="AK618" s="11"/>
      <c r="AL618" s="11"/>
      <c r="AM618" s="11"/>
    </row>
    <row r="619" spans="17:39" x14ac:dyDescent="0.2">
      <c r="Q619" s="11"/>
      <c r="Z619"/>
      <c r="AA619"/>
      <c r="AB619"/>
      <c r="AC619"/>
      <c r="AD619"/>
      <c r="AE619"/>
      <c r="AH619" s="11"/>
      <c r="AI619" s="11"/>
      <c r="AJ619" s="11"/>
      <c r="AK619" s="11"/>
      <c r="AL619" s="11"/>
      <c r="AM619" s="11"/>
    </row>
    <row r="620" spans="17:39" x14ac:dyDescent="0.2">
      <c r="Q620" s="11"/>
      <c r="Z620"/>
      <c r="AA620"/>
      <c r="AB620"/>
      <c r="AC620"/>
      <c r="AD620"/>
      <c r="AE620"/>
      <c r="AH620" s="11"/>
      <c r="AI620" s="11"/>
      <c r="AJ620" s="11"/>
      <c r="AK620" s="11"/>
      <c r="AL620" s="11"/>
      <c r="AM620" s="11"/>
    </row>
    <row r="621" spans="17:39" x14ac:dyDescent="0.2">
      <c r="Q621" s="11"/>
      <c r="Z621"/>
      <c r="AA621"/>
      <c r="AB621"/>
      <c r="AC621"/>
      <c r="AD621"/>
      <c r="AE621"/>
      <c r="AH621" s="11"/>
      <c r="AI621" s="11"/>
      <c r="AJ621" s="11"/>
      <c r="AK621" s="11"/>
      <c r="AL621" s="11"/>
      <c r="AM621" s="11"/>
    </row>
    <row r="622" spans="17:39" x14ac:dyDescent="0.2">
      <c r="Q622" s="11"/>
      <c r="Z622"/>
      <c r="AA622"/>
      <c r="AB622"/>
      <c r="AC622"/>
      <c r="AD622"/>
      <c r="AE622"/>
      <c r="AH622" s="11"/>
      <c r="AI622" s="11"/>
      <c r="AJ622" s="11"/>
      <c r="AK622" s="11"/>
      <c r="AL622" s="11"/>
      <c r="AM622" s="11"/>
    </row>
    <row r="623" spans="17:39" x14ac:dyDescent="0.2">
      <c r="Q623" s="11"/>
      <c r="Z623"/>
      <c r="AA623"/>
      <c r="AB623"/>
      <c r="AC623"/>
      <c r="AD623"/>
      <c r="AE623"/>
      <c r="AH623" s="11"/>
      <c r="AI623" s="11"/>
      <c r="AJ623" s="11"/>
      <c r="AK623" s="11"/>
      <c r="AL623" s="11"/>
      <c r="AM623" s="11"/>
    </row>
    <row r="624" spans="17:39" x14ac:dyDescent="0.2">
      <c r="Q624" s="11"/>
      <c r="Z624"/>
      <c r="AA624"/>
      <c r="AB624"/>
      <c r="AC624"/>
      <c r="AD624"/>
      <c r="AE624"/>
      <c r="AH624" s="11"/>
      <c r="AI624" s="11"/>
      <c r="AJ624" s="11"/>
      <c r="AK624" s="11"/>
      <c r="AL624" s="11"/>
      <c r="AM624" s="11"/>
    </row>
    <row r="625" spans="17:39" x14ac:dyDescent="0.2">
      <c r="Q625" s="11"/>
      <c r="Z625"/>
      <c r="AA625"/>
      <c r="AB625"/>
      <c r="AC625"/>
      <c r="AD625"/>
      <c r="AE625"/>
      <c r="AH625" s="11"/>
      <c r="AI625" s="11"/>
      <c r="AJ625" s="11"/>
      <c r="AK625" s="11"/>
      <c r="AL625" s="11"/>
      <c r="AM625" s="11"/>
    </row>
    <row r="626" spans="17:39" x14ac:dyDescent="0.2">
      <c r="Q626" s="11"/>
      <c r="Z626"/>
      <c r="AA626"/>
      <c r="AB626"/>
      <c r="AC626"/>
      <c r="AD626"/>
      <c r="AE626"/>
      <c r="AH626" s="11"/>
      <c r="AI626" s="11"/>
      <c r="AJ626" s="11"/>
      <c r="AK626" s="11"/>
      <c r="AL626" s="11"/>
      <c r="AM626" s="11"/>
    </row>
    <row r="627" spans="17:39" x14ac:dyDescent="0.2">
      <c r="Q627" s="11"/>
      <c r="Z627"/>
      <c r="AA627"/>
      <c r="AB627"/>
      <c r="AC627"/>
      <c r="AD627"/>
      <c r="AE627"/>
      <c r="AH627" s="11"/>
      <c r="AI627" s="11"/>
      <c r="AJ627" s="11"/>
      <c r="AK627" s="11"/>
      <c r="AL627" s="11"/>
      <c r="AM627" s="11"/>
    </row>
    <row r="628" spans="17:39" x14ac:dyDescent="0.2">
      <c r="Q628" s="11"/>
      <c r="Z628"/>
      <c r="AA628"/>
      <c r="AB628"/>
      <c r="AC628"/>
      <c r="AD628"/>
      <c r="AE628"/>
      <c r="AH628" s="11"/>
      <c r="AI628" s="11"/>
      <c r="AJ628" s="11"/>
      <c r="AK628" s="11"/>
      <c r="AL628" s="11"/>
      <c r="AM628" s="11"/>
    </row>
    <row r="629" spans="17:39" x14ac:dyDescent="0.2">
      <c r="Q629" s="11"/>
      <c r="Z629"/>
      <c r="AA629"/>
      <c r="AB629"/>
      <c r="AC629"/>
      <c r="AD629"/>
      <c r="AE629"/>
      <c r="AH629" s="11"/>
      <c r="AI629" s="11"/>
      <c r="AJ629" s="11"/>
      <c r="AK629" s="11"/>
      <c r="AL629" s="11"/>
      <c r="AM629" s="11"/>
    </row>
    <row r="630" spans="17:39" x14ac:dyDescent="0.2">
      <c r="Q630" s="11"/>
      <c r="Z630"/>
      <c r="AA630"/>
      <c r="AB630"/>
      <c r="AC630"/>
      <c r="AD630"/>
      <c r="AE630"/>
      <c r="AH630" s="11"/>
      <c r="AI630" s="11"/>
      <c r="AJ630" s="11"/>
      <c r="AK630" s="11"/>
      <c r="AL630" s="11"/>
      <c r="AM630" s="11"/>
    </row>
    <row r="631" spans="17:39" x14ac:dyDescent="0.2">
      <c r="Q631" s="11"/>
      <c r="Z631"/>
      <c r="AA631"/>
      <c r="AB631"/>
      <c r="AC631"/>
      <c r="AD631"/>
      <c r="AE631"/>
      <c r="AH631" s="11"/>
      <c r="AI631" s="11"/>
      <c r="AJ631" s="11"/>
      <c r="AK631" s="11"/>
      <c r="AL631" s="11"/>
      <c r="AM631" s="11"/>
    </row>
    <row r="632" spans="17:39" x14ac:dyDescent="0.2">
      <c r="Q632" s="11"/>
      <c r="Z632"/>
      <c r="AA632"/>
      <c r="AB632"/>
      <c r="AC632"/>
      <c r="AD632"/>
      <c r="AE632"/>
      <c r="AH632" s="11"/>
      <c r="AI632" s="11"/>
      <c r="AJ632" s="11"/>
      <c r="AK632" s="11"/>
      <c r="AL632" s="11"/>
      <c r="AM632" s="11"/>
    </row>
    <row r="633" spans="17:39" x14ac:dyDescent="0.2">
      <c r="Q633" s="11"/>
      <c r="Z633"/>
      <c r="AA633"/>
      <c r="AB633"/>
      <c r="AC633"/>
      <c r="AD633"/>
      <c r="AE633"/>
      <c r="AH633" s="11"/>
      <c r="AI633" s="11"/>
      <c r="AJ633" s="11"/>
      <c r="AK633" s="11"/>
      <c r="AL633" s="11"/>
      <c r="AM633" s="11"/>
    </row>
    <row r="634" spans="17:39" x14ac:dyDescent="0.2">
      <c r="Q634" s="11"/>
      <c r="Z634"/>
      <c r="AA634"/>
      <c r="AB634"/>
      <c r="AC634"/>
      <c r="AD634"/>
      <c r="AE634"/>
      <c r="AH634" s="11"/>
      <c r="AI634" s="11"/>
      <c r="AJ634" s="11"/>
      <c r="AK634" s="11"/>
      <c r="AL634" s="11"/>
      <c r="AM634" s="11"/>
    </row>
    <row r="635" spans="17:39" x14ac:dyDescent="0.2">
      <c r="Q635" s="11"/>
      <c r="Z635"/>
      <c r="AA635"/>
      <c r="AB635"/>
      <c r="AC635"/>
      <c r="AD635"/>
      <c r="AE635"/>
      <c r="AH635" s="11"/>
      <c r="AI635" s="11"/>
      <c r="AJ635" s="11"/>
      <c r="AK635" s="11"/>
      <c r="AL635" s="11"/>
      <c r="AM635" s="11"/>
    </row>
    <row r="636" spans="17:39" x14ac:dyDescent="0.2">
      <c r="Q636" s="11"/>
      <c r="Z636"/>
      <c r="AA636"/>
      <c r="AB636"/>
      <c r="AC636"/>
      <c r="AD636"/>
      <c r="AE636"/>
      <c r="AH636" s="11"/>
      <c r="AI636" s="11"/>
      <c r="AJ636" s="11"/>
      <c r="AK636" s="11"/>
      <c r="AL636" s="11"/>
      <c r="AM636" s="11"/>
    </row>
    <row r="637" spans="17:39" x14ac:dyDescent="0.2">
      <c r="Q637" s="11"/>
      <c r="Z637"/>
      <c r="AA637"/>
      <c r="AB637"/>
      <c r="AC637"/>
      <c r="AD637"/>
      <c r="AE637"/>
      <c r="AH637" s="11"/>
      <c r="AI637" s="11"/>
      <c r="AJ637" s="11"/>
      <c r="AK637" s="11"/>
      <c r="AL637" s="11"/>
      <c r="AM637" s="11"/>
    </row>
    <row r="638" spans="17:39" x14ac:dyDescent="0.2">
      <c r="Q638" s="11"/>
      <c r="Z638"/>
      <c r="AA638"/>
      <c r="AB638"/>
      <c r="AC638"/>
      <c r="AD638"/>
      <c r="AE638"/>
      <c r="AH638" s="11"/>
      <c r="AI638" s="11"/>
      <c r="AJ638" s="11"/>
      <c r="AK638" s="11"/>
      <c r="AL638" s="11"/>
      <c r="AM638" s="11"/>
    </row>
    <row r="639" spans="17:39" x14ac:dyDescent="0.2">
      <c r="Q639" s="11"/>
      <c r="Z639"/>
      <c r="AA639"/>
      <c r="AB639"/>
      <c r="AC639"/>
      <c r="AD639"/>
      <c r="AE639"/>
      <c r="AH639" s="11"/>
      <c r="AI639" s="11"/>
      <c r="AJ639" s="11"/>
      <c r="AK639" s="11"/>
      <c r="AL639" s="11"/>
      <c r="AM639" s="11"/>
    </row>
    <row r="640" spans="17:39" x14ac:dyDescent="0.2">
      <c r="Q640" s="11"/>
      <c r="Z640"/>
      <c r="AA640"/>
      <c r="AB640"/>
      <c r="AC640"/>
      <c r="AD640"/>
      <c r="AE640"/>
      <c r="AH640" s="11"/>
      <c r="AI640" s="11"/>
      <c r="AJ640" s="11"/>
      <c r="AK640" s="11"/>
      <c r="AL640" s="11"/>
      <c r="AM640" s="11"/>
    </row>
    <row r="641" spans="17:39" x14ac:dyDescent="0.2">
      <c r="Q641" s="11"/>
      <c r="Z641"/>
      <c r="AA641"/>
      <c r="AB641"/>
      <c r="AC641"/>
      <c r="AD641"/>
      <c r="AE641"/>
      <c r="AH641" s="11"/>
      <c r="AI641" s="11"/>
      <c r="AJ641" s="11"/>
      <c r="AK641" s="11"/>
      <c r="AL641" s="11"/>
      <c r="AM641" s="11"/>
    </row>
    <row r="642" spans="17:39" x14ac:dyDescent="0.2">
      <c r="Q642" s="11"/>
      <c r="Z642"/>
      <c r="AA642"/>
      <c r="AB642"/>
      <c r="AC642"/>
      <c r="AD642"/>
      <c r="AE642"/>
      <c r="AH642" s="11"/>
      <c r="AI642" s="11"/>
      <c r="AJ642" s="11"/>
      <c r="AK642" s="11"/>
      <c r="AL642" s="11"/>
      <c r="AM642" s="11"/>
    </row>
    <row r="643" spans="17:39" x14ac:dyDescent="0.2">
      <c r="Q643" s="11"/>
      <c r="Z643"/>
      <c r="AA643"/>
      <c r="AB643"/>
      <c r="AC643"/>
      <c r="AD643"/>
      <c r="AE643"/>
      <c r="AH643" s="11"/>
      <c r="AI643" s="11"/>
      <c r="AJ643" s="11"/>
      <c r="AK643" s="11"/>
      <c r="AL643" s="11"/>
      <c r="AM643" s="11"/>
    </row>
    <row r="644" spans="17:39" x14ac:dyDescent="0.2">
      <c r="Q644" s="11"/>
      <c r="Z644"/>
      <c r="AA644"/>
      <c r="AB644"/>
      <c r="AC644"/>
      <c r="AD644"/>
      <c r="AE644"/>
      <c r="AH644" s="11"/>
      <c r="AI644" s="11"/>
      <c r="AJ644" s="11"/>
      <c r="AK644" s="11"/>
      <c r="AL644" s="11"/>
      <c r="AM644" s="11"/>
    </row>
    <row r="645" spans="17:39" x14ac:dyDescent="0.2">
      <c r="Q645" s="11"/>
      <c r="Z645"/>
      <c r="AA645"/>
      <c r="AB645"/>
      <c r="AC645"/>
      <c r="AD645"/>
      <c r="AE645"/>
      <c r="AH645" s="11"/>
      <c r="AI645" s="11"/>
      <c r="AJ645" s="11"/>
      <c r="AK645" s="11"/>
      <c r="AL645" s="11"/>
      <c r="AM645" s="11"/>
    </row>
    <row r="646" spans="17:39" x14ac:dyDescent="0.2">
      <c r="Q646" s="11"/>
      <c r="Z646"/>
      <c r="AA646"/>
      <c r="AB646"/>
      <c r="AC646"/>
      <c r="AD646"/>
      <c r="AE646"/>
      <c r="AH646" s="11"/>
      <c r="AI646" s="11"/>
      <c r="AJ646" s="11"/>
      <c r="AK646" s="11"/>
      <c r="AL646" s="11"/>
      <c r="AM646" s="11"/>
    </row>
    <row r="647" spans="17:39" x14ac:dyDescent="0.2">
      <c r="Q647" s="11"/>
      <c r="Z647"/>
      <c r="AA647"/>
      <c r="AB647"/>
      <c r="AC647"/>
      <c r="AD647"/>
      <c r="AE647"/>
      <c r="AH647" s="11"/>
      <c r="AI647" s="11"/>
      <c r="AJ647" s="11"/>
      <c r="AK647" s="11"/>
      <c r="AL647" s="11"/>
      <c r="AM647" s="11"/>
    </row>
    <row r="648" spans="17:39" x14ac:dyDescent="0.2">
      <c r="Q648" s="11"/>
      <c r="Z648"/>
      <c r="AA648"/>
      <c r="AB648"/>
      <c r="AC648"/>
      <c r="AD648"/>
      <c r="AE648"/>
      <c r="AH648" s="11"/>
      <c r="AI648" s="11"/>
      <c r="AJ648" s="11"/>
      <c r="AK648" s="11"/>
      <c r="AL648" s="11"/>
      <c r="AM648" s="11"/>
    </row>
    <row r="649" spans="17:39" x14ac:dyDescent="0.2">
      <c r="Q649" s="11"/>
      <c r="Z649"/>
      <c r="AA649"/>
      <c r="AB649"/>
      <c r="AC649"/>
      <c r="AD649"/>
      <c r="AE649"/>
      <c r="AH649" s="11"/>
      <c r="AI649" s="11"/>
      <c r="AJ649" s="11"/>
      <c r="AK649" s="11"/>
      <c r="AL649" s="11"/>
      <c r="AM649" s="11"/>
    </row>
    <row r="650" spans="17:39" x14ac:dyDescent="0.2">
      <c r="Q650" s="11"/>
      <c r="Z650"/>
      <c r="AA650"/>
      <c r="AB650"/>
      <c r="AC650"/>
      <c r="AD650"/>
      <c r="AE650"/>
      <c r="AH650" s="11"/>
      <c r="AI650" s="11"/>
      <c r="AJ650" s="11"/>
      <c r="AK650" s="11"/>
      <c r="AL650" s="11"/>
      <c r="AM650" s="11"/>
    </row>
    <row r="651" spans="17:39" x14ac:dyDescent="0.2">
      <c r="Q651" s="11"/>
      <c r="Z651"/>
      <c r="AA651"/>
      <c r="AB651"/>
      <c r="AC651"/>
      <c r="AD651"/>
      <c r="AE651"/>
      <c r="AH651" s="11"/>
      <c r="AI651" s="11"/>
      <c r="AJ651" s="11"/>
      <c r="AK651" s="11"/>
      <c r="AL651" s="11"/>
      <c r="AM651" s="11"/>
    </row>
    <row r="652" spans="17:39" x14ac:dyDescent="0.2">
      <c r="Q652" s="11"/>
      <c r="Z652"/>
      <c r="AA652"/>
      <c r="AB652"/>
      <c r="AC652"/>
      <c r="AD652"/>
      <c r="AE652"/>
      <c r="AH652" s="11"/>
      <c r="AI652" s="11"/>
      <c r="AJ652" s="11"/>
      <c r="AK652" s="11"/>
      <c r="AL652" s="11"/>
      <c r="AM652" s="11"/>
    </row>
    <row r="653" spans="17:39" x14ac:dyDescent="0.2">
      <c r="Q653" s="11"/>
      <c r="Z653"/>
      <c r="AA653"/>
      <c r="AB653"/>
      <c r="AC653"/>
      <c r="AD653"/>
      <c r="AE653"/>
      <c r="AH653" s="11"/>
      <c r="AI653" s="11"/>
      <c r="AJ653" s="11"/>
      <c r="AK653" s="11"/>
      <c r="AL653" s="11"/>
      <c r="AM653" s="11"/>
    </row>
    <row r="654" spans="17:39" x14ac:dyDescent="0.2">
      <c r="Q654" s="11"/>
      <c r="Z654"/>
      <c r="AA654"/>
      <c r="AB654"/>
      <c r="AC654"/>
      <c r="AD654"/>
      <c r="AE654"/>
      <c r="AH654" s="11"/>
      <c r="AI654" s="11"/>
      <c r="AJ654" s="11"/>
      <c r="AK654" s="11"/>
      <c r="AL654" s="11"/>
      <c r="AM654" s="11"/>
    </row>
    <row r="655" spans="17:39" x14ac:dyDescent="0.2">
      <c r="Q655" s="11"/>
      <c r="Z655"/>
      <c r="AA655"/>
      <c r="AB655"/>
      <c r="AC655"/>
      <c r="AD655"/>
      <c r="AE655"/>
      <c r="AH655" s="11"/>
      <c r="AI655" s="11"/>
      <c r="AJ655" s="11"/>
      <c r="AK655" s="11"/>
      <c r="AL655" s="11"/>
      <c r="AM655" s="11"/>
    </row>
    <row r="656" spans="17:39" x14ac:dyDescent="0.2">
      <c r="Q656" s="11"/>
      <c r="Z656"/>
      <c r="AA656"/>
      <c r="AB656"/>
      <c r="AC656"/>
      <c r="AD656"/>
      <c r="AE656"/>
      <c r="AH656" s="11"/>
      <c r="AI656" s="11"/>
      <c r="AJ656" s="11"/>
      <c r="AK656" s="11"/>
      <c r="AL656" s="11"/>
      <c r="AM656" s="11"/>
    </row>
    <row r="657" spans="17:39" x14ac:dyDescent="0.2">
      <c r="Q657" s="11"/>
      <c r="Z657"/>
      <c r="AA657"/>
      <c r="AB657"/>
      <c r="AC657"/>
      <c r="AD657"/>
      <c r="AE657"/>
      <c r="AH657" s="11"/>
      <c r="AI657" s="11"/>
      <c r="AJ657" s="11"/>
      <c r="AK657" s="11"/>
      <c r="AL657" s="11"/>
      <c r="AM657" s="11"/>
    </row>
    <row r="658" spans="17:39" x14ac:dyDescent="0.2">
      <c r="Q658" s="11"/>
      <c r="Z658"/>
      <c r="AA658"/>
      <c r="AB658"/>
      <c r="AC658"/>
      <c r="AD658"/>
      <c r="AE658"/>
      <c r="AH658" s="11"/>
      <c r="AI658" s="11"/>
      <c r="AJ658" s="11"/>
      <c r="AK658" s="11"/>
      <c r="AL658" s="11"/>
      <c r="AM658" s="11"/>
    </row>
    <row r="659" spans="17:39" x14ac:dyDescent="0.2">
      <c r="Q659" s="11"/>
      <c r="Z659"/>
      <c r="AA659"/>
      <c r="AB659"/>
      <c r="AC659"/>
      <c r="AD659"/>
      <c r="AE659"/>
      <c r="AH659" s="11"/>
      <c r="AI659" s="11"/>
      <c r="AJ659" s="11"/>
      <c r="AK659" s="11"/>
      <c r="AL659" s="11"/>
      <c r="AM659" s="11"/>
    </row>
    <row r="660" spans="17:39" x14ac:dyDescent="0.2">
      <c r="Q660" s="11"/>
      <c r="Z660"/>
      <c r="AA660"/>
      <c r="AB660"/>
      <c r="AC660"/>
      <c r="AD660"/>
      <c r="AE660"/>
      <c r="AH660" s="11"/>
      <c r="AI660" s="11"/>
      <c r="AJ660" s="11"/>
      <c r="AK660" s="11"/>
      <c r="AL660" s="11"/>
      <c r="AM660" s="11"/>
    </row>
    <row r="661" spans="17:39" x14ac:dyDescent="0.2">
      <c r="Q661" s="11"/>
      <c r="Z661"/>
      <c r="AA661"/>
      <c r="AB661"/>
      <c r="AC661"/>
      <c r="AD661"/>
      <c r="AE661"/>
      <c r="AH661" s="11"/>
      <c r="AI661" s="11"/>
      <c r="AJ661" s="11"/>
      <c r="AK661" s="11"/>
      <c r="AL661" s="11"/>
      <c r="AM661" s="11"/>
    </row>
    <row r="662" spans="17:39" x14ac:dyDescent="0.2">
      <c r="Q662" s="11"/>
      <c r="Z662"/>
      <c r="AA662"/>
      <c r="AB662"/>
      <c r="AC662"/>
      <c r="AD662"/>
      <c r="AE662"/>
      <c r="AH662" s="11"/>
      <c r="AI662" s="11"/>
      <c r="AJ662" s="11"/>
      <c r="AK662" s="11"/>
      <c r="AL662" s="11"/>
      <c r="AM662" s="11"/>
    </row>
    <row r="663" spans="17:39" x14ac:dyDescent="0.2">
      <c r="Q663" s="11"/>
      <c r="Z663"/>
      <c r="AA663"/>
      <c r="AB663"/>
      <c r="AC663"/>
      <c r="AD663"/>
      <c r="AE663"/>
      <c r="AH663" s="11"/>
      <c r="AI663" s="11"/>
      <c r="AJ663" s="11"/>
      <c r="AK663" s="11"/>
      <c r="AL663" s="11"/>
      <c r="AM663" s="11"/>
    </row>
    <row r="664" spans="17:39" x14ac:dyDescent="0.2">
      <c r="Q664" s="11"/>
      <c r="Z664"/>
      <c r="AA664"/>
      <c r="AB664"/>
      <c r="AC664"/>
      <c r="AD664"/>
      <c r="AE664"/>
      <c r="AH664" s="11"/>
      <c r="AI664" s="11"/>
      <c r="AJ664" s="11"/>
      <c r="AK664" s="11"/>
      <c r="AL664" s="11"/>
      <c r="AM664" s="11"/>
    </row>
    <row r="665" spans="17:39" x14ac:dyDescent="0.2">
      <c r="Q665" s="11"/>
      <c r="Z665"/>
      <c r="AA665"/>
      <c r="AB665"/>
      <c r="AC665"/>
      <c r="AD665"/>
      <c r="AE665"/>
      <c r="AH665" s="11"/>
      <c r="AI665" s="11"/>
      <c r="AJ665" s="11"/>
      <c r="AK665" s="11"/>
      <c r="AL665" s="11"/>
      <c r="AM665" s="11"/>
    </row>
    <row r="666" spans="17:39" x14ac:dyDescent="0.2">
      <c r="Q666" s="11"/>
      <c r="Z666"/>
      <c r="AA666"/>
      <c r="AB666"/>
      <c r="AC666"/>
      <c r="AD666"/>
      <c r="AE666"/>
      <c r="AH666" s="11"/>
      <c r="AI666" s="11"/>
      <c r="AJ666" s="11"/>
      <c r="AK666" s="11"/>
      <c r="AL666" s="11"/>
      <c r="AM666" s="11"/>
    </row>
    <row r="667" spans="17:39" x14ac:dyDescent="0.2">
      <c r="Q667" s="11"/>
      <c r="Z667"/>
      <c r="AA667"/>
      <c r="AB667"/>
      <c r="AC667"/>
      <c r="AD667"/>
      <c r="AE667"/>
      <c r="AH667" s="11"/>
      <c r="AI667" s="11"/>
      <c r="AJ667" s="11"/>
      <c r="AK667" s="11"/>
      <c r="AL667" s="11"/>
      <c r="AM667" s="11"/>
    </row>
    <row r="668" spans="17:39" x14ac:dyDescent="0.2">
      <c r="Q668" s="11"/>
      <c r="Z668"/>
      <c r="AA668"/>
      <c r="AB668"/>
      <c r="AC668"/>
      <c r="AD668"/>
      <c r="AE668"/>
      <c r="AH668" s="11"/>
      <c r="AI668" s="11"/>
      <c r="AJ668" s="11"/>
      <c r="AK668" s="11"/>
      <c r="AL668" s="11"/>
      <c r="AM668" s="11"/>
    </row>
    <row r="669" spans="17:39" x14ac:dyDescent="0.2">
      <c r="Q669" s="11"/>
      <c r="Z669"/>
      <c r="AA669"/>
      <c r="AB669"/>
      <c r="AC669"/>
      <c r="AD669"/>
      <c r="AE669"/>
      <c r="AH669" s="11"/>
      <c r="AI669" s="11"/>
      <c r="AJ669" s="11"/>
      <c r="AK669" s="11"/>
      <c r="AL669" s="11"/>
      <c r="AM669" s="11"/>
    </row>
    <row r="670" spans="17:39" x14ac:dyDescent="0.2">
      <c r="Q670" s="11"/>
      <c r="Z670"/>
      <c r="AA670"/>
      <c r="AB670"/>
      <c r="AC670"/>
      <c r="AD670"/>
      <c r="AE670"/>
      <c r="AH670" s="11"/>
      <c r="AI670" s="11"/>
      <c r="AJ670" s="11"/>
      <c r="AK670" s="11"/>
      <c r="AL670" s="11"/>
      <c r="AM670" s="11"/>
    </row>
    <row r="671" spans="17:39" x14ac:dyDescent="0.2">
      <c r="Q671" s="11"/>
      <c r="Z671"/>
      <c r="AA671"/>
      <c r="AB671"/>
      <c r="AC671"/>
      <c r="AD671"/>
      <c r="AE671"/>
      <c r="AH671" s="11"/>
      <c r="AI671" s="11"/>
      <c r="AJ671" s="11"/>
      <c r="AK671" s="11"/>
      <c r="AL671" s="11"/>
      <c r="AM671" s="11"/>
    </row>
    <row r="672" spans="17:39" x14ac:dyDescent="0.2">
      <c r="Q672" s="11"/>
      <c r="Z672"/>
      <c r="AA672"/>
      <c r="AB672"/>
      <c r="AC672"/>
      <c r="AD672"/>
      <c r="AE672"/>
      <c r="AH672" s="11"/>
      <c r="AI672" s="11"/>
      <c r="AJ672" s="11"/>
      <c r="AK672" s="11"/>
      <c r="AL672" s="11"/>
      <c r="AM672" s="11"/>
    </row>
    <row r="673" spans="17:39" x14ac:dyDescent="0.2">
      <c r="Q673" s="11"/>
      <c r="Z673"/>
      <c r="AA673"/>
      <c r="AB673"/>
      <c r="AC673"/>
      <c r="AD673"/>
      <c r="AE673"/>
      <c r="AH673" s="11"/>
      <c r="AI673" s="11"/>
      <c r="AJ673" s="11"/>
      <c r="AK673" s="11"/>
      <c r="AL673" s="11"/>
      <c r="AM673" s="11"/>
    </row>
    <row r="674" spans="17:39" x14ac:dyDescent="0.2">
      <c r="Q674" s="11"/>
      <c r="Z674"/>
      <c r="AA674"/>
      <c r="AB674"/>
      <c r="AC674"/>
      <c r="AD674"/>
      <c r="AE674"/>
      <c r="AH674" s="11"/>
      <c r="AI674" s="11"/>
      <c r="AJ674" s="11"/>
      <c r="AK674" s="11"/>
      <c r="AL674" s="11"/>
      <c r="AM674" s="11"/>
    </row>
    <row r="675" spans="17:39" x14ac:dyDescent="0.2">
      <c r="Q675" s="11"/>
      <c r="Z675"/>
      <c r="AA675"/>
      <c r="AB675"/>
      <c r="AC675"/>
      <c r="AD675"/>
      <c r="AE675"/>
      <c r="AH675" s="11"/>
      <c r="AI675" s="11"/>
      <c r="AJ675" s="11"/>
      <c r="AK675" s="11"/>
      <c r="AL675" s="11"/>
      <c r="AM675" s="11"/>
    </row>
    <row r="676" spans="17:39" x14ac:dyDescent="0.2">
      <c r="Q676" s="11"/>
      <c r="Z676"/>
      <c r="AA676"/>
      <c r="AB676"/>
      <c r="AC676"/>
      <c r="AD676"/>
      <c r="AE676"/>
      <c r="AH676" s="11"/>
      <c r="AI676" s="11"/>
      <c r="AJ676" s="11"/>
      <c r="AK676" s="11"/>
      <c r="AL676" s="11"/>
      <c r="AM676" s="11"/>
    </row>
    <row r="677" spans="17:39" x14ac:dyDescent="0.2">
      <c r="Q677" s="11"/>
      <c r="Z677"/>
      <c r="AA677"/>
      <c r="AB677"/>
      <c r="AC677"/>
      <c r="AD677"/>
      <c r="AE677"/>
      <c r="AH677" s="11"/>
      <c r="AI677" s="11"/>
      <c r="AJ677" s="11"/>
      <c r="AK677" s="11"/>
      <c r="AL677" s="11"/>
      <c r="AM677" s="11"/>
    </row>
    <row r="678" spans="17:39" x14ac:dyDescent="0.2">
      <c r="Q678" s="11"/>
      <c r="Z678"/>
      <c r="AA678"/>
      <c r="AB678"/>
      <c r="AC678"/>
      <c r="AD678"/>
      <c r="AE678"/>
      <c r="AH678" s="11"/>
      <c r="AI678" s="11"/>
      <c r="AJ678" s="11"/>
      <c r="AK678" s="11"/>
      <c r="AL678" s="11"/>
      <c r="AM678" s="11"/>
    </row>
    <row r="679" spans="17:39" x14ac:dyDescent="0.2">
      <c r="Q679" s="11"/>
      <c r="Z679"/>
      <c r="AA679"/>
      <c r="AB679"/>
      <c r="AC679"/>
      <c r="AD679"/>
      <c r="AE679"/>
      <c r="AH679" s="11"/>
      <c r="AI679" s="11"/>
      <c r="AJ679" s="11"/>
      <c r="AK679" s="11"/>
      <c r="AL679" s="11"/>
      <c r="AM679" s="11"/>
    </row>
    <row r="680" spans="17:39" x14ac:dyDescent="0.2">
      <c r="Q680" s="11"/>
      <c r="Z680"/>
      <c r="AA680"/>
      <c r="AB680"/>
      <c r="AC680"/>
      <c r="AD680"/>
      <c r="AE680"/>
      <c r="AH680" s="11"/>
      <c r="AI680" s="11"/>
      <c r="AJ680" s="11"/>
      <c r="AK680" s="11"/>
      <c r="AL680" s="11"/>
      <c r="AM680" s="11"/>
    </row>
    <row r="681" spans="17:39" x14ac:dyDescent="0.2">
      <c r="Q681" s="11"/>
      <c r="Z681"/>
      <c r="AA681"/>
      <c r="AB681"/>
      <c r="AC681"/>
      <c r="AD681"/>
      <c r="AE681"/>
      <c r="AH681" s="11"/>
      <c r="AI681" s="11"/>
      <c r="AJ681" s="11"/>
      <c r="AK681" s="11"/>
      <c r="AL681" s="11"/>
      <c r="AM681" s="11"/>
    </row>
    <row r="682" spans="17:39" x14ac:dyDescent="0.2">
      <c r="Q682" s="11"/>
      <c r="Z682"/>
      <c r="AA682"/>
      <c r="AB682"/>
      <c r="AC682"/>
      <c r="AD682"/>
      <c r="AE682"/>
      <c r="AH682" s="11"/>
      <c r="AI682" s="11"/>
      <c r="AJ682" s="11"/>
      <c r="AK682" s="11"/>
      <c r="AL682" s="11"/>
      <c r="AM682" s="11"/>
    </row>
    <row r="683" spans="17:39" x14ac:dyDescent="0.2">
      <c r="Q683" s="11"/>
      <c r="Z683"/>
      <c r="AA683"/>
      <c r="AB683"/>
      <c r="AC683"/>
      <c r="AD683"/>
      <c r="AE683"/>
      <c r="AH683" s="11"/>
      <c r="AI683" s="11"/>
      <c r="AJ683" s="11"/>
      <c r="AK683" s="11"/>
      <c r="AL683" s="11"/>
      <c r="AM683" s="11"/>
    </row>
    <row r="684" spans="17:39" x14ac:dyDescent="0.2">
      <c r="Q684" s="11"/>
      <c r="Z684"/>
      <c r="AA684"/>
      <c r="AB684"/>
      <c r="AC684"/>
      <c r="AD684"/>
      <c r="AE684"/>
      <c r="AH684" s="11"/>
      <c r="AI684" s="11"/>
      <c r="AJ684" s="11"/>
      <c r="AK684" s="11"/>
      <c r="AL684" s="11"/>
      <c r="AM684" s="11"/>
    </row>
    <row r="685" spans="17:39" x14ac:dyDescent="0.2">
      <c r="Q685" s="11"/>
      <c r="Z685"/>
      <c r="AA685"/>
      <c r="AB685"/>
      <c r="AC685"/>
      <c r="AD685"/>
      <c r="AE685"/>
      <c r="AH685" s="11"/>
      <c r="AI685" s="11"/>
      <c r="AJ685" s="11"/>
      <c r="AK685" s="11"/>
      <c r="AL685" s="11"/>
      <c r="AM685" s="11"/>
    </row>
    <row r="686" spans="17:39" x14ac:dyDescent="0.2">
      <c r="Q686" s="11"/>
      <c r="Z686"/>
      <c r="AA686"/>
      <c r="AB686"/>
      <c r="AC686"/>
      <c r="AD686"/>
      <c r="AE686"/>
      <c r="AH686" s="11"/>
      <c r="AI686" s="11"/>
      <c r="AJ686" s="11"/>
      <c r="AK686" s="11"/>
      <c r="AL686" s="11"/>
      <c r="AM686" s="11"/>
    </row>
    <row r="687" spans="17:39" x14ac:dyDescent="0.2">
      <c r="Q687" s="11"/>
      <c r="Z687"/>
      <c r="AA687"/>
      <c r="AB687"/>
      <c r="AC687"/>
      <c r="AD687"/>
      <c r="AE687"/>
      <c r="AH687" s="11"/>
      <c r="AI687" s="11"/>
      <c r="AJ687" s="11"/>
      <c r="AK687" s="11"/>
      <c r="AL687" s="11"/>
      <c r="AM687" s="11"/>
    </row>
    <row r="688" spans="17:39" x14ac:dyDescent="0.2">
      <c r="Q688" s="11"/>
      <c r="Z688"/>
      <c r="AA688"/>
      <c r="AB688"/>
      <c r="AC688"/>
      <c r="AD688"/>
      <c r="AE688"/>
      <c r="AH688" s="11"/>
      <c r="AI688" s="11"/>
      <c r="AJ688" s="11"/>
      <c r="AK688" s="11"/>
      <c r="AL688" s="11"/>
      <c r="AM688" s="11"/>
    </row>
    <row r="689" spans="17:39" x14ac:dyDescent="0.2">
      <c r="Q689" s="11"/>
      <c r="Z689"/>
      <c r="AA689"/>
      <c r="AB689"/>
      <c r="AC689"/>
      <c r="AD689"/>
      <c r="AE689"/>
      <c r="AH689" s="11"/>
      <c r="AI689" s="11"/>
      <c r="AJ689" s="11"/>
      <c r="AK689" s="11"/>
      <c r="AL689" s="11"/>
      <c r="AM689" s="11"/>
    </row>
    <row r="690" spans="17:39" x14ac:dyDescent="0.2">
      <c r="Q690" s="11"/>
      <c r="Z690"/>
      <c r="AA690"/>
      <c r="AB690"/>
      <c r="AC690"/>
      <c r="AD690"/>
      <c r="AE690"/>
      <c r="AH690" s="11"/>
      <c r="AI690" s="11"/>
      <c r="AJ690" s="11"/>
      <c r="AK690" s="11"/>
      <c r="AL690" s="11"/>
      <c r="AM690" s="11"/>
    </row>
    <row r="691" spans="17:39" x14ac:dyDescent="0.2">
      <c r="Q691" s="11"/>
      <c r="Z691"/>
      <c r="AA691"/>
      <c r="AB691"/>
      <c r="AC691"/>
      <c r="AD691"/>
      <c r="AE691"/>
      <c r="AH691" s="11"/>
      <c r="AI691" s="11"/>
      <c r="AJ691" s="11"/>
      <c r="AK691" s="11"/>
      <c r="AL691" s="11"/>
      <c r="AM691" s="11"/>
    </row>
    <row r="692" spans="17:39" x14ac:dyDescent="0.2">
      <c r="Q692" s="11"/>
      <c r="Z692"/>
      <c r="AA692"/>
      <c r="AB692"/>
      <c r="AC692"/>
      <c r="AD692"/>
      <c r="AE692"/>
      <c r="AH692" s="11"/>
      <c r="AI692" s="11"/>
      <c r="AJ692" s="11"/>
      <c r="AK692" s="11"/>
      <c r="AL692" s="11"/>
      <c r="AM692" s="11"/>
    </row>
    <row r="693" spans="17:39" x14ac:dyDescent="0.2">
      <c r="Q693" s="11"/>
      <c r="Z693"/>
      <c r="AA693"/>
      <c r="AB693"/>
      <c r="AC693"/>
      <c r="AD693"/>
      <c r="AE693"/>
      <c r="AH693" s="11"/>
      <c r="AI693" s="11"/>
      <c r="AJ693" s="11"/>
      <c r="AK693" s="11"/>
      <c r="AL693" s="11"/>
      <c r="AM693" s="11"/>
    </row>
    <row r="694" spans="17:39" x14ac:dyDescent="0.2">
      <c r="Q694" s="11"/>
      <c r="Z694"/>
      <c r="AA694"/>
      <c r="AB694"/>
      <c r="AC694"/>
      <c r="AD694"/>
      <c r="AE694"/>
      <c r="AH694" s="11"/>
      <c r="AI694" s="11"/>
      <c r="AJ694" s="11"/>
      <c r="AK694" s="11"/>
      <c r="AL694" s="11"/>
      <c r="AM694" s="11"/>
    </row>
    <row r="695" spans="17:39" x14ac:dyDescent="0.2">
      <c r="Q695" s="11"/>
      <c r="Z695"/>
      <c r="AA695"/>
      <c r="AB695"/>
      <c r="AC695"/>
      <c r="AD695"/>
      <c r="AE695"/>
      <c r="AH695" s="11"/>
      <c r="AI695" s="11"/>
      <c r="AJ695" s="11"/>
      <c r="AK695" s="11"/>
      <c r="AL695" s="11"/>
      <c r="AM695" s="11"/>
    </row>
    <row r="696" spans="17:39" x14ac:dyDescent="0.2">
      <c r="Q696" s="11"/>
      <c r="Z696"/>
      <c r="AA696"/>
      <c r="AB696"/>
      <c r="AC696"/>
      <c r="AD696"/>
      <c r="AE696"/>
      <c r="AH696" s="11"/>
      <c r="AI696" s="11"/>
      <c r="AJ696" s="11"/>
      <c r="AK696" s="11"/>
      <c r="AL696" s="11"/>
      <c r="AM696" s="11"/>
    </row>
    <row r="697" spans="17:39" x14ac:dyDescent="0.2">
      <c r="Q697" s="11"/>
      <c r="Z697"/>
      <c r="AA697"/>
      <c r="AB697"/>
      <c r="AC697"/>
      <c r="AD697"/>
      <c r="AE697"/>
      <c r="AH697" s="11"/>
      <c r="AI697" s="11"/>
      <c r="AJ697" s="11"/>
      <c r="AK697" s="11"/>
      <c r="AL697" s="11"/>
      <c r="AM697" s="11"/>
    </row>
    <row r="698" spans="17:39" x14ac:dyDescent="0.2">
      <c r="Q698" s="11"/>
      <c r="Z698"/>
      <c r="AA698"/>
      <c r="AB698"/>
      <c r="AC698"/>
      <c r="AD698"/>
      <c r="AE698"/>
      <c r="AH698" s="11"/>
      <c r="AI698" s="11"/>
      <c r="AJ698" s="11"/>
      <c r="AK698" s="11"/>
      <c r="AL698" s="11"/>
      <c r="AM698" s="11"/>
    </row>
    <row r="699" spans="17:39" x14ac:dyDescent="0.2">
      <c r="Q699" s="11"/>
      <c r="Z699"/>
      <c r="AA699"/>
      <c r="AB699"/>
      <c r="AC699"/>
      <c r="AD699"/>
      <c r="AE699"/>
      <c r="AH699" s="11"/>
      <c r="AI699" s="11"/>
      <c r="AJ699" s="11"/>
      <c r="AK699" s="11"/>
      <c r="AL699" s="11"/>
      <c r="AM699" s="11"/>
    </row>
    <row r="700" spans="17:39" x14ac:dyDescent="0.2">
      <c r="Q700" s="11"/>
      <c r="Z700"/>
      <c r="AA700"/>
      <c r="AB700"/>
      <c r="AC700"/>
      <c r="AD700"/>
      <c r="AE700"/>
      <c r="AH700" s="11"/>
      <c r="AI700" s="11"/>
      <c r="AJ700" s="11"/>
      <c r="AK700" s="11"/>
      <c r="AL700" s="11"/>
      <c r="AM700" s="11"/>
    </row>
    <row r="701" spans="17:39" x14ac:dyDescent="0.2">
      <c r="Q701" s="11"/>
      <c r="Z701"/>
      <c r="AA701"/>
      <c r="AB701"/>
      <c r="AC701"/>
      <c r="AD701"/>
      <c r="AE701"/>
      <c r="AH701" s="11"/>
      <c r="AI701" s="11"/>
      <c r="AJ701" s="11"/>
      <c r="AK701" s="11"/>
      <c r="AL701" s="11"/>
      <c r="AM701" s="11"/>
    </row>
    <row r="702" spans="17:39" x14ac:dyDescent="0.2">
      <c r="Q702" s="11"/>
      <c r="Z702"/>
      <c r="AA702"/>
      <c r="AB702"/>
      <c r="AC702"/>
      <c r="AD702"/>
      <c r="AE702"/>
      <c r="AH702" s="11"/>
      <c r="AI702" s="11"/>
      <c r="AJ702" s="11"/>
      <c r="AK702" s="11"/>
      <c r="AL702" s="11"/>
      <c r="AM702" s="11"/>
    </row>
    <row r="703" spans="17:39" x14ac:dyDescent="0.2">
      <c r="Q703" s="11"/>
      <c r="Z703"/>
      <c r="AA703"/>
      <c r="AB703"/>
      <c r="AC703"/>
      <c r="AD703"/>
      <c r="AE703"/>
      <c r="AH703" s="11"/>
      <c r="AI703" s="11"/>
      <c r="AJ703" s="11"/>
      <c r="AK703" s="11"/>
      <c r="AL703" s="11"/>
      <c r="AM703" s="11"/>
    </row>
    <row r="704" spans="17:39" x14ac:dyDescent="0.2">
      <c r="Q704" s="11"/>
      <c r="Z704"/>
      <c r="AA704"/>
      <c r="AB704"/>
      <c r="AC704"/>
      <c r="AD704"/>
      <c r="AE704"/>
      <c r="AH704" s="11"/>
      <c r="AI704" s="11"/>
      <c r="AJ704" s="11"/>
      <c r="AK704" s="11"/>
      <c r="AL704" s="11"/>
      <c r="AM704" s="11"/>
    </row>
    <row r="705" spans="17:39" x14ac:dyDescent="0.2">
      <c r="Q705" s="11"/>
      <c r="Z705"/>
      <c r="AA705"/>
      <c r="AB705"/>
      <c r="AC705"/>
      <c r="AD705"/>
      <c r="AE705"/>
      <c r="AH705" s="11"/>
      <c r="AI705" s="11"/>
      <c r="AJ705" s="11"/>
      <c r="AK705" s="11"/>
      <c r="AL705" s="11"/>
      <c r="AM705" s="11"/>
    </row>
    <row r="706" spans="17:39" x14ac:dyDescent="0.2">
      <c r="Q706" s="11"/>
      <c r="Z706"/>
      <c r="AA706"/>
      <c r="AB706"/>
      <c r="AC706"/>
      <c r="AD706"/>
      <c r="AE706"/>
      <c r="AH706" s="11"/>
      <c r="AI706" s="11"/>
      <c r="AJ706" s="11"/>
      <c r="AK706" s="11"/>
      <c r="AL706" s="11"/>
      <c r="AM706" s="11"/>
    </row>
    <row r="707" spans="17:39" x14ac:dyDescent="0.2">
      <c r="Q707" s="11"/>
      <c r="Z707"/>
      <c r="AA707"/>
      <c r="AB707"/>
      <c r="AC707"/>
      <c r="AD707"/>
      <c r="AE707"/>
      <c r="AH707" s="11"/>
      <c r="AI707" s="11"/>
      <c r="AJ707" s="11"/>
      <c r="AK707" s="11"/>
      <c r="AL707" s="11"/>
      <c r="AM707" s="11"/>
    </row>
    <row r="708" spans="17:39" x14ac:dyDescent="0.2">
      <c r="Q708" s="11"/>
      <c r="Z708"/>
      <c r="AA708"/>
      <c r="AB708"/>
      <c r="AC708"/>
      <c r="AD708"/>
      <c r="AE708"/>
      <c r="AH708" s="11"/>
      <c r="AI708" s="11"/>
      <c r="AJ708" s="11"/>
      <c r="AK708" s="11"/>
      <c r="AL708" s="11"/>
      <c r="AM708" s="11"/>
    </row>
    <row r="709" spans="17:39" x14ac:dyDescent="0.2">
      <c r="Q709" s="11"/>
      <c r="Z709"/>
      <c r="AA709"/>
      <c r="AB709"/>
      <c r="AC709"/>
      <c r="AD709"/>
      <c r="AE709"/>
      <c r="AH709" s="11"/>
      <c r="AI709" s="11"/>
      <c r="AJ709" s="11"/>
      <c r="AK709" s="11"/>
      <c r="AL709" s="11"/>
      <c r="AM709" s="11"/>
    </row>
    <row r="710" spans="17:39" x14ac:dyDescent="0.2">
      <c r="Q710" s="11"/>
      <c r="Z710"/>
      <c r="AA710"/>
      <c r="AB710"/>
      <c r="AC710"/>
      <c r="AD710"/>
      <c r="AE710"/>
      <c r="AH710" s="11"/>
      <c r="AI710" s="11"/>
      <c r="AJ710" s="11"/>
      <c r="AK710" s="11"/>
      <c r="AL710" s="11"/>
      <c r="AM710" s="11"/>
    </row>
    <row r="711" spans="17:39" x14ac:dyDescent="0.2">
      <c r="Q711" s="11"/>
      <c r="Z711"/>
      <c r="AA711"/>
      <c r="AB711"/>
      <c r="AC711"/>
      <c r="AD711"/>
      <c r="AE711"/>
      <c r="AH711" s="11"/>
      <c r="AI711" s="11"/>
      <c r="AJ711" s="11"/>
      <c r="AK711" s="11"/>
      <c r="AL711" s="11"/>
      <c r="AM711" s="11"/>
    </row>
    <row r="712" spans="17:39" x14ac:dyDescent="0.2">
      <c r="Q712" s="11"/>
      <c r="Z712"/>
      <c r="AA712"/>
      <c r="AB712"/>
      <c r="AC712"/>
      <c r="AD712"/>
      <c r="AE712"/>
      <c r="AH712" s="11"/>
      <c r="AI712" s="11"/>
      <c r="AJ712" s="11"/>
      <c r="AK712" s="11"/>
      <c r="AL712" s="11"/>
      <c r="AM712" s="11"/>
    </row>
    <row r="713" spans="17:39" x14ac:dyDescent="0.2">
      <c r="Q713" s="11"/>
      <c r="Z713"/>
      <c r="AA713"/>
      <c r="AB713"/>
      <c r="AC713"/>
      <c r="AD713"/>
      <c r="AE713"/>
      <c r="AH713" s="11"/>
      <c r="AI713" s="11"/>
      <c r="AJ713" s="11"/>
      <c r="AK713" s="11"/>
      <c r="AL713" s="11"/>
      <c r="AM713" s="11"/>
    </row>
    <row r="714" spans="17:39" x14ac:dyDescent="0.2">
      <c r="Q714" s="11"/>
      <c r="Z714"/>
      <c r="AA714"/>
      <c r="AB714"/>
      <c r="AC714"/>
      <c r="AD714"/>
      <c r="AE714"/>
      <c r="AH714" s="11"/>
      <c r="AI714" s="11"/>
      <c r="AJ714" s="11"/>
      <c r="AK714" s="11"/>
      <c r="AL714" s="11"/>
      <c r="AM714" s="11"/>
    </row>
    <row r="715" spans="17:39" x14ac:dyDescent="0.2">
      <c r="Q715" s="11"/>
      <c r="Z715"/>
      <c r="AA715"/>
      <c r="AB715"/>
      <c r="AC715"/>
      <c r="AD715"/>
      <c r="AE715"/>
      <c r="AH715" s="11"/>
      <c r="AI715" s="11"/>
      <c r="AJ715" s="11"/>
      <c r="AK715" s="11"/>
      <c r="AL715" s="11"/>
      <c r="AM715" s="11"/>
    </row>
    <row r="716" spans="17:39" x14ac:dyDescent="0.2">
      <c r="Q716" s="11"/>
      <c r="Z716"/>
      <c r="AA716"/>
      <c r="AB716"/>
      <c r="AC716"/>
      <c r="AD716"/>
      <c r="AE716"/>
      <c r="AH716" s="11"/>
      <c r="AI716" s="11"/>
      <c r="AJ716" s="11"/>
      <c r="AK716" s="11"/>
      <c r="AL716" s="11"/>
      <c r="AM716" s="11"/>
    </row>
    <row r="717" spans="17:39" x14ac:dyDescent="0.2">
      <c r="Q717" s="11"/>
      <c r="Z717"/>
      <c r="AA717"/>
      <c r="AB717"/>
      <c r="AC717"/>
      <c r="AD717"/>
      <c r="AE717"/>
      <c r="AH717" s="11"/>
      <c r="AI717" s="11"/>
      <c r="AJ717" s="11"/>
      <c r="AK717" s="11"/>
      <c r="AL717" s="11"/>
      <c r="AM717" s="11"/>
    </row>
    <row r="718" spans="17:39" x14ac:dyDescent="0.2">
      <c r="Q718" s="11"/>
      <c r="Z718"/>
      <c r="AA718"/>
      <c r="AB718"/>
      <c r="AC718"/>
      <c r="AD718"/>
      <c r="AE718"/>
      <c r="AH718" s="11"/>
      <c r="AI718" s="11"/>
      <c r="AJ718" s="11"/>
      <c r="AK718" s="11"/>
      <c r="AL718" s="11"/>
      <c r="AM718" s="11"/>
    </row>
    <row r="719" spans="17:39" x14ac:dyDescent="0.2">
      <c r="Q719" s="11"/>
      <c r="Z719"/>
      <c r="AA719"/>
      <c r="AB719"/>
      <c r="AC719"/>
      <c r="AD719"/>
      <c r="AE719"/>
      <c r="AH719" s="11"/>
      <c r="AI719" s="11"/>
      <c r="AJ719" s="11"/>
      <c r="AK719" s="11"/>
      <c r="AL719" s="11"/>
      <c r="AM719" s="11"/>
    </row>
    <row r="720" spans="17:39" x14ac:dyDescent="0.2">
      <c r="Q720" s="11"/>
      <c r="Z720"/>
      <c r="AA720"/>
      <c r="AB720"/>
      <c r="AC720"/>
      <c r="AD720"/>
      <c r="AE720"/>
      <c r="AH720" s="11"/>
      <c r="AI720" s="11"/>
      <c r="AJ720" s="11"/>
      <c r="AK720" s="11"/>
      <c r="AL720" s="11"/>
      <c r="AM720" s="11"/>
    </row>
    <row r="721" spans="17:39" x14ac:dyDescent="0.2">
      <c r="Q721" s="11"/>
      <c r="Z721"/>
      <c r="AA721"/>
      <c r="AB721"/>
      <c r="AC721"/>
      <c r="AD721"/>
      <c r="AE721"/>
      <c r="AH721" s="11"/>
      <c r="AI721" s="11"/>
      <c r="AJ721" s="11"/>
      <c r="AK721" s="11"/>
      <c r="AL721" s="11"/>
      <c r="AM721" s="11"/>
    </row>
    <row r="722" spans="17:39" x14ac:dyDescent="0.2">
      <c r="Q722" s="11"/>
      <c r="Z722"/>
      <c r="AA722"/>
      <c r="AB722"/>
      <c r="AC722"/>
      <c r="AD722"/>
      <c r="AE722"/>
      <c r="AH722" s="11"/>
      <c r="AI722" s="11"/>
      <c r="AJ722" s="11"/>
      <c r="AK722" s="11"/>
      <c r="AL722" s="11"/>
      <c r="AM722" s="11"/>
    </row>
    <row r="723" spans="17:39" x14ac:dyDescent="0.2">
      <c r="Q723" s="11"/>
      <c r="Z723"/>
      <c r="AA723"/>
      <c r="AB723"/>
      <c r="AC723"/>
      <c r="AD723"/>
      <c r="AE723"/>
      <c r="AH723" s="11"/>
      <c r="AI723" s="11"/>
      <c r="AJ723" s="11"/>
      <c r="AK723" s="11"/>
      <c r="AL723" s="11"/>
      <c r="AM723" s="11"/>
    </row>
    <row r="724" spans="17:39" x14ac:dyDescent="0.2">
      <c r="Q724" s="11"/>
      <c r="Z724"/>
      <c r="AA724"/>
      <c r="AB724"/>
      <c r="AC724"/>
      <c r="AD724"/>
      <c r="AE724"/>
      <c r="AH724" s="11"/>
      <c r="AI724" s="11"/>
      <c r="AJ724" s="11"/>
      <c r="AK724" s="11"/>
      <c r="AL724" s="11"/>
      <c r="AM724" s="11"/>
    </row>
    <row r="725" spans="17:39" x14ac:dyDescent="0.2">
      <c r="Q725" s="11"/>
      <c r="Z725"/>
      <c r="AA725"/>
      <c r="AB725"/>
      <c r="AC725"/>
      <c r="AD725"/>
      <c r="AE725"/>
      <c r="AH725" s="11"/>
      <c r="AI725" s="11"/>
      <c r="AJ725" s="11"/>
      <c r="AK725" s="11"/>
      <c r="AL725" s="11"/>
      <c r="AM725" s="11"/>
    </row>
    <row r="726" spans="17:39" x14ac:dyDescent="0.2">
      <c r="Q726" s="11"/>
      <c r="Z726"/>
      <c r="AA726"/>
      <c r="AB726"/>
      <c r="AC726"/>
      <c r="AD726"/>
      <c r="AE726"/>
      <c r="AH726" s="11"/>
      <c r="AI726" s="11"/>
      <c r="AJ726" s="11"/>
      <c r="AK726" s="11"/>
      <c r="AL726" s="11"/>
      <c r="AM726" s="11"/>
    </row>
    <row r="727" spans="17:39" x14ac:dyDescent="0.2">
      <c r="Q727" s="11"/>
      <c r="Z727"/>
      <c r="AA727"/>
      <c r="AB727"/>
      <c r="AC727"/>
      <c r="AD727"/>
      <c r="AE727"/>
      <c r="AH727" s="11"/>
      <c r="AI727" s="11"/>
      <c r="AJ727" s="11"/>
      <c r="AK727" s="11"/>
      <c r="AL727" s="11"/>
      <c r="AM727" s="11"/>
    </row>
    <row r="728" spans="17:39" x14ac:dyDescent="0.2">
      <c r="Q728" s="11"/>
      <c r="Z728"/>
      <c r="AA728"/>
      <c r="AB728"/>
      <c r="AC728"/>
      <c r="AD728"/>
      <c r="AE728"/>
      <c r="AH728" s="11"/>
      <c r="AI728" s="11"/>
      <c r="AJ728" s="11"/>
      <c r="AK728" s="11"/>
      <c r="AL728" s="11"/>
      <c r="AM728" s="11"/>
    </row>
    <row r="729" spans="17:39" x14ac:dyDescent="0.2">
      <c r="Q729" s="11"/>
      <c r="Z729"/>
      <c r="AA729"/>
      <c r="AB729"/>
      <c r="AC729"/>
      <c r="AD729"/>
      <c r="AE729"/>
      <c r="AH729" s="11"/>
      <c r="AI729" s="11"/>
      <c r="AJ729" s="11"/>
      <c r="AK729" s="11"/>
      <c r="AL729" s="11"/>
      <c r="AM729" s="11"/>
    </row>
    <row r="730" spans="17:39" x14ac:dyDescent="0.2">
      <c r="Q730" s="11"/>
      <c r="Z730"/>
      <c r="AA730"/>
      <c r="AB730"/>
      <c r="AC730"/>
      <c r="AD730"/>
      <c r="AE730"/>
      <c r="AH730" s="11"/>
      <c r="AI730" s="11"/>
      <c r="AJ730" s="11"/>
      <c r="AK730" s="11"/>
      <c r="AL730" s="11"/>
      <c r="AM730" s="11"/>
    </row>
    <row r="731" spans="17:39" x14ac:dyDescent="0.2">
      <c r="Q731" s="11"/>
      <c r="Z731"/>
      <c r="AA731"/>
      <c r="AB731"/>
      <c r="AC731"/>
      <c r="AD731"/>
      <c r="AE731"/>
      <c r="AH731" s="11"/>
      <c r="AI731" s="11"/>
      <c r="AJ731" s="11"/>
      <c r="AK731" s="11"/>
      <c r="AL731" s="11"/>
      <c r="AM731" s="11"/>
    </row>
    <row r="732" spans="17:39" x14ac:dyDescent="0.2">
      <c r="Q732" s="11"/>
      <c r="Z732"/>
      <c r="AA732"/>
      <c r="AB732"/>
      <c r="AC732"/>
      <c r="AD732"/>
      <c r="AE732"/>
      <c r="AH732" s="11"/>
      <c r="AI732" s="11"/>
      <c r="AJ732" s="11"/>
      <c r="AK732" s="11"/>
      <c r="AL732" s="11"/>
      <c r="AM732" s="11"/>
    </row>
    <row r="733" spans="17:39" x14ac:dyDescent="0.2">
      <c r="Q733" s="11"/>
      <c r="Z733"/>
      <c r="AA733"/>
      <c r="AB733"/>
      <c r="AC733"/>
      <c r="AD733"/>
      <c r="AE733"/>
      <c r="AH733" s="11"/>
      <c r="AI733" s="11"/>
      <c r="AJ733" s="11"/>
      <c r="AK733" s="11"/>
      <c r="AL733" s="11"/>
      <c r="AM733" s="11"/>
    </row>
    <row r="734" spans="17:39" x14ac:dyDescent="0.2">
      <c r="Q734" s="11"/>
      <c r="Z734"/>
      <c r="AA734"/>
      <c r="AB734"/>
      <c r="AC734"/>
      <c r="AD734"/>
      <c r="AE734"/>
      <c r="AH734" s="11"/>
      <c r="AI734" s="11"/>
      <c r="AJ734" s="11"/>
      <c r="AK734" s="11"/>
      <c r="AL734" s="11"/>
      <c r="AM734" s="11"/>
    </row>
    <row r="735" spans="17:39" x14ac:dyDescent="0.2">
      <c r="Q735" s="11"/>
      <c r="Z735"/>
      <c r="AA735"/>
      <c r="AB735"/>
      <c r="AC735"/>
      <c r="AD735"/>
      <c r="AE735"/>
      <c r="AH735" s="11"/>
      <c r="AI735" s="11"/>
      <c r="AJ735" s="11"/>
      <c r="AK735" s="11"/>
      <c r="AL735" s="11"/>
      <c r="AM735" s="11"/>
    </row>
    <row r="736" spans="17:39" x14ac:dyDescent="0.2">
      <c r="Q736" s="11"/>
      <c r="Z736"/>
      <c r="AA736"/>
      <c r="AB736"/>
      <c r="AC736"/>
      <c r="AD736"/>
      <c r="AE736"/>
      <c r="AH736" s="11"/>
      <c r="AI736" s="11"/>
      <c r="AJ736" s="11"/>
      <c r="AK736" s="11"/>
      <c r="AL736" s="11"/>
      <c r="AM736" s="11"/>
    </row>
    <row r="737" spans="17:39" x14ac:dyDescent="0.2">
      <c r="Q737" s="11"/>
      <c r="Z737"/>
      <c r="AA737"/>
      <c r="AB737"/>
      <c r="AC737"/>
      <c r="AD737"/>
      <c r="AE737"/>
      <c r="AH737" s="11"/>
      <c r="AI737" s="11"/>
      <c r="AJ737" s="11"/>
      <c r="AK737" s="11"/>
      <c r="AL737" s="11"/>
      <c r="AM737" s="11"/>
    </row>
    <row r="738" spans="17:39" x14ac:dyDescent="0.2">
      <c r="Q738" s="11"/>
      <c r="Z738"/>
      <c r="AA738"/>
      <c r="AB738"/>
      <c r="AC738"/>
      <c r="AD738"/>
      <c r="AE738"/>
      <c r="AH738" s="11"/>
      <c r="AI738" s="11"/>
      <c r="AJ738" s="11"/>
      <c r="AK738" s="11"/>
      <c r="AL738" s="11"/>
      <c r="AM738" s="11"/>
    </row>
    <row r="739" spans="17:39" x14ac:dyDescent="0.2">
      <c r="Q739" s="11"/>
      <c r="Z739"/>
      <c r="AA739"/>
      <c r="AB739"/>
      <c r="AC739"/>
      <c r="AD739"/>
      <c r="AE739"/>
      <c r="AH739" s="11"/>
      <c r="AI739" s="11"/>
      <c r="AJ739" s="11"/>
      <c r="AK739" s="11"/>
      <c r="AL739" s="11"/>
      <c r="AM739" s="11"/>
    </row>
    <row r="740" spans="17:39" x14ac:dyDescent="0.2">
      <c r="Q740" s="11"/>
      <c r="Z740"/>
      <c r="AA740"/>
      <c r="AB740"/>
      <c r="AC740"/>
      <c r="AD740"/>
      <c r="AE740"/>
      <c r="AH740" s="11"/>
      <c r="AI740" s="11"/>
      <c r="AJ740" s="11"/>
      <c r="AK740" s="11"/>
      <c r="AL740" s="11"/>
      <c r="AM740" s="11"/>
    </row>
    <row r="741" spans="17:39" x14ac:dyDescent="0.2">
      <c r="Q741" s="11"/>
      <c r="Z741"/>
      <c r="AA741"/>
      <c r="AB741"/>
      <c r="AC741"/>
      <c r="AD741"/>
      <c r="AE741"/>
      <c r="AH741" s="11"/>
      <c r="AI741" s="11"/>
      <c r="AJ741" s="11"/>
      <c r="AK741" s="11"/>
      <c r="AL741" s="11"/>
      <c r="AM741" s="11"/>
    </row>
    <row r="742" spans="17:39" x14ac:dyDescent="0.2">
      <c r="Q742" s="11"/>
      <c r="Z742"/>
      <c r="AA742"/>
      <c r="AB742"/>
      <c r="AC742"/>
      <c r="AD742"/>
      <c r="AE742"/>
      <c r="AH742" s="11"/>
      <c r="AI742" s="11"/>
      <c r="AJ742" s="11"/>
      <c r="AK742" s="11"/>
      <c r="AL742" s="11"/>
      <c r="AM742" s="11"/>
    </row>
    <row r="743" spans="17:39" x14ac:dyDescent="0.2">
      <c r="Q743" s="11"/>
      <c r="Z743"/>
      <c r="AA743"/>
      <c r="AB743"/>
      <c r="AC743"/>
      <c r="AD743"/>
      <c r="AE743"/>
      <c r="AH743" s="11"/>
      <c r="AI743" s="11"/>
      <c r="AJ743" s="11"/>
      <c r="AK743" s="11"/>
      <c r="AL743" s="11"/>
      <c r="AM743" s="11"/>
    </row>
    <row r="744" spans="17:39" x14ac:dyDescent="0.2">
      <c r="Q744" s="11"/>
      <c r="Z744"/>
      <c r="AA744"/>
      <c r="AB744"/>
      <c r="AC744"/>
      <c r="AD744"/>
      <c r="AE744"/>
      <c r="AH744" s="11"/>
      <c r="AI744" s="11"/>
      <c r="AJ744" s="11"/>
      <c r="AK744" s="11"/>
      <c r="AL744" s="11"/>
      <c r="AM744" s="11"/>
    </row>
    <row r="745" spans="17:39" x14ac:dyDescent="0.2">
      <c r="Q745" s="11"/>
      <c r="Z745"/>
      <c r="AA745"/>
      <c r="AB745"/>
      <c r="AC745"/>
      <c r="AD745"/>
      <c r="AE745"/>
      <c r="AH745" s="11"/>
      <c r="AI745" s="11"/>
      <c r="AJ745" s="11"/>
      <c r="AK745" s="11"/>
      <c r="AL745" s="11"/>
      <c r="AM745" s="11"/>
    </row>
    <row r="746" spans="17:39" x14ac:dyDescent="0.2">
      <c r="Q746" s="11"/>
      <c r="Z746"/>
      <c r="AA746"/>
      <c r="AB746"/>
      <c r="AC746"/>
      <c r="AD746"/>
      <c r="AE746"/>
      <c r="AH746" s="11"/>
      <c r="AI746" s="11"/>
      <c r="AJ746" s="11"/>
      <c r="AK746" s="11"/>
      <c r="AL746" s="11"/>
      <c r="AM746" s="11"/>
    </row>
    <row r="747" spans="17:39" x14ac:dyDescent="0.2">
      <c r="Q747" s="11"/>
      <c r="Z747"/>
      <c r="AA747"/>
      <c r="AB747"/>
      <c r="AC747"/>
      <c r="AD747"/>
      <c r="AE747"/>
      <c r="AH747" s="11"/>
      <c r="AI747" s="11"/>
      <c r="AJ747" s="11"/>
      <c r="AK747" s="11"/>
      <c r="AL747" s="11"/>
      <c r="AM747" s="11"/>
    </row>
    <row r="748" spans="17:39" x14ac:dyDescent="0.2">
      <c r="Q748" s="11"/>
      <c r="Z748"/>
      <c r="AA748"/>
      <c r="AB748"/>
      <c r="AC748"/>
      <c r="AD748"/>
      <c r="AE748"/>
      <c r="AH748" s="11"/>
      <c r="AI748" s="11"/>
      <c r="AJ748" s="11"/>
      <c r="AK748" s="11"/>
      <c r="AL748" s="11"/>
      <c r="AM748" s="11"/>
    </row>
    <row r="749" spans="17:39" x14ac:dyDescent="0.2">
      <c r="Q749" s="11"/>
      <c r="Z749"/>
      <c r="AA749"/>
      <c r="AB749"/>
      <c r="AC749"/>
      <c r="AD749"/>
      <c r="AE749"/>
      <c r="AH749" s="11"/>
      <c r="AI749" s="11"/>
      <c r="AJ749" s="11"/>
      <c r="AK749" s="11"/>
      <c r="AL749" s="11"/>
      <c r="AM749" s="11"/>
    </row>
    <row r="750" spans="17:39" x14ac:dyDescent="0.2">
      <c r="Q750" s="11"/>
      <c r="Z750"/>
      <c r="AA750"/>
      <c r="AB750"/>
      <c r="AC750"/>
      <c r="AD750"/>
      <c r="AE750"/>
      <c r="AH750" s="11"/>
      <c r="AI750" s="11"/>
      <c r="AJ750" s="11"/>
      <c r="AK750" s="11"/>
      <c r="AL750" s="11"/>
      <c r="AM750" s="11"/>
    </row>
    <row r="751" spans="17:39" x14ac:dyDescent="0.2">
      <c r="Q751" s="11"/>
      <c r="Z751"/>
      <c r="AA751"/>
      <c r="AB751"/>
      <c r="AC751"/>
      <c r="AD751"/>
      <c r="AE751"/>
      <c r="AH751" s="11"/>
      <c r="AI751" s="11"/>
      <c r="AJ751" s="11"/>
      <c r="AK751" s="11"/>
      <c r="AL751" s="11"/>
      <c r="AM751" s="11"/>
    </row>
    <row r="752" spans="17:39" x14ac:dyDescent="0.2">
      <c r="Q752" s="11"/>
      <c r="Z752"/>
      <c r="AA752"/>
      <c r="AB752"/>
      <c r="AC752"/>
      <c r="AD752"/>
      <c r="AE752"/>
      <c r="AH752" s="11"/>
      <c r="AI752" s="11"/>
      <c r="AJ752" s="11"/>
      <c r="AK752" s="11"/>
      <c r="AL752" s="11"/>
      <c r="AM752" s="11"/>
    </row>
    <row r="753" spans="17:39" x14ac:dyDescent="0.2">
      <c r="Q753" s="11"/>
      <c r="Z753"/>
      <c r="AA753"/>
      <c r="AB753"/>
      <c r="AC753"/>
      <c r="AD753"/>
      <c r="AE753"/>
      <c r="AH753" s="11"/>
      <c r="AI753" s="11"/>
      <c r="AJ753" s="11"/>
      <c r="AK753" s="11"/>
      <c r="AL753" s="11"/>
      <c r="AM753" s="11"/>
    </row>
    <row r="754" spans="17:39" x14ac:dyDescent="0.2">
      <c r="Q754" s="11"/>
      <c r="Z754"/>
      <c r="AA754"/>
      <c r="AB754"/>
      <c r="AC754"/>
      <c r="AD754"/>
      <c r="AE754"/>
      <c r="AH754" s="11"/>
      <c r="AI754" s="11"/>
      <c r="AJ754" s="11"/>
      <c r="AK754" s="11"/>
      <c r="AL754" s="11"/>
      <c r="AM754" s="11"/>
    </row>
    <row r="755" spans="17:39" x14ac:dyDescent="0.2">
      <c r="Q755" s="11"/>
      <c r="Z755"/>
      <c r="AA755"/>
      <c r="AB755"/>
      <c r="AC755"/>
      <c r="AD755"/>
      <c r="AE755"/>
      <c r="AH755" s="11"/>
      <c r="AI755" s="11"/>
      <c r="AJ755" s="11"/>
      <c r="AK755" s="11"/>
      <c r="AL755" s="11"/>
      <c r="AM755" s="11"/>
    </row>
    <row r="756" spans="17:39" x14ac:dyDescent="0.2">
      <c r="Q756" s="11"/>
      <c r="Z756"/>
      <c r="AA756"/>
      <c r="AB756"/>
      <c r="AC756"/>
      <c r="AD756"/>
      <c r="AE756"/>
      <c r="AH756" s="11"/>
      <c r="AI756" s="11"/>
      <c r="AJ756" s="11"/>
      <c r="AK756" s="11"/>
      <c r="AL756" s="11"/>
      <c r="AM756" s="11"/>
    </row>
    <row r="757" spans="17:39" x14ac:dyDescent="0.2">
      <c r="Q757" s="11"/>
      <c r="Z757"/>
      <c r="AA757"/>
      <c r="AB757"/>
      <c r="AC757"/>
      <c r="AD757"/>
      <c r="AE757"/>
      <c r="AH757" s="11"/>
      <c r="AI757" s="11"/>
      <c r="AJ757" s="11"/>
      <c r="AK757" s="11"/>
      <c r="AL757" s="11"/>
      <c r="AM757" s="11"/>
    </row>
    <row r="758" spans="17:39" x14ac:dyDescent="0.2">
      <c r="Q758" s="11"/>
      <c r="Z758"/>
      <c r="AA758"/>
      <c r="AB758"/>
      <c r="AC758"/>
      <c r="AD758"/>
      <c r="AE758"/>
      <c r="AH758" s="11"/>
      <c r="AI758" s="11"/>
      <c r="AJ758" s="11"/>
      <c r="AK758" s="11"/>
      <c r="AL758" s="11"/>
      <c r="AM758" s="11"/>
    </row>
    <row r="759" spans="17:39" x14ac:dyDescent="0.2">
      <c r="Q759" s="11"/>
      <c r="Z759"/>
      <c r="AA759"/>
      <c r="AB759"/>
      <c r="AC759"/>
      <c r="AD759"/>
      <c r="AE759"/>
      <c r="AH759" s="11"/>
      <c r="AI759" s="11"/>
      <c r="AJ759" s="11"/>
      <c r="AK759" s="11"/>
      <c r="AL759" s="11"/>
      <c r="AM759" s="11"/>
    </row>
    <row r="760" spans="17:39" x14ac:dyDescent="0.2">
      <c r="Q760" s="11"/>
      <c r="Z760"/>
      <c r="AA760"/>
      <c r="AB760"/>
      <c r="AC760"/>
      <c r="AD760"/>
      <c r="AE760"/>
      <c r="AH760" s="11"/>
      <c r="AI760" s="11"/>
      <c r="AJ760" s="11"/>
      <c r="AK760" s="11"/>
      <c r="AL760" s="11"/>
      <c r="AM760" s="11"/>
    </row>
    <row r="761" spans="17:39" x14ac:dyDescent="0.2">
      <c r="Q761" s="11"/>
      <c r="Z761"/>
      <c r="AA761"/>
      <c r="AB761"/>
      <c r="AC761"/>
      <c r="AD761"/>
      <c r="AE761"/>
      <c r="AH761" s="11"/>
      <c r="AI761" s="11"/>
      <c r="AJ761" s="11"/>
      <c r="AK761" s="11"/>
      <c r="AL761" s="11"/>
      <c r="AM761" s="11"/>
    </row>
    <row r="762" spans="17:39" x14ac:dyDescent="0.2">
      <c r="Q762" s="11"/>
      <c r="Z762"/>
      <c r="AA762"/>
      <c r="AB762"/>
      <c r="AC762"/>
      <c r="AD762"/>
      <c r="AE762"/>
      <c r="AH762" s="11"/>
      <c r="AI762" s="11"/>
      <c r="AJ762" s="11"/>
      <c r="AK762" s="11"/>
      <c r="AL762" s="11"/>
      <c r="AM762" s="11"/>
    </row>
    <row r="763" spans="17:39" x14ac:dyDescent="0.2">
      <c r="Q763" s="11"/>
      <c r="Z763"/>
      <c r="AA763"/>
      <c r="AB763"/>
      <c r="AC763"/>
      <c r="AD763"/>
      <c r="AE763"/>
      <c r="AH763" s="11"/>
      <c r="AI763" s="11"/>
      <c r="AJ763" s="11"/>
      <c r="AK763" s="11"/>
      <c r="AL763" s="11"/>
      <c r="AM763" s="11"/>
    </row>
    <row r="764" spans="17:39" x14ac:dyDescent="0.2">
      <c r="Q764" s="11"/>
      <c r="Z764"/>
      <c r="AA764"/>
      <c r="AB764"/>
      <c r="AC764"/>
      <c r="AD764"/>
      <c r="AE764"/>
      <c r="AH764" s="11"/>
      <c r="AI764" s="11"/>
      <c r="AJ764" s="11"/>
      <c r="AK764" s="11"/>
      <c r="AL764" s="11"/>
      <c r="AM764" s="11"/>
    </row>
    <row r="765" spans="17:39" x14ac:dyDescent="0.2">
      <c r="Q765" s="11"/>
      <c r="Z765"/>
      <c r="AA765"/>
      <c r="AB765"/>
      <c r="AC765"/>
      <c r="AD765"/>
      <c r="AE765"/>
      <c r="AH765" s="11"/>
      <c r="AI765" s="11"/>
      <c r="AJ765" s="11"/>
      <c r="AK765" s="11"/>
      <c r="AL765" s="11"/>
      <c r="AM765" s="11"/>
    </row>
    <row r="766" spans="17:39" x14ac:dyDescent="0.2">
      <c r="Q766" s="11"/>
      <c r="Z766"/>
      <c r="AA766"/>
      <c r="AB766"/>
      <c r="AC766"/>
      <c r="AD766"/>
      <c r="AE766"/>
      <c r="AH766" s="11"/>
      <c r="AI766" s="11"/>
      <c r="AJ766" s="11"/>
      <c r="AK766" s="11"/>
      <c r="AL766" s="11"/>
      <c r="AM766" s="11"/>
    </row>
    <row r="767" spans="17:39" x14ac:dyDescent="0.2">
      <c r="Q767" s="11"/>
      <c r="Z767"/>
      <c r="AA767"/>
      <c r="AB767"/>
      <c r="AC767"/>
      <c r="AD767"/>
      <c r="AE767"/>
      <c r="AH767" s="11"/>
      <c r="AI767" s="11"/>
      <c r="AJ767" s="11"/>
      <c r="AK767" s="11"/>
      <c r="AL767" s="11"/>
      <c r="AM767" s="11"/>
    </row>
    <row r="768" spans="17:39" x14ac:dyDescent="0.2">
      <c r="Q768" s="11"/>
      <c r="Z768"/>
      <c r="AA768"/>
      <c r="AB768"/>
      <c r="AC768"/>
      <c r="AD768"/>
      <c r="AE768"/>
      <c r="AH768" s="11"/>
      <c r="AI768" s="11"/>
      <c r="AJ768" s="11"/>
      <c r="AK768" s="11"/>
      <c r="AL768" s="11"/>
      <c r="AM768" s="11"/>
    </row>
    <row r="769" spans="17:39" x14ac:dyDescent="0.2">
      <c r="Q769" s="11"/>
      <c r="Z769"/>
      <c r="AA769"/>
      <c r="AB769"/>
      <c r="AC769"/>
      <c r="AD769"/>
      <c r="AE769"/>
      <c r="AH769" s="11"/>
      <c r="AI769" s="11"/>
      <c r="AJ769" s="11"/>
      <c r="AK769" s="11"/>
      <c r="AL769" s="11"/>
      <c r="AM769" s="11"/>
    </row>
    <row r="770" spans="17:39" x14ac:dyDescent="0.2">
      <c r="Q770" s="11"/>
      <c r="Z770"/>
      <c r="AA770"/>
      <c r="AB770"/>
      <c r="AC770"/>
      <c r="AD770"/>
      <c r="AE770"/>
      <c r="AH770" s="11"/>
      <c r="AI770" s="11"/>
      <c r="AJ770" s="11"/>
      <c r="AK770" s="11"/>
      <c r="AL770" s="11"/>
      <c r="AM770" s="11"/>
    </row>
    <row r="771" spans="17:39" x14ac:dyDescent="0.2">
      <c r="Q771" s="11"/>
      <c r="Z771"/>
      <c r="AA771"/>
      <c r="AB771"/>
      <c r="AC771"/>
      <c r="AD771"/>
      <c r="AE771"/>
      <c r="AH771" s="11"/>
      <c r="AI771" s="11"/>
      <c r="AJ771" s="11"/>
      <c r="AK771" s="11"/>
      <c r="AL771" s="11"/>
      <c r="AM771" s="11"/>
    </row>
    <row r="772" spans="17:39" x14ac:dyDescent="0.2">
      <c r="Q772" s="11"/>
      <c r="Z772"/>
      <c r="AA772"/>
      <c r="AB772"/>
      <c r="AC772"/>
      <c r="AD772"/>
      <c r="AE772"/>
      <c r="AH772" s="11"/>
      <c r="AI772" s="11"/>
      <c r="AJ772" s="11"/>
      <c r="AK772" s="11"/>
      <c r="AL772" s="11"/>
      <c r="AM772" s="11"/>
    </row>
    <row r="773" spans="17:39" x14ac:dyDescent="0.2">
      <c r="Q773" s="11"/>
      <c r="Z773"/>
      <c r="AA773"/>
      <c r="AB773"/>
      <c r="AC773"/>
      <c r="AD773"/>
      <c r="AE773"/>
      <c r="AH773" s="11"/>
      <c r="AI773" s="11"/>
      <c r="AJ773" s="11"/>
      <c r="AK773" s="11"/>
      <c r="AL773" s="11"/>
      <c r="AM773" s="11"/>
    </row>
    <row r="774" spans="17:39" x14ac:dyDescent="0.2">
      <c r="Q774" s="11"/>
      <c r="Z774"/>
      <c r="AA774"/>
      <c r="AB774"/>
      <c r="AC774"/>
      <c r="AD774"/>
      <c r="AE774"/>
      <c r="AH774" s="11"/>
      <c r="AI774" s="11"/>
      <c r="AJ774" s="11"/>
      <c r="AK774" s="11"/>
      <c r="AL774" s="11"/>
      <c r="AM774" s="11"/>
    </row>
    <row r="775" spans="17:39" x14ac:dyDescent="0.2">
      <c r="Q775" s="11"/>
      <c r="Z775"/>
      <c r="AA775"/>
      <c r="AB775"/>
      <c r="AC775"/>
      <c r="AD775"/>
      <c r="AE775"/>
      <c r="AH775" s="11"/>
      <c r="AI775" s="11"/>
      <c r="AJ775" s="11"/>
      <c r="AK775" s="11"/>
      <c r="AL775" s="11"/>
      <c r="AM775" s="11"/>
    </row>
    <row r="776" spans="17:39" x14ac:dyDescent="0.2">
      <c r="Q776" s="11"/>
      <c r="Z776"/>
      <c r="AA776"/>
      <c r="AB776"/>
      <c r="AC776"/>
      <c r="AD776"/>
      <c r="AE776"/>
      <c r="AH776" s="11"/>
      <c r="AI776" s="11"/>
      <c r="AJ776" s="11"/>
      <c r="AK776" s="11"/>
      <c r="AL776" s="11"/>
      <c r="AM776" s="11"/>
    </row>
    <row r="777" spans="17:39" x14ac:dyDescent="0.2">
      <c r="Q777" s="11"/>
      <c r="Z777"/>
      <c r="AA777"/>
      <c r="AB777"/>
      <c r="AC777"/>
      <c r="AD777"/>
      <c r="AE777"/>
      <c r="AH777" s="11"/>
      <c r="AI777" s="11"/>
      <c r="AJ777" s="11"/>
      <c r="AK777" s="11"/>
      <c r="AL777" s="11"/>
      <c r="AM777" s="11"/>
    </row>
    <row r="778" spans="17:39" x14ac:dyDescent="0.2">
      <c r="Q778" s="11"/>
      <c r="Z778"/>
      <c r="AA778"/>
      <c r="AB778"/>
      <c r="AC778"/>
      <c r="AD778"/>
      <c r="AE778"/>
      <c r="AH778" s="11"/>
      <c r="AI778" s="11"/>
      <c r="AJ778" s="11"/>
      <c r="AK778" s="11"/>
      <c r="AL778" s="11"/>
      <c r="AM778" s="11"/>
    </row>
    <row r="779" spans="17:39" x14ac:dyDescent="0.2">
      <c r="Q779" s="11"/>
      <c r="Z779"/>
      <c r="AA779"/>
      <c r="AB779"/>
      <c r="AC779"/>
      <c r="AD779"/>
      <c r="AE779"/>
      <c r="AH779" s="11"/>
      <c r="AI779" s="11"/>
      <c r="AJ779" s="11"/>
      <c r="AK779" s="11"/>
      <c r="AL779" s="11"/>
      <c r="AM779" s="11"/>
    </row>
    <row r="780" spans="17:39" x14ac:dyDescent="0.2">
      <c r="Q780" s="11"/>
      <c r="Z780"/>
      <c r="AA780"/>
      <c r="AB780"/>
      <c r="AC780"/>
      <c r="AD780"/>
      <c r="AE780"/>
      <c r="AH780" s="11"/>
      <c r="AI780" s="11"/>
      <c r="AJ780" s="11"/>
      <c r="AK780" s="11"/>
      <c r="AL780" s="11"/>
      <c r="AM780" s="11"/>
    </row>
    <row r="781" spans="17:39" x14ac:dyDescent="0.2">
      <c r="Q781" s="11"/>
      <c r="Z781"/>
      <c r="AA781"/>
      <c r="AB781"/>
      <c r="AC781"/>
      <c r="AD781"/>
      <c r="AE781"/>
      <c r="AH781" s="11"/>
      <c r="AI781" s="11"/>
      <c r="AJ781" s="11"/>
      <c r="AK781" s="11"/>
      <c r="AL781" s="11"/>
      <c r="AM781" s="11"/>
    </row>
    <row r="782" spans="17:39" x14ac:dyDescent="0.2">
      <c r="Q782" s="11"/>
      <c r="Z782"/>
      <c r="AA782"/>
      <c r="AB782"/>
      <c r="AC782"/>
      <c r="AD782"/>
      <c r="AE782"/>
      <c r="AH782" s="11"/>
      <c r="AI782" s="11"/>
      <c r="AJ782" s="11"/>
      <c r="AK782" s="11"/>
      <c r="AL782" s="11"/>
      <c r="AM782" s="11"/>
    </row>
    <row r="783" spans="17:39" x14ac:dyDescent="0.2">
      <c r="Q783" s="11"/>
      <c r="Z783"/>
      <c r="AA783"/>
      <c r="AB783"/>
      <c r="AC783"/>
      <c r="AD783"/>
      <c r="AE783"/>
      <c r="AH783" s="11"/>
      <c r="AI783" s="11"/>
      <c r="AJ783" s="11"/>
      <c r="AK783" s="11"/>
      <c r="AL783" s="11"/>
      <c r="AM783" s="11"/>
    </row>
    <row r="784" spans="17:39" x14ac:dyDescent="0.2">
      <c r="Q784" s="11"/>
      <c r="Z784"/>
      <c r="AA784"/>
      <c r="AB784"/>
      <c r="AC784"/>
      <c r="AD784"/>
      <c r="AE784"/>
      <c r="AH784" s="11"/>
      <c r="AI784" s="11"/>
      <c r="AJ784" s="11"/>
      <c r="AK784" s="11"/>
      <c r="AL784" s="11"/>
      <c r="AM784" s="11"/>
    </row>
    <row r="785" spans="17:39" x14ac:dyDescent="0.2">
      <c r="Q785" s="11"/>
      <c r="Z785"/>
      <c r="AA785"/>
      <c r="AB785"/>
      <c r="AC785"/>
      <c r="AD785"/>
      <c r="AE785"/>
      <c r="AH785" s="11"/>
      <c r="AI785" s="11"/>
      <c r="AJ785" s="11"/>
      <c r="AK785" s="11"/>
      <c r="AL785" s="11"/>
      <c r="AM785" s="11"/>
    </row>
    <row r="786" spans="17:39" x14ac:dyDescent="0.2">
      <c r="Q786" s="11"/>
      <c r="Z786"/>
      <c r="AA786"/>
      <c r="AB786"/>
      <c r="AC786"/>
      <c r="AD786"/>
      <c r="AE786"/>
      <c r="AH786" s="11"/>
      <c r="AI786" s="11"/>
      <c r="AJ786" s="11"/>
      <c r="AK786" s="11"/>
      <c r="AL786" s="11"/>
      <c r="AM786" s="11"/>
    </row>
    <row r="787" spans="17:39" x14ac:dyDescent="0.2">
      <c r="Q787" s="11"/>
      <c r="Z787"/>
      <c r="AA787"/>
      <c r="AB787"/>
      <c r="AC787"/>
      <c r="AD787"/>
      <c r="AE787"/>
      <c r="AH787" s="11"/>
      <c r="AI787" s="11"/>
      <c r="AJ787" s="11"/>
      <c r="AK787" s="11"/>
      <c r="AL787" s="11"/>
      <c r="AM787" s="11"/>
    </row>
    <row r="788" spans="17:39" x14ac:dyDescent="0.2">
      <c r="Q788" s="11"/>
      <c r="Z788"/>
      <c r="AA788"/>
      <c r="AB788"/>
      <c r="AC788"/>
      <c r="AD788"/>
      <c r="AE788"/>
      <c r="AH788" s="11"/>
      <c r="AI788" s="11"/>
      <c r="AJ788" s="11"/>
      <c r="AK788" s="11"/>
      <c r="AL788" s="11"/>
      <c r="AM788" s="11"/>
    </row>
    <row r="789" spans="17:39" x14ac:dyDescent="0.2">
      <c r="Q789" s="11"/>
      <c r="Z789"/>
      <c r="AA789"/>
      <c r="AB789"/>
      <c r="AC789"/>
      <c r="AD789"/>
      <c r="AE789"/>
      <c r="AH789" s="11"/>
      <c r="AI789" s="11"/>
      <c r="AJ789" s="11"/>
      <c r="AK789" s="11"/>
      <c r="AL789" s="11"/>
      <c r="AM789" s="11"/>
    </row>
    <row r="790" spans="17:39" x14ac:dyDescent="0.2">
      <c r="Q790" s="11"/>
      <c r="Z790"/>
      <c r="AA790"/>
      <c r="AB790"/>
      <c r="AC790"/>
      <c r="AD790"/>
      <c r="AE790"/>
      <c r="AH790" s="11"/>
      <c r="AI790" s="11"/>
      <c r="AJ790" s="11"/>
      <c r="AK790" s="11"/>
      <c r="AL790" s="11"/>
      <c r="AM790" s="11"/>
    </row>
    <row r="791" spans="17:39" x14ac:dyDescent="0.2">
      <c r="Q791" s="11"/>
      <c r="Z791"/>
      <c r="AA791"/>
      <c r="AB791"/>
      <c r="AC791"/>
      <c r="AD791"/>
      <c r="AE791"/>
      <c r="AH791" s="11"/>
      <c r="AI791" s="11"/>
      <c r="AJ791" s="11"/>
      <c r="AK791" s="11"/>
      <c r="AL791" s="11"/>
      <c r="AM791" s="11"/>
    </row>
    <row r="792" spans="17:39" x14ac:dyDescent="0.2">
      <c r="Q792" s="11"/>
      <c r="Z792"/>
      <c r="AA792"/>
      <c r="AB792"/>
      <c r="AC792"/>
      <c r="AD792"/>
      <c r="AE792"/>
      <c r="AH792" s="11"/>
      <c r="AI792" s="11"/>
      <c r="AJ792" s="11"/>
      <c r="AK792" s="11"/>
      <c r="AL792" s="11"/>
      <c r="AM792" s="11"/>
    </row>
    <row r="793" spans="17:39" x14ac:dyDescent="0.2">
      <c r="Q793" s="11"/>
      <c r="Z793"/>
      <c r="AA793"/>
      <c r="AB793"/>
      <c r="AC793"/>
      <c r="AD793"/>
      <c r="AE793"/>
      <c r="AH793" s="11"/>
      <c r="AI793" s="11"/>
      <c r="AJ793" s="11"/>
      <c r="AK793" s="11"/>
      <c r="AL793" s="11"/>
      <c r="AM793" s="11"/>
    </row>
    <row r="794" spans="17:39" x14ac:dyDescent="0.2">
      <c r="Q794" s="11"/>
      <c r="Z794"/>
      <c r="AA794"/>
      <c r="AB794"/>
      <c r="AC794"/>
      <c r="AD794"/>
      <c r="AE794"/>
      <c r="AH794" s="11"/>
      <c r="AI794" s="11"/>
      <c r="AJ794" s="11"/>
      <c r="AK794" s="11"/>
      <c r="AL794" s="11"/>
      <c r="AM794" s="11"/>
    </row>
    <row r="795" spans="17:39" x14ac:dyDescent="0.2">
      <c r="Q795" s="11"/>
      <c r="Z795"/>
      <c r="AA795"/>
      <c r="AB795"/>
      <c r="AC795"/>
      <c r="AD795"/>
      <c r="AE795"/>
      <c r="AH795" s="11"/>
      <c r="AI795" s="11"/>
      <c r="AJ795" s="11"/>
      <c r="AK795" s="11"/>
      <c r="AL795" s="11"/>
      <c r="AM795" s="11"/>
    </row>
    <row r="796" spans="17:39" x14ac:dyDescent="0.2">
      <c r="Q796" s="11"/>
      <c r="Z796"/>
      <c r="AA796"/>
      <c r="AB796"/>
      <c r="AC796"/>
      <c r="AD796"/>
      <c r="AE796"/>
      <c r="AH796" s="11"/>
      <c r="AI796" s="11"/>
      <c r="AJ796" s="11"/>
      <c r="AK796" s="11"/>
      <c r="AL796" s="11"/>
      <c r="AM796" s="11"/>
    </row>
    <row r="797" spans="17:39" x14ac:dyDescent="0.2">
      <c r="Q797" s="11"/>
      <c r="Z797"/>
      <c r="AA797"/>
      <c r="AB797"/>
      <c r="AC797"/>
      <c r="AD797"/>
      <c r="AE797"/>
      <c r="AH797" s="11"/>
      <c r="AI797" s="11"/>
      <c r="AJ797" s="11"/>
      <c r="AK797" s="11"/>
      <c r="AL797" s="11"/>
      <c r="AM797" s="11"/>
    </row>
    <row r="798" spans="17:39" x14ac:dyDescent="0.2">
      <c r="Q798" s="11"/>
      <c r="Z798"/>
      <c r="AA798"/>
      <c r="AB798"/>
      <c r="AC798"/>
      <c r="AD798"/>
      <c r="AE798"/>
      <c r="AH798" s="11"/>
      <c r="AI798" s="11"/>
      <c r="AJ798" s="11"/>
      <c r="AK798" s="11"/>
      <c r="AL798" s="11"/>
      <c r="AM798" s="11"/>
    </row>
    <row r="799" spans="17:39" x14ac:dyDescent="0.2">
      <c r="Q799" s="11"/>
      <c r="Z799"/>
      <c r="AA799"/>
      <c r="AB799"/>
      <c r="AC799"/>
      <c r="AD799"/>
      <c r="AE799"/>
      <c r="AH799" s="11"/>
      <c r="AI799" s="11"/>
      <c r="AJ799" s="11"/>
      <c r="AK799" s="11"/>
      <c r="AL799" s="11"/>
      <c r="AM799" s="11"/>
    </row>
    <row r="800" spans="17:39" x14ac:dyDescent="0.2">
      <c r="Q800" s="11"/>
      <c r="Z800"/>
      <c r="AA800"/>
      <c r="AB800"/>
      <c r="AC800"/>
      <c r="AD800"/>
      <c r="AE800"/>
      <c r="AH800" s="11"/>
      <c r="AI800" s="11"/>
      <c r="AJ800" s="11"/>
      <c r="AK800" s="11"/>
      <c r="AL800" s="11"/>
      <c r="AM800" s="11"/>
    </row>
    <row r="801" spans="17:39" x14ac:dyDescent="0.2">
      <c r="Q801" s="11"/>
      <c r="Z801"/>
      <c r="AA801"/>
      <c r="AB801"/>
      <c r="AC801"/>
      <c r="AD801"/>
      <c r="AE801"/>
      <c r="AH801" s="11"/>
      <c r="AI801" s="11"/>
      <c r="AJ801" s="11"/>
      <c r="AK801" s="11"/>
      <c r="AL801" s="11"/>
      <c r="AM801" s="11"/>
    </row>
    <row r="802" spans="17:39" x14ac:dyDescent="0.2">
      <c r="Q802" s="11"/>
      <c r="Z802"/>
      <c r="AA802"/>
      <c r="AB802"/>
      <c r="AC802"/>
      <c r="AD802"/>
      <c r="AE802"/>
      <c r="AH802" s="11"/>
      <c r="AI802" s="11"/>
      <c r="AJ802" s="11"/>
      <c r="AK802" s="11"/>
      <c r="AL802" s="11"/>
      <c r="AM802" s="11"/>
    </row>
    <row r="803" spans="17:39" x14ac:dyDescent="0.2">
      <c r="Q803" s="11"/>
      <c r="Z803"/>
      <c r="AA803"/>
      <c r="AB803"/>
      <c r="AC803"/>
      <c r="AD803"/>
      <c r="AE803"/>
      <c r="AH803" s="11"/>
      <c r="AI803" s="11"/>
      <c r="AJ803" s="11"/>
      <c r="AK803" s="11"/>
      <c r="AL803" s="11"/>
      <c r="AM803" s="11"/>
    </row>
    <row r="804" spans="17:39" x14ac:dyDescent="0.2">
      <c r="Q804" s="11"/>
      <c r="Z804"/>
      <c r="AA804"/>
      <c r="AB804"/>
      <c r="AC804"/>
      <c r="AD804"/>
      <c r="AE804"/>
      <c r="AH804" s="11"/>
      <c r="AI804" s="11"/>
      <c r="AJ804" s="11"/>
      <c r="AK804" s="11"/>
      <c r="AL804" s="11"/>
      <c r="AM804" s="11"/>
    </row>
    <row r="805" spans="17:39" x14ac:dyDescent="0.2">
      <c r="Q805" s="11"/>
      <c r="Z805"/>
      <c r="AA805"/>
      <c r="AB805"/>
      <c r="AC805"/>
      <c r="AD805"/>
      <c r="AE805"/>
      <c r="AH805" s="11"/>
      <c r="AI805" s="11"/>
      <c r="AJ805" s="11"/>
      <c r="AK805" s="11"/>
      <c r="AL805" s="11"/>
      <c r="AM805" s="11"/>
    </row>
    <row r="806" spans="17:39" x14ac:dyDescent="0.2">
      <c r="Q806" s="11"/>
      <c r="Z806"/>
      <c r="AA806"/>
      <c r="AB806"/>
      <c r="AC806"/>
      <c r="AD806"/>
      <c r="AE806"/>
      <c r="AH806" s="11"/>
      <c r="AI806" s="11"/>
      <c r="AJ806" s="11"/>
      <c r="AK806" s="11"/>
      <c r="AL806" s="11"/>
      <c r="AM806" s="11"/>
    </row>
    <row r="807" spans="17:39" x14ac:dyDescent="0.2">
      <c r="Q807" s="11"/>
      <c r="Z807"/>
      <c r="AA807"/>
      <c r="AB807"/>
      <c r="AC807"/>
      <c r="AD807"/>
      <c r="AE807"/>
      <c r="AH807" s="11"/>
      <c r="AI807" s="11"/>
      <c r="AJ807" s="11"/>
      <c r="AK807" s="11"/>
      <c r="AL807" s="11"/>
      <c r="AM807" s="11"/>
    </row>
    <row r="808" spans="17:39" x14ac:dyDescent="0.2">
      <c r="Q808" s="11"/>
      <c r="Z808"/>
      <c r="AA808"/>
      <c r="AB808"/>
      <c r="AC808"/>
      <c r="AD808"/>
      <c r="AE808"/>
      <c r="AH808" s="11"/>
      <c r="AI808" s="11"/>
      <c r="AJ808" s="11"/>
      <c r="AK808" s="11"/>
      <c r="AL808" s="11"/>
      <c r="AM808" s="11"/>
    </row>
    <row r="809" spans="17:39" x14ac:dyDescent="0.2">
      <c r="Q809" s="11"/>
      <c r="Z809"/>
      <c r="AA809"/>
      <c r="AB809"/>
      <c r="AC809"/>
      <c r="AD809"/>
      <c r="AE809"/>
      <c r="AH809" s="11"/>
      <c r="AI809" s="11"/>
      <c r="AJ809" s="11"/>
      <c r="AK809" s="11"/>
      <c r="AL809" s="11"/>
      <c r="AM809" s="11"/>
    </row>
    <row r="810" spans="17:39" x14ac:dyDescent="0.2">
      <c r="Q810" s="11"/>
      <c r="Z810"/>
      <c r="AA810"/>
      <c r="AB810"/>
      <c r="AC810"/>
      <c r="AD810"/>
      <c r="AE810"/>
      <c r="AH810" s="11"/>
      <c r="AI810" s="11"/>
      <c r="AJ810" s="11"/>
      <c r="AK810" s="11"/>
      <c r="AL810" s="11"/>
      <c r="AM810" s="11"/>
    </row>
    <row r="811" spans="17:39" x14ac:dyDescent="0.2">
      <c r="Q811" s="11"/>
      <c r="Z811"/>
      <c r="AA811"/>
      <c r="AB811"/>
      <c r="AC811"/>
      <c r="AD811"/>
      <c r="AE811"/>
      <c r="AH811" s="11"/>
      <c r="AI811" s="11"/>
      <c r="AJ811" s="11"/>
      <c r="AK811" s="11"/>
      <c r="AL811" s="11"/>
      <c r="AM811" s="11"/>
    </row>
    <row r="812" spans="17:39" x14ac:dyDescent="0.2">
      <c r="Q812" s="11"/>
      <c r="Z812"/>
      <c r="AA812"/>
      <c r="AB812"/>
      <c r="AC812"/>
      <c r="AD812"/>
      <c r="AE812"/>
      <c r="AH812" s="11"/>
      <c r="AI812" s="11"/>
      <c r="AJ812" s="11"/>
      <c r="AK812" s="11"/>
      <c r="AL812" s="11"/>
      <c r="AM812" s="11"/>
    </row>
    <row r="813" spans="17:39" x14ac:dyDescent="0.2">
      <c r="Q813" s="11"/>
      <c r="Z813"/>
      <c r="AA813"/>
      <c r="AB813"/>
      <c r="AC813"/>
      <c r="AD813"/>
      <c r="AE813"/>
      <c r="AH813" s="11"/>
      <c r="AI813" s="11"/>
      <c r="AJ813" s="11"/>
      <c r="AK813" s="11"/>
      <c r="AL813" s="11"/>
      <c r="AM813" s="11"/>
    </row>
    <row r="814" spans="17:39" x14ac:dyDescent="0.2">
      <c r="Q814" s="11"/>
      <c r="Z814"/>
      <c r="AA814"/>
      <c r="AB814"/>
      <c r="AC814"/>
      <c r="AD814"/>
      <c r="AE814"/>
      <c r="AH814" s="11"/>
      <c r="AI814" s="11"/>
      <c r="AJ814" s="11"/>
      <c r="AK814" s="11"/>
      <c r="AL814" s="11"/>
      <c r="AM814" s="11"/>
    </row>
    <row r="815" spans="17:39" x14ac:dyDescent="0.2">
      <c r="Q815" s="11"/>
      <c r="Z815"/>
      <c r="AA815"/>
      <c r="AB815"/>
      <c r="AC815"/>
      <c r="AD815"/>
      <c r="AE815"/>
      <c r="AH815" s="11"/>
      <c r="AI815" s="11"/>
      <c r="AJ815" s="11"/>
      <c r="AK815" s="11"/>
      <c r="AL815" s="11"/>
      <c r="AM815" s="11"/>
    </row>
    <row r="816" spans="17:39" x14ac:dyDescent="0.2">
      <c r="Q816" s="11"/>
      <c r="Z816"/>
      <c r="AA816"/>
      <c r="AB816"/>
      <c r="AC816"/>
      <c r="AD816"/>
      <c r="AE816"/>
      <c r="AH816" s="11"/>
      <c r="AI816" s="11"/>
      <c r="AJ816" s="11"/>
      <c r="AK816" s="11"/>
      <c r="AL816" s="11"/>
      <c r="AM816" s="11"/>
    </row>
    <row r="817" spans="17:39" x14ac:dyDescent="0.2">
      <c r="Q817" s="11"/>
      <c r="Z817"/>
      <c r="AA817"/>
      <c r="AB817"/>
      <c r="AC817"/>
      <c r="AD817"/>
      <c r="AE817"/>
      <c r="AH817" s="11"/>
      <c r="AI817" s="11"/>
      <c r="AJ817" s="11"/>
      <c r="AK817" s="11"/>
      <c r="AL817" s="11"/>
      <c r="AM817" s="11"/>
    </row>
    <row r="818" spans="17:39" x14ac:dyDescent="0.2">
      <c r="Q818" s="11"/>
      <c r="Z818"/>
      <c r="AA818"/>
      <c r="AB818"/>
      <c r="AC818"/>
      <c r="AD818"/>
      <c r="AE818"/>
      <c r="AH818" s="11"/>
      <c r="AI818" s="11"/>
      <c r="AJ818" s="11"/>
      <c r="AK818" s="11"/>
      <c r="AL818" s="11"/>
      <c r="AM818" s="11"/>
    </row>
    <row r="819" spans="17:39" x14ac:dyDescent="0.2">
      <c r="Q819" s="11"/>
      <c r="Z819"/>
      <c r="AA819"/>
      <c r="AB819"/>
      <c r="AC819"/>
      <c r="AD819"/>
      <c r="AE819"/>
      <c r="AH819" s="11"/>
      <c r="AI819" s="11"/>
      <c r="AJ819" s="11"/>
      <c r="AK819" s="11"/>
      <c r="AL819" s="11"/>
      <c r="AM819" s="11"/>
    </row>
    <row r="820" spans="17:39" x14ac:dyDescent="0.2">
      <c r="Q820" s="11"/>
      <c r="Z820"/>
      <c r="AA820"/>
      <c r="AB820"/>
      <c r="AC820"/>
      <c r="AD820"/>
      <c r="AE820"/>
      <c r="AH820" s="11"/>
      <c r="AI820" s="11"/>
      <c r="AJ820" s="11"/>
      <c r="AK820" s="11"/>
      <c r="AL820" s="11"/>
      <c r="AM820" s="11"/>
    </row>
    <row r="821" spans="17:39" x14ac:dyDescent="0.2">
      <c r="Q821" s="11"/>
      <c r="Z821"/>
      <c r="AA821"/>
      <c r="AB821"/>
      <c r="AC821"/>
      <c r="AD821"/>
      <c r="AE821"/>
      <c r="AH821" s="11"/>
      <c r="AI821" s="11"/>
      <c r="AJ821" s="11"/>
      <c r="AK821" s="11"/>
      <c r="AL821" s="11"/>
      <c r="AM821" s="11"/>
    </row>
    <row r="822" spans="17:39" x14ac:dyDescent="0.2">
      <c r="Q822" s="11"/>
      <c r="Z822"/>
      <c r="AA822"/>
      <c r="AB822"/>
      <c r="AC822"/>
      <c r="AD822"/>
      <c r="AE822"/>
      <c r="AH822" s="11"/>
      <c r="AI822" s="11"/>
      <c r="AJ822" s="11"/>
      <c r="AK822" s="11"/>
      <c r="AL822" s="11"/>
      <c r="AM822" s="11"/>
    </row>
    <row r="823" spans="17:39" x14ac:dyDescent="0.2">
      <c r="Q823" s="11"/>
      <c r="Z823"/>
      <c r="AA823"/>
      <c r="AB823"/>
      <c r="AC823"/>
      <c r="AD823"/>
      <c r="AE823"/>
      <c r="AH823" s="11"/>
      <c r="AI823" s="11"/>
      <c r="AJ823" s="11"/>
      <c r="AK823" s="11"/>
      <c r="AL823" s="11"/>
      <c r="AM823" s="11"/>
    </row>
    <row r="824" spans="17:39" x14ac:dyDescent="0.2">
      <c r="Q824" s="11"/>
      <c r="Z824"/>
      <c r="AA824"/>
      <c r="AB824"/>
      <c r="AC824"/>
      <c r="AD824"/>
      <c r="AE824"/>
      <c r="AH824" s="11"/>
      <c r="AI824" s="11"/>
      <c r="AJ824" s="11"/>
      <c r="AK824" s="11"/>
      <c r="AL824" s="11"/>
      <c r="AM824" s="11"/>
    </row>
    <row r="825" spans="17:39" x14ac:dyDescent="0.2">
      <c r="Q825" s="11"/>
      <c r="Z825"/>
      <c r="AA825"/>
      <c r="AB825"/>
      <c r="AC825"/>
      <c r="AD825"/>
      <c r="AE825"/>
      <c r="AH825" s="11"/>
      <c r="AI825" s="11"/>
      <c r="AJ825" s="11"/>
      <c r="AK825" s="11"/>
      <c r="AL825" s="11"/>
      <c r="AM825" s="11"/>
    </row>
    <row r="826" spans="17:39" x14ac:dyDescent="0.2">
      <c r="Q826" s="11"/>
      <c r="Z826"/>
      <c r="AA826"/>
      <c r="AB826"/>
      <c r="AC826"/>
      <c r="AD826"/>
      <c r="AE826"/>
      <c r="AH826" s="11"/>
      <c r="AI826" s="11"/>
      <c r="AJ826" s="11"/>
      <c r="AK826" s="11"/>
      <c r="AL826" s="11"/>
      <c r="AM826" s="11"/>
    </row>
    <row r="827" spans="17:39" x14ac:dyDescent="0.2">
      <c r="Q827" s="11"/>
      <c r="Z827"/>
      <c r="AA827"/>
      <c r="AB827"/>
      <c r="AC827"/>
      <c r="AD827"/>
      <c r="AE827"/>
      <c r="AH827" s="11"/>
      <c r="AI827" s="11"/>
      <c r="AJ827" s="11"/>
      <c r="AK827" s="11"/>
      <c r="AL827" s="11"/>
      <c r="AM827" s="11"/>
    </row>
    <row r="828" spans="17:39" x14ac:dyDescent="0.2">
      <c r="Q828" s="11"/>
      <c r="Z828"/>
      <c r="AA828"/>
      <c r="AB828"/>
      <c r="AC828"/>
      <c r="AD828"/>
      <c r="AE828"/>
      <c r="AH828" s="11"/>
      <c r="AI828" s="11"/>
      <c r="AJ828" s="11"/>
      <c r="AK828" s="11"/>
      <c r="AL828" s="11"/>
      <c r="AM828" s="11"/>
    </row>
    <row r="829" spans="17:39" x14ac:dyDescent="0.2">
      <c r="Q829" s="11"/>
      <c r="Z829"/>
      <c r="AA829"/>
      <c r="AB829"/>
      <c r="AC829"/>
      <c r="AD829"/>
      <c r="AE829"/>
      <c r="AH829" s="11"/>
      <c r="AI829" s="11"/>
      <c r="AJ829" s="11"/>
      <c r="AK829" s="11"/>
      <c r="AL829" s="11"/>
      <c r="AM829" s="11"/>
    </row>
    <row r="830" spans="17:39" x14ac:dyDescent="0.2">
      <c r="Q830" s="11"/>
      <c r="Z830"/>
      <c r="AA830"/>
      <c r="AB830"/>
      <c r="AC830"/>
      <c r="AD830"/>
      <c r="AE830"/>
      <c r="AH830" s="11"/>
      <c r="AI830" s="11"/>
      <c r="AJ830" s="11"/>
      <c r="AK830" s="11"/>
      <c r="AL830" s="11"/>
      <c r="AM830" s="11"/>
    </row>
    <row r="831" spans="17:39" x14ac:dyDescent="0.2">
      <c r="Q831" s="11"/>
      <c r="Z831"/>
      <c r="AA831"/>
      <c r="AB831"/>
      <c r="AC831"/>
      <c r="AD831"/>
      <c r="AE831"/>
      <c r="AH831" s="11"/>
      <c r="AI831" s="11"/>
      <c r="AJ831" s="11"/>
      <c r="AK831" s="11"/>
      <c r="AL831" s="11"/>
      <c r="AM831" s="11"/>
    </row>
    <row r="832" spans="17:39" x14ac:dyDescent="0.2">
      <c r="Q832" s="11"/>
      <c r="Z832"/>
      <c r="AA832"/>
      <c r="AB832"/>
      <c r="AC832"/>
      <c r="AD832"/>
      <c r="AE832"/>
      <c r="AH832" s="11"/>
      <c r="AI832" s="11"/>
      <c r="AJ832" s="11"/>
      <c r="AK832" s="11"/>
      <c r="AL832" s="11"/>
      <c r="AM832" s="11"/>
    </row>
    <row r="833" spans="17:39" x14ac:dyDescent="0.2">
      <c r="Q833" s="11"/>
      <c r="Z833"/>
      <c r="AA833"/>
      <c r="AB833"/>
      <c r="AC833"/>
      <c r="AD833"/>
      <c r="AE833"/>
      <c r="AH833" s="11"/>
      <c r="AI833" s="11"/>
      <c r="AJ833" s="11"/>
      <c r="AK833" s="11"/>
      <c r="AL833" s="11"/>
      <c r="AM833" s="11"/>
    </row>
    <row r="834" spans="17:39" x14ac:dyDescent="0.2">
      <c r="Q834" s="11"/>
      <c r="Z834"/>
      <c r="AA834"/>
      <c r="AB834"/>
      <c r="AC834"/>
      <c r="AD834"/>
      <c r="AE834"/>
      <c r="AH834" s="11"/>
      <c r="AI834" s="11"/>
      <c r="AJ834" s="11"/>
      <c r="AK834" s="11"/>
      <c r="AL834" s="11"/>
      <c r="AM834" s="11"/>
    </row>
    <row r="835" spans="17:39" x14ac:dyDescent="0.2">
      <c r="Q835" s="11"/>
      <c r="Z835"/>
      <c r="AA835"/>
      <c r="AB835"/>
      <c r="AC835"/>
      <c r="AD835"/>
      <c r="AE835"/>
      <c r="AH835" s="11"/>
      <c r="AI835" s="11"/>
      <c r="AJ835" s="11"/>
      <c r="AK835" s="11"/>
      <c r="AL835" s="11"/>
      <c r="AM835" s="11"/>
    </row>
    <row r="836" spans="17:39" x14ac:dyDescent="0.2">
      <c r="Q836" s="11"/>
      <c r="Z836"/>
      <c r="AA836"/>
      <c r="AB836"/>
      <c r="AC836"/>
      <c r="AD836"/>
      <c r="AE836"/>
      <c r="AH836" s="11"/>
      <c r="AI836" s="11"/>
      <c r="AJ836" s="11"/>
      <c r="AK836" s="11"/>
      <c r="AL836" s="11"/>
      <c r="AM836" s="11"/>
    </row>
    <row r="837" spans="17:39" x14ac:dyDescent="0.2">
      <c r="Q837" s="11"/>
      <c r="Z837"/>
      <c r="AA837"/>
      <c r="AB837"/>
      <c r="AC837"/>
      <c r="AD837"/>
      <c r="AE837"/>
      <c r="AH837" s="11"/>
      <c r="AI837" s="11"/>
      <c r="AJ837" s="11"/>
      <c r="AK837" s="11"/>
      <c r="AL837" s="11"/>
      <c r="AM837" s="11"/>
    </row>
    <row r="838" spans="17:39" x14ac:dyDescent="0.2">
      <c r="Q838" s="11"/>
      <c r="Z838"/>
      <c r="AA838"/>
      <c r="AB838"/>
      <c r="AC838"/>
      <c r="AD838"/>
      <c r="AE838"/>
      <c r="AH838" s="11"/>
      <c r="AI838" s="11"/>
      <c r="AJ838" s="11"/>
      <c r="AK838" s="11"/>
      <c r="AL838" s="11"/>
      <c r="AM838" s="11"/>
    </row>
    <row r="839" spans="17:39" x14ac:dyDescent="0.2">
      <c r="Q839" s="11"/>
      <c r="Z839"/>
      <c r="AA839"/>
      <c r="AB839"/>
      <c r="AC839"/>
      <c r="AD839"/>
      <c r="AE839"/>
      <c r="AH839" s="11"/>
      <c r="AI839" s="11"/>
      <c r="AJ839" s="11"/>
      <c r="AK839" s="11"/>
      <c r="AL839" s="11"/>
      <c r="AM839" s="11"/>
    </row>
    <row r="840" spans="17:39" x14ac:dyDescent="0.2">
      <c r="Q840" s="11"/>
      <c r="Z840"/>
      <c r="AA840"/>
      <c r="AB840"/>
      <c r="AC840"/>
      <c r="AD840"/>
      <c r="AE840"/>
      <c r="AH840" s="11"/>
      <c r="AI840" s="11"/>
      <c r="AJ840" s="11"/>
      <c r="AK840" s="11"/>
      <c r="AL840" s="11"/>
      <c r="AM840" s="11"/>
    </row>
    <row r="841" spans="17:39" x14ac:dyDescent="0.2">
      <c r="Q841" s="11"/>
      <c r="Z841"/>
      <c r="AA841"/>
      <c r="AB841"/>
      <c r="AC841"/>
      <c r="AD841"/>
      <c r="AE841"/>
      <c r="AH841" s="11"/>
      <c r="AI841" s="11"/>
      <c r="AJ841" s="11"/>
      <c r="AK841" s="11"/>
      <c r="AL841" s="11"/>
      <c r="AM841" s="11"/>
    </row>
    <row r="842" spans="17:39" x14ac:dyDescent="0.2">
      <c r="Q842" s="11"/>
      <c r="Z842"/>
      <c r="AA842"/>
      <c r="AB842"/>
      <c r="AC842"/>
      <c r="AD842"/>
      <c r="AE842"/>
      <c r="AH842" s="11"/>
      <c r="AI842" s="11"/>
      <c r="AJ842" s="11"/>
      <c r="AK842" s="11"/>
      <c r="AL842" s="11"/>
      <c r="AM842" s="11"/>
    </row>
    <row r="843" spans="17:39" x14ac:dyDescent="0.2">
      <c r="Q843" s="11"/>
      <c r="Z843"/>
      <c r="AA843"/>
      <c r="AB843"/>
      <c r="AC843"/>
      <c r="AD843"/>
      <c r="AE843"/>
      <c r="AH843" s="11"/>
      <c r="AI843" s="11"/>
      <c r="AJ843" s="11"/>
      <c r="AK843" s="11"/>
      <c r="AL843" s="11"/>
      <c r="AM843" s="11"/>
    </row>
    <row r="844" spans="17:39" x14ac:dyDescent="0.2">
      <c r="Q844" s="11"/>
      <c r="Z844"/>
      <c r="AA844"/>
      <c r="AB844"/>
      <c r="AC844"/>
      <c r="AD844"/>
      <c r="AE844"/>
      <c r="AH844" s="11"/>
      <c r="AI844" s="11"/>
      <c r="AJ844" s="11"/>
      <c r="AK844" s="11"/>
      <c r="AL844" s="11"/>
      <c r="AM844" s="11"/>
    </row>
    <row r="845" spans="17:39" x14ac:dyDescent="0.2">
      <c r="Q845" s="11"/>
      <c r="Z845"/>
      <c r="AA845"/>
      <c r="AB845"/>
      <c r="AC845"/>
      <c r="AD845"/>
      <c r="AE845"/>
      <c r="AH845" s="11"/>
      <c r="AI845" s="11"/>
      <c r="AJ845" s="11"/>
      <c r="AK845" s="11"/>
      <c r="AL845" s="11"/>
      <c r="AM845" s="11"/>
    </row>
    <row r="846" spans="17:39" x14ac:dyDescent="0.2">
      <c r="Q846" s="11"/>
      <c r="Z846"/>
      <c r="AA846"/>
      <c r="AB846"/>
      <c r="AC846"/>
      <c r="AD846"/>
      <c r="AE846"/>
      <c r="AH846" s="11"/>
      <c r="AI846" s="11"/>
      <c r="AJ846" s="11"/>
      <c r="AK846" s="11"/>
      <c r="AL846" s="11"/>
      <c r="AM846" s="11"/>
    </row>
    <row r="847" spans="17:39" x14ac:dyDescent="0.2">
      <c r="Q847" s="11"/>
      <c r="Z847"/>
      <c r="AA847"/>
      <c r="AB847"/>
      <c r="AC847"/>
      <c r="AD847"/>
      <c r="AE847"/>
      <c r="AH847" s="11"/>
      <c r="AI847" s="11"/>
      <c r="AJ847" s="11"/>
      <c r="AK847" s="11"/>
      <c r="AL847" s="11"/>
      <c r="AM847" s="11"/>
    </row>
    <row r="848" spans="17:39" x14ac:dyDescent="0.2">
      <c r="Q848" s="11"/>
      <c r="Z848"/>
      <c r="AA848"/>
      <c r="AB848"/>
      <c r="AC848"/>
      <c r="AD848"/>
      <c r="AE848"/>
      <c r="AH848" s="11"/>
      <c r="AI848" s="11"/>
      <c r="AJ848" s="11"/>
      <c r="AK848" s="11"/>
      <c r="AL848" s="11"/>
      <c r="AM848" s="11"/>
    </row>
    <row r="849" spans="17:39" x14ac:dyDescent="0.2">
      <c r="Q849" s="11"/>
      <c r="Z849"/>
      <c r="AA849"/>
      <c r="AB849"/>
      <c r="AC849"/>
      <c r="AD849"/>
      <c r="AE849"/>
      <c r="AH849" s="11"/>
      <c r="AI849" s="11"/>
      <c r="AJ849" s="11"/>
      <c r="AK849" s="11"/>
      <c r="AL849" s="11"/>
      <c r="AM849" s="11"/>
    </row>
    <row r="850" spans="17:39" x14ac:dyDescent="0.2">
      <c r="Q850" s="11"/>
      <c r="Z850"/>
      <c r="AA850"/>
      <c r="AB850"/>
      <c r="AC850"/>
      <c r="AD850"/>
      <c r="AE850"/>
      <c r="AH850" s="11"/>
      <c r="AI850" s="11"/>
      <c r="AJ850" s="11"/>
      <c r="AK850" s="11"/>
      <c r="AL850" s="11"/>
      <c r="AM850" s="11"/>
    </row>
    <row r="851" spans="17:39" x14ac:dyDescent="0.2">
      <c r="Q851" s="11"/>
      <c r="Z851"/>
      <c r="AA851"/>
      <c r="AB851"/>
      <c r="AC851"/>
      <c r="AD851"/>
      <c r="AE851"/>
      <c r="AH851" s="11"/>
      <c r="AI851" s="11"/>
      <c r="AJ851" s="11"/>
      <c r="AK851" s="11"/>
      <c r="AL851" s="11"/>
      <c r="AM851" s="11"/>
    </row>
    <row r="852" spans="17:39" x14ac:dyDescent="0.2">
      <c r="Q852" s="11"/>
      <c r="Z852"/>
      <c r="AA852"/>
      <c r="AB852"/>
      <c r="AC852"/>
      <c r="AD852"/>
      <c r="AE852"/>
      <c r="AH852" s="11"/>
      <c r="AI852" s="11"/>
      <c r="AJ852" s="11"/>
      <c r="AK852" s="11"/>
      <c r="AL852" s="11"/>
      <c r="AM852" s="11"/>
    </row>
    <row r="853" spans="17:39" x14ac:dyDescent="0.2">
      <c r="Q853" s="11"/>
      <c r="Z853"/>
      <c r="AA853"/>
      <c r="AB853"/>
      <c r="AC853"/>
      <c r="AD853"/>
      <c r="AE853"/>
      <c r="AH853" s="11"/>
      <c r="AI853" s="11"/>
      <c r="AJ853" s="11"/>
      <c r="AK853" s="11"/>
      <c r="AL853" s="11"/>
      <c r="AM853" s="11"/>
    </row>
    <row r="854" spans="17:39" x14ac:dyDescent="0.2">
      <c r="Q854" s="11"/>
      <c r="Z854"/>
      <c r="AA854"/>
      <c r="AB854"/>
      <c r="AC854"/>
      <c r="AD854"/>
      <c r="AE854"/>
      <c r="AH854" s="11"/>
      <c r="AI854" s="11"/>
      <c r="AJ854" s="11"/>
      <c r="AK854" s="11"/>
      <c r="AL854" s="11"/>
      <c r="AM854" s="11"/>
    </row>
    <row r="855" spans="17:39" x14ac:dyDescent="0.2">
      <c r="Q855" s="11"/>
      <c r="Z855"/>
      <c r="AA855"/>
      <c r="AB855"/>
      <c r="AC855"/>
      <c r="AD855"/>
      <c r="AE855"/>
      <c r="AH855" s="11"/>
      <c r="AI855" s="11"/>
      <c r="AJ855" s="11"/>
      <c r="AK855" s="11"/>
      <c r="AL855" s="11"/>
      <c r="AM855" s="11"/>
    </row>
    <row r="856" spans="17:39" x14ac:dyDescent="0.2">
      <c r="Q856" s="11"/>
      <c r="Z856"/>
      <c r="AA856"/>
      <c r="AB856"/>
      <c r="AC856"/>
      <c r="AD856"/>
      <c r="AE856"/>
      <c r="AH856" s="11"/>
      <c r="AI856" s="11"/>
      <c r="AJ856" s="11"/>
      <c r="AK856" s="11"/>
      <c r="AL856" s="11"/>
      <c r="AM856" s="11"/>
    </row>
    <row r="857" spans="17:39" x14ac:dyDescent="0.2">
      <c r="Q857" s="11"/>
      <c r="Z857"/>
      <c r="AA857"/>
      <c r="AB857"/>
      <c r="AC857"/>
      <c r="AD857"/>
      <c r="AE857"/>
      <c r="AH857" s="11"/>
      <c r="AI857" s="11"/>
      <c r="AJ857" s="11"/>
      <c r="AK857" s="11"/>
      <c r="AL857" s="11"/>
      <c r="AM857" s="11"/>
    </row>
    <row r="858" spans="17:39" x14ac:dyDescent="0.2">
      <c r="Q858" s="11"/>
      <c r="Z858"/>
      <c r="AA858"/>
      <c r="AB858"/>
      <c r="AC858"/>
      <c r="AD858"/>
      <c r="AE858"/>
      <c r="AH858" s="11"/>
      <c r="AI858" s="11"/>
      <c r="AJ858" s="11"/>
      <c r="AK858" s="11"/>
      <c r="AL858" s="11"/>
      <c r="AM858" s="11"/>
    </row>
    <row r="859" spans="17:39" x14ac:dyDescent="0.2">
      <c r="Q859" s="11"/>
      <c r="Z859"/>
      <c r="AA859"/>
      <c r="AB859"/>
      <c r="AC859"/>
      <c r="AD859"/>
      <c r="AE859"/>
      <c r="AH859" s="11"/>
      <c r="AI859" s="11"/>
      <c r="AJ859" s="11"/>
      <c r="AK859" s="11"/>
      <c r="AL859" s="11"/>
      <c r="AM859" s="11"/>
    </row>
    <row r="860" spans="17:39" x14ac:dyDescent="0.2">
      <c r="Q860" s="11"/>
      <c r="Z860"/>
      <c r="AA860"/>
      <c r="AB860"/>
      <c r="AC860"/>
      <c r="AD860"/>
      <c r="AE860"/>
      <c r="AH860" s="11"/>
      <c r="AI860" s="11"/>
      <c r="AJ860" s="11"/>
      <c r="AK860" s="11"/>
      <c r="AL860" s="11"/>
      <c r="AM860" s="11"/>
    </row>
    <row r="861" spans="17:39" x14ac:dyDescent="0.2">
      <c r="Q861" s="11"/>
      <c r="Z861"/>
      <c r="AA861"/>
      <c r="AB861"/>
      <c r="AC861"/>
      <c r="AD861"/>
      <c r="AE861"/>
      <c r="AH861" s="11"/>
      <c r="AI861" s="11"/>
      <c r="AJ861" s="11"/>
      <c r="AK861" s="11"/>
      <c r="AL861" s="11"/>
      <c r="AM861" s="11"/>
    </row>
    <row r="862" spans="17:39" x14ac:dyDescent="0.2">
      <c r="Q862" s="11"/>
      <c r="Z862"/>
      <c r="AA862"/>
      <c r="AB862"/>
      <c r="AC862"/>
      <c r="AD862"/>
      <c r="AE862"/>
      <c r="AH862" s="11"/>
      <c r="AI862" s="11"/>
      <c r="AJ862" s="11"/>
      <c r="AK862" s="11"/>
      <c r="AL862" s="11"/>
      <c r="AM862" s="11"/>
    </row>
    <row r="863" spans="17:39" x14ac:dyDescent="0.2">
      <c r="Q863" s="11"/>
      <c r="Z863"/>
      <c r="AA863"/>
      <c r="AB863"/>
      <c r="AC863"/>
      <c r="AD863"/>
      <c r="AE863"/>
      <c r="AH863" s="11"/>
      <c r="AI863" s="11"/>
      <c r="AJ863" s="11"/>
      <c r="AK863" s="11"/>
      <c r="AL863" s="11"/>
      <c r="AM863" s="11"/>
    </row>
    <row r="864" spans="17:39" x14ac:dyDescent="0.2">
      <c r="Q864" s="11"/>
      <c r="Z864"/>
      <c r="AA864"/>
      <c r="AB864"/>
      <c r="AC864"/>
      <c r="AD864"/>
      <c r="AE864"/>
      <c r="AH864" s="11"/>
      <c r="AI864" s="11"/>
      <c r="AJ864" s="11"/>
      <c r="AK864" s="11"/>
      <c r="AL864" s="11"/>
      <c r="AM864" s="11"/>
    </row>
    <row r="865" spans="17:39" x14ac:dyDescent="0.2">
      <c r="Q865" s="11"/>
      <c r="Z865"/>
      <c r="AA865"/>
      <c r="AB865"/>
      <c r="AC865"/>
      <c r="AD865"/>
      <c r="AE865"/>
      <c r="AH865" s="11"/>
      <c r="AI865" s="11"/>
      <c r="AJ865" s="11"/>
      <c r="AK865" s="11"/>
      <c r="AL865" s="11"/>
      <c r="AM865" s="11"/>
    </row>
    <row r="866" spans="17:39" x14ac:dyDescent="0.2">
      <c r="Q866" s="11"/>
      <c r="Z866"/>
      <c r="AA866"/>
      <c r="AB866"/>
      <c r="AC866"/>
      <c r="AD866"/>
      <c r="AE866"/>
      <c r="AH866" s="11"/>
      <c r="AI866" s="11"/>
      <c r="AJ866" s="11"/>
      <c r="AK866" s="11"/>
      <c r="AL866" s="11"/>
      <c r="AM866" s="11"/>
    </row>
    <row r="867" spans="17:39" x14ac:dyDescent="0.2">
      <c r="Q867" s="11"/>
      <c r="Z867"/>
      <c r="AA867"/>
      <c r="AB867"/>
      <c r="AC867"/>
      <c r="AD867"/>
      <c r="AE867"/>
      <c r="AH867" s="11"/>
      <c r="AI867" s="11"/>
      <c r="AJ867" s="11"/>
      <c r="AK867" s="11"/>
      <c r="AL867" s="11"/>
      <c r="AM867" s="11"/>
    </row>
    <row r="868" spans="17:39" x14ac:dyDescent="0.2">
      <c r="Q868" s="11"/>
      <c r="Z868"/>
      <c r="AA868"/>
      <c r="AB868"/>
      <c r="AC868"/>
      <c r="AD868"/>
      <c r="AE868"/>
      <c r="AH868" s="11"/>
      <c r="AI868" s="11"/>
      <c r="AJ868" s="11"/>
      <c r="AK868" s="11"/>
      <c r="AL868" s="11"/>
      <c r="AM868" s="11"/>
    </row>
    <row r="869" spans="17:39" x14ac:dyDescent="0.2">
      <c r="Q869" s="11"/>
      <c r="Z869"/>
      <c r="AA869"/>
      <c r="AB869"/>
      <c r="AC869"/>
      <c r="AD869"/>
      <c r="AE869"/>
      <c r="AH869" s="11"/>
      <c r="AI869" s="11"/>
      <c r="AJ869" s="11"/>
      <c r="AK869" s="11"/>
      <c r="AL869" s="11"/>
      <c r="AM869" s="11"/>
    </row>
    <row r="870" spans="17:39" x14ac:dyDescent="0.2">
      <c r="Q870" s="11"/>
      <c r="Z870"/>
      <c r="AA870"/>
      <c r="AB870"/>
      <c r="AC870"/>
      <c r="AD870"/>
      <c r="AE870"/>
      <c r="AH870" s="11"/>
      <c r="AI870" s="11"/>
      <c r="AJ870" s="11"/>
      <c r="AK870" s="11"/>
      <c r="AL870" s="11"/>
      <c r="AM870" s="11"/>
    </row>
    <row r="871" spans="17:39" x14ac:dyDescent="0.2">
      <c r="Q871" s="11"/>
      <c r="Z871"/>
      <c r="AA871"/>
      <c r="AB871"/>
      <c r="AC871"/>
      <c r="AD871"/>
      <c r="AE871"/>
      <c r="AH871" s="11"/>
      <c r="AI871" s="11"/>
      <c r="AJ871" s="11"/>
      <c r="AK871" s="11"/>
      <c r="AL871" s="11"/>
      <c r="AM871" s="11"/>
    </row>
    <row r="872" spans="17:39" x14ac:dyDescent="0.2">
      <c r="Q872" s="11"/>
      <c r="Z872"/>
      <c r="AA872"/>
      <c r="AB872"/>
      <c r="AC872"/>
      <c r="AD872"/>
      <c r="AE872"/>
      <c r="AH872" s="11"/>
      <c r="AI872" s="11"/>
      <c r="AJ872" s="11"/>
      <c r="AK872" s="11"/>
      <c r="AL872" s="11"/>
      <c r="AM872" s="11"/>
    </row>
    <row r="873" spans="17:39" x14ac:dyDescent="0.2">
      <c r="Q873" s="11"/>
      <c r="Z873"/>
      <c r="AA873"/>
      <c r="AB873"/>
      <c r="AC873"/>
      <c r="AD873"/>
      <c r="AE873"/>
      <c r="AH873" s="11"/>
      <c r="AI873" s="11"/>
      <c r="AJ873" s="11"/>
      <c r="AK873" s="11"/>
      <c r="AL873" s="11"/>
      <c r="AM873" s="11"/>
    </row>
    <row r="874" spans="17:39" x14ac:dyDescent="0.2">
      <c r="Q874" s="11"/>
      <c r="Z874"/>
      <c r="AA874"/>
      <c r="AB874"/>
      <c r="AC874"/>
      <c r="AD874"/>
      <c r="AE874"/>
      <c r="AH874" s="11"/>
      <c r="AI874" s="11"/>
      <c r="AJ874" s="11"/>
      <c r="AK874" s="11"/>
      <c r="AL874" s="11"/>
      <c r="AM874" s="11"/>
    </row>
    <row r="875" spans="17:39" x14ac:dyDescent="0.2">
      <c r="Q875" s="11"/>
      <c r="Z875"/>
      <c r="AA875"/>
      <c r="AB875"/>
      <c r="AC875"/>
      <c r="AD875"/>
      <c r="AE875"/>
      <c r="AH875" s="11"/>
      <c r="AI875" s="11"/>
      <c r="AJ875" s="11"/>
      <c r="AK875" s="11"/>
      <c r="AL875" s="11"/>
      <c r="AM875" s="11"/>
    </row>
    <row r="876" spans="17:39" x14ac:dyDescent="0.2">
      <c r="Q876" s="11"/>
      <c r="Z876"/>
      <c r="AA876"/>
      <c r="AB876"/>
      <c r="AC876"/>
      <c r="AD876"/>
      <c r="AE876"/>
      <c r="AH876" s="11"/>
      <c r="AI876" s="11"/>
      <c r="AJ876" s="11"/>
      <c r="AK876" s="11"/>
      <c r="AL876" s="11"/>
      <c r="AM876" s="11"/>
    </row>
    <row r="877" spans="17:39" x14ac:dyDescent="0.2">
      <c r="Q877" s="11"/>
      <c r="Z877"/>
      <c r="AA877"/>
      <c r="AB877"/>
      <c r="AC877"/>
      <c r="AD877"/>
      <c r="AE877"/>
      <c r="AH877" s="11"/>
      <c r="AI877" s="11"/>
      <c r="AJ877" s="11"/>
      <c r="AK877" s="11"/>
      <c r="AL877" s="11"/>
      <c r="AM877" s="11"/>
    </row>
    <row r="878" spans="17:39" x14ac:dyDescent="0.2">
      <c r="Q878" s="11"/>
      <c r="Z878"/>
      <c r="AA878"/>
      <c r="AB878"/>
      <c r="AC878"/>
      <c r="AD878"/>
      <c r="AE878"/>
      <c r="AH878" s="11"/>
      <c r="AI878" s="11"/>
      <c r="AJ878" s="11"/>
      <c r="AK878" s="11"/>
      <c r="AL878" s="11"/>
      <c r="AM878" s="11"/>
    </row>
    <row r="879" spans="17:39" x14ac:dyDescent="0.2">
      <c r="Q879" s="11"/>
      <c r="Z879"/>
      <c r="AA879"/>
      <c r="AB879"/>
      <c r="AC879"/>
      <c r="AD879"/>
      <c r="AE879"/>
      <c r="AH879" s="11"/>
      <c r="AI879" s="11"/>
      <c r="AJ879" s="11"/>
      <c r="AK879" s="11"/>
      <c r="AL879" s="11"/>
      <c r="AM879" s="11"/>
    </row>
    <row r="880" spans="17:39" x14ac:dyDescent="0.2">
      <c r="Q880" s="11"/>
      <c r="Z880"/>
      <c r="AA880"/>
      <c r="AB880"/>
      <c r="AC880"/>
      <c r="AD880"/>
      <c r="AE880"/>
      <c r="AH880" s="11"/>
      <c r="AI880" s="11"/>
      <c r="AJ880" s="11"/>
      <c r="AK880" s="11"/>
      <c r="AL880" s="11"/>
      <c r="AM880" s="11"/>
    </row>
    <row r="881" spans="17:39" x14ac:dyDescent="0.2">
      <c r="Q881" s="11"/>
      <c r="Z881"/>
      <c r="AA881"/>
      <c r="AB881"/>
      <c r="AC881"/>
      <c r="AD881"/>
      <c r="AE881"/>
      <c r="AH881" s="11"/>
      <c r="AI881" s="11"/>
      <c r="AJ881" s="11"/>
      <c r="AK881" s="11"/>
      <c r="AL881" s="11"/>
      <c r="AM881" s="11"/>
    </row>
    <row r="882" spans="17:39" x14ac:dyDescent="0.2">
      <c r="Q882" s="11"/>
      <c r="Z882"/>
      <c r="AA882"/>
      <c r="AB882"/>
      <c r="AC882"/>
      <c r="AD882"/>
      <c r="AE882"/>
      <c r="AH882" s="11"/>
      <c r="AI882" s="11"/>
      <c r="AJ882" s="11"/>
      <c r="AK882" s="11"/>
      <c r="AL882" s="11"/>
      <c r="AM882" s="11"/>
    </row>
    <row r="883" spans="17:39" x14ac:dyDescent="0.2">
      <c r="Q883" s="11"/>
      <c r="Z883"/>
      <c r="AA883"/>
      <c r="AB883"/>
      <c r="AC883"/>
      <c r="AD883"/>
      <c r="AE883"/>
      <c r="AH883" s="11"/>
      <c r="AI883" s="11"/>
      <c r="AJ883" s="11"/>
      <c r="AK883" s="11"/>
      <c r="AL883" s="11"/>
      <c r="AM883" s="11"/>
    </row>
    <row r="884" spans="17:39" x14ac:dyDescent="0.2">
      <c r="Q884" s="11"/>
      <c r="Z884"/>
      <c r="AA884"/>
      <c r="AB884"/>
      <c r="AC884"/>
      <c r="AD884"/>
      <c r="AE884"/>
      <c r="AH884" s="11"/>
      <c r="AI884" s="11"/>
      <c r="AJ884" s="11"/>
      <c r="AK884" s="11"/>
      <c r="AL884" s="11"/>
      <c r="AM884" s="11"/>
    </row>
    <row r="885" spans="17:39" x14ac:dyDescent="0.2">
      <c r="Q885" s="11"/>
      <c r="Z885"/>
      <c r="AA885"/>
      <c r="AB885"/>
      <c r="AC885"/>
      <c r="AD885"/>
      <c r="AE885"/>
      <c r="AH885" s="11"/>
      <c r="AI885" s="11"/>
      <c r="AJ885" s="11"/>
      <c r="AK885" s="11"/>
      <c r="AL885" s="11"/>
      <c r="AM885" s="11"/>
    </row>
    <row r="886" spans="17:39" x14ac:dyDescent="0.2">
      <c r="Q886" s="11"/>
      <c r="Z886"/>
      <c r="AA886"/>
      <c r="AB886"/>
      <c r="AC886"/>
      <c r="AD886"/>
      <c r="AE886"/>
      <c r="AH886" s="11"/>
      <c r="AI886" s="11"/>
      <c r="AJ886" s="11"/>
      <c r="AK886" s="11"/>
      <c r="AL886" s="11"/>
      <c r="AM886" s="11"/>
    </row>
    <row r="887" spans="17:39" x14ac:dyDescent="0.2">
      <c r="Q887" s="11"/>
      <c r="Z887"/>
      <c r="AA887"/>
      <c r="AB887"/>
      <c r="AC887"/>
      <c r="AD887"/>
      <c r="AE887"/>
      <c r="AH887" s="11"/>
      <c r="AI887" s="11"/>
      <c r="AJ887" s="11"/>
      <c r="AK887" s="11"/>
      <c r="AL887" s="11"/>
      <c r="AM887" s="11"/>
    </row>
    <row r="888" spans="17:39" x14ac:dyDescent="0.2">
      <c r="Q888" s="11"/>
      <c r="Z888"/>
      <c r="AA888"/>
      <c r="AB888"/>
      <c r="AC888"/>
      <c r="AD888"/>
      <c r="AE888"/>
      <c r="AH888" s="11"/>
      <c r="AI888" s="11"/>
      <c r="AJ888" s="11"/>
      <c r="AK888" s="11"/>
      <c r="AL888" s="11"/>
      <c r="AM888" s="11"/>
    </row>
    <row r="889" spans="17:39" x14ac:dyDescent="0.2">
      <c r="Q889" s="11"/>
      <c r="Z889"/>
      <c r="AA889"/>
      <c r="AB889"/>
      <c r="AC889"/>
      <c r="AD889"/>
      <c r="AE889"/>
      <c r="AH889" s="11"/>
      <c r="AI889" s="11"/>
      <c r="AJ889" s="11"/>
      <c r="AK889" s="11"/>
      <c r="AL889" s="11"/>
      <c r="AM889" s="11"/>
    </row>
    <row r="890" spans="17:39" x14ac:dyDescent="0.2">
      <c r="Q890" s="11"/>
      <c r="Z890"/>
      <c r="AA890"/>
      <c r="AB890"/>
      <c r="AC890"/>
      <c r="AD890"/>
      <c r="AE890"/>
      <c r="AH890" s="11"/>
      <c r="AI890" s="11"/>
      <c r="AJ890" s="11"/>
      <c r="AK890" s="11"/>
      <c r="AL890" s="11"/>
      <c r="AM890" s="11"/>
    </row>
    <row r="891" spans="17:39" x14ac:dyDescent="0.2">
      <c r="Q891" s="11"/>
      <c r="Z891"/>
      <c r="AA891"/>
      <c r="AB891"/>
      <c r="AC891"/>
      <c r="AD891"/>
      <c r="AE891"/>
      <c r="AH891" s="11"/>
      <c r="AI891" s="11"/>
      <c r="AJ891" s="11"/>
      <c r="AK891" s="11"/>
      <c r="AL891" s="11"/>
      <c r="AM891" s="11"/>
    </row>
    <row r="892" spans="17:39" x14ac:dyDescent="0.2">
      <c r="Q892" s="11"/>
      <c r="Z892"/>
      <c r="AA892"/>
      <c r="AB892"/>
      <c r="AC892"/>
      <c r="AD892"/>
      <c r="AE892"/>
      <c r="AH892" s="11"/>
      <c r="AI892" s="11"/>
      <c r="AJ892" s="11"/>
      <c r="AK892" s="11"/>
      <c r="AL892" s="11"/>
      <c r="AM892" s="11"/>
    </row>
    <row r="893" spans="17:39" x14ac:dyDescent="0.2">
      <c r="Q893" s="11"/>
      <c r="Z893"/>
      <c r="AA893"/>
      <c r="AB893"/>
      <c r="AC893"/>
      <c r="AD893"/>
      <c r="AE893"/>
      <c r="AH893" s="11"/>
      <c r="AI893" s="11"/>
      <c r="AJ893" s="11"/>
      <c r="AK893" s="11"/>
      <c r="AL893" s="11"/>
      <c r="AM893" s="11"/>
    </row>
    <row r="894" spans="17:39" x14ac:dyDescent="0.2">
      <c r="Q894" s="11"/>
      <c r="Z894"/>
      <c r="AA894"/>
      <c r="AB894"/>
      <c r="AC894"/>
      <c r="AD894"/>
      <c r="AE894"/>
      <c r="AH894" s="11"/>
      <c r="AI894" s="11"/>
      <c r="AJ894" s="11"/>
      <c r="AK894" s="11"/>
      <c r="AL894" s="11"/>
      <c r="AM894" s="11"/>
    </row>
    <row r="895" spans="17:39" x14ac:dyDescent="0.2">
      <c r="Q895" s="11"/>
      <c r="Z895"/>
      <c r="AA895"/>
      <c r="AB895"/>
      <c r="AC895"/>
      <c r="AD895"/>
      <c r="AE895"/>
      <c r="AH895" s="11"/>
      <c r="AI895" s="11"/>
      <c r="AJ895" s="11"/>
      <c r="AK895" s="11"/>
      <c r="AL895" s="11"/>
      <c r="AM895" s="11"/>
    </row>
    <row r="896" spans="17:39" x14ac:dyDescent="0.2">
      <c r="Q896" s="11"/>
      <c r="Z896"/>
      <c r="AA896"/>
      <c r="AB896"/>
      <c r="AC896"/>
      <c r="AD896"/>
      <c r="AE896"/>
      <c r="AH896" s="11"/>
      <c r="AI896" s="11"/>
      <c r="AJ896" s="11"/>
      <c r="AK896" s="11"/>
      <c r="AL896" s="11"/>
      <c r="AM896" s="11"/>
    </row>
    <row r="897" spans="17:39" x14ac:dyDescent="0.2">
      <c r="Q897" s="11"/>
      <c r="Z897"/>
      <c r="AA897"/>
      <c r="AB897"/>
      <c r="AC897"/>
      <c r="AD897"/>
      <c r="AE897"/>
      <c r="AH897" s="11"/>
      <c r="AI897" s="11"/>
      <c r="AJ897" s="11"/>
      <c r="AK897" s="11"/>
      <c r="AL897" s="11"/>
      <c r="AM897" s="11"/>
    </row>
    <row r="898" spans="17:39" x14ac:dyDescent="0.2">
      <c r="Q898" s="11"/>
      <c r="Z898"/>
      <c r="AA898"/>
      <c r="AB898"/>
      <c r="AC898"/>
      <c r="AD898"/>
      <c r="AE898"/>
      <c r="AH898" s="11"/>
      <c r="AI898" s="11"/>
      <c r="AJ898" s="11"/>
      <c r="AK898" s="11"/>
      <c r="AL898" s="11"/>
      <c r="AM898" s="11"/>
    </row>
    <row r="899" spans="17:39" x14ac:dyDescent="0.2">
      <c r="Q899" s="11"/>
      <c r="Z899"/>
      <c r="AA899"/>
      <c r="AB899"/>
      <c r="AC899"/>
      <c r="AD899"/>
      <c r="AE899"/>
      <c r="AH899" s="11"/>
      <c r="AI899" s="11"/>
      <c r="AJ899" s="11"/>
      <c r="AK899" s="11"/>
      <c r="AL899" s="11"/>
      <c r="AM899" s="11"/>
    </row>
    <row r="900" spans="17:39" x14ac:dyDescent="0.2">
      <c r="Q900" s="11"/>
      <c r="Z900"/>
      <c r="AA900"/>
      <c r="AB900"/>
      <c r="AC900"/>
      <c r="AD900"/>
      <c r="AE900"/>
      <c r="AH900" s="11"/>
      <c r="AI900" s="11"/>
      <c r="AJ900" s="11"/>
      <c r="AK900" s="11"/>
      <c r="AL900" s="11"/>
      <c r="AM900" s="11"/>
    </row>
    <row r="901" spans="17:39" x14ac:dyDescent="0.2">
      <c r="Q901" s="11"/>
      <c r="Z901"/>
      <c r="AA901"/>
      <c r="AB901"/>
      <c r="AC901"/>
      <c r="AD901"/>
      <c r="AE901"/>
      <c r="AH901" s="11"/>
      <c r="AI901" s="11"/>
      <c r="AJ901" s="11"/>
      <c r="AK901" s="11"/>
      <c r="AL901" s="11"/>
      <c r="AM901" s="11"/>
    </row>
    <row r="902" spans="17:39" x14ac:dyDescent="0.2">
      <c r="Q902" s="11"/>
      <c r="Z902"/>
      <c r="AA902"/>
      <c r="AB902"/>
      <c r="AC902"/>
      <c r="AD902"/>
      <c r="AE902"/>
      <c r="AH902" s="11"/>
      <c r="AI902" s="11"/>
      <c r="AJ902" s="11"/>
      <c r="AK902" s="11"/>
      <c r="AL902" s="11"/>
      <c r="AM902" s="11"/>
    </row>
    <row r="903" spans="17:39" x14ac:dyDescent="0.2">
      <c r="Q903" s="11"/>
      <c r="Z903"/>
      <c r="AA903"/>
      <c r="AB903"/>
      <c r="AC903"/>
      <c r="AD903"/>
      <c r="AE903"/>
      <c r="AH903" s="11"/>
      <c r="AI903" s="11"/>
      <c r="AJ903" s="11"/>
      <c r="AK903" s="11"/>
      <c r="AL903" s="11"/>
      <c r="AM903" s="11"/>
    </row>
    <row r="904" spans="17:39" x14ac:dyDescent="0.2">
      <c r="Q904" s="11"/>
      <c r="Z904"/>
      <c r="AA904"/>
      <c r="AB904"/>
      <c r="AC904"/>
      <c r="AD904"/>
      <c r="AE904"/>
      <c r="AH904" s="11"/>
      <c r="AI904" s="11"/>
      <c r="AJ904" s="11"/>
      <c r="AK904" s="11"/>
      <c r="AL904" s="11"/>
      <c r="AM904" s="11"/>
    </row>
    <row r="905" spans="17:39" x14ac:dyDescent="0.2">
      <c r="Q905" s="11"/>
      <c r="Z905"/>
      <c r="AA905"/>
      <c r="AB905"/>
      <c r="AC905"/>
      <c r="AD905"/>
      <c r="AE905"/>
      <c r="AH905" s="11"/>
      <c r="AI905" s="11"/>
      <c r="AJ905" s="11"/>
      <c r="AK905" s="11"/>
      <c r="AL905" s="11"/>
      <c r="AM905" s="11"/>
    </row>
    <row r="906" spans="17:39" x14ac:dyDescent="0.2">
      <c r="Q906" s="11"/>
      <c r="Z906"/>
      <c r="AA906"/>
      <c r="AB906"/>
      <c r="AC906"/>
      <c r="AD906"/>
      <c r="AE906"/>
      <c r="AH906" s="11"/>
      <c r="AI906" s="11"/>
      <c r="AJ906" s="11"/>
      <c r="AK906" s="11"/>
      <c r="AL906" s="11"/>
      <c r="AM906" s="11"/>
    </row>
    <row r="907" spans="17:39" x14ac:dyDescent="0.2">
      <c r="Q907" s="11"/>
      <c r="Z907"/>
      <c r="AA907"/>
      <c r="AB907"/>
      <c r="AC907"/>
      <c r="AD907"/>
      <c r="AE907"/>
      <c r="AH907" s="11"/>
      <c r="AI907" s="11"/>
      <c r="AJ907" s="11"/>
      <c r="AK907" s="11"/>
      <c r="AL907" s="11"/>
      <c r="AM907" s="11"/>
    </row>
    <row r="908" spans="17:39" x14ac:dyDescent="0.2">
      <c r="Q908" s="11"/>
      <c r="Z908"/>
      <c r="AA908"/>
      <c r="AB908"/>
      <c r="AC908"/>
      <c r="AD908"/>
      <c r="AE908"/>
      <c r="AH908" s="11"/>
      <c r="AI908" s="11"/>
      <c r="AJ908" s="11"/>
      <c r="AK908" s="11"/>
      <c r="AL908" s="11"/>
      <c r="AM908" s="11"/>
    </row>
    <row r="909" spans="17:39" x14ac:dyDescent="0.2">
      <c r="Q909" s="11"/>
      <c r="Z909"/>
      <c r="AA909"/>
      <c r="AB909"/>
      <c r="AC909"/>
      <c r="AD909"/>
      <c r="AE909"/>
      <c r="AH909" s="11"/>
      <c r="AI909" s="11"/>
      <c r="AJ909" s="11"/>
      <c r="AK909" s="11"/>
      <c r="AL909" s="11"/>
      <c r="AM909" s="11"/>
    </row>
    <row r="910" spans="17:39" x14ac:dyDescent="0.2">
      <c r="Q910" s="11"/>
      <c r="Z910"/>
      <c r="AA910"/>
      <c r="AB910"/>
      <c r="AC910"/>
      <c r="AD910"/>
      <c r="AE910"/>
      <c r="AH910" s="11"/>
      <c r="AI910" s="11"/>
      <c r="AJ910" s="11"/>
      <c r="AK910" s="11"/>
      <c r="AL910" s="11"/>
      <c r="AM910" s="11"/>
    </row>
    <row r="911" spans="17:39" x14ac:dyDescent="0.2">
      <c r="Q911" s="11"/>
      <c r="Z911"/>
      <c r="AA911"/>
      <c r="AB911"/>
      <c r="AC911"/>
      <c r="AD911"/>
      <c r="AE911"/>
      <c r="AH911" s="11"/>
      <c r="AI911" s="11"/>
      <c r="AJ911" s="11"/>
      <c r="AK911" s="11"/>
      <c r="AL911" s="11"/>
      <c r="AM911" s="11"/>
    </row>
    <row r="912" spans="17:39" x14ac:dyDescent="0.2">
      <c r="Q912" s="11"/>
      <c r="Z912"/>
      <c r="AA912"/>
      <c r="AB912"/>
      <c r="AC912"/>
      <c r="AD912"/>
      <c r="AE912"/>
      <c r="AH912" s="11"/>
      <c r="AI912" s="11"/>
      <c r="AJ912" s="11"/>
      <c r="AK912" s="11"/>
      <c r="AL912" s="11"/>
      <c r="AM912" s="11"/>
    </row>
    <row r="913" spans="17:39" x14ac:dyDescent="0.2">
      <c r="Q913" s="11"/>
      <c r="Z913"/>
      <c r="AA913"/>
      <c r="AB913"/>
      <c r="AC913"/>
      <c r="AD913"/>
      <c r="AE913"/>
      <c r="AH913" s="11"/>
      <c r="AI913" s="11"/>
      <c r="AJ913" s="11"/>
      <c r="AK913" s="11"/>
      <c r="AL913" s="11"/>
      <c r="AM913" s="11"/>
    </row>
    <row r="914" spans="17:39" x14ac:dyDescent="0.2">
      <c r="Q914" s="11"/>
      <c r="Z914"/>
      <c r="AA914"/>
      <c r="AB914"/>
      <c r="AC914"/>
      <c r="AD914"/>
      <c r="AE914"/>
      <c r="AH914" s="11"/>
      <c r="AI914" s="11"/>
      <c r="AJ914" s="11"/>
      <c r="AK914" s="11"/>
      <c r="AL914" s="11"/>
      <c r="AM914" s="11"/>
    </row>
    <row r="915" spans="17:39" x14ac:dyDescent="0.2">
      <c r="Q915" s="11"/>
      <c r="Z915"/>
      <c r="AA915"/>
      <c r="AB915"/>
      <c r="AC915"/>
      <c r="AD915"/>
      <c r="AE915"/>
      <c r="AH915" s="11"/>
      <c r="AI915" s="11"/>
      <c r="AJ915" s="11"/>
      <c r="AK915" s="11"/>
      <c r="AL915" s="11"/>
      <c r="AM915" s="11"/>
    </row>
    <row r="916" spans="17:39" x14ac:dyDescent="0.2">
      <c r="Q916" s="11"/>
      <c r="Z916"/>
      <c r="AA916"/>
      <c r="AB916"/>
      <c r="AC916"/>
      <c r="AD916"/>
      <c r="AE916"/>
      <c r="AH916" s="11"/>
      <c r="AI916" s="11"/>
      <c r="AJ916" s="11"/>
      <c r="AK916" s="11"/>
      <c r="AL916" s="11"/>
      <c r="AM916" s="11"/>
    </row>
    <row r="917" spans="17:39" x14ac:dyDescent="0.2">
      <c r="Q917" s="11"/>
      <c r="Z917"/>
      <c r="AA917"/>
      <c r="AB917"/>
      <c r="AC917"/>
      <c r="AD917"/>
      <c r="AE917"/>
      <c r="AH917" s="11"/>
      <c r="AI917" s="11"/>
      <c r="AJ917" s="11"/>
      <c r="AK917" s="11"/>
      <c r="AL917" s="11"/>
      <c r="AM917" s="11"/>
    </row>
    <row r="918" spans="17:39" x14ac:dyDescent="0.2">
      <c r="Q918" s="11"/>
      <c r="Z918"/>
      <c r="AA918"/>
      <c r="AB918"/>
      <c r="AC918"/>
      <c r="AD918"/>
      <c r="AE918"/>
      <c r="AH918" s="11"/>
      <c r="AI918" s="11"/>
      <c r="AJ918" s="11"/>
      <c r="AK918" s="11"/>
      <c r="AL918" s="11"/>
      <c r="AM918" s="11"/>
    </row>
    <row r="919" spans="17:39" x14ac:dyDescent="0.2">
      <c r="Q919" s="11"/>
      <c r="Z919"/>
      <c r="AA919"/>
      <c r="AB919"/>
      <c r="AC919"/>
      <c r="AD919"/>
      <c r="AE919"/>
      <c r="AH919" s="11"/>
      <c r="AI919" s="11"/>
      <c r="AJ919" s="11"/>
      <c r="AK919" s="11"/>
      <c r="AL919" s="11"/>
      <c r="AM919" s="11"/>
    </row>
    <row r="920" spans="17:39" x14ac:dyDescent="0.2">
      <c r="Q920" s="11"/>
      <c r="Z920"/>
      <c r="AA920"/>
      <c r="AB920"/>
      <c r="AC920"/>
      <c r="AD920"/>
      <c r="AE920"/>
      <c r="AH920" s="11"/>
      <c r="AI920" s="11"/>
      <c r="AJ920" s="11"/>
      <c r="AK920" s="11"/>
      <c r="AL920" s="11"/>
      <c r="AM920" s="11"/>
    </row>
    <row r="921" spans="17:39" x14ac:dyDescent="0.2">
      <c r="Q921" s="11"/>
      <c r="Z921"/>
      <c r="AA921"/>
      <c r="AB921"/>
      <c r="AC921"/>
      <c r="AD921"/>
      <c r="AE921"/>
      <c r="AH921" s="11"/>
      <c r="AI921" s="11"/>
      <c r="AJ921" s="11"/>
      <c r="AK921" s="11"/>
      <c r="AL921" s="11"/>
      <c r="AM921" s="11"/>
    </row>
    <row r="922" spans="17:39" x14ac:dyDescent="0.2">
      <c r="Q922" s="11"/>
      <c r="Z922"/>
      <c r="AA922"/>
      <c r="AB922"/>
      <c r="AC922"/>
      <c r="AD922"/>
      <c r="AE922"/>
      <c r="AH922" s="11"/>
      <c r="AI922" s="11"/>
      <c r="AJ922" s="11"/>
      <c r="AK922" s="11"/>
      <c r="AL922" s="11"/>
      <c r="AM922" s="11"/>
    </row>
    <row r="923" spans="17:39" x14ac:dyDescent="0.2">
      <c r="Q923" s="11"/>
      <c r="Z923"/>
      <c r="AA923"/>
      <c r="AB923"/>
      <c r="AC923"/>
      <c r="AD923"/>
      <c r="AE923"/>
      <c r="AH923" s="11"/>
      <c r="AI923" s="11"/>
      <c r="AJ923" s="11"/>
      <c r="AK923" s="11"/>
      <c r="AL923" s="11"/>
      <c r="AM923" s="11"/>
    </row>
    <row r="924" spans="17:39" x14ac:dyDescent="0.2">
      <c r="Q924" s="11"/>
      <c r="Z924"/>
      <c r="AA924"/>
      <c r="AB924"/>
      <c r="AC924"/>
      <c r="AD924"/>
      <c r="AE924"/>
      <c r="AH924" s="11"/>
      <c r="AI924" s="11"/>
      <c r="AJ924" s="11"/>
      <c r="AK924" s="11"/>
      <c r="AL924" s="11"/>
      <c r="AM924" s="11"/>
    </row>
    <row r="925" spans="17:39" x14ac:dyDescent="0.2">
      <c r="Q925" s="11"/>
      <c r="Z925"/>
      <c r="AA925"/>
      <c r="AB925"/>
      <c r="AC925"/>
      <c r="AD925"/>
      <c r="AE925"/>
      <c r="AH925" s="11"/>
      <c r="AI925" s="11"/>
      <c r="AJ925" s="11"/>
      <c r="AK925" s="11"/>
      <c r="AL925" s="11"/>
      <c r="AM925" s="11"/>
    </row>
    <row r="926" spans="17:39" x14ac:dyDescent="0.2">
      <c r="Q926" s="11"/>
      <c r="Z926"/>
      <c r="AA926"/>
      <c r="AB926"/>
      <c r="AC926"/>
      <c r="AD926"/>
      <c r="AE926"/>
      <c r="AH926" s="11"/>
      <c r="AI926" s="11"/>
      <c r="AJ926" s="11"/>
      <c r="AK926" s="11"/>
      <c r="AL926" s="11"/>
      <c r="AM926" s="11"/>
    </row>
    <row r="927" spans="17:39" x14ac:dyDescent="0.2">
      <c r="Q927" s="11"/>
      <c r="Z927"/>
      <c r="AA927"/>
      <c r="AB927"/>
      <c r="AC927"/>
      <c r="AD927"/>
      <c r="AE927"/>
      <c r="AH927" s="11"/>
      <c r="AI927" s="11"/>
      <c r="AJ927" s="11"/>
      <c r="AK927" s="11"/>
      <c r="AL927" s="11"/>
      <c r="AM927" s="11"/>
    </row>
    <row r="928" spans="17:39" x14ac:dyDescent="0.2">
      <c r="Q928" s="11"/>
      <c r="Z928"/>
      <c r="AA928"/>
      <c r="AB928"/>
      <c r="AC928"/>
      <c r="AD928"/>
      <c r="AE928"/>
      <c r="AH928" s="11"/>
      <c r="AI928" s="11"/>
      <c r="AJ928" s="11"/>
      <c r="AK928" s="11"/>
      <c r="AL928" s="11"/>
      <c r="AM928" s="11"/>
    </row>
    <row r="929" spans="17:39" x14ac:dyDescent="0.2">
      <c r="Q929" s="11"/>
      <c r="Z929"/>
      <c r="AA929"/>
      <c r="AB929"/>
      <c r="AC929"/>
      <c r="AD929"/>
      <c r="AE929"/>
      <c r="AH929" s="11"/>
      <c r="AI929" s="11"/>
      <c r="AJ929" s="11"/>
      <c r="AK929" s="11"/>
      <c r="AL929" s="11"/>
      <c r="AM929" s="11"/>
    </row>
    <row r="930" spans="17:39" x14ac:dyDescent="0.2">
      <c r="Q930" s="11"/>
      <c r="Z930"/>
      <c r="AA930"/>
      <c r="AB930"/>
      <c r="AC930"/>
      <c r="AD930"/>
      <c r="AE930"/>
      <c r="AH930" s="11"/>
      <c r="AI930" s="11"/>
      <c r="AJ930" s="11"/>
      <c r="AK930" s="11"/>
      <c r="AL930" s="11"/>
      <c r="AM930" s="11"/>
    </row>
    <row r="931" spans="17:39" x14ac:dyDescent="0.2">
      <c r="Q931" s="11"/>
      <c r="Z931"/>
      <c r="AA931"/>
      <c r="AB931"/>
      <c r="AC931"/>
      <c r="AD931"/>
      <c r="AE931"/>
      <c r="AH931" s="11"/>
      <c r="AI931" s="11"/>
      <c r="AJ931" s="11"/>
      <c r="AK931" s="11"/>
      <c r="AL931" s="11"/>
      <c r="AM931" s="11"/>
    </row>
    <row r="932" spans="17:39" x14ac:dyDescent="0.2">
      <c r="Q932" s="11"/>
      <c r="Z932"/>
      <c r="AA932"/>
      <c r="AB932"/>
      <c r="AC932"/>
      <c r="AD932"/>
      <c r="AE932"/>
      <c r="AH932" s="11"/>
      <c r="AI932" s="11"/>
      <c r="AJ932" s="11"/>
      <c r="AK932" s="11"/>
      <c r="AL932" s="11"/>
      <c r="AM932" s="11"/>
    </row>
    <row r="933" spans="17:39" x14ac:dyDescent="0.2">
      <c r="Q933" s="11"/>
      <c r="Z933"/>
      <c r="AA933"/>
      <c r="AB933"/>
      <c r="AC933"/>
      <c r="AD933"/>
      <c r="AE933"/>
      <c r="AH933" s="11"/>
      <c r="AI933" s="11"/>
      <c r="AJ933" s="11"/>
      <c r="AK933" s="11"/>
      <c r="AL933" s="11"/>
      <c r="AM933" s="11"/>
    </row>
    <row r="934" spans="17:39" x14ac:dyDescent="0.2">
      <c r="Q934" s="11"/>
      <c r="Z934"/>
      <c r="AA934"/>
      <c r="AB934"/>
      <c r="AC934"/>
      <c r="AD934"/>
      <c r="AE934"/>
      <c r="AH934" s="11"/>
      <c r="AI934" s="11"/>
      <c r="AJ934" s="11"/>
      <c r="AK934" s="11"/>
      <c r="AL934" s="11"/>
      <c r="AM934" s="11"/>
    </row>
    <row r="935" spans="17:39" x14ac:dyDescent="0.2">
      <c r="Q935" s="11"/>
      <c r="Z935"/>
      <c r="AA935"/>
      <c r="AB935"/>
      <c r="AC935"/>
      <c r="AD935"/>
      <c r="AE935"/>
      <c r="AH935" s="11"/>
      <c r="AI935" s="11"/>
      <c r="AJ935" s="11"/>
      <c r="AK935" s="11"/>
      <c r="AL935" s="11"/>
      <c r="AM935" s="11"/>
    </row>
    <row r="936" spans="17:39" x14ac:dyDescent="0.2">
      <c r="Q936" s="11"/>
      <c r="Z936"/>
      <c r="AA936"/>
      <c r="AB936"/>
      <c r="AC936"/>
      <c r="AD936"/>
      <c r="AE936"/>
      <c r="AH936" s="11"/>
      <c r="AI936" s="11"/>
      <c r="AJ936" s="11"/>
      <c r="AK936" s="11"/>
      <c r="AL936" s="11"/>
      <c r="AM936" s="11"/>
    </row>
    <row r="937" spans="17:39" x14ac:dyDescent="0.2">
      <c r="Q937" s="11"/>
      <c r="Z937"/>
      <c r="AA937"/>
      <c r="AB937"/>
      <c r="AC937"/>
      <c r="AD937"/>
      <c r="AE937"/>
      <c r="AH937" s="11"/>
      <c r="AI937" s="11"/>
      <c r="AJ937" s="11"/>
      <c r="AK937" s="11"/>
      <c r="AL937" s="11"/>
      <c r="AM937" s="11"/>
    </row>
    <row r="938" spans="17:39" x14ac:dyDescent="0.2">
      <c r="Q938" s="11"/>
      <c r="Z938"/>
      <c r="AA938"/>
      <c r="AB938"/>
      <c r="AC938"/>
      <c r="AD938"/>
      <c r="AE938"/>
      <c r="AH938" s="11"/>
      <c r="AI938" s="11"/>
      <c r="AJ938" s="11"/>
      <c r="AK938" s="11"/>
      <c r="AL938" s="11"/>
      <c r="AM938" s="11"/>
    </row>
    <row r="939" spans="17:39" x14ac:dyDescent="0.2">
      <c r="Q939" s="11"/>
      <c r="Z939"/>
      <c r="AA939"/>
      <c r="AB939"/>
      <c r="AC939"/>
      <c r="AD939"/>
      <c r="AE939"/>
      <c r="AH939" s="11"/>
      <c r="AI939" s="11"/>
      <c r="AJ939" s="11"/>
      <c r="AK939" s="11"/>
      <c r="AL939" s="11"/>
      <c r="AM939" s="11"/>
    </row>
    <row r="940" spans="17:39" x14ac:dyDescent="0.2">
      <c r="Q940" s="11"/>
      <c r="Z940"/>
      <c r="AA940"/>
      <c r="AB940"/>
      <c r="AC940"/>
      <c r="AD940"/>
      <c r="AE940"/>
      <c r="AH940" s="11"/>
      <c r="AI940" s="11"/>
      <c r="AJ940" s="11"/>
      <c r="AK940" s="11"/>
      <c r="AL940" s="11"/>
      <c r="AM940" s="11"/>
    </row>
    <row r="941" spans="17:39" x14ac:dyDescent="0.2">
      <c r="Q941" s="11"/>
      <c r="Z941"/>
      <c r="AA941"/>
      <c r="AB941"/>
      <c r="AC941"/>
      <c r="AD941"/>
      <c r="AE941"/>
      <c r="AH941" s="11"/>
      <c r="AI941" s="11"/>
      <c r="AJ941" s="11"/>
      <c r="AK941" s="11"/>
      <c r="AL941" s="11"/>
      <c r="AM941" s="11"/>
    </row>
    <row r="942" spans="17:39" x14ac:dyDescent="0.2">
      <c r="Q942" s="11"/>
      <c r="Z942"/>
      <c r="AA942"/>
      <c r="AB942"/>
      <c r="AC942"/>
      <c r="AD942"/>
      <c r="AE942"/>
      <c r="AH942" s="11"/>
      <c r="AI942" s="11"/>
      <c r="AJ942" s="11"/>
      <c r="AK942" s="11"/>
      <c r="AL942" s="11"/>
      <c r="AM942" s="11"/>
    </row>
    <row r="943" spans="17:39" x14ac:dyDescent="0.2">
      <c r="Q943" s="11"/>
      <c r="Z943"/>
      <c r="AA943"/>
      <c r="AB943"/>
      <c r="AC943"/>
      <c r="AD943"/>
      <c r="AE943"/>
      <c r="AH943" s="11"/>
      <c r="AI943" s="11"/>
      <c r="AJ943" s="11"/>
      <c r="AK943" s="11"/>
      <c r="AL943" s="11"/>
      <c r="AM943" s="11"/>
    </row>
    <row r="944" spans="17:39" x14ac:dyDescent="0.2">
      <c r="Q944" s="11"/>
      <c r="Z944"/>
      <c r="AA944"/>
      <c r="AB944"/>
      <c r="AC944"/>
      <c r="AD944"/>
      <c r="AE944"/>
      <c r="AH944" s="11"/>
      <c r="AI944" s="11"/>
      <c r="AJ944" s="11"/>
      <c r="AK944" s="11"/>
      <c r="AL944" s="11"/>
      <c r="AM944" s="11"/>
    </row>
    <row r="945" spans="17:39" x14ac:dyDescent="0.2">
      <c r="Q945" s="11"/>
      <c r="Z945"/>
      <c r="AA945"/>
      <c r="AB945"/>
      <c r="AC945"/>
      <c r="AD945"/>
      <c r="AE945"/>
      <c r="AH945" s="11"/>
      <c r="AI945" s="11"/>
      <c r="AJ945" s="11"/>
      <c r="AK945" s="11"/>
      <c r="AL945" s="11"/>
      <c r="AM945" s="11"/>
    </row>
    <row r="946" spans="17:39" x14ac:dyDescent="0.2">
      <c r="Q946" s="11"/>
      <c r="Z946"/>
      <c r="AA946"/>
      <c r="AB946"/>
      <c r="AC946"/>
      <c r="AD946"/>
      <c r="AE946"/>
      <c r="AH946" s="11"/>
      <c r="AI946" s="11"/>
      <c r="AJ946" s="11"/>
      <c r="AK946" s="11"/>
      <c r="AL946" s="11"/>
      <c r="AM946" s="11"/>
    </row>
    <row r="947" spans="17:39" x14ac:dyDescent="0.2">
      <c r="Q947" s="11"/>
      <c r="Z947"/>
      <c r="AA947"/>
      <c r="AB947"/>
      <c r="AC947"/>
      <c r="AD947"/>
      <c r="AE947"/>
      <c r="AH947" s="11"/>
      <c r="AI947" s="11"/>
      <c r="AJ947" s="11"/>
      <c r="AK947" s="11"/>
      <c r="AL947" s="11"/>
      <c r="AM947" s="11"/>
    </row>
    <row r="948" spans="17:39" x14ac:dyDescent="0.2">
      <c r="Q948" s="11"/>
      <c r="Z948"/>
      <c r="AA948"/>
      <c r="AB948"/>
      <c r="AC948"/>
      <c r="AD948"/>
      <c r="AE948"/>
      <c r="AH948" s="11"/>
      <c r="AI948" s="11"/>
      <c r="AJ948" s="11"/>
      <c r="AK948" s="11"/>
      <c r="AL948" s="11"/>
      <c r="AM948" s="11"/>
    </row>
    <row r="949" spans="17:39" x14ac:dyDescent="0.2">
      <c r="Q949" s="11"/>
      <c r="Z949"/>
      <c r="AA949"/>
      <c r="AB949"/>
      <c r="AC949"/>
      <c r="AD949"/>
      <c r="AE949"/>
      <c r="AH949" s="11"/>
      <c r="AI949" s="11"/>
      <c r="AJ949" s="11"/>
      <c r="AK949" s="11"/>
      <c r="AL949" s="11"/>
      <c r="AM949" s="11"/>
    </row>
    <row r="950" spans="17:39" x14ac:dyDescent="0.2">
      <c r="Q950" s="11"/>
      <c r="Z950"/>
      <c r="AA950"/>
      <c r="AB950"/>
      <c r="AC950"/>
      <c r="AD950"/>
      <c r="AE950"/>
      <c r="AH950" s="11"/>
      <c r="AI950" s="11"/>
      <c r="AJ950" s="11"/>
      <c r="AK950" s="11"/>
      <c r="AL950" s="11"/>
      <c r="AM950" s="11"/>
    </row>
    <row r="951" spans="17:39" x14ac:dyDescent="0.2">
      <c r="Q951" s="11"/>
      <c r="Z951"/>
      <c r="AA951"/>
      <c r="AB951"/>
      <c r="AC951"/>
      <c r="AD951"/>
      <c r="AE951"/>
      <c r="AH951" s="11"/>
      <c r="AI951" s="11"/>
      <c r="AJ951" s="11"/>
      <c r="AK951" s="11"/>
      <c r="AL951" s="11"/>
      <c r="AM951" s="11"/>
    </row>
    <row r="952" spans="17:39" x14ac:dyDescent="0.2">
      <c r="Q952" s="11"/>
      <c r="Z952"/>
      <c r="AA952"/>
      <c r="AB952"/>
      <c r="AC952"/>
      <c r="AD952"/>
      <c r="AE952"/>
      <c r="AH952" s="11"/>
      <c r="AI952" s="11"/>
      <c r="AJ952" s="11"/>
      <c r="AK952" s="11"/>
      <c r="AL952" s="11"/>
      <c r="AM952" s="11"/>
    </row>
    <row r="953" spans="17:39" x14ac:dyDescent="0.2">
      <c r="Q953" s="11"/>
      <c r="Z953"/>
      <c r="AA953"/>
      <c r="AB953"/>
      <c r="AC953"/>
      <c r="AD953"/>
      <c r="AE953"/>
      <c r="AH953" s="11"/>
      <c r="AI953" s="11"/>
      <c r="AJ953" s="11"/>
      <c r="AK953" s="11"/>
      <c r="AL953" s="11"/>
      <c r="AM953" s="11"/>
    </row>
    <row r="954" spans="17:39" x14ac:dyDescent="0.2">
      <c r="Q954" s="11"/>
      <c r="Z954"/>
      <c r="AA954"/>
      <c r="AB954"/>
      <c r="AC954"/>
      <c r="AD954"/>
      <c r="AE954"/>
      <c r="AH954" s="11"/>
      <c r="AI954" s="11"/>
      <c r="AJ954" s="11"/>
      <c r="AK954" s="11"/>
      <c r="AL954" s="11"/>
      <c r="AM954" s="11"/>
    </row>
    <row r="955" spans="17:39" x14ac:dyDescent="0.2">
      <c r="Q955" s="11"/>
      <c r="Z955"/>
      <c r="AA955"/>
      <c r="AB955"/>
      <c r="AC955"/>
      <c r="AD955"/>
      <c r="AE955"/>
      <c r="AH955" s="11"/>
      <c r="AI955" s="11"/>
      <c r="AJ955" s="11"/>
      <c r="AK955" s="11"/>
      <c r="AL955" s="11"/>
      <c r="AM955" s="11"/>
    </row>
    <row r="956" spans="17:39" x14ac:dyDescent="0.2">
      <c r="Q956" s="11"/>
      <c r="Z956"/>
      <c r="AA956"/>
      <c r="AB956"/>
      <c r="AC956"/>
      <c r="AD956"/>
      <c r="AE956"/>
      <c r="AH956" s="11"/>
      <c r="AI956" s="11"/>
      <c r="AJ956" s="11"/>
      <c r="AK956" s="11"/>
      <c r="AL956" s="11"/>
      <c r="AM956" s="11"/>
    </row>
    <row r="957" spans="17:39" x14ac:dyDescent="0.2">
      <c r="Q957" s="11"/>
      <c r="Z957"/>
      <c r="AA957"/>
      <c r="AB957"/>
      <c r="AC957"/>
      <c r="AD957"/>
      <c r="AE957"/>
      <c r="AH957" s="11"/>
      <c r="AI957" s="11"/>
      <c r="AJ957" s="11"/>
      <c r="AK957" s="11"/>
      <c r="AL957" s="11"/>
      <c r="AM957" s="11"/>
    </row>
    <row r="958" spans="17:39" x14ac:dyDescent="0.2">
      <c r="Q958" s="11"/>
      <c r="Z958"/>
      <c r="AA958"/>
      <c r="AB958"/>
      <c r="AC958"/>
      <c r="AD958"/>
      <c r="AE958"/>
      <c r="AH958" s="11"/>
      <c r="AI958" s="11"/>
      <c r="AJ958" s="11"/>
      <c r="AK958" s="11"/>
      <c r="AL958" s="11"/>
      <c r="AM958" s="11"/>
    </row>
    <row r="959" spans="17:39" x14ac:dyDescent="0.2">
      <c r="Q959" s="11"/>
      <c r="Z959"/>
      <c r="AA959"/>
      <c r="AB959"/>
      <c r="AC959"/>
      <c r="AD959"/>
      <c r="AE959"/>
      <c r="AH959" s="11"/>
      <c r="AI959" s="11"/>
      <c r="AJ959" s="11"/>
      <c r="AK959" s="11"/>
      <c r="AL959" s="11"/>
      <c r="AM959" s="11"/>
    </row>
    <row r="960" spans="17:39" x14ac:dyDescent="0.2">
      <c r="Q960" s="11"/>
      <c r="Z960"/>
      <c r="AA960"/>
      <c r="AB960"/>
      <c r="AC960"/>
      <c r="AD960"/>
      <c r="AE960"/>
      <c r="AH960" s="11"/>
      <c r="AI960" s="11"/>
      <c r="AJ960" s="11"/>
      <c r="AK960" s="11"/>
      <c r="AL960" s="11"/>
      <c r="AM960" s="11"/>
    </row>
    <row r="961" spans="17:39" x14ac:dyDescent="0.2">
      <c r="Q961" s="11"/>
      <c r="Z961"/>
      <c r="AA961"/>
      <c r="AB961"/>
      <c r="AC961"/>
      <c r="AD961"/>
      <c r="AE961"/>
      <c r="AH961" s="11"/>
      <c r="AI961" s="11"/>
      <c r="AJ961" s="11"/>
      <c r="AK961" s="11"/>
      <c r="AL961" s="11"/>
      <c r="AM961" s="11"/>
    </row>
    <row r="962" spans="17:39" x14ac:dyDescent="0.2">
      <c r="Q962" s="11"/>
      <c r="Z962"/>
      <c r="AA962"/>
      <c r="AB962"/>
      <c r="AC962"/>
      <c r="AD962"/>
      <c r="AE962"/>
      <c r="AH962" s="11"/>
      <c r="AI962" s="11"/>
      <c r="AJ962" s="11"/>
      <c r="AK962" s="11"/>
      <c r="AL962" s="11"/>
      <c r="AM962" s="11"/>
    </row>
    <row r="963" spans="17:39" x14ac:dyDescent="0.2">
      <c r="Q963" s="11"/>
      <c r="Z963"/>
      <c r="AA963"/>
      <c r="AB963"/>
      <c r="AC963"/>
      <c r="AD963"/>
      <c r="AE963"/>
      <c r="AH963" s="11"/>
      <c r="AI963" s="11"/>
      <c r="AJ963" s="11"/>
      <c r="AK963" s="11"/>
      <c r="AL963" s="11"/>
      <c r="AM963" s="11"/>
    </row>
    <row r="964" spans="17:39" x14ac:dyDescent="0.2">
      <c r="Q964" s="11"/>
      <c r="Z964"/>
      <c r="AA964"/>
      <c r="AB964"/>
      <c r="AC964"/>
      <c r="AD964"/>
      <c r="AE964"/>
      <c r="AH964" s="11"/>
      <c r="AI964" s="11"/>
      <c r="AJ964" s="11"/>
      <c r="AK964" s="11"/>
      <c r="AL964" s="11"/>
      <c r="AM964" s="11"/>
    </row>
    <row r="965" spans="17:39" x14ac:dyDescent="0.2">
      <c r="Q965" s="11"/>
      <c r="Z965"/>
      <c r="AA965"/>
      <c r="AB965"/>
      <c r="AC965"/>
      <c r="AD965"/>
      <c r="AE965"/>
      <c r="AH965" s="11"/>
      <c r="AI965" s="11"/>
      <c r="AJ965" s="11"/>
      <c r="AK965" s="11"/>
      <c r="AL965" s="11"/>
      <c r="AM965" s="11"/>
    </row>
    <row r="966" spans="17:39" x14ac:dyDescent="0.2">
      <c r="Q966" s="11"/>
      <c r="Z966"/>
      <c r="AA966"/>
      <c r="AB966"/>
      <c r="AC966"/>
      <c r="AD966"/>
      <c r="AE966"/>
      <c r="AH966" s="11"/>
      <c r="AI966" s="11"/>
      <c r="AJ966" s="11"/>
      <c r="AK966" s="11"/>
      <c r="AL966" s="11"/>
      <c r="AM966" s="11"/>
    </row>
    <row r="967" spans="17:39" x14ac:dyDescent="0.2">
      <c r="Q967" s="11"/>
      <c r="Z967"/>
      <c r="AA967"/>
      <c r="AB967"/>
      <c r="AC967"/>
      <c r="AD967"/>
      <c r="AE967"/>
      <c r="AH967" s="11"/>
      <c r="AI967" s="11"/>
      <c r="AJ967" s="11"/>
      <c r="AK967" s="11"/>
      <c r="AL967" s="11"/>
      <c r="AM967" s="11"/>
    </row>
    <row r="968" spans="17:39" x14ac:dyDescent="0.2">
      <c r="Q968" s="11"/>
      <c r="Z968"/>
      <c r="AA968"/>
      <c r="AB968"/>
      <c r="AC968"/>
      <c r="AD968"/>
      <c r="AE968"/>
      <c r="AH968" s="11"/>
      <c r="AI968" s="11"/>
      <c r="AJ968" s="11"/>
      <c r="AK968" s="11"/>
      <c r="AL968" s="11"/>
      <c r="AM968" s="11"/>
    </row>
    <row r="969" spans="17:39" x14ac:dyDescent="0.2">
      <c r="Q969" s="11"/>
      <c r="Z969"/>
      <c r="AA969"/>
      <c r="AB969"/>
      <c r="AC969"/>
      <c r="AD969"/>
      <c r="AE969"/>
      <c r="AH969" s="11"/>
      <c r="AI969" s="11"/>
      <c r="AJ969" s="11"/>
      <c r="AK969" s="11"/>
      <c r="AL969" s="11"/>
      <c r="AM969" s="11"/>
    </row>
    <row r="970" spans="17:39" x14ac:dyDescent="0.2">
      <c r="Q970" s="11"/>
      <c r="Z970"/>
      <c r="AA970"/>
      <c r="AB970"/>
      <c r="AC970"/>
      <c r="AD970"/>
      <c r="AE970"/>
      <c r="AH970" s="11"/>
      <c r="AI970" s="11"/>
      <c r="AJ970" s="11"/>
      <c r="AK970" s="11"/>
      <c r="AL970" s="11"/>
      <c r="AM970" s="11"/>
    </row>
    <row r="971" spans="17:39" x14ac:dyDescent="0.2">
      <c r="Q971" s="11"/>
      <c r="Z971"/>
      <c r="AA971"/>
      <c r="AB971"/>
      <c r="AC971"/>
      <c r="AD971"/>
      <c r="AE971"/>
      <c r="AH971" s="11"/>
      <c r="AI971" s="11"/>
      <c r="AJ971" s="11"/>
      <c r="AK971" s="11"/>
      <c r="AL971" s="11"/>
      <c r="AM971" s="11"/>
    </row>
    <row r="972" spans="17:39" x14ac:dyDescent="0.2">
      <c r="Q972" s="11"/>
      <c r="Z972"/>
      <c r="AA972"/>
      <c r="AB972"/>
      <c r="AC972"/>
      <c r="AD972"/>
      <c r="AE972"/>
      <c r="AH972" s="11"/>
      <c r="AI972" s="11"/>
      <c r="AJ972" s="11"/>
      <c r="AK972" s="11"/>
      <c r="AL972" s="11"/>
      <c r="AM972" s="11"/>
    </row>
    <row r="973" spans="17:39" x14ac:dyDescent="0.2">
      <c r="Q973" s="11"/>
      <c r="Z973"/>
      <c r="AA973"/>
      <c r="AB973"/>
      <c r="AC973"/>
      <c r="AD973"/>
      <c r="AE973"/>
      <c r="AH973" s="11"/>
      <c r="AI973" s="11"/>
      <c r="AJ973" s="11"/>
      <c r="AK973" s="11"/>
      <c r="AL973" s="11"/>
      <c r="AM973" s="11"/>
    </row>
    <row r="974" spans="17:39" x14ac:dyDescent="0.2">
      <c r="Q974" s="11"/>
      <c r="Z974"/>
      <c r="AA974"/>
      <c r="AB974"/>
      <c r="AC974"/>
      <c r="AD974"/>
      <c r="AE974"/>
      <c r="AH974" s="11"/>
      <c r="AI974" s="11"/>
      <c r="AJ974" s="11"/>
      <c r="AK974" s="11"/>
      <c r="AL974" s="11"/>
      <c r="AM974" s="11"/>
    </row>
    <row r="975" spans="17:39" x14ac:dyDescent="0.2">
      <c r="Q975" s="11"/>
      <c r="Z975"/>
      <c r="AA975"/>
      <c r="AB975"/>
      <c r="AC975"/>
      <c r="AD975"/>
      <c r="AE975"/>
      <c r="AH975" s="11"/>
      <c r="AI975" s="11"/>
      <c r="AJ975" s="11"/>
      <c r="AK975" s="11"/>
      <c r="AL975" s="11"/>
      <c r="AM975" s="11"/>
    </row>
    <row r="976" spans="17:39" x14ac:dyDescent="0.2">
      <c r="Q976" s="11"/>
      <c r="Z976"/>
      <c r="AA976"/>
      <c r="AB976"/>
      <c r="AC976"/>
      <c r="AD976"/>
      <c r="AE976"/>
      <c r="AH976" s="11"/>
      <c r="AI976" s="11"/>
      <c r="AJ976" s="11"/>
      <c r="AK976" s="11"/>
      <c r="AL976" s="11"/>
      <c r="AM976" s="11"/>
    </row>
    <row r="977" spans="17:39" x14ac:dyDescent="0.2">
      <c r="Q977" s="11"/>
      <c r="Z977"/>
      <c r="AA977"/>
      <c r="AB977"/>
      <c r="AC977"/>
      <c r="AD977"/>
      <c r="AE977"/>
      <c r="AH977" s="11"/>
      <c r="AI977" s="11"/>
      <c r="AJ977" s="11"/>
      <c r="AK977" s="11"/>
      <c r="AL977" s="11"/>
      <c r="AM977" s="11"/>
    </row>
    <row r="978" spans="17:39" x14ac:dyDescent="0.2">
      <c r="Q978" s="11"/>
      <c r="Z978"/>
      <c r="AA978"/>
      <c r="AB978"/>
      <c r="AC978"/>
      <c r="AD978"/>
      <c r="AE978"/>
      <c r="AH978" s="11"/>
      <c r="AI978" s="11"/>
      <c r="AJ978" s="11"/>
      <c r="AK978" s="11"/>
      <c r="AL978" s="11"/>
      <c r="AM978" s="11"/>
    </row>
    <row r="979" spans="17:39" x14ac:dyDescent="0.2">
      <c r="Q979" s="11"/>
      <c r="Z979"/>
      <c r="AA979"/>
      <c r="AB979"/>
      <c r="AC979"/>
      <c r="AD979"/>
      <c r="AE979"/>
      <c r="AH979" s="11"/>
      <c r="AI979" s="11"/>
      <c r="AJ979" s="11"/>
      <c r="AK979" s="11"/>
      <c r="AL979" s="11"/>
      <c r="AM979" s="11"/>
    </row>
    <row r="980" spans="17:39" x14ac:dyDescent="0.2">
      <c r="Q980" s="11"/>
      <c r="Z980"/>
      <c r="AA980"/>
      <c r="AB980"/>
      <c r="AC980"/>
      <c r="AD980"/>
      <c r="AE980"/>
      <c r="AH980" s="11"/>
      <c r="AI980" s="11"/>
      <c r="AJ980" s="11"/>
      <c r="AK980" s="11"/>
      <c r="AL980" s="11"/>
      <c r="AM980" s="11"/>
    </row>
    <row r="981" spans="17:39" x14ac:dyDescent="0.2">
      <c r="Q981" s="11"/>
      <c r="Z981"/>
      <c r="AA981"/>
      <c r="AB981"/>
      <c r="AC981"/>
      <c r="AD981"/>
      <c r="AE981"/>
      <c r="AH981" s="11"/>
      <c r="AI981" s="11"/>
      <c r="AJ981" s="11"/>
      <c r="AK981" s="11"/>
      <c r="AL981" s="11"/>
      <c r="AM981" s="11"/>
    </row>
    <row r="982" spans="17:39" x14ac:dyDescent="0.2">
      <c r="Q982" s="11"/>
      <c r="Z982"/>
      <c r="AA982"/>
      <c r="AB982"/>
      <c r="AC982"/>
      <c r="AD982"/>
      <c r="AE982"/>
      <c r="AH982" s="11"/>
      <c r="AI982" s="11"/>
      <c r="AJ982" s="11"/>
      <c r="AK982" s="11"/>
      <c r="AL982" s="11"/>
      <c r="AM982" s="11"/>
    </row>
    <row r="983" spans="17:39" x14ac:dyDescent="0.2">
      <c r="Q983" s="11"/>
      <c r="Z983"/>
      <c r="AA983"/>
      <c r="AB983"/>
      <c r="AC983"/>
      <c r="AD983"/>
      <c r="AE983"/>
      <c r="AH983" s="11"/>
      <c r="AI983" s="11"/>
      <c r="AJ983" s="11"/>
      <c r="AK983" s="11"/>
      <c r="AL983" s="11"/>
      <c r="AM983" s="11"/>
    </row>
    <row r="984" spans="17:39" x14ac:dyDescent="0.2">
      <c r="Q984" s="11"/>
      <c r="Z984"/>
      <c r="AA984"/>
      <c r="AB984"/>
      <c r="AC984"/>
      <c r="AD984"/>
      <c r="AE984"/>
      <c r="AH984" s="11"/>
      <c r="AI984" s="11"/>
      <c r="AJ984" s="11"/>
      <c r="AK984" s="11"/>
      <c r="AL984" s="11"/>
      <c r="AM984" s="11"/>
    </row>
    <row r="985" spans="17:39" x14ac:dyDescent="0.2">
      <c r="Q985" s="11"/>
      <c r="Z985"/>
      <c r="AA985"/>
      <c r="AB985"/>
      <c r="AC985"/>
      <c r="AD985"/>
      <c r="AE985"/>
      <c r="AH985" s="11"/>
      <c r="AI985" s="11"/>
      <c r="AJ985" s="11"/>
      <c r="AK985" s="11"/>
      <c r="AL985" s="11"/>
      <c r="AM985" s="11"/>
    </row>
    <row r="986" spans="17:39" x14ac:dyDescent="0.2">
      <c r="Q986" s="11"/>
      <c r="Z986"/>
      <c r="AA986"/>
      <c r="AB986"/>
      <c r="AC986"/>
      <c r="AD986"/>
      <c r="AE986"/>
      <c r="AH986" s="11"/>
      <c r="AI986" s="11"/>
      <c r="AJ986" s="11"/>
      <c r="AK986" s="11"/>
      <c r="AL986" s="11"/>
      <c r="AM986" s="11"/>
    </row>
    <row r="987" spans="17:39" x14ac:dyDescent="0.2">
      <c r="Q987" s="11"/>
      <c r="Z987"/>
      <c r="AA987"/>
      <c r="AB987"/>
      <c r="AC987"/>
      <c r="AD987"/>
      <c r="AE987"/>
      <c r="AH987" s="11"/>
      <c r="AI987" s="11"/>
      <c r="AJ987" s="11"/>
      <c r="AK987" s="11"/>
      <c r="AL987" s="11"/>
      <c r="AM987" s="11"/>
    </row>
    <row r="988" spans="17:39" x14ac:dyDescent="0.2">
      <c r="Q988" s="11"/>
      <c r="Z988"/>
      <c r="AA988"/>
      <c r="AB988"/>
      <c r="AC988"/>
      <c r="AD988"/>
      <c r="AE988"/>
      <c r="AH988" s="11"/>
      <c r="AI988" s="11"/>
      <c r="AJ988" s="11"/>
      <c r="AK988" s="11"/>
      <c r="AL988" s="11"/>
      <c r="AM988" s="11"/>
    </row>
    <row r="989" spans="17:39" x14ac:dyDescent="0.2">
      <c r="Q989" s="11"/>
      <c r="Z989"/>
      <c r="AA989"/>
      <c r="AB989"/>
      <c r="AC989"/>
      <c r="AD989"/>
      <c r="AE989"/>
      <c r="AH989" s="11"/>
      <c r="AI989" s="11"/>
      <c r="AJ989" s="11"/>
      <c r="AK989" s="11"/>
      <c r="AL989" s="11"/>
      <c r="AM989" s="11"/>
    </row>
    <row r="990" spans="17:39" x14ac:dyDescent="0.2">
      <c r="Q990" s="11"/>
      <c r="Z990"/>
      <c r="AA990"/>
      <c r="AB990"/>
      <c r="AC990"/>
      <c r="AD990"/>
      <c r="AE990"/>
      <c r="AH990" s="11"/>
      <c r="AI990" s="11"/>
      <c r="AJ990" s="11"/>
      <c r="AK990" s="11"/>
      <c r="AL990" s="11"/>
      <c r="AM990" s="11"/>
    </row>
    <row r="991" spans="17:39" x14ac:dyDescent="0.2">
      <c r="Q991" s="11"/>
      <c r="Z991"/>
      <c r="AA991"/>
      <c r="AB991"/>
      <c r="AC991"/>
      <c r="AD991"/>
      <c r="AE991"/>
      <c r="AH991" s="11"/>
      <c r="AI991" s="11"/>
      <c r="AJ991" s="11"/>
      <c r="AK991" s="11"/>
      <c r="AL991" s="11"/>
      <c r="AM991" s="11"/>
    </row>
    <row r="992" spans="17:39" x14ac:dyDescent="0.2">
      <c r="Q992" s="11"/>
      <c r="Z992"/>
      <c r="AA992"/>
      <c r="AB992"/>
      <c r="AC992"/>
      <c r="AD992"/>
      <c r="AE992"/>
      <c r="AH992" s="11"/>
      <c r="AI992" s="11"/>
      <c r="AJ992" s="11"/>
      <c r="AK992" s="11"/>
      <c r="AL992" s="11"/>
      <c r="AM992" s="11"/>
    </row>
    <row r="993" spans="17:39" x14ac:dyDescent="0.2">
      <c r="Q993" s="11"/>
      <c r="Z993"/>
      <c r="AA993"/>
      <c r="AB993"/>
      <c r="AC993"/>
      <c r="AD993"/>
      <c r="AE993"/>
      <c r="AH993" s="11"/>
      <c r="AI993" s="11"/>
      <c r="AJ993" s="11"/>
      <c r="AK993" s="11"/>
      <c r="AL993" s="11"/>
      <c r="AM993" s="11"/>
    </row>
    <row r="994" spans="17:39" x14ac:dyDescent="0.2">
      <c r="Q994" s="11"/>
      <c r="Z994"/>
      <c r="AA994"/>
      <c r="AB994"/>
      <c r="AC994"/>
      <c r="AD994"/>
      <c r="AE994"/>
      <c r="AH994" s="11"/>
      <c r="AI994" s="11"/>
      <c r="AJ994" s="11"/>
      <c r="AK994" s="11"/>
      <c r="AL994" s="11"/>
      <c r="AM994" s="11"/>
    </row>
    <row r="995" spans="17:39" x14ac:dyDescent="0.2">
      <c r="Q995" s="11"/>
      <c r="Z995"/>
      <c r="AA995"/>
      <c r="AB995"/>
      <c r="AC995"/>
      <c r="AD995"/>
      <c r="AE995"/>
      <c r="AH995" s="11"/>
      <c r="AI995" s="11"/>
      <c r="AJ995" s="11"/>
      <c r="AK995" s="11"/>
      <c r="AL995" s="11"/>
      <c r="AM995" s="11"/>
    </row>
    <row r="996" spans="17:39" x14ac:dyDescent="0.2">
      <c r="Q996" s="11"/>
      <c r="Z996"/>
      <c r="AA996"/>
      <c r="AB996"/>
      <c r="AC996"/>
      <c r="AD996"/>
      <c r="AE996"/>
      <c r="AH996" s="11"/>
      <c r="AI996" s="11"/>
      <c r="AJ996" s="11"/>
      <c r="AK996" s="11"/>
      <c r="AL996" s="11"/>
      <c r="AM996" s="11"/>
    </row>
    <row r="997" spans="17:39" x14ac:dyDescent="0.2">
      <c r="Q997" s="11"/>
      <c r="Z997"/>
      <c r="AA997"/>
      <c r="AB997"/>
      <c r="AC997"/>
      <c r="AD997"/>
      <c r="AE997"/>
      <c r="AH997" s="11"/>
      <c r="AI997" s="11"/>
      <c r="AJ997" s="11"/>
      <c r="AK997" s="11"/>
      <c r="AL997" s="11"/>
      <c r="AM997" s="11"/>
    </row>
    <row r="998" spans="17:39" x14ac:dyDescent="0.2">
      <c r="Q998" s="11"/>
      <c r="Z998"/>
      <c r="AA998"/>
      <c r="AB998"/>
      <c r="AC998"/>
      <c r="AD998"/>
      <c r="AE998"/>
      <c r="AH998" s="11"/>
      <c r="AI998" s="11"/>
      <c r="AJ998" s="11"/>
      <c r="AK998" s="11"/>
      <c r="AL998" s="11"/>
      <c r="AM998" s="11"/>
    </row>
    <row r="999" spans="17:39" x14ac:dyDescent="0.2">
      <c r="Q999" s="11"/>
      <c r="Z999"/>
      <c r="AA999"/>
      <c r="AB999"/>
      <c r="AC999"/>
      <c r="AD999"/>
      <c r="AE999"/>
      <c r="AH999" s="11"/>
      <c r="AI999" s="11"/>
      <c r="AJ999" s="11"/>
      <c r="AK999" s="11"/>
      <c r="AL999" s="11"/>
      <c r="AM999" s="11"/>
    </row>
    <row r="1000" spans="17:39" x14ac:dyDescent="0.2">
      <c r="Q1000" s="11"/>
      <c r="Z1000"/>
      <c r="AA1000"/>
      <c r="AB1000"/>
      <c r="AC1000"/>
      <c r="AD1000"/>
      <c r="AE1000"/>
      <c r="AH1000" s="11"/>
      <c r="AI1000" s="11"/>
      <c r="AJ1000" s="11"/>
      <c r="AK1000" s="11"/>
      <c r="AL1000" s="11"/>
      <c r="AM1000" s="11"/>
    </row>
    <row r="1001" spans="17:39" x14ac:dyDescent="0.2">
      <c r="Q1001" s="11"/>
      <c r="Z1001"/>
      <c r="AA1001"/>
      <c r="AB1001"/>
      <c r="AC1001"/>
      <c r="AD1001"/>
      <c r="AE1001"/>
      <c r="AH1001" s="11"/>
      <c r="AI1001" s="11"/>
      <c r="AJ1001" s="11"/>
      <c r="AK1001" s="11"/>
      <c r="AL1001" s="11"/>
      <c r="AM1001" s="11"/>
    </row>
    <row r="1002" spans="17:39" x14ac:dyDescent="0.2">
      <c r="Q1002" s="11"/>
      <c r="Z1002"/>
      <c r="AA1002"/>
      <c r="AB1002"/>
      <c r="AC1002"/>
      <c r="AD1002"/>
      <c r="AE1002"/>
      <c r="AH1002" s="11"/>
      <c r="AI1002" s="11"/>
      <c r="AJ1002" s="11"/>
      <c r="AK1002" s="11"/>
      <c r="AL1002" s="11"/>
      <c r="AM1002" s="11"/>
    </row>
    <row r="1003" spans="17:39" x14ac:dyDescent="0.2">
      <c r="Q1003" s="11"/>
      <c r="Z1003"/>
      <c r="AA1003"/>
      <c r="AB1003"/>
      <c r="AC1003"/>
      <c r="AD1003"/>
      <c r="AE1003"/>
      <c r="AH1003" s="11"/>
      <c r="AI1003" s="11"/>
      <c r="AJ1003" s="11"/>
      <c r="AK1003" s="11"/>
      <c r="AL1003" s="11"/>
      <c r="AM1003" s="11"/>
    </row>
    <row r="1004" spans="17:39" x14ac:dyDescent="0.2">
      <c r="Q1004" s="11"/>
      <c r="Z1004"/>
      <c r="AA1004"/>
      <c r="AB1004"/>
      <c r="AC1004"/>
      <c r="AD1004"/>
      <c r="AE1004"/>
      <c r="AH1004" s="11"/>
      <c r="AI1004" s="11"/>
      <c r="AJ1004" s="11"/>
      <c r="AK1004" s="11"/>
      <c r="AL1004" s="11"/>
      <c r="AM1004" s="11"/>
    </row>
    <row r="1005" spans="17:39" x14ac:dyDescent="0.2">
      <c r="Q1005" s="11"/>
      <c r="Z1005"/>
      <c r="AA1005"/>
      <c r="AB1005"/>
      <c r="AC1005"/>
      <c r="AD1005"/>
      <c r="AE1005"/>
      <c r="AH1005" s="11"/>
      <c r="AI1005" s="11"/>
      <c r="AJ1005" s="11"/>
      <c r="AK1005" s="11"/>
      <c r="AL1005" s="11"/>
      <c r="AM1005" s="11"/>
    </row>
    <row r="1006" spans="17:39" x14ac:dyDescent="0.2">
      <c r="Q1006" s="11"/>
      <c r="Z1006"/>
      <c r="AA1006"/>
      <c r="AB1006"/>
      <c r="AC1006"/>
      <c r="AD1006"/>
      <c r="AE1006"/>
      <c r="AH1006" s="11"/>
      <c r="AI1006" s="11"/>
      <c r="AJ1006" s="11"/>
      <c r="AK1006" s="11"/>
      <c r="AL1006" s="11"/>
      <c r="AM1006" s="11"/>
    </row>
    <row r="1007" spans="17:39" x14ac:dyDescent="0.2">
      <c r="Q1007" s="11"/>
      <c r="Z1007"/>
      <c r="AA1007"/>
      <c r="AB1007"/>
      <c r="AC1007"/>
      <c r="AD1007"/>
      <c r="AE1007"/>
      <c r="AH1007" s="11"/>
      <c r="AI1007" s="11"/>
      <c r="AJ1007" s="11"/>
      <c r="AK1007" s="11"/>
      <c r="AL1007" s="11"/>
      <c r="AM1007" s="11"/>
    </row>
    <row r="1008" spans="17:39" x14ac:dyDescent="0.2">
      <c r="Q1008" s="11"/>
      <c r="Z1008"/>
      <c r="AA1008"/>
      <c r="AB1008"/>
      <c r="AC1008"/>
      <c r="AD1008"/>
      <c r="AE1008"/>
      <c r="AH1008" s="11"/>
      <c r="AI1008" s="11"/>
      <c r="AJ1008" s="11"/>
      <c r="AK1008" s="11"/>
      <c r="AL1008" s="11"/>
      <c r="AM1008" s="11"/>
    </row>
    <row r="1009" spans="17:39" x14ac:dyDescent="0.2">
      <c r="Q1009" s="11"/>
      <c r="Z1009"/>
      <c r="AA1009"/>
      <c r="AB1009"/>
      <c r="AC1009"/>
      <c r="AD1009"/>
      <c r="AE1009"/>
      <c r="AH1009" s="11"/>
      <c r="AI1009" s="11"/>
      <c r="AJ1009" s="11"/>
      <c r="AK1009" s="11"/>
      <c r="AL1009" s="11"/>
      <c r="AM1009" s="11"/>
    </row>
    <row r="1010" spans="17:39" x14ac:dyDescent="0.2">
      <c r="Q1010" s="11"/>
      <c r="Z1010"/>
      <c r="AA1010"/>
      <c r="AB1010"/>
      <c r="AC1010"/>
      <c r="AD1010"/>
      <c r="AE1010"/>
      <c r="AH1010" s="11"/>
      <c r="AI1010" s="11"/>
      <c r="AJ1010" s="11"/>
      <c r="AK1010" s="11"/>
      <c r="AL1010" s="11"/>
      <c r="AM1010" s="11"/>
    </row>
    <row r="1011" spans="17:39" x14ac:dyDescent="0.2">
      <c r="Q1011" s="11"/>
      <c r="Z1011"/>
      <c r="AA1011"/>
      <c r="AB1011"/>
      <c r="AC1011"/>
      <c r="AD1011"/>
      <c r="AE1011"/>
      <c r="AH1011" s="11"/>
      <c r="AI1011" s="11"/>
      <c r="AJ1011" s="11"/>
      <c r="AK1011" s="11"/>
      <c r="AL1011" s="11"/>
      <c r="AM1011" s="11"/>
    </row>
    <row r="1012" spans="17:39" x14ac:dyDescent="0.2">
      <c r="Q1012" s="11"/>
      <c r="Z1012"/>
      <c r="AA1012"/>
      <c r="AB1012"/>
      <c r="AC1012"/>
      <c r="AD1012"/>
      <c r="AE1012"/>
      <c r="AH1012" s="11"/>
      <c r="AI1012" s="11"/>
      <c r="AJ1012" s="11"/>
      <c r="AK1012" s="11"/>
      <c r="AL1012" s="11"/>
      <c r="AM1012" s="11"/>
    </row>
    <row r="1013" spans="17:39" x14ac:dyDescent="0.2">
      <c r="Q1013" s="11"/>
      <c r="Z1013"/>
      <c r="AA1013"/>
      <c r="AB1013"/>
      <c r="AC1013"/>
      <c r="AD1013"/>
      <c r="AE1013"/>
      <c r="AH1013" s="11"/>
      <c r="AI1013" s="11"/>
      <c r="AJ1013" s="11"/>
      <c r="AK1013" s="11"/>
      <c r="AL1013" s="11"/>
      <c r="AM1013" s="11"/>
    </row>
    <row r="1014" spans="17:39" x14ac:dyDescent="0.2">
      <c r="Q1014" s="11"/>
      <c r="Z1014"/>
      <c r="AA1014"/>
      <c r="AB1014"/>
      <c r="AC1014"/>
      <c r="AD1014"/>
      <c r="AE1014"/>
      <c r="AH1014" s="11"/>
      <c r="AI1014" s="11"/>
      <c r="AJ1014" s="11"/>
      <c r="AK1014" s="11"/>
      <c r="AL1014" s="11"/>
      <c r="AM1014" s="11"/>
    </row>
    <row r="1015" spans="17:39" x14ac:dyDescent="0.2">
      <c r="Q1015" s="11"/>
      <c r="Z1015"/>
      <c r="AA1015"/>
      <c r="AB1015"/>
      <c r="AC1015"/>
      <c r="AD1015"/>
      <c r="AE1015"/>
      <c r="AH1015" s="11"/>
      <c r="AI1015" s="11"/>
      <c r="AJ1015" s="11"/>
      <c r="AK1015" s="11"/>
      <c r="AL1015" s="11"/>
      <c r="AM1015" s="11"/>
    </row>
    <row r="1016" spans="17:39" x14ac:dyDescent="0.2">
      <c r="Q1016" s="11"/>
      <c r="Z1016"/>
      <c r="AA1016"/>
      <c r="AB1016"/>
      <c r="AC1016"/>
      <c r="AD1016"/>
      <c r="AE1016"/>
      <c r="AH1016" s="11"/>
      <c r="AI1016" s="11"/>
      <c r="AJ1016" s="11"/>
      <c r="AK1016" s="11"/>
      <c r="AL1016" s="11"/>
      <c r="AM1016" s="11"/>
    </row>
    <row r="1017" spans="17:39" x14ac:dyDescent="0.2">
      <c r="Q1017" s="11"/>
      <c r="Z1017"/>
      <c r="AA1017"/>
      <c r="AB1017"/>
      <c r="AC1017"/>
      <c r="AD1017"/>
      <c r="AE1017"/>
      <c r="AH1017" s="11"/>
      <c r="AI1017" s="11"/>
      <c r="AJ1017" s="11"/>
      <c r="AK1017" s="11"/>
      <c r="AL1017" s="11"/>
      <c r="AM1017" s="11"/>
    </row>
    <row r="1018" spans="17:39" x14ac:dyDescent="0.2">
      <c r="Q1018" s="11"/>
      <c r="Z1018"/>
      <c r="AA1018"/>
      <c r="AB1018"/>
      <c r="AC1018"/>
      <c r="AD1018"/>
      <c r="AE1018"/>
      <c r="AH1018" s="11"/>
      <c r="AI1018" s="11"/>
      <c r="AJ1018" s="11"/>
      <c r="AK1018" s="11"/>
      <c r="AL1018" s="11"/>
      <c r="AM1018" s="11"/>
    </row>
    <row r="1019" spans="17:39" x14ac:dyDescent="0.2">
      <c r="Q1019" s="11"/>
      <c r="Z1019"/>
      <c r="AA1019"/>
      <c r="AB1019"/>
      <c r="AC1019"/>
      <c r="AD1019"/>
      <c r="AE1019"/>
      <c r="AH1019" s="11"/>
      <c r="AI1019" s="11"/>
      <c r="AJ1019" s="11"/>
      <c r="AK1019" s="11"/>
      <c r="AL1019" s="11"/>
      <c r="AM1019" s="11"/>
    </row>
    <row r="1020" spans="17:39" x14ac:dyDescent="0.2">
      <c r="Q1020" s="11"/>
      <c r="Z1020"/>
      <c r="AA1020"/>
      <c r="AB1020"/>
      <c r="AC1020"/>
      <c r="AD1020"/>
      <c r="AE1020"/>
      <c r="AH1020" s="11"/>
      <c r="AI1020" s="11"/>
      <c r="AJ1020" s="11"/>
      <c r="AK1020" s="11"/>
      <c r="AL1020" s="11"/>
      <c r="AM1020" s="11"/>
    </row>
    <row r="1021" spans="17:39" x14ac:dyDescent="0.2">
      <c r="Q1021" s="11"/>
      <c r="Z1021"/>
      <c r="AA1021"/>
      <c r="AB1021"/>
      <c r="AC1021"/>
      <c r="AD1021"/>
      <c r="AE1021"/>
      <c r="AH1021" s="11"/>
      <c r="AI1021" s="11"/>
      <c r="AJ1021" s="11"/>
      <c r="AK1021" s="11"/>
      <c r="AL1021" s="11"/>
      <c r="AM1021" s="11"/>
    </row>
    <row r="1022" spans="17:39" x14ac:dyDescent="0.2">
      <c r="Q1022" s="11"/>
      <c r="Z1022"/>
      <c r="AA1022"/>
      <c r="AB1022"/>
      <c r="AC1022"/>
      <c r="AD1022"/>
      <c r="AE1022"/>
      <c r="AH1022" s="11"/>
      <c r="AI1022" s="11"/>
      <c r="AJ1022" s="11"/>
      <c r="AK1022" s="11"/>
      <c r="AL1022" s="11"/>
      <c r="AM1022" s="11"/>
    </row>
    <row r="1023" spans="17:39" x14ac:dyDescent="0.2">
      <c r="Q1023" s="11"/>
      <c r="Z1023"/>
      <c r="AA1023"/>
      <c r="AB1023"/>
      <c r="AC1023"/>
      <c r="AD1023"/>
      <c r="AE1023"/>
      <c r="AH1023" s="11"/>
      <c r="AI1023" s="11"/>
      <c r="AJ1023" s="11"/>
      <c r="AK1023" s="11"/>
      <c r="AL1023" s="11"/>
      <c r="AM1023" s="11"/>
    </row>
    <row r="1024" spans="17:39" x14ac:dyDescent="0.2">
      <c r="Q1024" s="11"/>
      <c r="Z1024"/>
      <c r="AA1024"/>
      <c r="AB1024"/>
      <c r="AC1024"/>
      <c r="AD1024"/>
      <c r="AE1024"/>
      <c r="AH1024" s="11"/>
      <c r="AI1024" s="11"/>
      <c r="AJ1024" s="11"/>
      <c r="AK1024" s="11"/>
      <c r="AL1024" s="11"/>
      <c r="AM1024" s="11"/>
    </row>
    <row r="1025" spans="17:39" x14ac:dyDescent="0.2">
      <c r="Q1025" s="11"/>
      <c r="Z1025"/>
      <c r="AA1025"/>
      <c r="AB1025"/>
      <c r="AC1025"/>
      <c r="AD1025"/>
      <c r="AE1025"/>
      <c r="AH1025" s="11"/>
      <c r="AI1025" s="11"/>
      <c r="AJ1025" s="11"/>
      <c r="AK1025" s="11"/>
      <c r="AL1025" s="11"/>
      <c r="AM1025" s="11"/>
    </row>
    <row r="1026" spans="17:39" x14ac:dyDescent="0.2">
      <c r="Q1026" s="11"/>
      <c r="Z1026"/>
      <c r="AA1026"/>
      <c r="AB1026"/>
      <c r="AC1026"/>
      <c r="AD1026"/>
      <c r="AE1026"/>
      <c r="AH1026" s="11"/>
      <c r="AI1026" s="11"/>
      <c r="AJ1026" s="11"/>
      <c r="AK1026" s="11"/>
      <c r="AL1026" s="11"/>
      <c r="AM1026" s="11"/>
    </row>
    <row r="1027" spans="17:39" x14ac:dyDescent="0.2">
      <c r="Q1027" s="11"/>
      <c r="Z1027"/>
      <c r="AA1027"/>
      <c r="AB1027"/>
      <c r="AC1027"/>
      <c r="AD1027"/>
      <c r="AE1027"/>
      <c r="AH1027" s="11"/>
      <c r="AI1027" s="11"/>
      <c r="AJ1027" s="11"/>
      <c r="AK1027" s="11"/>
      <c r="AL1027" s="11"/>
      <c r="AM1027" s="11"/>
    </row>
    <row r="1028" spans="17:39" x14ac:dyDescent="0.2">
      <c r="Q1028" s="11"/>
      <c r="Z1028"/>
      <c r="AA1028"/>
      <c r="AB1028"/>
      <c r="AC1028"/>
      <c r="AD1028"/>
      <c r="AE1028"/>
      <c r="AH1028" s="11"/>
      <c r="AI1028" s="11"/>
      <c r="AJ1028" s="11"/>
      <c r="AK1028" s="11"/>
      <c r="AL1028" s="11"/>
      <c r="AM1028" s="11"/>
    </row>
    <row r="1029" spans="17:39" x14ac:dyDescent="0.2">
      <c r="Q1029" s="11"/>
      <c r="Z1029"/>
      <c r="AA1029"/>
      <c r="AB1029"/>
      <c r="AC1029"/>
      <c r="AD1029"/>
      <c r="AE1029"/>
      <c r="AH1029" s="11"/>
      <c r="AI1029" s="11"/>
      <c r="AJ1029" s="11"/>
      <c r="AK1029" s="11"/>
      <c r="AL1029" s="11"/>
      <c r="AM1029" s="11"/>
    </row>
    <row r="1030" spans="17:39" x14ac:dyDescent="0.2">
      <c r="Q1030" s="11"/>
      <c r="Z1030"/>
      <c r="AA1030"/>
      <c r="AB1030"/>
      <c r="AC1030"/>
      <c r="AD1030"/>
      <c r="AE1030"/>
      <c r="AH1030" s="11"/>
      <c r="AI1030" s="11"/>
      <c r="AJ1030" s="11"/>
      <c r="AK1030" s="11"/>
      <c r="AL1030" s="11"/>
      <c r="AM1030" s="11"/>
    </row>
    <row r="1031" spans="17:39" x14ac:dyDescent="0.2">
      <c r="Q1031" s="11"/>
      <c r="Z1031"/>
      <c r="AA1031"/>
      <c r="AB1031"/>
      <c r="AC1031"/>
      <c r="AD1031"/>
      <c r="AE1031"/>
      <c r="AH1031" s="11"/>
      <c r="AI1031" s="11"/>
      <c r="AJ1031" s="11"/>
      <c r="AK1031" s="11"/>
      <c r="AL1031" s="11"/>
      <c r="AM1031" s="11"/>
    </row>
    <row r="1032" spans="17:39" x14ac:dyDescent="0.2">
      <c r="Q1032" s="11"/>
      <c r="Z1032"/>
      <c r="AA1032"/>
      <c r="AB1032"/>
      <c r="AC1032"/>
      <c r="AD1032"/>
      <c r="AE1032"/>
      <c r="AH1032" s="11"/>
      <c r="AI1032" s="11"/>
      <c r="AJ1032" s="11"/>
      <c r="AK1032" s="11"/>
      <c r="AL1032" s="11"/>
      <c r="AM1032" s="11"/>
    </row>
    <row r="1033" spans="17:39" x14ac:dyDescent="0.2">
      <c r="Q1033" s="11"/>
      <c r="Z1033"/>
      <c r="AA1033"/>
      <c r="AB1033"/>
      <c r="AC1033"/>
      <c r="AD1033"/>
      <c r="AE1033"/>
      <c r="AH1033" s="11"/>
      <c r="AI1033" s="11"/>
      <c r="AJ1033" s="11"/>
      <c r="AK1033" s="11"/>
      <c r="AL1033" s="11"/>
      <c r="AM1033" s="11"/>
    </row>
    <row r="1034" spans="17:39" x14ac:dyDescent="0.2">
      <c r="Q1034" s="11"/>
      <c r="Z1034"/>
      <c r="AA1034"/>
      <c r="AB1034"/>
      <c r="AC1034"/>
      <c r="AD1034"/>
      <c r="AE1034"/>
      <c r="AH1034" s="11"/>
      <c r="AI1034" s="11"/>
      <c r="AJ1034" s="11"/>
      <c r="AK1034" s="11"/>
      <c r="AL1034" s="11"/>
      <c r="AM1034" s="11"/>
    </row>
    <row r="1035" spans="17:39" x14ac:dyDescent="0.2">
      <c r="Q1035" s="11"/>
      <c r="Z1035"/>
      <c r="AA1035"/>
      <c r="AB1035"/>
      <c r="AC1035"/>
      <c r="AD1035"/>
      <c r="AE1035"/>
      <c r="AH1035" s="11"/>
      <c r="AI1035" s="11"/>
      <c r="AJ1035" s="11"/>
      <c r="AK1035" s="11"/>
      <c r="AL1035" s="11"/>
      <c r="AM1035" s="11"/>
    </row>
    <row r="1036" spans="17:39" x14ac:dyDescent="0.2">
      <c r="Q1036" s="11"/>
      <c r="Z1036"/>
      <c r="AA1036"/>
      <c r="AB1036"/>
      <c r="AC1036"/>
      <c r="AD1036"/>
      <c r="AE1036"/>
      <c r="AH1036" s="11"/>
      <c r="AI1036" s="11"/>
      <c r="AJ1036" s="11"/>
      <c r="AK1036" s="11"/>
      <c r="AL1036" s="11"/>
      <c r="AM1036" s="11"/>
    </row>
    <row r="1037" spans="17:39" x14ac:dyDescent="0.2">
      <c r="Q1037" s="11"/>
      <c r="Z1037"/>
      <c r="AA1037"/>
      <c r="AB1037"/>
      <c r="AC1037"/>
      <c r="AD1037"/>
      <c r="AE1037"/>
      <c r="AH1037" s="11"/>
      <c r="AI1037" s="11"/>
      <c r="AJ1037" s="11"/>
      <c r="AK1037" s="11"/>
      <c r="AL1037" s="11"/>
      <c r="AM1037" s="11"/>
    </row>
    <row r="1038" spans="17:39" x14ac:dyDescent="0.2">
      <c r="Q1038" s="11"/>
      <c r="Z1038"/>
      <c r="AA1038"/>
      <c r="AB1038"/>
      <c r="AC1038"/>
      <c r="AD1038"/>
      <c r="AE1038"/>
      <c r="AH1038" s="11"/>
      <c r="AI1038" s="11"/>
      <c r="AJ1038" s="11"/>
      <c r="AK1038" s="11"/>
      <c r="AL1038" s="11"/>
      <c r="AM1038" s="11"/>
    </row>
    <row r="1039" spans="17:39" x14ac:dyDescent="0.2">
      <c r="Q1039" s="11"/>
      <c r="Z1039"/>
      <c r="AA1039"/>
      <c r="AB1039"/>
      <c r="AC1039"/>
      <c r="AD1039"/>
      <c r="AE1039"/>
      <c r="AH1039" s="11"/>
      <c r="AI1039" s="11"/>
      <c r="AJ1039" s="11"/>
      <c r="AK1039" s="11"/>
      <c r="AL1039" s="11"/>
      <c r="AM1039" s="11"/>
    </row>
    <row r="1040" spans="17:39" x14ac:dyDescent="0.2">
      <c r="Q1040" s="11"/>
      <c r="Z1040"/>
      <c r="AA1040"/>
      <c r="AB1040"/>
      <c r="AC1040"/>
      <c r="AD1040"/>
      <c r="AE1040"/>
      <c r="AH1040" s="11"/>
      <c r="AI1040" s="11"/>
      <c r="AJ1040" s="11"/>
      <c r="AK1040" s="11"/>
      <c r="AL1040" s="11"/>
      <c r="AM1040" s="11"/>
    </row>
    <row r="1041" spans="17:39" x14ac:dyDescent="0.2">
      <c r="Q1041" s="11"/>
      <c r="Z1041"/>
      <c r="AA1041"/>
      <c r="AB1041"/>
      <c r="AC1041"/>
      <c r="AD1041"/>
      <c r="AE1041"/>
      <c r="AH1041" s="11"/>
      <c r="AI1041" s="11"/>
      <c r="AJ1041" s="11"/>
      <c r="AK1041" s="11"/>
      <c r="AL1041" s="11"/>
      <c r="AM1041" s="11"/>
    </row>
    <row r="1042" spans="17:39" x14ac:dyDescent="0.2">
      <c r="Q1042" s="11"/>
      <c r="Z1042"/>
      <c r="AA1042"/>
      <c r="AB1042"/>
      <c r="AC1042"/>
      <c r="AD1042"/>
      <c r="AE1042"/>
      <c r="AH1042" s="11"/>
      <c r="AI1042" s="11"/>
      <c r="AJ1042" s="11"/>
      <c r="AK1042" s="11"/>
      <c r="AL1042" s="11"/>
      <c r="AM1042" s="11"/>
    </row>
    <row r="1043" spans="17:39" x14ac:dyDescent="0.2">
      <c r="Q1043" s="11"/>
      <c r="Z1043"/>
      <c r="AA1043"/>
      <c r="AB1043"/>
      <c r="AC1043"/>
      <c r="AD1043"/>
      <c r="AE1043"/>
      <c r="AH1043" s="11"/>
      <c r="AI1043" s="11"/>
      <c r="AJ1043" s="11"/>
      <c r="AK1043" s="11"/>
      <c r="AL1043" s="11"/>
      <c r="AM1043" s="11"/>
    </row>
    <row r="1044" spans="17:39" x14ac:dyDescent="0.2">
      <c r="Q1044" s="11"/>
      <c r="Z1044"/>
      <c r="AA1044"/>
      <c r="AB1044"/>
      <c r="AC1044"/>
      <c r="AD1044"/>
      <c r="AE1044"/>
      <c r="AH1044" s="11"/>
      <c r="AI1044" s="11"/>
      <c r="AJ1044" s="11"/>
      <c r="AK1044" s="11"/>
      <c r="AL1044" s="11"/>
      <c r="AM1044" s="11"/>
    </row>
    <row r="1045" spans="17:39" x14ac:dyDescent="0.2">
      <c r="Q1045" s="11"/>
      <c r="Z1045"/>
      <c r="AA1045"/>
      <c r="AB1045"/>
      <c r="AC1045"/>
      <c r="AD1045"/>
      <c r="AE1045"/>
      <c r="AH1045" s="11"/>
      <c r="AI1045" s="11"/>
      <c r="AJ1045" s="11"/>
      <c r="AK1045" s="11"/>
      <c r="AL1045" s="11"/>
      <c r="AM1045" s="11"/>
    </row>
    <row r="1046" spans="17:39" x14ac:dyDescent="0.2">
      <c r="Q1046" s="11"/>
      <c r="Z1046"/>
      <c r="AA1046"/>
      <c r="AB1046"/>
      <c r="AC1046"/>
      <c r="AD1046"/>
      <c r="AE1046"/>
      <c r="AH1046" s="11"/>
      <c r="AI1046" s="11"/>
      <c r="AJ1046" s="11"/>
      <c r="AK1046" s="11"/>
      <c r="AL1046" s="11"/>
      <c r="AM1046" s="11"/>
    </row>
    <row r="1047" spans="17:39" x14ac:dyDescent="0.2">
      <c r="Q1047" s="11"/>
      <c r="Z1047"/>
      <c r="AA1047"/>
      <c r="AB1047"/>
      <c r="AC1047"/>
      <c r="AD1047"/>
      <c r="AE1047"/>
      <c r="AH1047" s="11"/>
      <c r="AI1047" s="11"/>
      <c r="AJ1047" s="11"/>
      <c r="AK1047" s="11"/>
      <c r="AL1047" s="11"/>
      <c r="AM1047" s="11"/>
    </row>
    <row r="1048" spans="17:39" x14ac:dyDescent="0.2">
      <c r="Q1048" s="11"/>
      <c r="Z1048"/>
      <c r="AA1048"/>
      <c r="AB1048"/>
      <c r="AC1048"/>
      <c r="AD1048"/>
      <c r="AE1048"/>
      <c r="AH1048" s="11"/>
      <c r="AI1048" s="11"/>
      <c r="AJ1048" s="11"/>
      <c r="AK1048" s="11"/>
      <c r="AL1048" s="11"/>
      <c r="AM1048" s="11"/>
    </row>
    <row r="1049" spans="17:39" x14ac:dyDescent="0.2">
      <c r="Q1049" s="11"/>
      <c r="Z1049"/>
      <c r="AA1049"/>
      <c r="AB1049"/>
      <c r="AC1049"/>
      <c r="AD1049"/>
      <c r="AE1049"/>
      <c r="AH1049" s="11"/>
      <c r="AI1049" s="11"/>
      <c r="AJ1049" s="11"/>
      <c r="AK1049" s="11"/>
      <c r="AL1049" s="11"/>
      <c r="AM1049" s="11"/>
    </row>
    <row r="1050" spans="17:39" x14ac:dyDescent="0.2">
      <c r="Q1050" s="11"/>
      <c r="Z1050"/>
      <c r="AA1050"/>
      <c r="AB1050"/>
      <c r="AC1050"/>
      <c r="AD1050"/>
      <c r="AE1050"/>
      <c r="AH1050" s="11"/>
      <c r="AI1050" s="11"/>
      <c r="AJ1050" s="11"/>
      <c r="AK1050" s="11"/>
      <c r="AL1050" s="11"/>
      <c r="AM1050" s="11"/>
    </row>
    <row r="1051" spans="17:39" x14ac:dyDescent="0.2">
      <c r="Q1051" s="11"/>
      <c r="Z1051"/>
      <c r="AA1051"/>
      <c r="AB1051"/>
      <c r="AC1051"/>
      <c r="AD1051"/>
      <c r="AE1051"/>
      <c r="AH1051" s="11"/>
      <c r="AI1051" s="11"/>
      <c r="AJ1051" s="11"/>
      <c r="AK1051" s="11"/>
      <c r="AL1051" s="11"/>
      <c r="AM1051" s="11"/>
    </row>
    <row r="1052" spans="17:39" x14ac:dyDescent="0.2">
      <c r="Q1052" s="11"/>
      <c r="Z1052"/>
      <c r="AA1052"/>
      <c r="AB1052"/>
      <c r="AC1052"/>
      <c r="AD1052"/>
      <c r="AE1052"/>
      <c r="AH1052" s="11"/>
      <c r="AI1052" s="11"/>
      <c r="AJ1052" s="11"/>
      <c r="AK1052" s="11"/>
      <c r="AL1052" s="11"/>
      <c r="AM1052" s="11"/>
    </row>
    <row r="1053" spans="17:39" x14ac:dyDescent="0.2">
      <c r="Q1053" s="11"/>
      <c r="Z1053"/>
      <c r="AA1053"/>
      <c r="AB1053"/>
      <c r="AC1053"/>
      <c r="AD1053"/>
      <c r="AE1053"/>
      <c r="AH1053" s="11"/>
      <c r="AI1053" s="11"/>
      <c r="AJ1053" s="11"/>
      <c r="AK1053" s="11"/>
      <c r="AL1053" s="11"/>
      <c r="AM1053" s="11"/>
    </row>
    <row r="1054" spans="17:39" x14ac:dyDescent="0.2">
      <c r="Q1054" s="11"/>
      <c r="Z1054"/>
      <c r="AA1054"/>
      <c r="AB1054"/>
      <c r="AC1054"/>
      <c r="AD1054"/>
      <c r="AE1054"/>
      <c r="AH1054" s="11"/>
      <c r="AI1054" s="11"/>
      <c r="AJ1054" s="11"/>
      <c r="AK1054" s="11"/>
      <c r="AL1054" s="11"/>
      <c r="AM1054" s="11"/>
    </row>
    <row r="1055" spans="17:39" x14ac:dyDescent="0.2">
      <c r="Q1055" s="11"/>
      <c r="Z1055"/>
      <c r="AA1055"/>
      <c r="AB1055"/>
      <c r="AC1055"/>
      <c r="AD1055"/>
      <c r="AE1055"/>
      <c r="AH1055" s="11"/>
      <c r="AI1055" s="11"/>
      <c r="AJ1055" s="11"/>
      <c r="AK1055" s="11"/>
      <c r="AL1055" s="11"/>
      <c r="AM1055" s="11"/>
    </row>
    <row r="1056" spans="17:39" x14ac:dyDescent="0.2">
      <c r="Q1056" s="11"/>
      <c r="Z1056"/>
      <c r="AA1056"/>
      <c r="AB1056"/>
      <c r="AC1056"/>
      <c r="AD1056"/>
      <c r="AE1056"/>
      <c r="AH1056" s="11"/>
      <c r="AI1056" s="11"/>
      <c r="AJ1056" s="11"/>
      <c r="AK1056" s="11"/>
      <c r="AL1056" s="11"/>
      <c r="AM1056" s="11"/>
    </row>
    <row r="1057" spans="17:39" x14ac:dyDescent="0.2">
      <c r="Q1057" s="11"/>
      <c r="Z1057"/>
      <c r="AA1057"/>
      <c r="AB1057"/>
      <c r="AC1057"/>
      <c r="AD1057"/>
      <c r="AE1057"/>
      <c r="AH1057" s="11"/>
      <c r="AI1057" s="11"/>
      <c r="AJ1057" s="11"/>
      <c r="AK1057" s="11"/>
      <c r="AL1057" s="11"/>
      <c r="AM1057" s="11"/>
    </row>
    <row r="1058" spans="17:39" x14ac:dyDescent="0.2">
      <c r="Q1058" s="11"/>
      <c r="Z1058"/>
      <c r="AA1058"/>
      <c r="AB1058"/>
      <c r="AC1058"/>
      <c r="AD1058"/>
      <c r="AE1058"/>
      <c r="AH1058" s="11"/>
      <c r="AI1058" s="11"/>
      <c r="AJ1058" s="11"/>
      <c r="AK1058" s="11"/>
      <c r="AL1058" s="11"/>
      <c r="AM1058" s="11"/>
    </row>
    <row r="1059" spans="17:39" x14ac:dyDescent="0.2">
      <c r="Q1059" s="11"/>
      <c r="Z1059"/>
      <c r="AA1059"/>
      <c r="AB1059"/>
      <c r="AC1059"/>
      <c r="AD1059"/>
      <c r="AE1059"/>
      <c r="AH1059" s="11"/>
      <c r="AI1059" s="11"/>
      <c r="AJ1059" s="11"/>
      <c r="AK1059" s="11"/>
      <c r="AL1059" s="11"/>
      <c r="AM1059" s="11"/>
    </row>
    <row r="1060" spans="17:39" x14ac:dyDescent="0.2">
      <c r="Q1060" s="11"/>
      <c r="Z1060"/>
      <c r="AA1060"/>
      <c r="AB1060"/>
      <c r="AC1060"/>
      <c r="AD1060"/>
      <c r="AE1060"/>
      <c r="AH1060" s="11"/>
      <c r="AI1060" s="11"/>
      <c r="AJ1060" s="11"/>
      <c r="AK1060" s="11"/>
      <c r="AL1060" s="11"/>
      <c r="AM1060" s="11"/>
    </row>
    <row r="1061" spans="17:39" x14ac:dyDescent="0.2">
      <c r="Q1061" s="11"/>
      <c r="Z1061"/>
      <c r="AA1061"/>
      <c r="AB1061"/>
      <c r="AC1061"/>
      <c r="AD1061"/>
      <c r="AE1061"/>
      <c r="AH1061" s="11"/>
      <c r="AI1061" s="11"/>
      <c r="AJ1061" s="11"/>
      <c r="AK1061" s="11"/>
      <c r="AL1061" s="11"/>
      <c r="AM1061" s="11"/>
    </row>
    <row r="1062" spans="17:39" x14ac:dyDescent="0.2">
      <c r="Q1062" s="11"/>
      <c r="Z1062"/>
      <c r="AA1062"/>
      <c r="AB1062"/>
      <c r="AC1062"/>
      <c r="AD1062"/>
      <c r="AE1062"/>
      <c r="AH1062" s="11"/>
      <c r="AI1062" s="11"/>
      <c r="AJ1062" s="11"/>
      <c r="AK1062" s="11"/>
      <c r="AL1062" s="11"/>
      <c r="AM1062" s="11"/>
    </row>
    <row r="1063" spans="17:39" x14ac:dyDescent="0.2">
      <c r="Q1063" s="11"/>
      <c r="Z1063"/>
      <c r="AA1063"/>
      <c r="AB1063"/>
      <c r="AC1063"/>
      <c r="AD1063"/>
      <c r="AE1063"/>
      <c r="AH1063" s="11"/>
      <c r="AI1063" s="11"/>
      <c r="AJ1063" s="11"/>
      <c r="AK1063" s="11"/>
      <c r="AL1063" s="11"/>
      <c r="AM1063" s="11"/>
    </row>
    <row r="1064" spans="17:39" x14ac:dyDescent="0.2">
      <c r="Q1064" s="11"/>
      <c r="Z1064"/>
      <c r="AA1064"/>
      <c r="AB1064"/>
      <c r="AC1064"/>
      <c r="AD1064"/>
      <c r="AE1064"/>
      <c r="AH1064" s="11"/>
      <c r="AI1064" s="11"/>
      <c r="AJ1064" s="11"/>
      <c r="AK1064" s="11"/>
      <c r="AL1064" s="11"/>
      <c r="AM1064" s="11"/>
    </row>
    <row r="1065" spans="17:39" x14ac:dyDescent="0.2">
      <c r="Q1065" s="11"/>
      <c r="Z1065"/>
      <c r="AA1065"/>
      <c r="AB1065"/>
      <c r="AC1065"/>
      <c r="AD1065"/>
      <c r="AE1065"/>
      <c r="AH1065" s="11"/>
      <c r="AI1065" s="11"/>
      <c r="AJ1065" s="11"/>
      <c r="AK1065" s="11"/>
      <c r="AL1065" s="11"/>
      <c r="AM1065" s="11"/>
    </row>
    <row r="1066" spans="17:39" x14ac:dyDescent="0.2">
      <c r="Q1066" s="11"/>
      <c r="Z1066"/>
      <c r="AA1066"/>
      <c r="AB1066"/>
      <c r="AC1066"/>
      <c r="AD1066"/>
      <c r="AE1066"/>
      <c r="AH1066" s="11"/>
      <c r="AI1066" s="11"/>
      <c r="AJ1066" s="11"/>
      <c r="AK1066" s="11"/>
      <c r="AL1066" s="11"/>
      <c r="AM1066" s="11"/>
    </row>
    <row r="1067" spans="17:39" x14ac:dyDescent="0.2">
      <c r="Q1067" s="11"/>
      <c r="Z1067"/>
      <c r="AA1067"/>
      <c r="AB1067"/>
      <c r="AC1067"/>
      <c r="AD1067"/>
      <c r="AE1067"/>
      <c r="AH1067" s="11"/>
      <c r="AI1067" s="11"/>
      <c r="AJ1067" s="11"/>
      <c r="AK1067" s="11"/>
      <c r="AL1067" s="11"/>
      <c r="AM1067" s="11"/>
    </row>
    <row r="1068" spans="17:39" x14ac:dyDescent="0.2">
      <c r="Q1068" s="11"/>
      <c r="Z1068"/>
      <c r="AA1068"/>
      <c r="AB1068"/>
      <c r="AC1068"/>
      <c r="AD1068"/>
      <c r="AE1068"/>
      <c r="AH1068" s="11"/>
      <c r="AI1068" s="11"/>
      <c r="AJ1068" s="11"/>
      <c r="AK1068" s="11"/>
      <c r="AL1068" s="11"/>
      <c r="AM1068" s="11"/>
    </row>
    <row r="1069" spans="17:39" x14ac:dyDescent="0.2">
      <c r="Q1069" s="11"/>
      <c r="Z1069"/>
      <c r="AA1069"/>
      <c r="AB1069"/>
      <c r="AC1069"/>
      <c r="AD1069"/>
      <c r="AE1069"/>
      <c r="AH1069" s="11"/>
      <c r="AI1069" s="11"/>
      <c r="AJ1069" s="11"/>
      <c r="AK1069" s="11"/>
      <c r="AL1069" s="11"/>
      <c r="AM1069" s="11"/>
    </row>
    <row r="1070" spans="17:39" x14ac:dyDescent="0.2">
      <c r="Q1070" s="11"/>
      <c r="Z1070"/>
      <c r="AA1070"/>
      <c r="AB1070"/>
      <c r="AC1070"/>
      <c r="AD1070"/>
      <c r="AE1070"/>
      <c r="AH1070" s="11"/>
      <c r="AI1070" s="11"/>
      <c r="AJ1070" s="11"/>
      <c r="AK1070" s="11"/>
      <c r="AL1070" s="11"/>
      <c r="AM1070" s="11"/>
    </row>
    <row r="1071" spans="17:39" x14ac:dyDescent="0.2">
      <c r="Q1071" s="11"/>
      <c r="Z1071"/>
      <c r="AA1071"/>
      <c r="AB1071"/>
      <c r="AC1071"/>
      <c r="AD1071"/>
      <c r="AE1071"/>
      <c r="AH1071" s="11"/>
      <c r="AI1071" s="11"/>
      <c r="AJ1071" s="11"/>
      <c r="AK1071" s="11"/>
      <c r="AL1071" s="11"/>
      <c r="AM1071" s="11"/>
    </row>
    <row r="1072" spans="17:39" x14ac:dyDescent="0.2">
      <c r="Q1072" s="11"/>
      <c r="Z1072"/>
      <c r="AA1072"/>
      <c r="AB1072"/>
      <c r="AC1072"/>
      <c r="AD1072"/>
      <c r="AE1072"/>
      <c r="AH1072" s="11"/>
      <c r="AI1072" s="11"/>
      <c r="AJ1072" s="11"/>
      <c r="AK1072" s="11"/>
      <c r="AL1072" s="11"/>
      <c r="AM1072" s="11"/>
    </row>
    <row r="1073" spans="17:39" x14ac:dyDescent="0.2">
      <c r="Q1073" s="11"/>
      <c r="Z1073"/>
      <c r="AA1073"/>
      <c r="AB1073"/>
      <c r="AC1073"/>
      <c r="AD1073"/>
      <c r="AE1073"/>
      <c r="AH1073" s="11"/>
      <c r="AI1073" s="11"/>
      <c r="AJ1073" s="11"/>
      <c r="AK1073" s="11"/>
      <c r="AL1073" s="11"/>
      <c r="AM1073" s="11"/>
    </row>
    <row r="1074" spans="17:39" x14ac:dyDescent="0.2">
      <c r="Q1074" s="11"/>
      <c r="Z1074"/>
      <c r="AA1074"/>
      <c r="AB1074"/>
      <c r="AC1074"/>
      <c r="AD1074"/>
      <c r="AE1074"/>
      <c r="AH1074" s="11"/>
      <c r="AI1074" s="11"/>
      <c r="AJ1074" s="11"/>
      <c r="AK1074" s="11"/>
      <c r="AL1074" s="11"/>
      <c r="AM1074" s="11"/>
    </row>
    <row r="1075" spans="17:39" x14ac:dyDescent="0.2">
      <c r="Q1075" s="11"/>
      <c r="Z1075"/>
      <c r="AA1075"/>
      <c r="AB1075"/>
      <c r="AC1075"/>
      <c r="AD1075"/>
      <c r="AE1075"/>
      <c r="AH1075" s="11"/>
      <c r="AI1075" s="11"/>
      <c r="AJ1075" s="11"/>
      <c r="AK1075" s="11"/>
      <c r="AL1075" s="11"/>
      <c r="AM1075" s="11"/>
    </row>
    <row r="1076" spans="17:39" x14ac:dyDescent="0.2">
      <c r="Q1076" s="11"/>
      <c r="Z1076"/>
      <c r="AA1076"/>
      <c r="AB1076"/>
      <c r="AC1076"/>
      <c r="AD1076"/>
      <c r="AE1076"/>
      <c r="AH1076" s="11"/>
      <c r="AI1076" s="11"/>
      <c r="AJ1076" s="11"/>
      <c r="AK1076" s="11"/>
      <c r="AL1076" s="11"/>
      <c r="AM1076" s="11"/>
    </row>
    <row r="1077" spans="17:39" x14ac:dyDescent="0.2">
      <c r="Q1077" s="11"/>
      <c r="Z1077"/>
      <c r="AA1077"/>
      <c r="AB1077"/>
      <c r="AC1077"/>
      <c r="AD1077"/>
      <c r="AE1077"/>
      <c r="AH1077" s="11"/>
      <c r="AI1077" s="11"/>
      <c r="AJ1077" s="11"/>
      <c r="AK1077" s="11"/>
      <c r="AL1077" s="11"/>
      <c r="AM1077" s="11"/>
    </row>
    <row r="1078" spans="17:39" x14ac:dyDescent="0.2">
      <c r="Q1078" s="11"/>
      <c r="Z1078"/>
      <c r="AA1078"/>
      <c r="AB1078"/>
      <c r="AC1078"/>
      <c r="AD1078"/>
      <c r="AE1078"/>
      <c r="AH1078" s="11"/>
      <c r="AI1078" s="11"/>
      <c r="AJ1078" s="11"/>
      <c r="AK1078" s="11"/>
      <c r="AL1078" s="11"/>
      <c r="AM1078" s="11"/>
    </row>
    <row r="1079" spans="17:39" x14ac:dyDescent="0.2">
      <c r="Q1079" s="11"/>
      <c r="Z1079"/>
      <c r="AA1079"/>
      <c r="AB1079"/>
      <c r="AC1079"/>
      <c r="AD1079"/>
      <c r="AE1079"/>
      <c r="AH1079" s="11"/>
      <c r="AI1079" s="11"/>
      <c r="AJ1079" s="11"/>
      <c r="AK1079" s="11"/>
      <c r="AL1079" s="11"/>
      <c r="AM1079" s="11"/>
    </row>
    <row r="1080" spans="17:39" x14ac:dyDescent="0.2">
      <c r="Q1080" s="11"/>
      <c r="Z1080"/>
      <c r="AA1080"/>
      <c r="AB1080"/>
      <c r="AC1080"/>
      <c r="AD1080"/>
      <c r="AE1080"/>
      <c r="AH1080" s="11"/>
      <c r="AI1080" s="11"/>
      <c r="AJ1080" s="11"/>
      <c r="AK1080" s="11"/>
      <c r="AL1080" s="11"/>
      <c r="AM1080" s="11"/>
    </row>
    <row r="1081" spans="17:39" x14ac:dyDescent="0.2">
      <c r="Q1081" s="11"/>
      <c r="Z1081"/>
      <c r="AA1081"/>
      <c r="AB1081"/>
      <c r="AC1081"/>
      <c r="AD1081"/>
      <c r="AE1081"/>
      <c r="AH1081" s="11"/>
      <c r="AI1081" s="11"/>
      <c r="AJ1081" s="11"/>
      <c r="AK1081" s="11"/>
      <c r="AL1081" s="11"/>
      <c r="AM1081" s="11"/>
    </row>
    <row r="1082" spans="17:39" x14ac:dyDescent="0.2">
      <c r="Q1082" s="11"/>
      <c r="Z1082"/>
      <c r="AA1082"/>
      <c r="AB1082"/>
      <c r="AC1082"/>
      <c r="AD1082"/>
      <c r="AE1082"/>
      <c r="AH1082" s="11"/>
      <c r="AI1082" s="11"/>
      <c r="AJ1082" s="11"/>
      <c r="AK1082" s="11"/>
      <c r="AL1082" s="11"/>
      <c r="AM1082" s="11"/>
    </row>
    <row r="1083" spans="17:39" x14ac:dyDescent="0.2">
      <c r="Q1083" s="11"/>
      <c r="Z1083"/>
      <c r="AA1083"/>
      <c r="AB1083"/>
      <c r="AC1083"/>
      <c r="AD1083"/>
      <c r="AE1083"/>
      <c r="AH1083" s="11"/>
      <c r="AI1083" s="11"/>
      <c r="AJ1083" s="11"/>
      <c r="AK1083" s="11"/>
      <c r="AL1083" s="11"/>
      <c r="AM1083" s="11"/>
    </row>
    <row r="1084" spans="17:39" x14ac:dyDescent="0.2">
      <c r="Q1084" s="11"/>
      <c r="Z1084"/>
      <c r="AA1084"/>
      <c r="AB1084"/>
      <c r="AC1084"/>
      <c r="AD1084"/>
      <c r="AE1084"/>
      <c r="AH1084" s="11"/>
      <c r="AI1084" s="11"/>
      <c r="AJ1084" s="11"/>
      <c r="AK1084" s="11"/>
      <c r="AL1084" s="11"/>
      <c r="AM1084" s="11"/>
    </row>
    <row r="1085" spans="17:39" x14ac:dyDescent="0.2">
      <c r="Q1085" s="11"/>
      <c r="Z1085"/>
      <c r="AA1085"/>
      <c r="AB1085"/>
      <c r="AC1085"/>
      <c r="AD1085"/>
      <c r="AE1085"/>
      <c r="AH1085" s="11"/>
      <c r="AI1085" s="11"/>
      <c r="AJ1085" s="11"/>
      <c r="AK1085" s="11"/>
      <c r="AL1085" s="11"/>
      <c r="AM1085" s="11"/>
    </row>
    <row r="1086" spans="17:39" x14ac:dyDescent="0.2">
      <c r="Q1086" s="11"/>
      <c r="Z1086"/>
      <c r="AA1086"/>
      <c r="AB1086"/>
      <c r="AC1086"/>
      <c r="AD1086"/>
      <c r="AE1086"/>
      <c r="AH1086" s="11"/>
      <c r="AI1086" s="11"/>
      <c r="AJ1086" s="11"/>
      <c r="AK1086" s="11"/>
      <c r="AL1086" s="11"/>
      <c r="AM1086" s="11"/>
    </row>
    <row r="1087" spans="17:39" x14ac:dyDescent="0.2">
      <c r="Q1087" s="11"/>
      <c r="Z1087"/>
      <c r="AA1087"/>
      <c r="AB1087"/>
      <c r="AC1087"/>
      <c r="AD1087"/>
      <c r="AE1087"/>
      <c r="AH1087" s="11"/>
      <c r="AI1087" s="11"/>
      <c r="AJ1087" s="11"/>
      <c r="AK1087" s="11"/>
      <c r="AL1087" s="11"/>
      <c r="AM1087" s="11"/>
    </row>
    <row r="1088" spans="17:39" x14ac:dyDescent="0.2">
      <c r="Q1088" s="11"/>
      <c r="Z1088"/>
      <c r="AA1088"/>
      <c r="AB1088"/>
      <c r="AC1088"/>
      <c r="AD1088"/>
      <c r="AE1088"/>
      <c r="AH1088" s="11"/>
      <c r="AI1088" s="11"/>
      <c r="AJ1088" s="11"/>
      <c r="AK1088" s="11"/>
      <c r="AL1088" s="11"/>
      <c r="AM1088" s="11"/>
    </row>
    <row r="1089" spans="17:39" x14ac:dyDescent="0.2">
      <c r="Q1089" s="11"/>
      <c r="Z1089"/>
      <c r="AA1089"/>
      <c r="AB1089"/>
      <c r="AC1089"/>
      <c r="AD1089"/>
      <c r="AE1089"/>
      <c r="AH1089" s="11"/>
      <c r="AI1089" s="11"/>
      <c r="AJ1089" s="11"/>
      <c r="AK1089" s="11"/>
      <c r="AL1089" s="11"/>
      <c r="AM1089" s="11"/>
    </row>
    <row r="1090" spans="17:39" x14ac:dyDescent="0.2">
      <c r="Q1090" s="11"/>
      <c r="Z1090"/>
      <c r="AA1090"/>
      <c r="AB1090"/>
      <c r="AC1090"/>
      <c r="AD1090"/>
      <c r="AE1090"/>
      <c r="AH1090" s="11"/>
      <c r="AI1090" s="11"/>
      <c r="AJ1090" s="11"/>
      <c r="AK1090" s="11"/>
      <c r="AL1090" s="11"/>
      <c r="AM1090" s="11"/>
    </row>
    <row r="1091" spans="17:39" x14ac:dyDescent="0.2">
      <c r="Q1091" s="11"/>
      <c r="Z1091"/>
      <c r="AA1091"/>
      <c r="AB1091"/>
      <c r="AC1091"/>
      <c r="AD1091"/>
      <c r="AE1091"/>
      <c r="AH1091" s="11"/>
      <c r="AI1091" s="11"/>
      <c r="AJ1091" s="11"/>
      <c r="AK1091" s="11"/>
      <c r="AL1091" s="11"/>
      <c r="AM1091" s="11"/>
    </row>
    <row r="1092" spans="17:39" x14ac:dyDescent="0.2">
      <c r="Q1092" s="11"/>
      <c r="Z1092"/>
      <c r="AA1092"/>
      <c r="AB1092"/>
      <c r="AC1092"/>
      <c r="AD1092"/>
      <c r="AE1092"/>
      <c r="AH1092" s="11"/>
      <c r="AI1092" s="11"/>
      <c r="AJ1092" s="11"/>
      <c r="AK1092" s="11"/>
      <c r="AL1092" s="11"/>
      <c r="AM1092" s="11"/>
    </row>
    <row r="1093" spans="17:39" x14ac:dyDescent="0.2">
      <c r="Q1093" s="11"/>
      <c r="Z1093"/>
      <c r="AA1093"/>
      <c r="AB1093"/>
      <c r="AC1093"/>
      <c r="AD1093"/>
      <c r="AE1093"/>
      <c r="AH1093" s="11"/>
      <c r="AI1093" s="11"/>
      <c r="AJ1093" s="11"/>
      <c r="AK1093" s="11"/>
      <c r="AL1093" s="11"/>
      <c r="AM1093" s="11"/>
    </row>
    <row r="1094" spans="17:39" x14ac:dyDescent="0.2">
      <c r="Q1094" s="11"/>
      <c r="Z1094"/>
      <c r="AA1094"/>
      <c r="AB1094"/>
      <c r="AC1094"/>
      <c r="AD1094"/>
      <c r="AE1094"/>
      <c r="AH1094" s="11"/>
      <c r="AI1094" s="11"/>
      <c r="AJ1094" s="11"/>
      <c r="AK1094" s="11"/>
      <c r="AL1094" s="11"/>
      <c r="AM1094" s="11"/>
    </row>
    <row r="1095" spans="17:39" x14ac:dyDescent="0.2">
      <c r="Q1095" s="11"/>
      <c r="Z1095"/>
      <c r="AA1095"/>
      <c r="AB1095"/>
      <c r="AC1095"/>
      <c r="AD1095"/>
      <c r="AE1095"/>
      <c r="AH1095" s="11"/>
      <c r="AI1095" s="11"/>
      <c r="AJ1095" s="11"/>
      <c r="AK1095" s="11"/>
      <c r="AL1095" s="11"/>
      <c r="AM1095" s="11"/>
    </row>
    <row r="1096" spans="17:39" x14ac:dyDescent="0.2">
      <c r="Q1096" s="11"/>
      <c r="Z1096"/>
      <c r="AA1096"/>
      <c r="AB1096"/>
      <c r="AC1096"/>
      <c r="AD1096"/>
      <c r="AE1096"/>
      <c r="AH1096" s="11"/>
      <c r="AI1096" s="11"/>
      <c r="AJ1096" s="11"/>
      <c r="AK1096" s="11"/>
      <c r="AL1096" s="11"/>
      <c r="AM1096" s="11"/>
    </row>
    <row r="1097" spans="17:39" x14ac:dyDescent="0.2">
      <c r="Q1097" s="11"/>
      <c r="Z1097"/>
      <c r="AA1097"/>
      <c r="AB1097"/>
      <c r="AC1097"/>
      <c r="AD1097"/>
      <c r="AE1097"/>
      <c r="AH1097" s="11"/>
      <c r="AI1097" s="11"/>
      <c r="AJ1097" s="11"/>
      <c r="AK1097" s="11"/>
      <c r="AL1097" s="11"/>
      <c r="AM1097" s="11"/>
    </row>
    <row r="1098" spans="17:39" x14ac:dyDescent="0.2">
      <c r="Q1098" s="11"/>
      <c r="Z1098"/>
      <c r="AA1098"/>
      <c r="AB1098"/>
      <c r="AC1098"/>
      <c r="AD1098"/>
      <c r="AE1098"/>
      <c r="AH1098" s="11"/>
      <c r="AI1098" s="11"/>
      <c r="AJ1098" s="11"/>
      <c r="AK1098" s="11"/>
      <c r="AL1098" s="11"/>
      <c r="AM1098" s="11"/>
    </row>
    <row r="1099" spans="17:39" x14ac:dyDescent="0.2">
      <c r="Q1099" s="11"/>
      <c r="Z1099"/>
      <c r="AA1099"/>
      <c r="AB1099"/>
      <c r="AC1099"/>
      <c r="AD1099"/>
      <c r="AE1099"/>
      <c r="AH1099" s="11"/>
      <c r="AI1099" s="11"/>
      <c r="AJ1099" s="11"/>
      <c r="AK1099" s="11"/>
      <c r="AL1099" s="11"/>
      <c r="AM1099" s="11"/>
    </row>
    <row r="1100" spans="17:39" x14ac:dyDescent="0.2">
      <c r="Q1100" s="11"/>
      <c r="Z1100"/>
      <c r="AA1100"/>
      <c r="AB1100"/>
      <c r="AC1100"/>
      <c r="AD1100"/>
      <c r="AE1100"/>
      <c r="AH1100" s="11"/>
      <c r="AI1100" s="11"/>
      <c r="AJ1100" s="11"/>
      <c r="AK1100" s="11"/>
      <c r="AL1100" s="11"/>
      <c r="AM1100" s="11"/>
    </row>
    <row r="1101" spans="17:39" x14ac:dyDescent="0.2">
      <c r="Q1101" s="11"/>
      <c r="Z1101"/>
      <c r="AA1101"/>
      <c r="AB1101"/>
      <c r="AC1101"/>
      <c r="AD1101"/>
      <c r="AE1101"/>
      <c r="AH1101" s="11"/>
      <c r="AI1101" s="11"/>
      <c r="AJ1101" s="11"/>
      <c r="AK1101" s="11"/>
      <c r="AL1101" s="11"/>
      <c r="AM1101" s="11"/>
    </row>
    <row r="1102" spans="17:39" x14ac:dyDescent="0.2">
      <c r="Q1102" s="11"/>
      <c r="Z1102"/>
      <c r="AA1102"/>
      <c r="AB1102"/>
      <c r="AC1102"/>
      <c r="AD1102"/>
      <c r="AE1102"/>
      <c r="AH1102" s="11"/>
      <c r="AI1102" s="11"/>
      <c r="AJ1102" s="11"/>
      <c r="AK1102" s="11"/>
      <c r="AL1102" s="11"/>
      <c r="AM1102" s="11"/>
    </row>
    <row r="1103" spans="17:39" x14ac:dyDescent="0.2">
      <c r="Q1103" s="11"/>
      <c r="Z1103"/>
      <c r="AA1103"/>
      <c r="AB1103"/>
      <c r="AC1103"/>
      <c r="AD1103"/>
      <c r="AE1103"/>
      <c r="AH1103" s="11"/>
      <c r="AI1103" s="11"/>
      <c r="AJ1103" s="11"/>
      <c r="AK1103" s="11"/>
      <c r="AL1103" s="11"/>
      <c r="AM1103" s="11"/>
    </row>
    <row r="1104" spans="17:39" x14ac:dyDescent="0.2">
      <c r="Q1104" s="11"/>
      <c r="Z1104"/>
      <c r="AA1104"/>
      <c r="AB1104"/>
      <c r="AC1104"/>
      <c r="AD1104"/>
      <c r="AE1104"/>
      <c r="AH1104" s="11"/>
      <c r="AI1104" s="11"/>
      <c r="AJ1104" s="11"/>
      <c r="AK1104" s="11"/>
      <c r="AL1104" s="11"/>
      <c r="AM1104" s="11"/>
    </row>
    <row r="1105" spans="17:39" x14ac:dyDescent="0.2">
      <c r="Q1105" s="11"/>
      <c r="Z1105"/>
      <c r="AA1105"/>
      <c r="AB1105"/>
      <c r="AC1105"/>
      <c r="AD1105"/>
      <c r="AE1105"/>
      <c r="AH1105" s="11"/>
      <c r="AI1105" s="11"/>
      <c r="AJ1105" s="11"/>
      <c r="AK1105" s="11"/>
      <c r="AL1105" s="11"/>
      <c r="AM1105" s="11"/>
    </row>
    <row r="1106" spans="17:39" x14ac:dyDescent="0.2">
      <c r="Q1106" s="11"/>
      <c r="Z1106"/>
      <c r="AA1106"/>
      <c r="AB1106"/>
      <c r="AC1106"/>
      <c r="AD1106"/>
      <c r="AE1106"/>
      <c r="AH1106" s="11"/>
      <c r="AI1106" s="11"/>
      <c r="AJ1106" s="11"/>
      <c r="AK1106" s="11"/>
      <c r="AL1106" s="11"/>
      <c r="AM1106" s="11"/>
    </row>
    <row r="1107" spans="17:39" x14ac:dyDescent="0.2">
      <c r="Q1107" s="11"/>
      <c r="Z1107"/>
      <c r="AA1107"/>
      <c r="AB1107"/>
      <c r="AC1107"/>
      <c r="AD1107"/>
      <c r="AE1107"/>
      <c r="AH1107" s="11"/>
      <c r="AI1107" s="11"/>
      <c r="AJ1107" s="11"/>
      <c r="AK1107" s="11"/>
      <c r="AL1107" s="11"/>
      <c r="AM1107" s="11"/>
    </row>
    <row r="1108" spans="17:39" x14ac:dyDescent="0.2">
      <c r="Q1108" s="11"/>
      <c r="Z1108"/>
      <c r="AA1108"/>
      <c r="AB1108"/>
      <c r="AC1108"/>
      <c r="AD1108"/>
      <c r="AE1108"/>
      <c r="AH1108" s="11"/>
      <c r="AI1108" s="11"/>
      <c r="AJ1108" s="11"/>
      <c r="AK1108" s="11"/>
      <c r="AL1108" s="11"/>
      <c r="AM1108" s="11"/>
    </row>
    <row r="1109" spans="17:39" x14ac:dyDescent="0.2">
      <c r="Q1109" s="11"/>
      <c r="Z1109"/>
      <c r="AA1109"/>
      <c r="AB1109"/>
      <c r="AC1109"/>
      <c r="AD1109"/>
      <c r="AE1109"/>
      <c r="AH1109" s="11"/>
      <c r="AI1109" s="11"/>
      <c r="AJ1109" s="11"/>
      <c r="AK1109" s="11"/>
      <c r="AL1109" s="11"/>
      <c r="AM1109" s="11"/>
    </row>
    <row r="1110" spans="17:39" x14ac:dyDescent="0.2">
      <c r="Q1110" s="11"/>
      <c r="Z1110"/>
      <c r="AA1110"/>
      <c r="AB1110"/>
      <c r="AC1110"/>
      <c r="AD1110"/>
      <c r="AE1110"/>
      <c r="AH1110" s="11"/>
      <c r="AI1110" s="11"/>
      <c r="AJ1110" s="11"/>
      <c r="AK1110" s="11"/>
      <c r="AL1110" s="11"/>
      <c r="AM1110" s="11"/>
    </row>
    <row r="1111" spans="17:39" x14ac:dyDescent="0.2">
      <c r="Q1111" s="11"/>
      <c r="Z1111"/>
      <c r="AA1111"/>
      <c r="AB1111"/>
      <c r="AC1111"/>
      <c r="AD1111"/>
      <c r="AE1111"/>
      <c r="AH1111" s="11"/>
      <c r="AI1111" s="11"/>
      <c r="AJ1111" s="11"/>
      <c r="AK1111" s="11"/>
      <c r="AL1111" s="11"/>
      <c r="AM1111" s="11"/>
    </row>
    <row r="1112" spans="17:39" x14ac:dyDescent="0.2">
      <c r="Q1112" s="11"/>
      <c r="Z1112"/>
      <c r="AA1112"/>
      <c r="AB1112"/>
      <c r="AC1112"/>
      <c r="AD1112"/>
      <c r="AE1112"/>
      <c r="AH1112" s="11"/>
      <c r="AI1112" s="11"/>
      <c r="AJ1112" s="11"/>
      <c r="AK1112" s="11"/>
      <c r="AL1112" s="11"/>
      <c r="AM1112" s="11"/>
    </row>
    <row r="1113" spans="17:39" x14ac:dyDescent="0.2">
      <c r="Q1113" s="11"/>
      <c r="Z1113"/>
      <c r="AA1113"/>
      <c r="AB1113"/>
      <c r="AC1113"/>
      <c r="AD1113"/>
      <c r="AE1113"/>
      <c r="AH1113" s="11"/>
      <c r="AI1113" s="11"/>
      <c r="AJ1113" s="11"/>
      <c r="AK1113" s="11"/>
      <c r="AL1113" s="11"/>
      <c r="AM1113" s="11"/>
    </row>
    <row r="1114" spans="17:39" x14ac:dyDescent="0.2">
      <c r="Q1114" s="11"/>
      <c r="Z1114"/>
      <c r="AA1114"/>
      <c r="AB1114"/>
      <c r="AC1114"/>
      <c r="AD1114"/>
      <c r="AE1114"/>
      <c r="AH1114" s="11"/>
      <c r="AI1114" s="11"/>
      <c r="AJ1114" s="11"/>
      <c r="AK1114" s="11"/>
      <c r="AL1114" s="11"/>
      <c r="AM1114" s="11"/>
    </row>
    <row r="1115" spans="17:39" x14ac:dyDescent="0.2">
      <c r="Q1115" s="11"/>
      <c r="Z1115"/>
      <c r="AA1115"/>
      <c r="AB1115"/>
      <c r="AC1115"/>
      <c r="AD1115"/>
      <c r="AE1115"/>
      <c r="AH1115" s="11"/>
      <c r="AI1115" s="11"/>
      <c r="AJ1115" s="11"/>
      <c r="AK1115" s="11"/>
      <c r="AL1115" s="11"/>
      <c r="AM1115" s="11"/>
    </row>
    <row r="1116" spans="17:39" x14ac:dyDescent="0.2">
      <c r="Q1116" s="11"/>
      <c r="Z1116"/>
      <c r="AA1116"/>
      <c r="AB1116"/>
      <c r="AC1116"/>
      <c r="AD1116"/>
      <c r="AE1116"/>
      <c r="AH1116" s="11"/>
      <c r="AI1116" s="11"/>
      <c r="AJ1116" s="11"/>
      <c r="AK1116" s="11"/>
      <c r="AL1116" s="11"/>
      <c r="AM1116" s="11"/>
    </row>
    <row r="1117" spans="17:39" x14ac:dyDescent="0.2">
      <c r="Q1117" s="11"/>
      <c r="Z1117"/>
      <c r="AA1117"/>
      <c r="AB1117"/>
      <c r="AC1117"/>
      <c r="AD1117"/>
      <c r="AE1117"/>
      <c r="AH1117" s="11"/>
      <c r="AI1117" s="11"/>
      <c r="AJ1117" s="11"/>
      <c r="AK1117" s="11"/>
      <c r="AL1117" s="11"/>
      <c r="AM1117" s="11"/>
    </row>
    <row r="1118" spans="17:39" x14ac:dyDescent="0.2">
      <c r="Q1118" s="11"/>
      <c r="Z1118"/>
      <c r="AA1118"/>
      <c r="AB1118"/>
      <c r="AC1118"/>
      <c r="AD1118"/>
      <c r="AE1118"/>
      <c r="AH1118" s="11"/>
      <c r="AI1118" s="11"/>
      <c r="AJ1118" s="11"/>
      <c r="AK1118" s="11"/>
      <c r="AL1118" s="11"/>
      <c r="AM1118" s="11"/>
    </row>
    <row r="1119" spans="17:39" x14ac:dyDescent="0.2">
      <c r="Q1119" s="11"/>
      <c r="Z1119"/>
      <c r="AA1119"/>
      <c r="AB1119"/>
      <c r="AC1119"/>
      <c r="AD1119"/>
      <c r="AE1119"/>
      <c r="AH1119" s="11"/>
      <c r="AI1119" s="11"/>
      <c r="AJ1119" s="11"/>
      <c r="AK1119" s="11"/>
      <c r="AL1119" s="11"/>
      <c r="AM1119" s="11"/>
    </row>
    <row r="1120" spans="17:39" x14ac:dyDescent="0.2">
      <c r="Q1120" s="11"/>
      <c r="Z1120"/>
      <c r="AA1120"/>
      <c r="AB1120"/>
      <c r="AC1120"/>
      <c r="AD1120"/>
      <c r="AE1120"/>
      <c r="AH1120" s="11"/>
      <c r="AI1120" s="11"/>
      <c r="AJ1120" s="11"/>
      <c r="AK1120" s="11"/>
      <c r="AL1120" s="11"/>
      <c r="AM1120" s="11"/>
    </row>
    <row r="1121" spans="17:39" x14ac:dyDescent="0.2">
      <c r="Q1121" s="11"/>
      <c r="Z1121"/>
      <c r="AA1121"/>
      <c r="AB1121"/>
      <c r="AC1121"/>
      <c r="AD1121"/>
      <c r="AE1121"/>
      <c r="AH1121" s="11"/>
      <c r="AI1121" s="11"/>
      <c r="AJ1121" s="11"/>
      <c r="AK1121" s="11"/>
      <c r="AL1121" s="11"/>
      <c r="AM1121" s="11"/>
    </row>
    <row r="1122" spans="17:39" x14ac:dyDescent="0.2">
      <c r="Q1122" s="11"/>
      <c r="Z1122"/>
      <c r="AA1122"/>
      <c r="AB1122"/>
      <c r="AC1122"/>
      <c r="AD1122"/>
      <c r="AE1122"/>
      <c r="AH1122" s="11"/>
      <c r="AI1122" s="11"/>
      <c r="AJ1122" s="11"/>
      <c r="AK1122" s="11"/>
      <c r="AL1122" s="11"/>
      <c r="AM1122" s="11"/>
    </row>
    <row r="1123" spans="17:39" x14ac:dyDescent="0.2">
      <c r="Q1123" s="11"/>
      <c r="Z1123"/>
      <c r="AA1123"/>
      <c r="AB1123"/>
      <c r="AC1123"/>
      <c r="AD1123"/>
      <c r="AE1123"/>
      <c r="AH1123" s="11"/>
      <c r="AI1123" s="11"/>
      <c r="AJ1123" s="11"/>
      <c r="AK1123" s="11"/>
      <c r="AL1123" s="11"/>
      <c r="AM1123" s="11"/>
    </row>
    <row r="1124" spans="17:39" x14ac:dyDescent="0.2">
      <c r="Q1124" s="11"/>
      <c r="Z1124"/>
      <c r="AA1124"/>
      <c r="AB1124"/>
      <c r="AC1124"/>
      <c r="AD1124"/>
      <c r="AE1124"/>
      <c r="AH1124" s="11"/>
      <c r="AI1124" s="11"/>
      <c r="AJ1124" s="11"/>
      <c r="AK1124" s="11"/>
      <c r="AL1124" s="11"/>
      <c r="AM1124" s="11"/>
    </row>
    <row r="1125" spans="17:39" x14ac:dyDescent="0.2">
      <c r="Q1125" s="11"/>
      <c r="Z1125"/>
      <c r="AA1125"/>
      <c r="AB1125"/>
      <c r="AC1125"/>
      <c r="AD1125"/>
      <c r="AE1125"/>
      <c r="AH1125" s="11"/>
      <c r="AI1125" s="11"/>
      <c r="AJ1125" s="11"/>
      <c r="AK1125" s="11"/>
      <c r="AL1125" s="11"/>
      <c r="AM1125" s="11"/>
    </row>
    <row r="1126" spans="17:39" x14ac:dyDescent="0.2">
      <c r="Q1126" s="11"/>
      <c r="Z1126"/>
      <c r="AA1126"/>
      <c r="AB1126"/>
      <c r="AC1126"/>
      <c r="AD1126"/>
      <c r="AE1126"/>
      <c r="AH1126" s="11"/>
      <c r="AI1126" s="11"/>
      <c r="AJ1126" s="11"/>
      <c r="AK1126" s="11"/>
      <c r="AL1126" s="11"/>
      <c r="AM1126" s="11"/>
    </row>
    <row r="1127" spans="17:39" x14ac:dyDescent="0.2">
      <c r="Q1127" s="11"/>
      <c r="Z1127"/>
      <c r="AA1127"/>
      <c r="AB1127"/>
      <c r="AC1127"/>
      <c r="AD1127"/>
      <c r="AE1127"/>
      <c r="AH1127" s="11"/>
      <c r="AI1127" s="11"/>
      <c r="AJ1127" s="11"/>
      <c r="AK1127" s="11"/>
      <c r="AL1127" s="11"/>
      <c r="AM1127" s="11"/>
    </row>
    <row r="1128" spans="17:39" x14ac:dyDescent="0.2">
      <c r="Q1128" s="11"/>
      <c r="Z1128"/>
      <c r="AA1128"/>
      <c r="AB1128"/>
      <c r="AC1128"/>
      <c r="AD1128"/>
      <c r="AE1128"/>
      <c r="AH1128" s="11"/>
      <c r="AI1128" s="11"/>
      <c r="AJ1128" s="11"/>
      <c r="AK1128" s="11"/>
      <c r="AL1128" s="11"/>
      <c r="AM1128" s="11"/>
    </row>
    <row r="1129" spans="17:39" x14ac:dyDescent="0.2">
      <c r="Q1129" s="11"/>
      <c r="Z1129"/>
      <c r="AA1129"/>
      <c r="AB1129"/>
      <c r="AC1129"/>
      <c r="AD1129"/>
      <c r="AE1129"/>
      <c r="AH1129" s="11"/>
      <c r="AI1129" s="11"/>
      <c r="AJ1129" s="11"/>
      <c r="AK1129" s="11"/>
      <c r="AL1129" s="11"/>
      <c r="AM1129" s="11"/>
    </row>
    <row r="1130" spans="17:39" x14ac:dyDescent="0.2">
      <c r="Q1130" s="11"/>
      <c r="Z1130"/>
      <c r="AA1130"/>
      <c r="AB1130"/>
      <c r="AC1130"/>
      <c r="AD1130"/>
      <c r="AE1130"/>
      <c r="AH1130" s="11"/>
      <c r="AI1130" s="11"/>
      <c r="AJ1130" s="11"/>
      <c r="AK1130" s="11"/>
      <c r="AL1130" s="11"/>
      <c r="AM1130" s="11"/>
    </row>
    <row r="1131" spans="17:39" x14ac:dyDescent="0.2">
      <c r="Q1131" s="11"/>
      <c r="Z1131"/>
      <c r="AA1131"/>
      <c r="AB1131"/>
      <c r="AC1131"/>
      <c r="AD1131"/>
      <c r="AE1131"/>
      <c r="AH1131" s="11"/>
      <c r="AI1131" s="11"/>
      <c r="AJ1131" s="11"/>
      <c r="AK1131" s="11"/>
      <c r="AL1131" s="11"/>
      <c r="AM1131" s="11"/>
    </row>
    <row r="1132" spans="17:39" x14ac:dyDescent="0.2">
      <c r="Q1132" s="11"/>
      <c r="Z1132"/>
      <c r="AA1132"/>
      <c r="AB1132"/>
      <c r="AC1132"/>
      <c r="AD1132"/>
      <c r="AE1132"/>
      <c r="AH1132" s="11"/>
      <c r="AI1132" s="11"/>
      <c r="AJ1132" s="11"/>
      <c r="AK1132" s="11"/>
      <c r="AL1132" s="11"/>
      <c r="AM1132" s="11"/>
    </row>
    <row r="1133" spans="17:39" x14ac:dyDescent="0.2">
      <c r="Q1133" s="11"/>
      <c r="Z1133"/>
      <c r="AA1133"/>
      <c r="AB1133"/>
      <c r="AC1133"/>
      <c r="AD1133"/>
      <c r="AE1133"/>
      <c r="AH1133" s="11"/>
      <c r="AI1133" s="11"/>
      <c r="AJ1133" s="11"/>
      <c r="AK1133" s="11"/>
      <c r="AL1133" s="11"/>
      <c r="AM1133" s="11"/>
    </row>
    <row r="1134" spans="17:39" x14ac:dyDescent="0.2">
      <c r="Q1134" s="11"/>
      <c r="Z1134"/>
      <c r="AA1134"/>
      <c r="AB1134"/>
      <c r="AC1134"/>
      <c r="AD1134"/>
      <c r="AE1134"/>
      <c r="AH1134" s="11"/>
      <c r="AI1134" s="11"/>
      <c r="AJ1134" s="11"/>
      <c r="AK1134" s="11"/>
      <c r="AL1134" s="11"/>
      <c r="AM1134" s="11"/>
    </row>
    <row r="1135" spans="17:39" x14ac:dyDescent="0.2">
      <c r="Q1135" s="11"/>
      <c r="Z1135"/>
      <c r="AA1135"/>
      <c r="AB1135"/>
      <c r="AC1135"/>
      <c r="AD1135"/>
      <c r="AE1135"/>
      <c r="AH1135" s="11"/>
      <c r="AI1135" s="11"/>
      <c r="AJ1135" s="11"/>
      <c r="AK1135" s="11"/>
      <c r="AL1135" s="11"/>
      <c r="AM1135" s="11"/>
    </row>
    <row r="1136" spans="17:39" x14ac:dyDescent="0.2">
      <c r="Q1136" s="11"/>
      <c r="Z1136"/>
      <c r="AA1136"/>
      <c r="AB1136"/>
      <c r="AC1136"/>
      <c r="AD1136"/>
      <c r="AE1136"/>
      <c r="AH1136" s="11"/>
      <c r="AI1136" s="11"/>
      <c r="AJ1136" s="11"/>
      <c r="AK1136" s="11"/>
      <c r="AL1136" s="11"/>
      <c r="AM1136" s="11"/>
    </row>
    <row r="1137" spans="17:39" x14ac:dyDescent="0.2">
      <c r="Q1137" s="11"/>
      <c r="Z1137"/>
      <c r="AA1137"/>
      <c r="AB1137"/>
      <c r="AC1137"/>
      <c r="AD1137"/>
      <c r="AE1137"/>
      <c r="AH1137" s="11"/>
      <c r="AI1137" s="11"/>
      <c r="AJ1137" s="11"/>
      <c r="AK1137" s="11"/>
      <c r="AL1137" s="11"/>
      <c r="AM1137" s="11"/>
    </row>
    <row r="1138" spans="17:39" x14ac:dyDescent="0.2">
      <c r="Q1138" s="11"/>
      <c r="Z1138"/>
      <c r="AA1138"/>
      <c r="AB1138"/>
      <c r="AC1138"/>
      <c r="AD1138"/>
      <c r="AE1138"/>
      <c r="AH1138" s="11"/>
      <c r="AI1138" s="11"/>
      <c r="AJ1138" s="11"/>
      <c r="AK1138" s="11"/>
      <c r="AL1138" s="11"/>
      <c r="AM1138" s="11"/>
    </row>
    <row r="1139" spans="17:39" x14ac:dyDescent="0.2">
      <c r="Q1139" s="11"/>
      <c r="Z1139"/>
      <c r="AA1139"/>
      <c r="AB1139"/>
      <c r="AC1139"/>
      <c r="AD1139"/>
      <c r="AE1139"/>
      <c r="AH1139" s="11"/>
      <c r="AI1139" s="11"/>
      <c r="AJ1139" s="11"/>
      <c r="AK1139" s="11"/>
      <c r="AL1139" s="11"/>
      <c r="AM1139" s="11"/>
    </row>
    <row r="1140" spans="17:39" x14ac:dyDescent="0.2">
      <c r="Q1140" s="11"/>
      <c r="Z1140"/>
      <c r="AA1140"/>
      <c r="AB1140"/>
      <c r="AC1140"/>
      <c r="AD1140"/>
      <c r="AE1140"/>
      <c r="AH1140" s="11"/>
      <c r="AI1140" s="11"/>
      <c r="AJ1140" s="11"/>
      <c r="AK1140" s="11"/>
      <c r="AL1140" s="11"/>
      <c r="AM1140" s="11"/>
    </row>
    <row r="1141" spans="17:39" x14ac:dyDescent="0.2">
      <c r="Q1141" s="11"/>
      <c r="Z1141"/>
      <c r="AA1141"/>
      <c r="AB1141"/>
      <c r="AC1141"/>
      <c r="AD1141"/>
      <c r="AE1141"/>
      <c r="AH1141" s="11"/>
      <c r="AI1141" s="11"/>
      <c r="AJ1141" s="11"/>
      <c r="AK1141" s="11"/>
      <c r="AL1141" s="11"/>
      <c r="AM1141" s="11"/>
    </row>
    <row r="1142" spans="17:39" x14ac:dyDescent="0.2">
      <c r="Q1142" s="11"/>
      <c r="Z1142"/>
      <c r="AA1142"/>
      <c r="AB1142"/>
      <c r="AC1142"/>
      <c r="AD1142"/>
      <c r="AE1142"/>
      <c r="AH1142" s="11"/>
      <c r="AI1142" s="11"/>
      <c r="AJ1142" s="11"/>
      <c r="AK1142" s="11"/>
      <c r="AL1142" s="11"/>
      <c r="AM1142" s="11"/>
    </row>
    <row r="1143" spans="17:39" x14ac:dyDescent="0.2">
      <c r="Q1143" s="11"/>
      <c r="Z1143"/>
      <c r="AA1143"/>
      <c r="AB1143"/>
      <c r="AC1143"/>
      <c r="AD1143"/>
      <c r="AE1143"/>
      <c r="AH1143" s="11"/>
      <c r="AI1143" s="11"/>
      <c r="AJ1143" s="11"/>
      <c r="AK1143" s="11"/>
      <c r="AL1143" s="11"/>
      <c r="AM1143" s="11"/>
    </row>
    <row r="1144" spans="17:39" x14ac:dyDescent="0.2">
      <c r="Q1144" s="11"/>
      <c r="Z1144"/>
      <c r="AA1144"/>
      <c r="AB1144"/>
      <c r="AC1144"/>
      <c r="AD1144"/>
      <c r="AE1144"/>
      <c r="AH1144" s="11"/>
      <c r="AI1144" s="11"/>
      <c r="AJ1144" s="11"/>
      <c r="AK1144" s="11"/>
      <c r="AL1144" s="11"/>
      <c r="AM1144" s="11"/>
    </row>
    <row r="1145" spans="17:39" x14ac:dyDescent="0.2">
      <c r="Q1145" s="11"/>
      <c r="Z1145"/>
      <c r="AA1145"/>
      <c r="AB1145"/>
      <c r="AC1145"/>
      <c r="AD1145"/>
      <c r="AE1145"/>
      <c r="AH1145" s="11"/>
      <c r="AI1145" s="11"/>
      <c r="AJ1145" s="11"/>
      <c r="AK1145" s="11"/>
      <c r="AL1145" s="11"/>
      <c r="AM1145" s="11"/>
    </row>
    <row r="1146" spans="17:39" x14ac:dyDescent="0.2">
      <c r="Q1146" s="11"/>
      <c r="Z1146"/>
      <c r="AA1146"/>
      <c r="AB1146"/>
      <c r="AC1146"/>
      <c r="AD1146"/>
      <c r="AE1146"/>
      <c r="AH1146" s="11"/>
      <c r="AI1146" s="11"/>
      <c r="AJ1146" s="11"/>
      <c r="AK1146" s="11"/>
      <c r="AL1146" s="11"/>
      <c r="AM1146" s="11"/>
    </row>
    <row r="1147" spans="17:39" x14ac:dyDescent="0.2">
      <c r="Q1147" s="11"/>
      <c r="Z1147"/>
      <c r="AA1147"/>
      <c r="AB1147"/>
      <c r="AC1147"/>
      <c r="AD1147"/>
      <c r="AE1147"/>
      <c r="AH1147" s="11"/>
      <c r="AI1147" s="11"/>
      <c r="AJ1147" s="11"/>
      <c r="AK1147" s="11"/>
      <c r="AL1147" s="11"/>
      <c r="AM1147" s="11"/>
    </row>
    <row r="1148" spans="17:39" x14ac:dyDescent="0.2">
      <c r="Q1148" s="11"/>
      <c r="Z1148"/>
      <c r="AA1148"/>
      <c r="AB1148"/>
      <c r="AC1148"/>
      <c r="AD1148"/>
      <c r="AE1148"/>
      <c r="AH1148" s="11"/>
      <c r="AI1148" s="11"/>
      <c r="AJ1148" s="11"/>
      <c r="AK1148" s="11"/>
      <c r="AL1148" s="11"/>
      <c r="AM1148" s="11"/>
    </row>
    <row r="1149" spans="17:39" x14ac:dyDescent="0.2">
      <c r="Q1149" s="11"/>
      <c r="Z1149"/>
      <c r="AA1149"/>
      <c r="AB1149"/>
      <c r="AC1149"/>
      <c r="AD1149"/>
      <c r="AE1149"/>
      <c r="AH1149" s="11"/>
      <c r="AI1149" s="11"/>
      <c r="AJ1149" s="11"/>
      <c r="AK1149" s="11"/>
      <c r="AL1149" s="11"/>
      <c r="AM1149" s="11"/>
    </row>
    <row r="1150" spans="17:39" x14ac:dyDescent="0.2">
      <c r="Q1150" s="11"/>
      <c r="Z1150"/>
      <c r="AA1150"/>
      <c r="AB1150"/>
      <c r="AC1150"/>
      <c r="AD1150"/>
      <c r="AE1150"/>
      <c r="AH1150" s="11"/>
      <c r="AI1150" s="11"/>
      <c r="AJ1150" s="11"/>
      <c r="AK1150" s="11"/>
      <c r="AL1150" s="11"/>
      <c r="AM1150" s="11"/>
    </row>
    <row r="1151" spans="17:39" x14ac:dyDescent="0.2">
      <c r="Q1151" s="11"/>
      <c r="Z1151"/>
      <c r="AA1151"/>
      <c r="AB1151"/>
      <c r="AC1151"/>
      <c r="AD1151"/>
      <c r="AE1151"/>
      <c r="AH1151" s="11"/>
      <c r="AI1151" s="11"/>
      <c r="AJ1151" s="11"/>
      <c r="AK1151" s="11"/>
      <c r="AL1151" s="11"/>
      <c r="AM1151" s="11"/>
    </row>
    <row r="1152" spans="17:39" x14ac:dyDescent="0.2">
      <c r="Q1152" s="11"/>
      <c r="Z1152"/>
      <c r="AA1152"/>
      <c r="AB1152"/>
      <c r="AC1152"/>
      <c r="AD1152"/>
      <c r="AE1152"/>
      <c r="AH1152" s="11"/>
      <c r="AI1152" s="11"/>
      <c r="AJ1152" s="11"/>
      <c r="AK1152" s="11"/>
      <c r="AL1152" s="11"/>
      <c r="AM1152" s="11"/>
    </row>
    <row r="1153" spans="17:39" x14ac:dyDescent="0.2">
      <c r="Q1153" s="11"/>
      <c r="Z1153"/>
      <c r="AA1153"/>
      <c r="AB1153"/>
      <c r="AC1153"/>
      <c r="AD1153"/>
      <c r="AE1153"/>
      <c r="AH1153" s="11"/>
      <c r="AI1153" s="11"/>
      <c r="AJ1153" s="11"/>
      <c r="AK1153" s="11"/>
      <c r="AL1153" s="11"/>
      <c r="AM1153" s="11"/>
    </row>
    <row r="1154" spans="17:39" x14ac:dyDescent="0.2">
      <c r="Q1154" s="11"/>
      <c r="Z1154"/>
      <c r="AA1154"/>
      <c r="AB1154"/>
      <c r="AC1154"/>
      <c r="AD1154"/>
      <c r="AE1154"/>
      <c r="AH1154" s="11"/>
      <c r="AI1154" s="11"/>
      <c r="AJ1154" s="11"/>
      <c r="AK1154" s="11"/>
      <c r="AL1154" s="11"/>
      <c r="AM1154" s="11"/>
    </row>
    <row r="1155" spans="17:39" x14ac:dyDescent="0.2">
      <c r="Q1155" s="11"/>
      <c r="Z1155"/>
      <c r="AA1155"/>
      <c r="AB1155"/>
      <c r="AC1155"/>
      <c r="AD1155"/>
      <c r="AE1155"/>
      <c r="AH1155" s="11"/>
      <c r="AI1155" s="11"/>
      <c r="AJ1155" s="11"/>
      <c r="AK1155" s="11"/>
      <c r="AL1155" s="11"/>
      <c r="AM1155" s="11"/>
    </row>
    <row r="1156" spans="17:39" x14ac:dyDescent="0.2">
      <c r="Q1156" s="11"/>
      <c r="Z1156"/>
      <c r="AA1156"/>
      <c r="AB1156"/>
      <c r="AC1156"/>
      <c r="AD1156"/>
      <c r="AE1156"/>
      <c r="AH1156" s="11"/>
      <c r="AI1156" s="11"/>
      <c r="AJ1156" s="11"/>
      <c r="AK1156" s="11"/>
      <c r="AL1156" s="11"/>
      <c r="AM1156" s="11"/>
    </row>
    <row r="1157" spans="17:39" x14ac:dyDescent="0.2">
      <c r="Q1157" s="11"/>
      <c r="Z1157"/>
      <c r="AA1157"/>
      <c r="AB1157"/>
      <c r="AC1157"/>
      <c r="AD1157"/>
      <c r="AE1157"/>
      <c r="AH1157" s="11"/>
      <c r="AI1157" s="11"/>
      <c r="AJ1157" s="11"/>
      <c r="AK1157" s="11"/>
      <c r="AL1157" s="11"/>
      <c r="AM1157" s="11"/>
    </row>
    <row r="1158" spans="17:39" x14ac:dyDescent="0.2">
      <c r="Q1158" s="11"/>
      <c r="Z1158"/>
      <c r="AA1158"/>
      <c r="AB1158"/>
      <c r="AC1158"/>
      <c r="AD1158"/>
      <c r="AE1158"/>
      <c r="AH1158" s="11"/>
      <c r="AI1158" s="11"/>
      <c r="AJ1158" s="11"/>
      <c r="AK1158" s="11"/>
      <c r="AL1158" s="11"/>
      <c r="AM1158" s="11"/>
    </row>
    <row r="1159" spans="17:39" x14ac:dyDescent="0.2">
      <c r="Q1159" s="11"/>
      <c r="Z1159"/>
      <c r="AA1159"/>
      <c r="AB1159"/>
      <c r="AC1159"/>
      <c r="AD1159"/>
      <c r="AE1159"/>
      <c r="AH1159" s="11"/>
      <c r="AI1159" s="11"/>
      <c r="AJ1159" s="11"/>
      <c r="AK1159" s="11"/>
      <c r="AL1159" s="11"/>
      <c r="AM1159" s="11"/>
    </row>
    <row r="1160" spans="17:39" x14ac:dyDescent="0.2">
      <c r="Q1160" s="11"/>
      <c r="Z1160"/>
      <c r="AA1160"/>
      <c r="AB1160"/>
      <c r="AC1160"/>
      <c r="AD1160"/>
      <c r="AE1160"/>
      <c r="AH1160" s="11"/>
      <c r="AI1160" s="11"/>
      <c r="AJ1160" s="11"/>
      <c r="AK1160" s="11"/>
      <c r="AL1160" s="11"/>
      <c r="AM1160" s="11"/>
    </row>
    <row r="1161" spans="17:39" x14ac:dyDescent="0.2">
      <c r="Q1161" s="11"/>
      <c r="Z1161"/>
      <c r="AA1161"/>
      <c r="AB1161"/>
      <c r="AC1161"/>
      <c r="AD1161"/>
      <c r="AE1161"/>
      <c r="AH1161" s="11"/>
      <c r="AI1161" s="11"/>
      <c r="AJ1161" s="11"/>
      <c r="AK1161" s="11"/>
      <c r="AL1161" s="11"/>
      <c r="AM1161" s="11"/>
    </row>
    <row r="1162" spans="17:39" x14ac:dyDescent="0.2">
      <c r="Q1162" s="11"/>
      <c r="Z1162"/>
      <c r="AA1162"/>
      <c r="AB1162"/>
      <c r="AC1162"/>
      <c r="AD1162"/>
      <c r="AE1162"/>
      <c r="AH1162" s="11"/>
      <c r="AI1162" s="11"/>
      <c r="AJ1162" s="11"/>
      <c r="AK1162" s="11"/>
      <c r="AL1162" s="11"/>
      <c r="AM1162" s="11"/>
    </row>
    <row r="1163" spans="17:39" x14ac:dyDescent="0.2">
      <c r="Q1163" s="11"/>
      <c r="Z1163"/>
      <c r="AA1163"/>
      <c r="AB1163"/>
      <c r="AC1163"/>
      <c r="AD1163"/>
      <c r="AE1163"/>
      <c r="AH1163" s="11"/>
      <c r="AI1163" s="11"/>
      <c r="AJ1163" s="11"/>
      <c r="AK1163" s="11"/>
      <c r="AL1163" s="11"/>
      <c r="AM1163" s="11"/>
    </row>
    <row r="1164" spans="17:39" x14ac:dyDescent="0.2">
      <c r="Q1164" s="11"/>
      <c r="Z1164"/>
      <c r="AA1164"/>
      <c r="AB1164"/>
      <c r="AC1164"/>
      <c r="AD1164"/>
      <c r="AE1164"/>
      <c r="AH1164" s="11"/>
      <c r="AI1164" s="11"/>
      <c r="AJ1164" s="11"/>
      <c r="AK1164" s="11"/>
      <c r="AL1164" s="11"/>
      <c r="AM1164" s="11"/>
    </row>
    <row r="1165" spans="17:39" x14ac:dyDescent="0.2">
      <c r="Q1165" s="11"/>
      <c r="Z1165"/>
      <c r="AA1165"/>
      <c r="AB1165"/>
      <c r="AC1165"/>
      <c r="AD1165"/>
      <c r="AE1165"/>
      <c r="AH1165" s="11"/>
      <c r="AI1165" s="11"/>
      <c r="AJ1165" s="11"/>
      <c r="AK1165" s="11"/>
      <c r="AL1165" s="11"/>
      <c r="AM1165" s="11"/>
    </row>
    <row r="1166" spans="17:39" x14ac:dyDescent="0.2">
      <c r="Q1166" s="11"/>
      <c r="Z1166"/>
      <c r="AA1166"/>
      <c r="AB1166"/>
      <c r="AC1166"/>
      <c r="AD1166"/>
      <c r="AE1166"/>
      <c r="AH1166" s="11"/>
      <c r="AI1166" s="11"/>
      <c r="AJ1166" s="11"/>
      <c r="AK1166" s="11"/>
      <c r="AL1166" s="11"/>
      <c r="AM1166" s="11"/>
    </row>
    <row r="1167" spans="17:39" x14ac:dyDescent="0.2">
      <c r="Q1167" s="11"/>
      <c r="Z1167"/>
      <c r="AA1167"/>
      <c r="AB1167"/>
      <c r="AC1167"/>
      <c r="AD1167"/>
      <c r="AE1167"/>
      <c r="AH1167" s="11"/>
      <c r="AI1167" s="11"/>
      <c r="AJ1167" s="11"/>
      <c r="AK1167" s="11"/>
      <c r="AL1167" s="11"/>
      <c r="AM1167" s="11"/>
    </row>
    <row r="1168" spans="17:39" x14ac:dyDescent="0.2">
      <c r="Q1168" s="11"/>
      <c r="Z1168"/>
      <c r="AA1168"/>
      <c r="AB1168"/>
      <c r="AC1168"/>
      <c r="AD1168"/>
      <c r="AE1168"/>
      <c r="AH1168" s="11"/>
      <c r="AI1168" s="11"/>
      <c r="AJ1168" s="11"/>
      <c r="AK1168" s="11"/>
      <c r="AL1168" s="11"/>
      <c r="AM1168" s="11"/>
    </row>
    <row r="1169" spans="17:39" x14ac:dyDescent="0.2">
      <c r="Q1169" s="11"/>
      <c r="Z1169"/>
      <c r="AA1169"/>
      <c r="AB1169"/>
      <c r="AC1169"/>
      <c r="AD1169"/>
      <c r="AE1169"/>
      <c r="AH1169" s="11"/>
      <c r="AI1169" s="11"/>
      <c r="AJ1169" s="11"/>
      <c r="AK1169" s="11"/>
      <c r="AL1169" s="11"/>
      <c r="AM1169" s="11"/>
    </row>
    <row r="1170" spans="17:39" x14ac:dyDescent="0.2">
      <c r="Q1170" s="11"/>
      <c r="Z1170"/>
      <c r="AA1170"/>
      <c r="AB1170"/>
      <c r="AC1170"/>
      <c r="AD1170"/>
      <c r="AE1170"/>
      <c r="AH1170" s="11"/>
      <c r="AI1170" s="11"/>
      <c r="AJ1170" s="11"/>
      <c r="AK1170" s="11"/>
      <c r="AL1170" s="11"/>
      <c r="AM1170" s="11"/>
    </row>
    <row r="1171" spans="17:39" x14ac:dyDescent="0.2">
      <c r="Q1171" s="11"/>
      <c r="Z1171"/>
      <c r="AA1171"/>
      <c r="AB1171"/>
      <c r="AC1171"/>
      <c r="AD1171"/>
      <c r="AE1171"/>
      <c r="AH1171" s="11"/>
      <c r="AI1171" s="11"/>
      <c r="AJ1171" s="11"/>
      <c r="AK1171" s="11"/>
      <c r="AL1171" s="11"/>
      <c r="AM1171" s="11"/>
    </row>
    <row r="1172" spans="17:39" x14ac:dyDescent="0.2">
      <c r="Q1172" s="11"/>
      <c r="Z1172"/>
      <c r="AA1172"/>
      <c r="AB1172"/>
      <c r="AC1172"/>
      <c r="AD1172"/>
      <c r="AE1172"/>
      <c r="AH1172" s="11"/>
      <c r="AI1172" s="11"/>
      <c r="AJ1172" s="11"/>
      <c r="AK1172" s="11"/>
      <c r="AL1172" s="11"/>
      <c r="AM1172" s="11"/>
    </row>
    <row r="1173" spans="17:39" x14ac:dyDescent="0.2">
      <c r="Q1173" s="11"/>
      <c r="Z1173"/>
      <c r="AA1173"/>
      <c r="AB1173"/>
      <c r="AC1173"/>
      <c r="AD1173"/>
      <c r="AE1173"/>
      <c r="AH1173" s="11"/>
      <c r="AI1173" s="11"/>
      <c r="AJ1173" s="11"/>
      <c r="AK1173" s="11"/>
      <c r="AL1173" s="11"/>
      <c r="AM1173" s="11"/>
    </row>
    <row r="1174" spans="17:39" x14ac:dyDescent="0.2">
      <c r="Q1174" s="11"/>
      <c r="Z1174"/>
      <c r="AA1174"/>
      <c r="AB1174"/>
      <c r="AC1174"/>
      <c r="AD1174"/>
      <c r="AE1174"/>
      <c r="AH1174" s="11"/>
      <c r="AI1174" s="11"/>
      <c r="AJ1174" s="11"/>
      <c r="AK1174" s="11"/>
      <c r="AL1174" s="11"/>
      <c r="AM1174" s="11"/>
    </row>
    <row r="1175" spans="17:39" x14ac:dyDescent="0.2">
      <c r="Q1175" s="11"/>
      <c r="Z1175"/>
      <c r="AA1175"/>
      <c r="AB1175"/>
      <c r="AC1175"/>
      <c r="AD1175"/>
      <c r="AE1175"/>
      <c r="AH1175" s="11"/>
      <c r="AI1175" s="11"/>
      <c r="AJ1175" s="11"/>
      <c r="AK1175" s="11"/>
      <c r="AL1175" s="11"/>
      <c r="AM1175" s="11"/>
    </row>
    <row r="1176" spans="17:39" x14ac:dyDescent="0.2">
      <c r="Q1176" s="11"/>
      <c r="Z1176"/>
      <c r="AA1176"/>
      <c r="AB1176"/>
      <c r="AC1176"/>
      <c r="AD1176"/>
      <c r="AE1176"/>
      <c r="AH1176" s="11"/>
      <c r="AI1176" s="11"/>
      <c r="AJ1176" s="11"/>
      <c r="AK1176" s="11"/>
      <c r="AL1176" s="11"/>
      <c r="AM1176" s="11"/>
    </row>
    <row r="1177" spans="17:39" x14ac:dyDescent="0.2">
      <c r="Q1177" s="11"/>
      <c r="Z1177"/>
      <c r="AA1177"/>
      <c r="AB1177"/>
      <c r="AC1177"/>
      <c r="AD1177"/>
      <c r="AE1177"/>
      <c r="AH1177" s="11"/>
      <c r="AI1177" s="11"/>
      <c r="AJ1177" s="11"/>
      <c r="AK1177" s="11"/>
      <c r="AL1177" s="11"/>
      <c r="AM1177" s="11"/>
    </row>
    <row r="1178" spans="17:39" x14ac:dyDescent="0.2">
      <c r="Q1178" s="11"/>
      <c r="Z1178"/>
      <c r="AA1178"/>
      <c r="AB1178"/>
      <c r="AC1178"/>
      <c r="AD1178"/>
      <c r="AE1178"/>
      <c r="AH1178" s="11"/>
      <c r="AI1178" s="11"/>
      <c r="AJ1178" s="11"/>
      <c r="AK1178" s="11"/>
      <c r="AL1178" s="11"/>
      <c r="AM1178" s="11"/>
    </row>
    <row r="1179" spans="17:39" x14ac:dyDescent="0.2">
      <c r="Q1179" s="11"/>
      <c r="Z1179"/>
      <c r="AA1179"/>
      <c r="AB1179"/>
      <c r="AC1179"/>
      <c r="AD1179"/>
      <c r="AE1179"/>
      <c r="AH1179" s="11"/>
      <c r="AI1179" s="11"/>
      <c r="AJ1179" s="11"/>
      <c r="AK1179" s="11"/>
      <c r="AL1179" s="11"/>
      <c r="AM1179" s="11"/>
    </row>
    <row r="1180" spans="17:39" x14ac:dyDescent="0.2">
      <c r="Q1180" s="11"/>
      <c r="Z1180"/>
      <c r="AA1180"/>
      <c r="AB1180"/>
      <c r="AC1180"/>
      <c r="AD1180"/>
      <c r="AE1180"/>
      <c r="AH1180" s="11"/>
      <c r="AI1180" s="11"/>
      <c r="AJ1180" s="11"/>
      <c r="AK1180" s="11"/>
      <c r="AL1180" s="11"/>
      <c r="AM1180" s="11"/>
    </row>
    <row r="1181" spans="17:39" x14ac:dyDescent="0.2">
      <c r="Q1181" s="11"/>
      <c r="Z1181"/>
      <c r="AA1181"/>
      <c r="AB1181"/>
      <c r="AC1181"/>
      <c r="AD1181"/>
      <c r="AE1181"/>
      <c r="AH1181" s="11"/>
      <c r="AI1181" s="11"/>
      <c r="AJ1181" s="11"/>
      <c r="AK1181" s="11"/>
      <c r="AL1181" s="11"/>
      <c r="AM1181" s="11"/>
    </row>
    <row r="1182" spans="17:39" x14ac:dyDescent="0.2">
      <c r="Q1182" s="11"/>
      <c r="Z1182"/>
      <c r="AA1182"/>
      <c r="AB1182"/>
      <c r="AC1182"/>
      <c r="AD1182"/>
      <c r="AE1182"/>
      <c r="AH1182" s="11"/>
      <c r="AI1182" s="11"/>
      <c r="AJ1182" s="11"/>
      <c r="AK1182" s="11"/>
      <c r="AL1182" s="11"/>
      <c r="AM1182" s="11"/>
    </row>
    <row r="1183" spans="17:39" x14ac:dyDescent="0.2">
      <c r="Q1183" s="11"/>
      <c r="Z1183"/>
      <c r="AA1183"/>
      <c r="AB1183"/>
      <c r="AC1183"/>
      <c r="AD1183"/>
      <c r="AE1183"/>
      <c r="AH1183" s="11"/>
      <c r="AI1183" s="11"/>
      <c r="AJ1183" s="11"/>
      <c r="AK1183" s="11"/>
      <c r="AL1183" s="11"/>
      <c r="AM1183" s="11"/>
    </row>
    <row r="1184" spans="17:39" x14ac:dyDescent="0.2">
      <c r="Q1184" s="11"/>
      <c r="Z1184"/>
      <c r="AA1184"/>
      <c r="AB1184"/>
      <c r="AC1184"/>
      <c r="AD1184"/>
      <c r="AE1184"/>
      <c r="AH1184" s="11"/>
      <c r="AI1184" s="11"/>
      <c r="AJ1184" s="11"/>
      <c r="AK1184" s="11"/>
      <c r="AL1184" s="11"/>
      <c r="AM1184" s="11"/>
    </row>
    <row r="1185" spans="17:39" x14ac:dyDescent="0.2">
      <c r="Q1185" s="11"/>
      <c r="Z1185"/>
      <c r="AA1185"/>
      <c r="AB1185"/>
      <c r="AC1185"/>
      <c r="AD1185"/>
      <c r="AE1185"/>
      <c r="AH1185" s="11"/>
      <c r="AI1185" s="11"/>
      <c r="AJ1185" s="11"/>
      <c r="AK1185" s="11"/>
      <c r="AL1185" s="11"/>
      <c r="AM1185" s="11"/>
    </row>
    <row r="1186" spans="17:39" x14ac:dyDescent="0.2">
      <c r="Q1186" s="11"/>
      <c r="Z1186"/>
      <c r="AA1186"/>
      <c r="AB1186"/>
      <c r="AC1186"/>
      <c r="AD1186"/>
      <c r="AE1186"/>
      <c r="AH1186" s="11"/>
      <c r="AI1186" s="11"/>
      <c r="AJ1186" s="11"/>
      <c r="AK1186" s="11"/>
      <c r="AL1186" s="11"/>
      <c r="AM1186" s="11"/>
    </row>
    <row r="1187" spans="17:39" x14ac:dyDescent="0.2">
      <c r="Q1187" s="11"/>
      <c r="Z1187"/>
      <c r="AA1187"/>
      <c r="AB1187"/>
      <c r="AC1187"/>
      <c r="AD1187"/>
      <c r="AE1187"/>
      <c r="AH1187" s="11"/>
      <c r="AI1187" s="11"/>
      <c r="AJ1187" s="11"/>
      <c r="AK1187" s="11"/>
      <c r="AL1187" s="11"/>
      <c r="AM1187" s="11"/>
    </row>
    <row r="1188" spans="17:39" x14ac:dyDescent="0.2">
      <c r="Q1188" s="11"/>
      <c r="Z1188"/>
      <c r="AA1188"/>
      <c r="AB1188"/>
      <c r="AC1188"/>
      <c r="AD1188"/>
      <c r="AE1188"/>
      <c r="AH1188" s="11"/>
      <c r="AI1188" s="11"/>
      <c r="AJ1188" s="11"/>
      <c r="AK1188" s="11"/>
      <c r="AL1188" s="11"/>
      <c r="AM1188" s="11"/>
    </row>
    <row r="1189" spans="17:39" x14ac:dyDescent="0.2">
      <c r="Q1189" s="11"/>
      <c r="Z1189"/>
      <c r="AA1189"/>
      <c r="AB1189"/>
      <c r="AC1189"/>
      <c r="AD1189"/>
      <c r="AE1189"/>
      <c r="AH1189" s="11"/>
      <c r="AI1189" s="11"/>
      <c r="AJ1189" s="11"/>
      <c r="AK1189" s="11"/>
      <c r="AL1189" s="11"/>
      <c r="AM1189" s="11"/>
    </row>
    <row r="1190" spans="17:39" x14ac:dyDescent="0.2">
      <c r="Q1190" s="11"/>
      <c r="Z1190"/>
      <c r="AA1190"/>
      <c r="AB1190"/>
      <c r="AC1190"/>
      <c r="AD1190"/>
      <c r="AE1190"/>
      <c r="AH1190" s="11"/>
      <c r="AI1190" s="11"/>
      <c r="AJ1190" s="11"/>
      <c r="AK1190" s="11"/>
      <c r="AL1190" s="11"/>
      <c r="AM1190" s="11"/>
    </row>
    <row r="1191" spans="17:39" x14ac:dyDescent="0.2">
      <c r="Q1191" s="11"/>
      <c r="Z1191"/>
      <c r="AA1191"/>
      <c r="AB1191"/>
      <c r="AC1191"/>
      <c r="AD1191"/>
      <c r="AE1191"/>
      <c r="AH1191" s="11"/>
      <c r="AI1191" s="11"/>
      <c r="AJ1191" s="11"/>
      <c r="AK1191" s="11"/>
      <c r="AL1191" s="11"/>
      <c r="AM1191" s="11"/>
    </row>
    <row r="1192" spans="17:39" x14ac:dyDescent="0.2">
      <c r="Q1192" s="11"/>
      <c r="Z1192"/>
      <c r="AA1192"/>
      <c r="AB1192"/>
      <c r="AC1192"/>
      <c r="AD1192"/>
      <c r="AE1192"/>
      <c r="AH1192" s="11"/>
      <c r="AI1192" s="11"/>
      <c r="AJ1192" s="11"/>
      <c r="AK1192" s="11"/>
      <c r="AL1192" s="11"/>
      <c r="AM1192" s="11"/>
    </row>
    <row r="1193" spans="17:39" x14ac:dyDescent="0.2">
      <c r="Q1193" s="11"/>
      <c r="Z1193"/>
      <c r="AA1193"/>
      <c r="AB1193"/>
      <c r="AC1193"/>
      <c r="AD1193"/>
      <c r="AE1193"/>
      <c r="AH1193" s="11"/>
      <c r="AI1193" s="11"/>
      <c r="AJ1193" s="11"/>
      <c r="AK1193" s="11"/>
      <c r="AL1193" s="11"/>
      <c r="AM1193" s="11"/>
    </row>
    <row r="1194" spans="17:39" x14ac:dyDescent="0.2">
      <c r="Q1194" s="11"/>
      <c r="Z1194"/>
      <c r="AA1194"/>
      <c r="AB1194"/>
      <c r="AC1194"/>
      <c r="AD1194"/>
      <c r="AE1194"/>
      <c r="AH1194" s="11"/>
      <c r="AI1194" s="11"/>
      <c r="AJ1194" s="11"/>
      <c r="AK1194" s="11"/>
      <c r="AL1194" s="11"/>
      <c r="AM1194" s="11"/>
    </row>
    <row r="1195" spans="17:39" x14ac:dyDescent="0.2">
      <c r="Q1195" s="11"/>
      <c r="Z1195"/>
      <c r="AA1195"/>
      <c r="AB1195"/>
      <c r="AC1195"/>
      <c r="AD1195"/>
      <c r="AE1195"/>
      <c r="AH1195" s="11"/>
      <c r="AI1195" s="11"/>
      <c r="AJ1195" s="11"/>
      <c r="AK1195" s="11"/>
      <c r="AL1195" s="11"/>
      <c r="AM1195" s="11"/>
    </row>
    <row r="1196" spans="17:39" x14ac:dyDescent="0.2">
      <c r="Q1196" s="11"/>
      <c r="Z1196"/>
      <c r="AA1196"/>
      <c r="AB1196"/>
      <c r="AC1196"/>
      <c r="AD1196"/>
      <c r="AE1196"/>
      <c r="AH1196" s="11"/>
      <c r="AI1196" s="11"/>
      <c r="AJ1196" s="11"/>
      <c r="AK1196" s="11"/>
      <c r="AL1196" s="11"/>
      <c r="AM1196" s="11"/>
    </row>
    <row r="1197" spans="17:39" x14ac:dyDescent="0.2">
      <c r="Q1197" s="11"/>
      <c r="Z1197"/>
      <c r="AA1197"/>
      <c r="AB1197"/>
      <c r="AC1197"/>
      <c r="AD1197"/>
      <c r="AE1197"/>
      <c r="AH1197" s="11"/>
      <c r="AI1197" s="11"/>
      <c r="AJ1197" s="11"/>
      <c r="AK1197" s="11"/>
      <c r="AL1197" s="11"/>
      <c r="AM1197" s="11"/>
    </row>
    <row r="1198" spans="17:39" x14ac:dyDescent="0.2">
      <c r="Q1198" s="11"/>
      <c r="Z1198"/>
      <c r="AA1198"/>
      <c r="AB1198"/>
      <c r="AC1198"/>
      <c r="AD1198"/>
      <c r="AE1198"/>
      <c r="AH1198" s="11"/>
      <c r="AI1198" s="11"/>
      <c r="AJ1198" s="11"/>
      <c r="AK1198" s="11"/>
      <c r="AL1198" s="11"/>
      <c r="AM1198" s="11"/>
    </row>
    <row r="1199" spans="17:39" x14ac:dyDescent="0.2">
      <c r="Q1199" s="11"/>
      <c r="Z1199"/>
      <c r="AA1199"/>
      <c r="AB1199"/>
      <c r="AC1199"/>
      <c r="AD1199"/>
      <c r="AE1199"/>
      <c r="AH1199" s="11"/>
      <c r="AI1199" s="11"/>
      <c r="AJ1199" s="11"/>
      <c r="AK1199" s="11"/>
      <c r="AL1199" s="11"/>
      <c r="AM1199" s="11"/>
    </row>
    <row r="1200" spans="17:39" x14ac:dyDescent="0.2">
      <c r="Q1200" s="11"/>
      <c r="Z1200"/>
      <c r="AA1200"/>
      <c r="AB1200"/>
      <c r="AC1200"/>
      <c r="AD1200"/>
      <c r="AE1200"/>
      <c r="AH1200" s="11"/>
      <c r="AI1200" s="11"/>
      <c r="AJ1200" s="11"/>
      <c r="AK1200" s="11"/>
      <c r="AL1200" s="11"/>
      <c r="AM1200" s="11"/>
    </row>
    <row r="1201" spans="17:39" x14ac:dyDescent="0.2">
      <c r="Q1201" s="11"/>
      <c r="Z1201"/>
      <c r="AA1201"/>
      <c r="AB1201"/>
      <c r="AC1201"/>
      <c r="AD1201"/>
      <c r="AE1201"/>
      <c r="AH1201" s="11"/>
      <c r="AI1201" s="11"/>
      <c r="AJ1201" s="11"/>
      <c r="AK1201" s="11"/>
      <c r="AL1201" s="11"/>
      <c r="AM1201" s="11"/>
    </row>
    <row r="1202" spans="17:39" x14ac:dyDescent="0.2">
      <c r="Q1202" s="11"/>
      <c r="Z1202"/>
      <c r="AA1202"/>
      <c r="AB1202"/>
      <c r="AC1202"/>
      <c r="AD1202"/>
      <c r="AE1202"/>
      <c r="AH1202" s="11"/>
      <c r="AI1202" s="11"/>
      <c r="AJ1202" s="11"/>
      <c r="AK1202" s="11"/>
      <c r="AL1202" s="11"/>
      <c r="AM1202" s="11"/>
    </row>
    <row r="1203" spans="17:39" x14ac:dyDescent="0.2">
      <c r="Q1203" s="11"/>
      <c r="Z1203"/>
      <c r="AA1203"/>
      <c r="AB1203"/>
      <c r="AC1203"/>
      <c r="AD1203"/>
      <c r="AE1203"/>
      <c r="AH1203" s="11"/>
      <c r="AI1203" s="11"/>
      <c r="AJ1203" s="11"/>
      <c r="AK1203" s="11"/>
      <c r="AL1203" s="11"/>
      <c r="AM1203" s="11"/>
    </row>
    <row r="1204" spans="17:39" x14ac:dyDescent="0.2">
      <c r="Q1204" s="11"/>
      <c r="Z1204"/>
      <c r="AA1204"/>
      <c r="AB1204"/>
      <c r="AC1204"/>
      <c r="AD1204"/>
      <c r="AE1204"/>
      <c r="AH1204" s="11"/>
      <c r="AI1204" s="11"/>
      <c r="AJ1204" s="11"/>
      <c r="AK1204" s="11"/>
      <c r="AL1204" s="11"/>
      <c r="AM1204" s="11"/>
    </row>
    <row r="1205" spans="17:39" x14ac:dyDescent="0.2">
      <c r="Q1205" s="11"/>
      <c r="Z1205"/>
      <c r="AA1205"/>
      <c r="AB1205"/>
      <c r="AC1205"/>
      <c r="AD1205"/>
      <c r="AE1205"/>
      <c r="AH1205" s="11"/>
      <c r="AI1205" s="11"/>
      <c r="AJ1205" s="11"/>
      <c r="AK1205" s="11"/>
      <c r="AL1205" s="11"/>
      <c r="AM1205" s="11"/>
    </row>
    <row r="1206" spans="17:39" x14ac:dyDescent="0.2">
      <c r="Q1206" s="11"/>
      <c r="Z1206"/>
      <c r="AA1206"/>
      <c r="AB1206"/>
      <c r="AC1206"/>
      <c r="AD1206"/>
      <c r="AE1206"/>
      <c r="AH1206" s="11"/>
      <c r="AI1206" s="11"/>
      <c r="AJ1206" s="11"/>
      <c r="AK1206" s="11"/>
      <c r="AL1206" s="11"/>
      <c r="AM1206" s="11"/>
    </row>
    <row r="1207" spans="17:39" x14ac:dyDescent="0.2">
      <c r="Q1207" s="11"/>
      <c r="Z1207"/>
      <c r="AA1207"/>
      <c r="AB1207"/>
      <c r="AC1207"/>
      <c r="AD1207"/>
      <c r="AE1207"/>
      <c r="AH1207" s="11"/>
      <c r="AI1207" s="11"/>
      <c r="AJ1207" s="11"/>
      <c r="AK1207" s="11"/>
      <c r="AL1207" s="11"/>
      <c r="AM1207" s="11"/>
    </row>
    <row r="1208" spans="17:39" x14ac:dyDescent="0.2">
      <c r="Q1208" s="11"/>
      <c r="Z1208"/>
      <c r="AA1208"/>
      <c r="AB1208"/>
      <c r="AC1208"/>
      <c r="AD1208"/>
      <c r="AE1208"/>
      <c r="AH1208" s="11"/>
      <c r="AI1208" s="11"/>
      <c r="AJ1208" s="11"/>
      <c r="AK1208" s="11"/>
      <c r="AL1208" s="11"/>
      <c r="AM1208" s="11"/>
    </row>
    <row r="1209" spans="17:39" x14ac:dyDescent="0.2">
      <c r="Q1209" s="11"/>
      <c r="Z1209"/>
      <c r="AA1209"/>
      <c r="AB1209"/>
      <c r="AC1209"/>
      <c r="AD1209"/>
      <c r="AE1209"/>
      <c r="AH1209" s="11"/>
      <c r="AI1209" s="11"/>
      <c r="AJ1209" s="11"/>
      <c r="AK1209" s="11"/>
      <c r="AL1209" s="11"/>
      <c r="AM1209" s="11"/>
    </row>
    <row r="1210" spans="17:39" x14ac:dyDescent="0.2">
      <c r="Q1210" s="11"/>
      <c r="Z1210"/>
      <c r="AA1210"/>
      <c r="AB1210"/>
      <c r="AC1210"/>
      <c r="AD1210"/>
      <c r="AE1210"/>
      <c r="AH1210" s="11"/>
      <c r="AI1210" s="11"/>
      <c r="AJ1210" s="11"/>
      <c r="AK1210" s="11"/>
      <c r="AL1210" s="11"/>
      <c r="AM1210" s="11"/>
    </row>
    <row r="1211" spans="17:39" x14ac:dyDescent="0.2">
      <c r="Q1211" s="11"/>
      <c r="Z1211"/>
      <c r="AA1211"/>
      <c r="AB1211"/>
      <c r="AC1211"/>
      <c r="AD1211"/>
      <c r="AE1211"/>
      <c r="AH1211" s="11"/>
      <c r="AI1211" s="11"/>
      <c r="AJ1211" s="11"/>
      <c r="AK1211" s="11"/>
      <c r="AL1211" s="11"/>
      <c r="AM1211" s="11"/>
    </row>
    <row r="1212" spans="17:39" x14ac:dyDescent="0.2">
      <c r="Q1212" s="11"/>
      <c r="Z1212"/>
      <c r="AA1212"/>
      <c r="AB1212"/>
      <c r="AC1212"/>
      <c r="AD1212"/>
      <c r="AE1212"/>
      <c r="AH1212" s="11"/>
      <c r="AI1212" s="11"/>
      <c r="AJ1212" s="11"/>
      <c r="AK1212" s="11"/>
      <c r="AL1212" s="11"/>
      <c r="AM1212" s="11"/>
    </row>
    <row r="1213" spans="17:39" x14ac:dyDescent="0.2">
      <c r="Q1213" s="11"/>
      <c r="Z1213"/>
      <c r="AA1213"/>
      <c r="AB1213"/>
      <c r="AC1213"/>
      <c r="AD1213"/>
      <c r="AE1213"/>
      <c r="AH1213" s="11"/>
      <c r="AI1213" s="11"/>
      <c r="AJ1213" s="11"/>
      <c r="AK1213" s="11"/>
      <c r="AL1213" s="11"/>
      <c r="AM1213" s="11"/>
    </row>
    <row r="1214" spans="17:39" x14ac:dyDescent="0.2">
      <c r="Q1214" s="11"/>
      <c r="Z1214"/>
      <c r="AA1214"/>
      <c r="AB1214"/>
      <c r="AC1214"/>
      <c r="AD1214"/>
      <c r="AE1214"/>
      <c r="AH1214" s="11"/>
      <c r="AI1214" s="11"/>
      <c r="AJ1214" s="11"/>
      <c r="AK1214" s="11"/>
      <c r="AL1214" s="11"/>
      <c r="AM1214" s="11"/>
    </row>
    <row r="1215" spans="17:39" x14ac:dyDescent="0.2">
      <c r="Q1215" s="11"/>
      <c r="Z1215"/>
      <c r="AA1215"/>
      <c r="AB1215"/>
      <c r="AC1215"/>
      <c r="AD1215"/>
      <c r="AE1215"/>
      <c r="AH1215" s="11"/>
      <c r="AI1215" s="11"/>
      <c r="AJ1215" s="11"/>
      <c r="AK1215" s="11"/>
      <c r="AL1215" s="11"/>
      <c r="AM1215" s="11"/>
    </row>
    <row r="1216" spans="17:39" x14ac:dyDescent="0.2">
      <c r="Q1216" s="11"/>
      <c r="Z1216"/>
      <c r="AA1216"/>
      <c r="AB1216"/>
      <c r="AC1216"/>
      <c r="AD1216"/>
      <c r="AE1216"/>
      <c r="AH1216" s="11"/>
      <c r="AI1216" s="11"/>
      <c r="AJ1216" s="11"/>
      <c r="AK1216" s="11"/>
      <c r="AL1216" s="11"/>
      <c r="AM1216" s="11"/>
    </row>
    <row r="1217" spans="17:39" x14ac:dyDescent="0.2">
      <c r="Q1217" s="11"/>
      <c r="Z1217"/>
      <c r="AA1217"/>
      <c r="AB1217"/>
      <c r="AC1217"/>
      <c r="AD1217"/>
      <c r="AE1217"/>
      <c r="AH1217" s="11"/>
      <c r="AI1217" s="11"/>
      <c r="AJ1217" s="11"/>
      <c r="AK1217" s="11"/>
      <c r="AL1217" s="11"/>
      <c r="AM1217" s="11"/>
    </row>
    <row r="1218" spans="17:39" x14ac:dyDescent="0.2">
      <c r="Q1218" s="11"/>
      <c r="Z1218"/>
      <c r="AA1218"/>
      <c r="AB1218"/>
      <c r="AC1218"/>
      <c r="AD1218"/>
      <c r="AE1218"/>
      <c r="AH1218" s="11"/>
      <c r="AI1218" s="11"/>
      <c r="AJ1218" s="11"/>
      <c r="AK1218" s="11"/>
      <c r="AL1218" s="11"/>
      <c r="AM1218" s="11"/>
    </row>
    <row r="1219" spans="17:39" x14ac:dyDescent="0.2">
      <c r="Q1219" s="11"/>
      <c r="Z1219"/>
      <c r="AA1219"/>
      <c r="AB1219"/>
      <c r="AC1219"/>
      <c r="AD1219"/>
      <c r="AE1219"/>
      <c r="AH1219" s="11"/>
      <c r="AI1219" s="11"/>
      <c r="AJ1219" s="11"/>
      <c r="AK1219" s="11"/>
      <c r="AL1219" s="11"/>
      <c r="AM1219" s="11"/>
    </row>
    <row r="1220" spans="17:39" x14ac:dyDescent="0.2">
      <c r="Q1220" s="11"/>
      <c r="Z1220"/>
      <c r="AA1220"/>
      <c r="AB1220"/>
      <c r="AC1220"/>
      <c r="AD1220"/>
      <c r="AE1220"/>
      <c r="AH1220" s="11"/>
      <c r="AI1220" s="11"/>
      <c r="AJ1220" s="11"/>
      <c r="AK1220" s="11"/>
      <c r="AL1220" s="11"/>
      <c r="AM1220" s="11"/>
    </row>
    <row r="1221" spans="17:39" x14ac:dyDescent="0.2">
      <c r="Q1221" s="11"/>
      <c r="Z1221"/>
      <c r="AA1221"/>
      <c r="AB1221"/>
      <c r="AC1221"/>
      <c r="AD1221"/>
      <c r="AE1221"/>
      <c r="AH1221" s="11"/>
      <c r="AI1221" s="11"/>
      <c r="AJ1221" s="11"/>
      <c r="AK1221" s="11"/>
      <c r="AL1221" s="11"/>
      <c r="AM1221" s="11"/>
    </row>
    <row r="1222" spans="17:39" x14ac:dyDescent="0.2">
      <c r="Q1222" s="11"/>
      <c r="Z1222"/>
      <c r="AA1222"/>
      <c r="AB1222"/>
      <c r="AC1222"/>
      <c r="AD1222"/>
      <c r="AE1222"/>
      <c r="AH1222" s="11"/>
      <c r="AI1222" s="11"/>
      <c r="AJ1222" s="11"/>
      <c r="AK1222" s="11"/>
      <c r="AL1222" s="11"/>
      <c r="AM1222" s="11"/>
    </row>
    <row r="1223" spans="17:39" x14ac:dyDescent="0.2">
      <c r="Q1223" s="11"/>
      <c r="Z1223"/>
      <c r="AA1223"/>
      <c r="AB1223"/>
      <c r="AC1223"/>
      <c r="AD1223"/>
      <c r="AE1223"/>
      <c r="AH1223" s="11"/>
      <c r="AI1223" s="11"/>
      <c r="AJ1223" s="11"/>
      <c r="AK1223" s="11"/>
      <c r="AL1223" s="11"/>
      <c r="AM1223" s="11"/>
    </row>
    <row r="1224" spans="17:39" x14ac:dyDescent="0.2">
      <c r="Q1224" s="11"/>
      <c r="Z1224"/>
      <c r="AA1224"/>
      <c r="AB1224"/>
      <c r="AC1224"/>
      <c r="AD1224"/>
      <c r="AE1224"/>
      <c r="AH1224" s="11"/>
      <c r="AI1224" s="11"/>
      <c r="AJ1224" s="11"/>
      <c r="AK1224" s="11"/>
      <c r="AL1224" s="11"/>
      <c r="AM1224" s="11"/>
    </row>
    <row r="1225" spans="17:39" x14ac:dyDescent="0.2">
      <c r="Q1225" s="11"/>
      <c r="Z1225"/>
      <c r="AA1225"/>
      <c r="AB1225"/>
      <c r="AC1225"/>
      <c r="AD1225"/>
      <c r="AE1225"/>
      <c r="AH1225" s="11"/>
      <c r="AI1225" s="11"/>
      <c r="AJ1225" s="11"/>
      <c r="AK1225" s="11"/>
      <c r="AL1225" s="11"/>
      <c r="AM1225" s="11"/>
    </row>
    <row r="1226" spans="17:39" x14ac:dyDescent="0.2">
      <c r="Q1226" s="11"/>
      <c r="Z1226"/>
      <c r="AA1226"/>
      <c r="AB1226"/>
      <c r="AC1226"/>
      <c r="AD1226"/>
      <c r="AE1226"/>
      <c r="AH1226" s="11"/>
      <c r="AI1226" s="11"/>
      <c r="AJ1226" s="11"/>
      <c r="AK1226" s="11"/>
      <c r="AL1226" s="11"/>
      <c r="AM1226" s="11"/>
    </row>
    <row r="1227" spans="17:39" x14ac:dyDescent="0.2">
      <c r="Q1227" s="11"/>
      <c r="Z1227"/>
      <c r="AA1227"/>
      <c r="AB1227"/>
      <c r="AC1227"/>
      <c r="AD1227"/>
      <c r="AE1227"/>
      <c r="AH1227" s="11"/>
      <c r="AI1227" s="11"/>
      <c r="AJ1227" s="11"/>
      <c r="AK1227" s="11"/>
      <c r="AL1227" s="11"/>
      <c r="AM1227" s="11"/>
    </row>
    <row r="1228" spans="17:39" x14ac:dyDescent="0.2">
      <c r="Q1228" s="11"/>
      <c r="Z1228"/>
      <c r="AA1228"/>
      <c r="AB1228"/>
      <c r="AC1228"/>
      <c r="AD1228"/>
      <c r="AE1228"/>
      <c r="AH1228" s="11"/>
      <c r="AI1228" s="11"/>
      <c r="AJ1228" s="11"/>
      <c r="AK1228" s="11"/>
      <c r="AL1228" s="11"/>
      <c r="AM1228" s="11"/>
    </row>
    <row r="1229" spans="17:39" x14ac:dyDescent="0.2">
      <c r="Q1229" s="11"/>
      <c r="Z1229"/>
      <c r="AA1229"/>
      <c r="AB1229"/>
      <c r="AC1229"/>
      <c r="AD1229"/>
      <c r="AE1229"/>
      <c r="AH1229" s="11"/>
      <c r="AI1229" s="11"/>
      <c r="AJ1229" s="11"/>
      <c r="AK1229" s="11"/>
      <c r="AL1229" s="11"/>
      <c r="AM1229" s="11"/>
    </row>
    <row r="1230" spans="17:39" x14ac:dyDescent="0.2">
      <c r="Q1230" s="11"/>
      <c r="Z1230"/>
      <c r="AA1230"/>
      <c r="AB1230"/>
      <c r="AC1230"/>
      <c r="AD1230"/>
      <c r="AE1230"/>
      <c r="AH1230" s="11"/>
      <c r="AI1230" s="11"/>
      <c r="AJ1230" s="11"/>
      <c r="AK1230" s="11"/>
      <c r="AL1230" s="11"/>
      <c r="AM1230" s="11"/>
    </row>
    <row r="1231" spans="17:39" x14ac:dyDescent="0.2">
      <c r="Q1231" s="11"/>
      <c r="Z1231"/>
      <c r="AA1231"/>
      <c r="AB1231"/>
      <c r="AC1231"/>
      <c r="AD1231"/>
      <c r="AE1231"/>
      <c r="AH1231" s="11"/>
      <c r="AI1231" s="11"/>
      <c r="AJ1231" s="11"/>
      <c r="AK1231" s="11"/>
      <c r="AL1231" s="11"/>
      <c r="AM1231" s="11"/>
    </row>
    <row r="1232" spans="17:39" x14ac:dyDescent="0.2">
      <c r="Q1232" s="11"/>
      <c r="Z1232"/>
      <c r="AA1232"/>
      <c r="AB1232"/>
      <c r="AC1232"/>
      <c r="AD1232"/>
      <c r="AE1232"/>
      <c r="AH1232" s="11"/>
      <c r="AI1232" s="11"/>
      <c r="AJ1232" s="11"/>
      <c r="AK1232" s="11"/>
      <c r="AL1232" s="11"/>
      <c r="AM1232" s="11"/>
    </row>
    <row r="1233" spans="17:39" x14ac:dyDescent="0.2">
      <c r="Q1233" s="11"/>
      <c r="Z1233"/>
      <c r="AA1233"/>
      <c r="AB1233"/>
      <c r="AC1233"/>
      <c r="AD1233"/>
      <c r="AE1233"/>
      <c r="AH1233" s="11"/>
      <c r="AI1233" s="11"/>
      <c r="AJ1233" s="11"/>
      <c r="AK1233" s="11"/>
      <c r="AL1233" s="11"/>
      <c r="AM1233" s="11"/>
    </row>
    <row r="1234" spans="17:39" x14ac:dyDescent="0.2">
      <c r="Q1234" s="11"/>
      <c r="Z1234"/>
      <c r="AA1234"/>
      <c r="AB1234"/>
      <c r="AC1234"/>
      <c r="AD1234"/>
      <c r="AE1234"/>
      <c r="AH1234" s="11"/>
      <c r="AI1234" s="11"/>
      <c r="AJ1234" s="11"/>
      <c r="AK1234" s="11"/>
      <c r="AL1234" s="11"/>
      <c r="AM1234" s="11"/>
    </row>
    <row r="1235" spans="17:39" x14ac:dyDescent="0.2">
      <c r="Q1235" s="11"/>
      <c r="Z1235"/>
      <c r="AA1235"/>
      <c r="AB1235"/>
      <c r="AC1235"/>
      <c r="AD1235"/>
      <c r="AE1235"/>
      <c r="AH1235" s="11"/>
      <c r="AI1235" s="11"/>
      <c r="AJ1235" s="11"/>
      <c r="AK1235" s="11"/>
      <c r="AL1235" s="11"/>
      <c r="AM1235" s="11"/>
    </row>
    <row r="1236" spans="17:39" x14ac:dyDescent="0.2">
      <c r="Q1236" s="11"/>
      <c r="Z1236"/>
      <c r="AA1236"/>
      <c r="AB1236"/>
      <c r="AC1236"/>
      <c r="AD1236"/>
      <c r="AE1236"/>
      <c r="AH1236" s="11"/>
      <c r="AI1236" s="11"/>
      <c r="AJ1236" s="11"/>
      <c r="AK1236" s="11"/>
      <c r="AL1236" s="11"/>
      <c r="AM1236" s="11"/>
    </row>
    <row r="1237" spans="17:39" x14ac:dyDescent="0.2">
      <c r="Q1237" s="11"/>
      <c r="Z1237"/>
      <c r="AA1237"/>
      <c r="AB1237"/>
      <c r="AC1237"/>
      <c r="AD1237"/>
      <c r="AE1237"/>
      <c r="AH1237" s="11"/>
      <c r="AI1237" s="11"/>
      <c r="AJ1237" s="11"/>
      <c r="AK1237" s="11"/>
      <c r="AL1237" s="11"/>
      <c r="AM1237" s="11"/>
    </row>
    <row r="1238" spans="17:39" x14ac:dyDescent="0.2">
      <c r="Q1238" s="11"/>
      <c r="Z1238"/>
      <c r="AA1238"/>
      <c r="AB1238"/>
      <c r="AC1238"/>
      <c r="AD1238"/>
      <c r="AE1238"/>
      <c r="AH1238" s="11"/>
      <c r="AI1238" s="11"/>
      <c r="AJ1238" s="11"/>
      <c r="AK1238" s="11"/>
      <c r="AL1238" s="11"/>
      <c r="AM1238" s="11"/>
    </row>
    <row r="1239" spans="17:39" x14ac:dyDescent="0.2">
      <c r="Q1239" s="11"/>
      <c r="Z1239"/>
      <c r="AA1239"/>
      <c r="AB1239"/>
      <c r="AC1239"/>
      <c r="AD1239"/>
      <c r="AE1239"/>
      <c r="AH1239" s="11"/>
      <c r="AI1239" s="11"/>
      <c r="AJ1239" s="11"/>
      <c r="AK1239" s="11"/>
      <c r="AL1239" s="11"/>
      <c r="AM1239" s="11"/>
    </row>
    <row r="1240" spans="17:39" x14ac:dyDescent="0.2">
      <c r="Q1240" s="11"/>
      <c r="Z1240"/>
      <c r="AA1240"/>
      <c r="AB1240"/>
      <c r="AC1240"/>
      <c r="AD1240"/>
      <c r="AE1240"/>
      <c r="AH1240" s="11"/>
      <c r="AI1240" s="11"/>
      <c r="AJ1240" s="11"/>
      <c r="AK1240" s="11"/>
      <c r="AL1240" s="11"/>
      <c r="AM1240" s="11"/>
    </row>
    <row r="1241" spans="17:39" x14ac:dyDescent="0.2">
      <c r="Q1241" s="11"/>
      <c r="Z1241"/>
      <c r="AA1241"/>
      <c r="AB1241"/>
      <c r="AC1241"/>
      <c r="AD1241"/>
      <c r="AE1241"/>
      <c r="AH1241" s="11"/>
      <c r="AI1241" s="11"/>
      <c r="AJ1241" s="11"/>
      <c r="AK1241" s="11"/>
      <c r="AL1241" s="11"/>
      <c r="AM1241" s="11"/>
    </row>
    <row r="1242" spans="17:39" x14ac:dyDescent="0.2">
      <c r="Q1242" s="11"/>
      <c r="Z1242"/>
      <c r="AA1242"/>
      <c r="AB1242"/>
      <c r="AC1242"/>
      <c r="AD1242"/>
      <c r="AE1242"/>
      <c r="AH1242" s="11"/>
      <c r="AI1242" s="11"/>
      <c r="AJ1242" s="11"/>
      <c r="AK1242" s="11"/>
      <c r="AL1242" s="11"/>
      <c r="AM1242" s="11"/>
    </row>
    <row r="1243" spans="17:39" x14ac:dyDescent="0.2">
      <c r="Q1243" s="11"/>
      <c r="Z1243"/>
      <c r="AA1243"/>
      <c r="AB1243"/>
      <c r="AC1243"/>
      <c r="AD1243"/>
      <c r="AE1243"/>
      <c r="AH1243" s="11"/>
      <c r="AI1243" s="11"/>
      <c r="AJ1243" s="11"/>
      <c r="AK1243" s="11"/>
      <c r="AL1243" s="11"/>
      <c r="AM1243" s="11"/>
    </row>
    <row r="1244" spans="17:39" x14ac:dyDescent="0.2">
      <c r="Q1244" s="11"/>
      <c r="Z1244"/>
      <c r="AA1244"/>
      <c r="AB1244"/>
      <c r="AC1244"/>
      <c r="AD1244"/>
      <c r="AE1244"/>
      <c r="AH1244" s="11"/>
      <c r="AI1244" s="11"/>
      <c r="AJ1244" s="11"/>
      <c r="AK1244" s="11"/>
      <c r="AL1244" s="11"/>
      <c r="AM1244" s="11"/>
    </row>
    <row r="1245" spans="17:39" x14ac:dyDescent="0.2">
      <c r="Q1245" s="11"/>
      <c r="Z1245"/>
      <c r="AA1245"/>
      <c r="AB1245"/>
      <c r="AC1245"/>
      <c r="AD1245"/>
      <c r="AE1245"/>
      <c r="AH1245" s="11"/>
      <c r="AI1245" s="11"/>
      <c r="AJ1245" s="11"/>
      <c r="AK1245" s="11"/>
      <c r="AL1245" s="11"/>
      <c r="AM1245" s="11"/>
    </row>
    <row r="1246" spans="17:39" x14ac:dyDescent="0.2">
      <c r="Q1246" s="11"/>
      <c r="Z1246"/>
      <c r="AA1246"/>
      <c r="AB1246"/>
      <c r="AC1246"/>
      <c r="AD1246"/>
      <c r="AE1246"/>
      <c r="AH1246" s="11"/>
      <c r="AI1246" s="11"/>
      <c r="AJ1246" s="11"/>
      <c r="AK1246" s="11"/>
      <c r="AL1246" s="11"/>
      <c r="AM1246" s="11"/>
    </row>
    <row r="1247" spans="17:39" x14ac:dyDescent="0.2">
      <c r="Q1247" s="11"/>
      <c r="Z1247"/>
      <c r="AA1247"/>
      <c r="AB1247"/>
      <c r="AC1247"/>
      <c r="AD1247"/>
      <c r="AE1247"/>
      <c r="AH1247" s="11"/>
      <c r="AI1247" s="11"/>
      <c r="AJ1247" s="11"/>
      <c r="AK1247" s="11"/>
      <c r="AL1247" s="11"/>
      <c r="AM1247" s="11"/>
    </row>
    <row r="1248" spans="17:39" x14ac:dyDescent="0.2">
      <c r="Q1248" s="11"/>
      <c r="Z1248"/>
      <c r="AA1248"/>
      <c r="AB1248"/>
      <c r="AC1248"/>
      <c r="AD1248"/>
      <c r="AE1248"/>
      <c r="AH1248" s="11"/>
      <c r="AI1248" s="11"/>
      <c r="AJ1248" s="11"/>
      <c r="AK1248" s="11"/>
      <c r="AL1248" s="11"/>
      <c r="AM1248" s="11"/>
    </row>
    <row r="1249" spans="17:39" x14ac:dyDescent="0.2">
      <c r="Q1249" s="11"/>
      <c r="Z1249"/>
      <c r="AA1249"/>
      <c r="AB1249"/>
      <c r="AC1249"/>
      <c r="AD1249"/>
      <c r="AE1249"/>
      <c r="AH1249" s="11"/>
      <c r="AI1249" s="11"/>
      <c r="AJ1249" s="11"/>
      <c r="AK1249" s="11"/>
      <c r="AL1249" s="11"/>
      <c r="AM1249" s="11"/>
    </row>
    <row r="1250" spans="17:39" x14ac:dyDescent="0.2">
      <c r="Q1250" s="11"/>
      <c r="Z1250"/>
      <c r="AA1250"/>
      <c r="AB1250"/>
      <c r="AC1250"/>
      <c r="AD1250"/>
      <c r="AE1250"/>
      <c r="AH1250" s="11"/>
      <c r="AI1250" s="11"/>
      <c r="AJ1250" s="11"/>
      <c r="AK1250" s="11"/>
      <c r="AL1250" s="11"/>
      <c r="AM1250" s="11"/>
    </row>
    <row r="1251" spans="17:39" x14ac:dyDescent="0.2">
      <c r="Q1251" s="11"/>
      <c r="Z1251"/>
      <c r="AA1251"/>
      <c r="AB1251"/>
      <c r="AC1251"/>
      <c r="AD1251"/>
      <c r="AE1251"/>
      <c r="AH1251" s="11"/>
      <c r="AI1251" s="11"/>
      <c r="AJ1251" s="11"/>
      <c r="AK1251" s="11"/>
      <c r="AL1251" s="11"/>
      <c r="AM1251" s="11"/>
    </row>
    <row r="1252" spans="17:39" x14ac:dyDescent="0.2">
      <c r="Q1252" s="11"/>
      <c r="Z1252"/>
      <c r="AA1252"/>
      <c r="AB1252"/>
      <c r="AC1252"/>
      <c r="AD1252"/>
      <c r="AE1252"/>
      <c r="AH1252" s="11"/>
      <c r="AI1252" s="11"/>
      <c r="AJ1252" s="11"/>
      <c r="AK1252" s="11"/>
      <c r="AL1252" s="11"/>
      <c r="AM1252" s="11"/>
    </row>
    <row r="1253" spans="17:39" x14ac:dyDescent="0.2">
      <c r="Q1253" s="11"/>
      <c r="Z1253"/>
      <c r="AA1253"/>
      <c r="AB1253"/>
      <c r="AC1253"/>
      <c r="AD1253"/>
      <c r="AE1253"/>
      <c r="AH1253" s="11"/>
      <c r="AI1253" s="11"/>
      <c r="AJ1253" s="11"/>
      <c r="AK1253" s="11"/>
      <c r="AL1253" s="11"/>
      <c r="AM1253" s="11"/>
    </row>
    <row r="1254" spans="17:39" x14ac:dyDescent="0.2">
      <c r="Q1254" s="11"/>
      <c r="Z1254"/>
      <c r="AA1254"/>
      <c r="AB1254"/>
      <c r="AC1254"/>
      <c r="AD1254"/>
      <c r="AE1254"/>
      <c r="AH1254" s="11"/>
      <c r="AI1254" s="11"/>
      <c r="AJ1254" s="11"/>
      <c r="AK1254" s="11"/>
      <c r="AL1254" s="11"/>
      <c r="AM1254" s="11"/>
    </row>
    <row r="1255" spans="17:39" x14ac:dyDescent="0.2">
      <c r="Q1255" s="11"/>
      <c r="Z1255"/>
      <c r="AA1255"/>
      <c r="AB1255"/>
      <c r="AC1255"/>
      <c r="AD1255"/>
      <c r="AE1255"/>
      <c r="AH1255" s="11"/>
      <c r="AI1255" s="11"/>
      <c r="AJ1255" s="11"/>
      <c r="AK1255" s="11"/>
      <c r="AL1255" s="11"/>
      <c r="AM1255" s="11"/>
    </row>
    <row r="1256" spans="17:39" x14ac:dyDescent="0.2">
      <c r="Q1256" s="11"/>
      <c r="Z1256"/>
      <c r="AA1256"/>
      <c r="AB1256"/>
      <c r="AC1256"/>
      <c r="AD1256"/>
      <c r="AE1256"/>
      <c r="AH1256" s="11"/>
      <c r="AI1256" s="11"/>
      <c r="AJ1256" s="11"/>
      <c r="AK1256" s="11"/>
      <c r="AL1256" s="11"/>
      <c r="AM1256" s="11"/>
    </row>
    <row r="1257" spans="17:39" x14ac:dyDescent="0.2">
      <c r="Q1257" s="11"/>
      <c r="Z1257"/>
      <c r="AA1257"/>
      <c r="AB1257"/>
      <c r="AC1257"/>
      <c r="AD1257"/>
      <c r="AE1257"/>
      <c r="AH1257" s="11"/>
      <c r="AI1257" s="11"/>
      <c r="AJ1257" s="11"/>
      <c r="AK1257" s="11"/>
      <c r="AL1257" s="11"/>
      <c r="AM1257" s="11"/>
    </row>
    <row r="1258" spans="17:39" x14ac:dyDescent="0.2">
      <c r="Q1258" s="11"/>
      <c r="Z1258"/>
      <c r="AA1258"/>
      <c r="AB1258"/>
      <c r="AC1258"/>
      <c r="AD1258"/>
      <c r="AE1258"/>
      <c r="AH1258" s="11"/>
      <c r="AI1258" s="11"/>
      <c r="AJ1258" s="11"/>
      <c r="AK1258" s="11"/>
      <c r="AL1258" s="11"/>
      <c r="AM1258" s="11"/>
    </row>
    <row r="1259" spans="17:39" x14ac:dyDescent="0.2">
      <c r="Q1259" s="11"/>
      <c r="Z1259"/>
      <c r="AA1259"/>
      <c r="AB1259"/>
      <c r="AC1259"/>
      <c r="AD1259"/>
      <c r="AE1259"/>
      <c r="AH1259" s="11"/>
      <c r="AI1259" s="11"/>
      <c r="AJ1259" s="11"/>
      <c r="AK1259" s="11"/>
      <c r="AL1259" s="11"/>
      <c r="AM1259" s="11"/>
    </row>
    <row r="1260" spans="17:39" x14ac:dyDescent="0.2">
      <c r="Q1260" s="11"/>
      <c r="Z1260"/>
      <c r="AA1260"/>
      <c r="AB1260"/>
      <c r="AC1260"/>
      <c r="AD1260"/>
      <c r="AE1260"/>
      <c r="AH1260" s="11"/>
      <c r="AI1260" s="11"/>
      <c r="AJ1260" s="11"/>
      <c r="AK1260" s="11"/>
      <c r="AL1260" s="11"/>
      <c r="AM1260" s="11"/>
    </row>
    <row r="1261" spans="17:39" x14ac:dyDescent="0.2">
      <c r="Q1261" s="11"/>
      <c r="Z1261"/>
      <c r="AA1261"/>
      <c r="AB1261"/>
      <c r="AC1261"/>
      <c r="AD1261"/>
      <c r="AE1261"/>
      <c r="AH1261" s="11"/>
      <c r="AI1261" s="11"/>
      <c r="AJ1261" s="11"/>
      <c r="AK1261" s="11"/>
      <c r="AL1261" s="11"/>
      <c r="AM1261" s="11"/>
    </row>
    <row r="1262" spans="17:39" x14ac:dyDescent="0.2">
      <c r="Q1262" s="11"/>
      <c r="Z1262"/>
      <c r="AA1262"/>
      <c r="AB1262"/>
      <c r="AC1262"/>
      <c r="AD1262"/>
      <c r="AE1262"/>
      <c r="AH1262" s="11"/>
      <c r="AI1262" s="11"/>
      <c r="AJ1262" s="11"/>
      <c r="AK1262" s="11"/>
      <c r="AL1262" s="11"/>
      <c r="AM1262" s="11"/>
    </row>
    <row r="1263" spans="17:39" x14ac:dyDescent="0.2">
      <c r="Q1263" s="11"/>
      <c r="Z1263"/>
      <c r="AA1263"/>
      <c r="AB1263"/>
      <c r="AC1263"/>
      <c r="AD1263"/>
      <c r="AE1263"/>
      <c r="AH1263" s="11"/>
      <c r="AI1263" s="11"/>
      <c r="AJ1263" s="11"/>
      <c r="AK1263" s="11"/>
      <c r="AL1263" s="11"/>
      <c r="AM1263" s="11"/>
    </row>
    <row r="1264" spans="17:39" x14ac:dyDescent="0.2">
      <c r="Q1264" s="11"/>
      <c r="Z1264"/>
      <c r="AA1264"/>
      <c r="AB1264"/>
      <c r="AC1264"/>
      <c r="AD1264"/>
      <c r="AE1264"/>
      <c r="AH1264" s="11"/>
      <c r="AI1264" s="11"/>
      <c r="AJ1264" s="11"/>
      <c r="AK1264" s="11"/>
      <c r="AL1264" s="11"/>
      <c r="AM1264" s="11"/>
    </row>
    <row r="1265" spans="17:39" x14ac:dyDescent="0.2">
      <c r="Q1265" s="11"/>
      <c r="Z1265"/>
      <c r="AA1265"/>
      <c r="AB1265"/>
      <c r="AC1265"/>
      <c r="AD1265"/>
      <c r="AE1265"/>
      <c r="AH1265" s="11"/>
      <c r="AI1265" s="11"/>
      <c r="AJ1265" s="11"/>
      <c r="AK1265" s="11"/>
      <c r="AL1265" s="11"/>
      <c r="AM1265" s="11"/>
    </row>
    <row r="1266" spans="17:39" x14ac:dyDescent="0.2">
      <c r="Q1266" s="11"/>
      <c r="Z1266"/>
      <c r="AA1266"/>
      <c r="AB1266"/>
      <c r="AC1266"/>
      <c r="AD1266"/>
      <c r="AE1266"/>
      <c r="AH1266" s="11"/>
      <c r="AI1266" s="11"/>
      <c r="AJ1266" s="11"/>
      <c r="AK1266" s="11"/>
      <c r="AL1266" s="11"/>
      <c r="AM1266" s="11"/>
    </row>
    <row r="1267" spans="17:39" x14ac:dyDescent="0.2">
      <c r="Q1267" s="11"/>
      <c r="Z1267"/>
      <c r="AA1267"/>
      <c r="AB1267"/>
      <c r="AC1267"/>
      <c r="AD1267"/>
      <c r="AE1267"/>
      <c r="AH1267" s="11"/>
      <c r="AI1267" s="11"/>
      <c r="AJ1267" s="11"/>
      <c r="AK1267" s="11"/>
      <c r="AL1267" s="11"/>
      <c r="AM1267" s="11"/>
    </row>
    <row r="1268" spans="17:39" x14ac:dyDescent="0.2">
      <c r="Q1268" s="11"/>
      <c r="Z1268"/>
      <c r="AA1268"/>
      <c r="AB1268"/>
      <c r="AC1268"/>
      <c r="AD1268"/>
      <c r="AE1268"/>
      <c r="AH1268" s="11"/>
      <c r="AI1268" s="11"/>
      <c r="AJ1268" s="11"/>
      <c r="AK1268" s="11"/>
      <c r="AL1268" s="11"/>
      <c r="AM1268" s="11"/>
    </row>
    <row r="1269" spans="17:39" x14ac:dyDescent="0.2">
      <c r="Q1269" s="11"/>
      <c r="Z1269"/>
      <c r="AA1269"/>
      <c r="AB1269"/>
      <c r="AC1269"/>
      <c r="AD1269"/>
      <c r="AE1269"/>
      <c r="AH1269" s="11"/>
      <c r="AI1269" s="11"/>
      <c r="AJ1269" s="11"/>
      <c r="AK1269" s="11"/>
      <c r="AL1269" s="11"/>
      <c r="AM1269" s="11"/>
    </row>
    <row r="1270" spans="17:39" x14ac:dyDescent="0.2">
      <c r="Q1270" s="11"/>
      <c r="Z1270"/>
      <c r="AA1270"/>
      <c r="AB1270"/>
      <c r="AC1270"/>
      <c r="AD1270"/>
      <c r="AE1270"/>
      <c r="AH1270" s="11"/>
      <c r="AI1270" s="11"/>
      <c r="AJ1270" s="11"/>
      <c r="AK1270" s="11"/>
      <c r="AL1270" s="11"/>
      <c r="AM1270" s="11"/>
    </row>
    <row r="1271" spans="17:39" x14ac:dyDescent="0.2">
      <c r="Q1271" s="11"/>
      <c r="Z1271"/>
      <c r="AA1271"/>
      <c r="AB1271"/>
      <c r="AC1271"/>
      <c r="AD1271"/>
      <c r="AE1271"/>
      <c r="AH1271" s="11"/>
      <c r="AI1271" s="11"/>
      <c r="AJ1271" s="11"/>
      <c r="AK1271" s="11"/>
      <c r="AL1271" s="11"/>
      <c r="AM1271" s="11"/>
    </row>
    <row r="1272" spans="17:39" x14ac:dyDescent="0.2">
      <c r="Q1272" s="11"/>
      <c r="Z1272"/>
      <c r="AA1272"/>
      <c r="AB1272"/>
      <c r="AC1272"/>
      <c r="AD1272"/>
      <c r="AE1272"/>
      <c r="AH1272" s="11"/>
      <c r="AI1272" s="11"/>
      <c r="AJ1272" s="11"/>
      <c r="AK1272" s="11"/>
      <c r="AL1272" s="11"/>
      <c r="AM1272" s="11"/>
    </row>
    <row r="1273" spans="17:39" x14ac:dyDescent="0.2">
      <c r="Q1273" s="11"/>
      <c r="Z1273"/>
      <c r="AA1273"/>
      <c r="AB1273"/>
      <c r="AC1273"/>
      <c r="AD1273"/>
      <c r="AE1273"/>
      <c r="AH1273" s="11"/>
      <c r="AI1273" s="11"/>
      <c r="AJ1273" s="11"/>
      <c r="AK1273" s="11"/>
      <c r="AL1273" s="11"/>
      <c r="AM1273" s="11"/>
    </row>
    <row r="1274" spans="17:39" x14ac:dyDescent="0.2">
      <c r="Q1274" s="11"/>
      <c r="Z1274"/>
      <c r="AA1274"/>
      <c r="AB1274"/>
      <c r="AC1274"/>
      <c r="AD1274"/>
      <c r="AE1274"/>
      <c r="AH1274" s="11"/>
      <c r="AI1274" s="11"/>
      <c r="AJ1274" s="11"/>
      <c r="AK1274" s="11"/>
      <c r="AL1274" s="11"/>
      <c r="AM1274" s="11"/>
    </row>
    <row r="1275" spans="17:39" x14ac:dyDescent="0.2">
      <c r="Q1275" s="11"/>
      <c r="Z1275"/>
      <c r="AA1275"/>
      <c r="AB1275"/>
      <c r="AC1275"/>
      <c r="AD1275"/>
      <c r="AE1275"/>
      <c r="AH1275" s="11"/>
      <c r="AI1275" s="11"/>
      <c r="AJ1275" s="11"/>
      <c r="AK1275" s="11"/>
      <c r="AL1275" s="11"/>
      <c r="AM1275" s="11"/>
    </row>
    <row r="1276" spans="17:39" x14ac:dyDescent="0.2">
      <c r="Q1276" s="11"/>
      <c r="Z1276"/>
      <c r="AA1276"/>
      <c r="AB1276"/>
      <c r="AC1276"/>
      <c r="AD1276"/>
      <c r="AE1276"/>
      <c r="AH1276" s="11"/>
      <c r="AI1276" s="11"/>
      <c r="AJ1276" s="11"/>
      <c r="AK1276" s="11"/>
      <c r="AL1276" s="11"/>
      <c r="AM1276" s="11"/>
    </row>
    <row r="1277" spans="17:39" x14ac:dyDescent="0.2">
      <c r="Q1277" s="11"/>
      <c r="Z1277"/>
      <c r="AA1277"/>
      <c r="AB1277"/>
      <c r="AC1277"/>
      <c r="AD1277"/>
      <c r="AE1277"/>
      <c r="AH1277" s="11"/>
      <c r="AI1277" s="11"/>
      <c r="AJ1277" s="11"/>
      <c r="AK1277" s="11"/>
      <c r="AL1277" s="11"/>
      <c r="AM1277" s="11"/>
    </row>
    <row r="1278" spans="17:39" x14ac:dyDescent="0.2">
      <c r="Q1278" s="11"/>
      <c r="Z1278"/>
      <c r="AA1278"/>
      <c r="AB1278"/>
      <c r="AC1278"/>
      <c r="AD1278"/>
      <c r="AE1278"/>
      <c r="AH1278" s="11"/>
      <c r="AI1278" s="11"/>
      <c r="AJ1278" s="11"/>
      <c r="AK1278" s="11"/>
      <c r="AL1278" s="11"/>
      <c r="AM1278" s="11"/>
    </row>
    <row r="1279" spans="17:39" x14ac:dyDescent="0.2">
      <c r="Q1279" s="11"/>
      <c r="Z1279"/>
      <c r="AA1279"/>
      <c r="AB1279"/>
      <c r="AC1279"/>
      <c r="AD1279"/>
      <c r="AE1279"/>
      <c r="AH1279" s="11"/>
      <c r="AI1279" s="11"/>
      <c r="AJ1279" s="11"/>
      <c r="AK1279" s="11"/>
      <c r="AL1279" s="11"/>
      <c r="AM1279" s="11"/>
    </row>
    <row r="1280" spans="17:39" x14ac:dyDescent="0.2">
      <c r="Q1280" s="11"/>
      <c r="Z1280"/>
      <c r="AA1280"/>
      <c r="AB1280"/>
      <c r="AC1280"/>
      <c r="AD1280"/>
      <c r="AE1280"/>
      <c r="AH1280" s="11"/>
      <c r="AI1280" s="11"/>
      <c r="AJ1280" s="11"/>
      <c r="AK1280" s="11"/>
      <c r="AL1280" s="11"/>
      <c r="AM1280" s="11"/>
    </row>
    <row r="1281" spans="17:39" x14ac:dyDescent="0.2">
      <c r="Q1281" s="11"/>
      <c r="Z1281"/>
      <c r="AA1281"/>
      <c r="AB1281"/>
      <c r="AC1281"/>
      <c r="AD1281"/>
      <c r="AE1281"/>
      <c r="AH1281" s="11"/>
      <c r="AI1281" s="11"/>
      <c r="AJ1281" s="11"/>
      <c r="AK1281" s="11"/>
      <c r="AL1281" s="11"/>
      <c r="AM1281" s="11"/>
    </row>
    <row r="1282" spans="17:39" x14ac:dyDescent="0.2">
      <c r="Q1282" s="11"/>
      <c r="Z1282"/>
      <c r="AA1282"/>
      <c r="AB1282"/>
      <c r="AC1282"/>
      <c r="AD1282"/>
      <c r="AE1282"/>
      <c r="AH1282" s="11"/>
      <c r="AI1282" s="11"/>
      <c r="AJ1282" s="11"/>
      <c r="AK1282" s="11"/>
      <c r="AL1282" s="11"/>
      <c r="AM1282" s="11"/>
    </row>
    <row r="1283" spans="17:39" x14ac:dyDescent="0.2">
      <c r="Q1283" s="11"/>
      <c r="Z1283"/>
      <c r="AA1283"/>
      <c r="AB1283"/>
      <c r="AC1283"/>
      <c r="AD1283"/>
      <c r="AE1283"/>
      <c r="AH1283" s="11"/>
      <c r="AI1283" s="11"/>
      <c r="AJ1283" s="11"/>
      <c r="AK1283" s="11"/>
      <c r="AL1283" s="11"/>
      <c r="AM1283" s="11"/>
    </row>
    <row r="1284" spans="17:39" x14ac:dyDescent="0.2">
      <c r="Q1284" s="11"/>
      <c r="Z1284"/>
      <c r="AA1284"/>
      <c r="AB1284"/>
      <c r="AC1284"/>
      <c r="AD1284"/>
      <c r="AE1284"/>
      <c r="AH1284" s="11"/>
      <c r="AI1284" s="11"/>
      <c r="AJ1284" s="11"/>
      <c r="AK1284" s="11"/>
      <c r="AL1284" s="11"/>
      <c r="AM1284" s="11"/>
    </row>
    <row r="1285" spans="17:39" x14ac:dyDescent="0.2">
      <c r="Q1285" s="11"/>
      <c r="Z1285"/>
      <c r="AA1285"/>
      <c r="AB1285"/>
      <c r="AC1285"/>
      <c r="AD1285"/>
      <c r="AE1285"/>
      <c r="AH1285" s="11"/>
      <c r="AI1285" s="11"/>
      <c r="AJ1285" s="11"/>
      <c r="AK1285" s="11"/>
      <c r="AL1285" s="11"/>
      <c r="AM1285" s="11"/>
    </row>
    <row r="1286" spans="17:39" x14ac:dyDescent="0.2">
      <c r="Q1286" s="11"/>
      <c r="Z1286"/>
      <c r="AA1286"/>
      <c r="AB1286"/>
      <c r="AC1286"/>
      <c r="AD1286"/>
      <c r="AE1286"/>
      <c r="AH1286" s="11"/>
      <c r="AI1286" s="11"/>
      <c r="AJ1286" s="11"/>
      <c r="AK1286" s="11"/>
      <c r="AL1286" s="11"/>
      <c r="AM1286" s="11"/>
    </row>
    <row r="1287" spans="17:39" x14ac:dyDescent="0.2">
      <c r="Q1287" s="11"/>
      <c r="Z1287"/>
      <c r="AA1287"/>
      <c r="AB1287"/>
      <c r="AC1287"/>
      <c r="AD1287"/>
      <c r="AE1287"/>
      <c r="AH1287" s="11"/>
      <c r="AI1287" s="11"/>
      <c r="AJ1287" s="11"/>
      <c r="AK1287" s="11"/>
      <c r="AL1287" s="11"/>
      <c r="AM1287" s="11"/>
    </row>
    <row r="1288" spans="17:39" x14ac:dyDescent="0.2">
      <c r="Q1288" s="11"/>
      <c r="Z1288"/>
      <c r="AA1288"/>
      <c r="AB1288"/>
      <c r="AC1288"/>
      <c r="AD1288"/>
      <c r="AE1288"/>
      <c r="AH1288" s="11"/>
      <c r="AI1288" s="11"/>
      <c r="AJ1288" s="11"/>
      <c r="AK1288" s="11"/>
      <c r="AL1288" s="11"/>
      <c r="AM1288" s="11"/>
    </row>
    <row r="1289" spans="17:39" x14ac:dyDescent="0.2">
      <c r="Q1289" s="11"/>
      <c r="Z1289"/>
      <c r="AA1289"/>
      <c r="AB1289"/>
      <c r="AC1289"/>
      <c r="AD1289"/>
      <c r="AE1289"/>
      <c r="AH1289" s="11"/>
      <c r="AI1289" s="11"/>
      <c r="AJ1289" s="11"/>
      <c r="AK1289" s="11"/>
      <c r="AL1289" s="11"/>
      <c r="AM1289" s="11"/>
    </row>
    <row r="1290" spans="17:39" x14ac:dyDescent="0.2">
      <c r="Q1290" s="11"/>
      <c r="Z1290"/>
      <c r="AA1290"/>
      <c r="AB1290"/>
      <c r="AC1290"/>
      <c r="AD1290"/>
      <c r="AE1290"/>
      <c r="AH1290" s="11"/>
      <c r="AI1290" s="11"/>
      <c r="AJ1290" s="11"/>
      <c r="AK1290" s="11"/>
      <c r="AL1290" s="11"/>
      <c r="AM1290" s="11"/>
    </row>
    <row r="1291" spans="17:39" x14ac:dyDescent="0.2">
      <c r="Q1291" s="11"/>
      <c r="Z1291"/>
      <c r="AA1291"/>
      <c r="AB1291"/>
      <c r="AC1291"/>
      <c r="AD1291"/>
      <c r="AE1291"/>
      <c r="AH1291" s="11"/>
      <c r="AI1291" s="11"/>
      <c r="AJ1291" s="11"/>
      <c r="AK1291" s="11"/>
      <c r="AL1291" s="11"/>
      <c r="AM1291" s="11"/>
    </row>
    <row r="1292" spans="17:39" x14ac:dyDescent="0.2">
      <c r="Q1292" s="11"/>
      <c r="Z1292"/>
      <c r="AA1292"/>
      <c r="AB1292"/>
      <c r="AC1292"/>
      <c r="AD1292"/>
      <c r="AE1292"/>
      <c r="AH1292" s="11"/>
      <c r="AI1292" s="11"/>
      <c r="AJ1292" s="11"/>
      <c r="AK1292" s="11"/>
      <c r="AL1292" s="11"/>
      <c r="AM1292" s="11"/>
    </row>
    <row r="1293" spans="17:39" x14ac:dyDescent="0.2">
      <c r="Q1293" s="11"/>
      <c r="Z1293"/>
      <c r="AA1293"/>
      <c r="AB1293"/>
      <c r="AC1293"/>
      <c r="AD1293"/>
      <c r="AE1293"/>
      <c r="AH1293" s="11"/>
      <c r="AI1293" s="11"/>
      <c r="AJ1293" s="11"/>
      <c r="AK1293" s="11"/>
      <c r="AL1293" s="11"/>
      <c r="AM1293" s="11"/>
    </row>
    <row r="1294" spans="17:39" x14ac:dyDescent="0.2">
      <c r="Q1294" s="11"/>
      <c r="Z1294"/>
      <c r="AA1294"/>
      <c r="AB1294"/>
      <c r="AC1294"/>
      <c r="AD1294"/>
      <c r="AE1294"/>
      <c r="AH1294" s="11"/>
      <c r="AI1294" s="11"/>
      <c r="AJ1294" s="11"/>
      <c r="AK1294" s="11"/>
      <c r="AL1294" s="11"/>
      <c r="AM1294" s="11"/>
    </row>
    <row r="1295" spans="17:39" x14ac:dyDescent="0.2">
      <c r="Q1295" s="11"/>
      <c r="Z1295"/>
      <c r="AA1295"/>
      <c r="AB1295"/>
      <c r="AC1295"/>
      <c r="AD1295"/>
      <c r="AE1295"/>
      <c r="AH1295" s="11"/>
      <c r="AI1295" s="11"/>
      <c r="AJ1295" s="11"/>
      <c r="AK1295" s="11"/>
      <c r="AL1295" s="11"/>
      <c r="AM1295" s="11"/>
    </row>
    <row r="1296" spans="17:39" x14ac:dyDescent="0.2">
      <c r="Q1296" s="11"/>
      <c r="Z1296"/>
      <c r="AA1296"/>
      <c r="AB1296"/>
      <c r="AC1296"/>
      <c r="AD1296"/>
      <c r="AE1296"/>
      <c r="AH1296" s="11"/>
      <c r="AI1296" s="11"/>
      <c r="AJ1296" s="11"/>
      <c r="AK1296" s="11"/>
      <c r="AL1296" s="11"/>
      <c r="AM1296" s="11"/>
    </row>
    <row r="1297" spans="17:39" x14ac:dyDescent="0.2">
      <c r="Q1297" s="11"/>
      <c r="Z1297"/>
      <c r="AA1297"/>
      <c r="AB1297"/>
      <c r="AC1297"/>
      <c r="AD1297"/>
      <c r="AE1297"/>
      <c r="AH1297" s="11"/>
      <c r="AI1297" s="11"/>
      <c r="AJ1297" s="11"/>
      <c r="AK1297" s="11"/>
      <c r="AL1297" s="11"/>
      <c r="AM1297" s="11"/>
    </row>
    <row r="1298" spans="17:39" x14ac:dyDescent="0.2">
      <c r="Q1298" s="11"/>
      <c r="Z1298"/>
      <c r="AA1298"/>
      <c r="AB1298"/>
      <c r="AC1298"/>
      <c r="AD1298"/>
      <c r="AE1298"/>
      <c r="AH1298" s="11"/>
      <c r="AI1298" s="11"/>
      <c r="AJ1298" s="11"/>
      <c r="AK1298" s="11"/>
      <c r="AL1298" s="11"/>
      <c r="AM1298" s="11"/>
    </row>
    <row r="1299" spans="17:39" x14ac:dyDescent="0.2">
      <c r="Q1299" s="11"/>
      <c r="Z1299"/>
      <c r="AA1299"/>
      <c r="AB1299"/>
      <c r="AC1299"/>
      <c r="AD1299"/>
      <c r="AE1299"/>
      <c r="AH1299" s="11"/>
      <c r="AI1299" s="11"/>
      <c r="AJ1299" s="11"/>
      <c r="AK1299" s="11"/>
      <c r="AL1299" s="11"/>
      <c r="AM1299" s="11"/>
    </row>
    <row r="1300" spans="17:39" x14ac:dyDescent="0.2">
      <c r="Q1300" s="11"/>
      <c r="Z1300"/>
      <c r="AA1300"/>
      <c r="AB1300"/>
      <c r="AC1300"/>
      <c r="AD1300"/>
      <c r="AE1300"/>
      <c r="AH1300" s="11"/>
      <c r="AI1300" s="11"/>
      <c r="AJ1300" s="11"/>
      <c r="AK1300" s="11"/>
      <c r="AL1300" s="11"/>
      <c r="AM1300" s="11"/>
    </row>
    <row r="1301" spans="17:39" x14ac:dyDescent="0.2">
      <c r="Q1301" s="11"/>
      <c r="Z1301"/>
      <c r="AA1301"/>
      <c r="AB1301"/>
      <c r="AC1301"/>
      <c r="AD1301"/>
      <c r="AE1301"/>
      <c r="AH1301" s="11"/>
      <c r="AI1301" s="11"/>
      <c r="AJ1301" s="11"/>
      <c r="AK1301" s="11"/>
      <c r="AL1301" s="11"/>
      <c r="AM1301" s="11"/>
    </row>
    <row r="1302" spans="17:39" x14ac:dyDescent="0.2">
      <c r="Q1302" s="11"/>
      <c r="Z1302"/>
      <c r="AA1302"/>
      <c r="AB1302"/>
      <c r="AC1302"/>
      <c r="AD1302"/>
      <c r="AE1302"/>
      <c r="AH1302" s="11"/>
      <c r="AI1302" s="11"/>
      <c r="AJ1302" s="11"/>
      <c r="AK1302" s="11"/>
      <c r="AL1302" s="11"/>
      <c r="AM1302" s="11"/>
    </row>
    <row r="1303" spans="17:39" x14ac:dyDescent="0.2">
      <c r="Q1303" s="11"/>
      <c r="Z1303"/>
      <c r="AA1303"/>
      <c r="AB1303"/>
      <c r="AC1303"/>
      <c r="AD1303"/>
      <c r="AE1303"/>
      <c r="AH1303" s="11"/>
      <c r="AI1303" s="11"/>
      <c r="AJ1303" s="11"/>
      <c r="AK1303" s="11"/>
      <c r="AL1303" s="11"/>
      <c r="AM1303" s="11"/>
    </row>
    <row r="1304" spans="17:39" x14ac:dyDescent="0.2">
      <c r="Q1304" s="11"/>
      <c r="Z1304"/>
      <c r="AA1304"/>
      <c r="AB1304"/>
      <c r="AC1304"/>
      <c r="AD1304"/>
      <c r="AE1304"/>
      <c r="AH1304" s="11"/>
      <c r="AI1304" s="11"/>
      <c r="AJ1304" s="11"/>
      <c r="AK1304" s="11"/>
      <c r="AL1304" s="11"/>
      <c r="AM1304" s="11"/>
    </row>
    <row r="1305" spans="17:39" x14ac:dyDescent="0.2">
      <c r="Q1305" s="11"/>
      <c r="Z1305"/>
      <c r="AA1305"/>
      <c r="AB1305"/>
      <c r="AC1305"/>
      <c r="AD1305"/>
      <c r="AE1305"/>
      <c r="AH1305" s="11"/>
      <c r="AI1305" s="11"/>
      <c r="AJ1305" s="11"/>
      <c r="AK1305" s="11"/>
      <c r="AL1305" s="11"/>
      <c r="AM1305" s="11"/>
    </row>
    <row r="1306" spans="17:39" x14ac:dyDescent="0.2">
      <c r="Q1306" s="11"/>
      <c r="Z1306"/>
      <c r="AA1306"/>
      <c r="AB1306"/>
      <c r="AC1306"/>
      <c r="AD1306"/>
      <c r="AE1306"/>
      <c r="AH1306" s="11"/>
      <c r="AI1306" s="11"/>
      <c r="AJ1306" s="11"/>
      <c r="AK1306" s="11"/>
      <c r="AL1306" s="11"/>
      <c r="AM1306" s="11"/>
    </row>
    <row r="1307" spans="17:39" x14ac:dyDescent="0.2">
      <c r="Q1307" s="11"/>
      <c r="Z1307"/>
      <c r="AA1307"/>
      <c r="AB1307"/>
      <c r="AC1307"/>
      <c r="AD1307"/>
      <c r="AE1307"/>
      <c r="AH1307" s="11"/>
      <c r="AI1307" s="11"/>
      <c r="AJ1307" s="11"/>
      <c r="AK1307" s="11"/>
      <c r="AL1307" s="11"/>
      <c r="AM1307" s="11"/>
    </row>
    <row r="1308" spans="17:39" x14ac:dyDescent="0.2">
      <c r="Q1308" s="11"/>
      <c r="Z1308"/>
      <c r="AA1308"/>
      <c r="AB1308"/>
      <c r="AC1308"/>
      <c r="AD1308"/>
      <c r="AE1308"/>
      <c r="AH1308" s="11"/>
      <c r="AI1308" s="11"/>
      <c r="AJ1308" s="11"/>
      <c r="AK1308" s="11"/>
      <c r="AL1308" s="11"/>
      <c r="AM1308" s="11"/>
    </row>
    <row r="1309" spans="17:39" x14ac:dyDescent="0.2">
      <c r="Q1309" s="11"/>
      <c r="Z1309"/>
      <c r="AA1309"/>
      <c r="AB1309"/>
      <c r="AC1309"/>
      <c r="AD1309"/>
      <c r="AE1309"/>
      <c r="AH1309" s="11"/>
      <c r="AI1309" s="11"/>
      <c r="AJ1309" s="11"/>
      <c r="AK1309" s="11"/>
      <c r="AL1309" s="11"/>
      <c r="AM1309" s="11"/>
    </row>
    <row r="1310" spans="17:39" x14ac:dyDescent="0.2">
      <c r="Q1310" s="11"/>
      <c r="Z1310"/>
      <c r="AA1310"/>
      <c r="AB1310"/>
      <c r="AC1310"/>
      <c r="AD1310"/>
      <c r="AE1310"/>
      <c r="AH1310" s="11"/>
      <c r="AI1310" s="11"/>
      <c r="AJ1310" s="11"/>
      <c r="AK1310" s="11"/>
      <c r="AL1310" s="11"/>
      <c r="AM1310" s="11"/>
    </row>
    <row r="1311" spans="17:39" x14ac:dyDescent="0.2">
      <c r="Q1311" s="11"/>
      <c r="Z1311"/>
      <c r="AA1311"/>
      <c r="AB1311"/>
      <c r="AC1311"/>
      <c r="AD1311"/>
      <c r="AE1311"/>
      <c r="AH1311" s="11"/>
      <c r="AI1311" s="11"/>
      <c r="AJ1311" s="11"/>
      <c r="AK1311" s="11"/>
      <c r="AL1311" s="11"/>
      <c r="AM1311" s="11"/>
    </row>
    <row r="1312" spans="17:39" x14ac:dyDescent="0.2">
      <c r="Q1312" s="11"/>
      <c r="Z1312"/>
      <c r="AA1312"/>
      <c r="AB1312"/>
      <c r="AC1312"/>
      <c r="AD1312"/>
      <c r="AE1312"/>
      <c r="AH1312" s="11"/>
      <c r="AI1312" s="11"/>
      <c r="AJ1312" s="11"/>
      <c r="AK1312" s="11"/>
      <c r="AL1312" s="11"/>
      <c r="AM1312" s="11"/>
    </row>
    <row r="1313" spans="17:39" x14ac:dyDescent="0.2">
      <c r="Q1313" s="11"/>
      <c r="Z1313"/>
      <c r="AA1313"/>
      <c r="AB1313"/>
      <c r="AC1313"/>
      <c r="AD1313"/>
      <c r="AE1313"/>
      <c r="AH1313" s="11"/>
      <c r="AI1313" s="11"/>
      <c r="AJ1313" s="11"/>
      <c r="AK1313" s="11"/>
      <c r="AL1313" s="11"/>
      <c r="AM1313" s="11"/>
    </row>
    <row r="1314" spans="17:39" x14ac:dyDescent="0.2">
      <c r="Q1314" s="11"/>
      <c r="Z1314"/>
      <c r="AA1314"/>
      <c r="AB1314"/>
      <c r="AC1314"/>
      <c r="AD1314"/>
      <c r="AE1314"/>
      <c r="AH1314" s="11"/>
      <c r="AI1314" s="11"/>
      <c r="AJ1314" s="11"/>
      <c r="AK1314" s="11"/>
      <c r="AL1314" s="11"/>
      <c r="AM1314" s="11"/>
    </row>
    <row r="1315" spans="17:39" x14ac:dyDescent="0.2">
      <c r="Q1315" s="11"/>
      <c r="Z1315"/>
      <c r="AA1315"/>
      <c r="AB1315"/>
      <c r="AC1315"/>
      <c r="AD1315"/>
      <c r="AE1315"/>
      <c r="AH1315" s="11"/>
      <c r="AI1315" s="11"/>
      <c r="AJ1315" s="11"/>
      <c r="AK1315" s="11"/>
      <c r="AL1315" s="11"/>
      <c r="AM1315" s="11"/>
    </row>
    <row r="1316" spans="17:39" x14ac:dyDescent="0.2">
      <c r="Q1316" s="11"/>
      <c r="Z1316"/>
      <c r="AA1316"/>
      <c r="AB1316"/>
      <c r="AC1316"/>
      <c r="AD1316"/>
      <c r="AE1316"/>
      <c r="AH1316" s="11"/>
      <c r="AI1316" s="11"/>
      <c r="AJ1316" s="11"/>
      <c r="AK1316" s="11"/>
      <c r="AL1316" s="11"/>
      <c r="AM1316" s="11"/>
    </row>
    <row r="1317" spans="17:39" x14ac:dyDescent="0.2">
      <c r="Q1317" s="11"/>
      <c r="Z1317"/>
      <c r="AA1317"/>
      <c r="AB1317"/>
      <c r="AC1317"/>
      <c r="AD1317"/>
      <c r="AE1317"/>
      <c r="AH1317" s="11"/>
      <c r="AI1317" s="11"/>
      <c r="AJ1317" s="11"/>
      <c r="AK1317" s="11"/>
      <c r="AL1317" s="11"/>
      <c r="AM1317" s="11"/>
    </row>
    <row r="1318" spans="17:39" x14ac:dyDescent="0.2">
      <c r="Q1318" s="11"/>
      <c r="Z1318"/>
      <c r="AA1318"/>
      <c r="AB1318"/>
      <c r="AC1318"/>
      <c r="AD1318"/>
      <c r="AE1318"/>
      <c r="AH1318" s="11"/>
      <c r="AI1318" s="11"/>
      <c r="AJ1318" s="11"/>
      <c r="AK1318" s="11"/>
      <c r="AL1318" s="11"/>
      <c r="AM1318" s="11"/>
    </row>
    <row r="1319" spans="17:39" x14ac:dyDescent="0.2">
      <c r="Q1319" s="11"/>
      <c r="Z1319"/>
      <c r="AA1319"/>
      <c r="AB1319"/>
      <c r="AC1319"/>
      <c r="AD1319"/>
      <c r="AE1319"/>
      <c r="AH1319" s="11"/>
      <c r="AI1319" s="11"/>
      <c r="AJ1319" s="11"/>
      <c r="AK1319" s="11"/>
      <c r="AL1319" s="11"/>
      <c r="AM1319" s="11"/>
    </row>
    <row r="1320" spans="17:39" x14ac:dyDescent="0.2">
      <c r="Q1320" s="11"/>
      <c r="Z1320"/>
      <c r="AA1320"/>
      <c r="AB1320"/>
      <c r="AC1320"/>
      <c r="AD1320"/>
      <c r="AE1320"/>
      <c r="AH1320" s="11"/>
      <c r="AI1320" s="11"/>
      <c r="AJ1320" s="11"/>
      <c r="AK1320" s="11"/>
      <c r="AL1320" s="11"/>
      <c r="AM1320" s="11"/>
    </row>
    <row r="1321" spans="17:39" x14ac:dyDescent="0.2">
      <c r="Q1321" s="11"/>
      <c r="Z1321"/>
      <c r="AA1321"/>
      <c r="AB1321"/>
      <c r="AC1321"/>
      <c r="AD1321"/>
      <c r="AE1321"/>
      <c r="AH1321" s="11"/>
      <c r="AI1321" s="11"/>
      <c r="AJ1321" s="11"/>
      <c r="AK1321" s="11"/>
      <c r="AL1321" s="11"/>
      <c r="AM1321" s="11"/>
    </row>
    <row r="1322" spans="17:39" x14ac:dyDescent="0.2">
      <c r="Q1322" s="11"/>
      <c r="Z1322"/>
      <c r="AA1322"/>
      <c r="AB1322"/>
      <c r="AC1322"/>
      <c r="AD1322"/>
      <c r="AE1322"/>
      <c r="AH1322" s="11"/>
      <c r="AI1322" s="11"/>
      <c r="AJ1322" s="11"/>
      <c r="AK1322" s="11"/>
      <c r="AL1322" s="11"/>
      <c r="AM1322" s="11"/>
    </row>
    <row r="1323" spans="17:39" x14ac:dyDescent="0.2">
      <c r="Q1323" s="11"/>
      <c r="Z1323"/>
      <c r="AA1323"/>
      <c r="AB1323"/>
      <c r="AC1323"/>
      <c r="AD1323"/>
      <c r="AE1323"/>
      <c r="AH1323" s="11"/>
      <c r="AI1323" s="11"/>
      <c r="AJ1323" s="11"/>
      <c r="AK1323" s="11"/>
      <c r="AL1323" s="11"/>
      <c r="AM1323" s="11"/>
    </row>
    <row r="1324" spans="17:39" x14ac:dyDescent="0.2">
      <c r="Q1324" s="11"/>
      <c r="Z1324"/>
      <c r="AA1324"/>
      <c r="AB1324"/>
      <c r="AC1324"/>
      <c r="AD1324"/>
      <c r="AE1324"/>
      <c r="AH1324" s="11"/>
      <c r="AI1324" s="11"/>
      <c r="AJ1324" s="11"/>
      <c r="AK1324" s="11"/>
      <c r="AL1324" s="11"/>
      <c r="AM1324" s="11"/>
    </row>
    <row r="1325" spans="17:39" x14ac:dyDescent="0.2">
      <c r="Q1325" s="11"/>
      <c r="Z1325"/>
      <c r="AA1325"/>
      <c r="AB1325"/>
      <c r="AC1325"/>
      <c r="AD1325"/>
      <c r="AE1325"/>
      <c r="AH1325" s="11"/>
      <c r="AI1325" s="11"/>
      <c r="AJ1325" s="11"/>
      <c r="AK1325" s="11"/>
      <c r="AL1325" s="11"/>
      <c r="AM1325" s="11"/>
    </row>
    <row r="1326" spans="17:39" x14ac:dyDescent="0.2">
      <c r="Q1326" s="11"/>
      <c r="Z1326"/>
      <c r="AA1326"/>
      <c r="AB1326"/>
      <c r="AC1326"/>
      <c r="AD1326"/>
      <c r="AE1326"/>
      <c r="AH1326" s="11"/>
      <c r="AI1326" s="11"/>
      <c r="AJ1326" s="11"/>
      <c r="AK1326" s="11"/>
      <c r="AL1326" s="11"/>
      <c r="AM1326" s="11"/>
    </row>
    <row r="1327" spans="17:39" x14ac:dyDescent="0.2">
      <c r="Q1327" s="11"/>
      <c r="Z1327"/>
      <c r="AA1327"/>
      <c r="AB1327"/>
      <c r="AC1327"/>
      <c r="AD1327"/>
      <c r="AE1327"/>
      <c r="AH1327" s="11"/>
      <c r="AI1327" s="11"/>
      <c r="AJ1327" s="11"/>
      <c r="AK1327" s="11"/>
      <c r="AL1327" s="11"/>
      <c r="AM1327" s="11"/>
    </row>
    <row r="1328" spans="17:39" x14ac:dyDescent="0.2">
      <c r="Q1328" s="11"/>
      <c r="Z1328"/>
      <c r="AA1328"/>
      <c r="AB1328"/>
      <c r="AC1328"/>
      <c r="AD1328"/>
      <c r="AE1328"/>
      <c r="AH1328" s="11"/>
      <c r="AI1328" s="11"/>
      <c r="AJ1328" s="11"/>
      <c r="AK1328" s="11"/>
      <c r="AL1328" s="11"/>
      <c r="AM1328" s="11"/>
    </row>
    <row r="1329" spans="17:39" x14ac:dyDescent="0.2">
      <c r="Q1329" s="11"/>
      <c r="Z1329"/>
      <c r="AA1329"/>
      <c r="AB1329"/>
      <c r="AC1329"/>
      <c r="AD1329"/>
      <c r="AE1329"/>
      <c r="AH1329" s="11"/>
      <c r="AI1329" s="11"/>
      <c r="AJ1329" s="11"/>
      <c r="AK1329" s="11"/>
      <c r="AL1329" s="11"/>
      <c r="AM1329" s="11"/>
    </row>
    <row r="1330" spans="17:39" x14ac:dyDescent="0.2">
      <c r="Q1330" s="11"/>
      <c r="Z1330"/>
      <c r="AA1330"/>
      <c r="AB1330"/>
      <c r="AC1330"/>
      <c r="AD1330"/>
      <c r="AE1330"/>
      <c r="AH1330" s="11"/>
      <c r="AI1330" s="11"/>
      <c r="AJ1330" s="11"/>
      <c r="AK1330" s="11"/>
      <c r="AL1330" s="11"/>
      <c r="AM1330" s="11"/>
    </row>
    <row r="1331" spans="17:39" x14ac:dyDescent="0.2">
      <c r="Q1331" s="11"/>
      <c r="Z1331"/>
      <c r="AA1331"/>
      <c r="AB1331"/>
      <c r="AC1331"/>
      <c r="AD1331"/>
      <c r="AE1331"/>
      <c r="AH1331" s="11"/>
      <c r="AI1331" s="11"/>
      <c r="AJ1331" s="11"/>
      <c r="AK1331" s="11"/>
      <c r="AL1331" s="11"/>
      <c r="AM1331" s="11"/>
    </row>
    <row r="1332" spans="17:39" x14ac:dyDescent="0.2">
      <c r="Q1332" s="11"/>
      <c r="Z1332"/>
      <c r="AA1332"/>
      <c r="AB1332"/>
      <c r="AC1332"/>
      <c r="AD1332"/>
      <c r="AE1332"/>
      <c r="AH1332" s="11"/>
      <c r="AI1332" s="11"/>
      <c r="AJ1332" s="11"/>
      <c r="AK1332" s="11"/>
      <c r="AL1332" s="11"/>
      <c r="AM1332" s="11"/>
    </row>
    <row r="1333" spans="17:39" x14ac:dyDescent="0.2">
      <c r="Q1333" s="11"/>
      <c r="Z1333"/>
      <c r="AA1333"/>
      <c r="AB1333"/>
      <c r="AC1333"/>
      <c r="AD1333"/>
      <c r="AE1333"/>
      <c r="AH1333" s="11"/>
      <c r="AI1333" s="11"/>
      <c r="AJ1333" s="11"/>
      <c r="AK1333" s="11"/>
      <c r="AL1333" s="11"/>
      <c r="AM1333" s="11"/>
    </row>
    <row r="1334" spans="17:39" x14ac:dyDescent="0.2">
      <c r="Q1334" s="11"/>
      <c r="Z1334"/>
      <c r="AA1334"/>
      <c r="AB1334"/>
      <c r="AC1334"/>
      <c r="AD1334"/>
      <c r="AE1334"/>
      <c r="AH1334" s="11"/>
      <c r="AI1334" s="11"/>
      <c r="AJ1334" s="11"/>
      <c r="AK1334" s="11"/>
      <c r="AL1334" s="11"/>
      <c r="AM1334" s="11"/>
    </row>
    <row r="1335" spans="17:39" x14ac:dyDescent="0.2">
      <c r="Q1335" s="11"/>
      <c r="Z1335"/>
      <c r="AA1335"/>
      <c r="AB1335"/>
      <c r="AC1335"/>
      <c r="AD1335"/>
      <c r="AE1335"/>
      <c r="AH1335" s="11"/>
      <c r="AI1335" s="11"/>
      <c r="AJ1335" s="11"/>
      <c r="AK1335" s="11"/>
      <c r="AL1335" s="11"/>
      <c r="AM1335" s="11"/>
    </row>
    <row r="1336" spans="17:39" x14ac:dyDescent="0.2">
      <c r="Q1336" s="11"/>
      <c r="Z1336"/>
      <c r="AA1336"/>
      <c r="AB1336"/>
      <c r="AC1336"/>
      <c r="AD1336"/>
      <c r="AE1336"/>
      <c r="AH1336" s="11"/>
      <c r="AI1336" s="11"/>
      <c r="AJ1336" s="11"/>
      <c r="AK1336" s="11"/>
      <c r="AL1336" s="11"/>
      <c r="AM1336" s="11"/>
    </row>
    <row r="1337" spans="17:39" x14ac:dyDescent="0.2">
      <c r="Q1337" s="11"/>
      <c r="Z1337"/>
      <c r="AA1337"/>
      <c r="AB1337"/>
      <c r="AC1337"/>
      <c r="AD1337"/>
      <c r="AE1337"/>
      <c r="AH1337" s="11"/>
      <c r="AI1337" s="11"/>
      <c r="AJ1337" s="11"/>
      <c r="AK1337" s="11"/>
      <c r="AL1337" s="11"/>
      <c r="AM1337" s="11"/>
    </row>
    <row r="1338" spans="17:39" x14ac:dyDescent="0.2">
      <c r="Q1338" s="11"/>
      <c r="Z1338"/>
      <c r="AA1338"/>
      <c r="AB1338"/>
      <c r="AC1338"/>
      <c r="AD1338"/>
      <c r="AE1338"/>
      <c r="AH1338" s="11"/>
      <c r="AI1338" s="11"/>
      <c r="AJ1338" s="11"/>
      <c r="AK1338" s="11"/>
      <c r="AL1338" s="11"/>
      <c r="AM1338" s="11"/>
    </row>
    <row r="1339" spans="17:39" x14ac:dyDescent="0.2">
      <c r="Q1339" s="11"/>
      <c r="Z1339"/>
      <c r="AA1339"/>
      <c r="AB1339"/>
      <c r="AC1339"/>
      <c r="AD1339"/>
      <c r="AE1339"/>
      <c r="AH1339" s="11"/>
      <c r="AI1339" s="11"/>
      <c r="AJ1339" s="11"/>
      <c r="AK1339" s="11"/>
      <c r="AL1339" s="11"/>
      <c r="AM1339" s="11"/>
    </row>
    <row r="1340" spans="17:39" x14ac:dyDescent="0.2">
      <c r="Q1340" s="11"/>
      <c r="Z1340"/>
      <c r="AA1340"/>
      <c r="AB1340"/>
      <c r="AC1340"/>
      <c r="AD1340"/>
      <c r="AE1340"/>
      <c r="AH1340" s="11"/>
      <c r="AI1340" s="11"/>
      <c r="AJ1340" s="11"/>
      <c r="AK1340" s="11"/>
      <c r="AL1340" s="11"/>
      <c r="AM1340" s="11"/>
    </row>
    <row r="1341" spans="17:39" x14ac:dyDescent="0.2">
      <c r="Q1341" s="11"/>
      <c r="Z1341"/>
      <c r="AA1341"/>
      <c r="AB1341"/>
      <c r="AC1341"/>
      <c r="AD1341"/>
      <c r="AE1341"/>
      <c r="AH1341" s="11"/>
      <c r="AI1341" s="11"/>
      <c r="AJ1341" s="11"/>
      <c r="AK1341" s="11"/>
      <c r="AL1341" s="11"/>
      <c r="AM1341" s="11"/>
    </row>
    <row r="1342" spans="17:39" x14ac:dyDescent="0.2">
      <c r="Q1342" s="11"/>
      <c r="Z1342"/>
      <c r="AA1342"/>
      <c r="AB1342"/>
      <c r="AC1342"/>
      <c r="AD1342"/>
      <c r="AE1342"/>
      <c r="AH1342" s="11"/>
      <c r="AI1342" s="11"/>
      <c r="AJ1342" s="11"/>
      <c r="AK1342" s="11"/>
      <c r="AL1342" s="11"/>
      <c r="AM1342" s="11"/>
    </row>
    <row r="1343" spans="17:39" x14ac:dyDescent="0.2">
      <c r="Q1343" s="11"/>
      <c r="Z1343"/>
      <c r="AA1343"/>
      <c r="AB1343"/>
      <c r="AC1343"/>
      <c r="AD1343"/>
      <c r="AE1343"/>
      <c r="AH1343" s="11"/>
      <c r="AI1343" s="11"/>
      <c r="AJ1343" s="11"/>
      <c r="AK1343" s="11"/>
      <c r="AL1343" s="11"/>
      <c r="AM1343" s="11"/>
    </row>
    <row r="1344" spans="17:39" x14ac:dyDescent="0.2">
      <c r="Q1344" s="11"/>
      <c r="Z1344"/>
      <c r="AA1344"/>
      <c r="AB1344"/>
      <c r="AC1344"/>
      <c r="AD1344"/>
      <c r="AE1344"/>
      <c r="AH1344" s="11"/>
      <c r="AI1344" s="11"/>
      <c r="AJ1344" s="11"/>
      <c r="AK1344" s="11"/>
      <c r="AL1344" s="11"/>
      <c r="AM1344" s="11"/>
    </row>
    <row r="1345" spans="17:39" x14ac:dyDescent="0.2">
      <c r="Q1345" s="11"/>
      <c r="Z1345"/>
      <c r="AA1345"/>
      <c r="AB1345"/>
      <c r="AC1345"/>
      <c r="AD1345"/>
      <c r="AE1345"/>
      <c r="AH1345" s="11"/>
      <c r="AI1345" s="11"/>
      <c r="AJ1345" s="11"/>
      <c r="AK1345" s="11"/>
      <c r="AL1345" s="11"/>
      <c r="AM1345" s="11"/>
    </row>
    <row r="1346" spans="17:39" x14ac:dyDescent="0.2">
      <c r="Q1346" s="11"/>
      <c r="Z1346"/>
      <c r="AA1346"/>
      <c r="AB1346"/>
      <c r="AC1346"/>
      <c r="AD1346"/>
      <c r="AE1346"/>
      <c r="AH1346" s="11"/>
      <c r="AI1346" s="11"/>
      <c r="AJ1346" s="11"/>
      <c r="AK1346" s="11"/>
      <c r="AL1346" s="11"/>
      <c r="AM1346" s="11"/>
    </row>
    <row r="1347" spans="17:39" x14ac:dyDescent="0.2">
      <c r="Q1347" s="11"/>
      <c r="Z1347"/>
      <c r="AA1347"/>
      <c r="AB1347"/>
      <c r="AC1347"/>
      <c r="AD1347"/>
      <c r="AE1347"/>
      <c r="AH1347" s="11"/>
      <c r="AI1347" s="11"/>
      <c r="AJ1347" s="11"/>
      <c r="AK1347" s="11"/>
      <c r="AL1347" s="11"/>
      <c r="AM1347" s="11"/>
    </row>
    <row r="1348" spans="17:39" x14ac:dyDescent="0.2">
      <c r="Q1348" s="11"/>
      <c r="Z1348"/>
      <c r="AA1348"/>
      <c r="AB1348"/>
      <c r="AC1348"/>
      <c r="AD1348"/>
      <c r="AE1348"/>
      <c r="AH1348" s="11"/>
      <c r="AI1348" s="11"/>
      <c r="AJ1348" s="11"/>
      <c r="AK1348" s="11"/>
      <c r="AL1348" s="11"/>
      <c r="AM1348" s="11"/>
    </row>
    <row r="1349" spans="17:39" x14ac:dyDescent="0.2">
      <c r="Q1349" s="11"/>
      <c r="Z1349"/>
      <c r="AA1349"/>
      <c r="AB1349"/>
      <c r="AC1349"/>
      <c r="AD1349"/>
      <c r="AE1349"/>
      <c r="AH1349" s="11"/>
      <c r="AI1349" s="11"/>
      <c r="AJ1349" s="11"/>
      <c r="AK1349" s="11"/>
      <c r="AL1349" s="11"/>
      <c r="AM1349" s="11"/>
    </row>
    <row r="1350" spans="17:39" x14ac:dyDescent="0.2">
      <c r="Q1350" s="11"/>
      <c r="Z1350"/>
      <c r="AA1350"/>
      <c r="AB1350"/>
      <c r="AC1350"/>
      <c r="AD1350"/>
      <c r="AE1350"/>
      <c r="AH1350" s="11"/>
      <c r="AI1350" s="11"/>
      <c r="AJ1350" s="11"/>
      <c r="AK1350" s="11"/>
      <c r="AL1350" s="11"/>
      <c r="AM1350" s="11"/>
    </row>
    <row r="1351" spans="17:39" x14ac:dyDescent="0.2">
      <c r="Q1351" s="11"/>
      <c r="Z1351"/>
      <c r="AA1351"/>
      <c r="AB1351"/>
      <c r="AC1351"/>
      <c r="AD1351"/>
      <c r="AE1351"/>
      <c r="AH1351" s="11"/>
      <c r="AI1351" s="11"/>
      <c r="AJ1351" s="11"/>
      <c r="AK1351" s="11"/>
      <c r="AL1351" s="11"/>
      <c r="AM1351" s="11"/>
    </row>
    <row r="1352" spans="17:39" x14ac:dyDescent="0.2">
      <c r="Q1352" s="11"/>
      <c r="Z1352"/>
      <c r="AA1352"/>
      <c r="AB1352"/>
      <c r="AC1352"/>
      <c r="AD1352"/>
      <c r="AE1352"/>
      <c r="AH1352" s="11"/>
      <c r="AI1352" s="11"/>
      <c r="AJ1352" s="11"/>
      <c r="AK1352" s="11"/>
      <c r="AL1352" s="11"/>
      <c r="AM1352" s="11"/>
    </row>
    <row r="1353" spans="17:39" x14ac:dyDescent="0.2">
      <c r="Q1353" s="11"/>
      <c r="Z1353"/>
      <c r="AA1353"/>
      <c r="AB1353"/>
      <c r="AC1353"/>
      <c r="AD1353"/>
      <c r="AE1353"/>
      <c r="AH1353" s="11"/>
      <c r="AI1353" s="11"/>
      <c r="AJ1353" s="11"/>
      <c r="AK1353" s="11"/>
      <c r="AL1353" s="11"/>
      <c r="AM1353" s="11"/>
    </row>
    <row r="1354" spans="17:39" x14ac:dyDescent="0.2">
      <c r="Q1354" s="11"/>
      <c r="Z1354"/>
      <c r="AA1354"/>
      <c r="AB1354"/>
      <c r="AC1354"/>
      <c r="AD1354"/>
      <c r="AE1354"/>
      <c r="AH1354" s="11"/>
      <c r="AI1354" s="11"/>
      <c r="AJ1354" s="11"/>
      <c r="AK1354" s="11"/>
      <c r="AL1354" s="11"/>
      <c r="AM1354" s="11"/>
    </row>
    <row r="1355" spans="17:39" x14ac:dyDescent="0.2">
      <c r="Q1355" s="11"/>
      <c r="Z1355"/>
      <c r="AA1355"/>
      <c r="AB1355"/>
      <c r="AC1355"/>
      <c r="AD1355"/>
      <c r="AE1355"/>
      <c r="AH1355" s="11"/>
      <c r="AI1355" s="11"/>
      <c r="AJ1355" s="11"/>
      <c r="AK1355" s="11"/>
      <c r="AL1355" s="11"/>
      <c r="AM1355" s="11"/>
    </row>
    <row r="1356" spans="17:39" x14ac:dyDescent="0.2">
      <c r="Q1356" s="11"/>
      <c r="Z1356"/>
      <c r="AA1356"/>
      <c r="AB1356"/>
      <c r="AC1356"/>
      <c r="AD1356"/>
      <c r="AE1356"/>
      <c r="AH1356" s="11"/>
      <c r="AI1356" s="11"/>
      <c r="AJ1356" s="11"/>
      <c r="AK1356" s="11"/>
      <c r="AL1356" s="11"/>
      <c r="AM1356" s="11"/>
    </row>
    <row r="1357" spans="17:39" x14ac:dyDescent="0.2">
      <c r="Q1357" s="11"/>
      <c r="Z1357"/>
      <c r="AA1357"/>
      <c r="AB1357"/>
      <c r="AC1357"/>
      <c r="AD1357"/>
      <c r="AE1357"/>
      <c r="AH1357" s="11"/>
      <c r="AI1357" s="11"/>
      <c r="AJ1357" s="11"/>
      <c r="AK1357" s="11"/>
      <c r="AL1357" s="11"/>
      <c r="AM1357" s="11"/>
    </row>
    <row r="1358" spans="17:39" x14ac:dyDescent="0.2">
      <c r="Q1358" s="11"/>
      <c r="Z1358"/>
      <c r="AA1358"/>
      <c r="AB1358"/>
      <c r="AC1358"/>
      <c r="AD1358"/>
      <c r="AE1358"/>
      <c r="AH1358" s="11"/>
      <c r="AI1358" s="11"/>
      <c r="AJ1358" s="11"/>
      <c r="AK1358" s="11"/>
      <c r="AL1358" s="11"/>
      <c r="AM1358" s="11"/>
    </row>
    <row r="1359" spans="17:39" x14ac:dyDescent="0.2">
      <c r="Q1359" s="11"/>
      <c r="Z1359"/>
      <c r="AA1359"/>
      <c r="AB1359"/>
      <c r="AC1359"/>
      <c r="AD1359"/>
      <c r="AE1359"/>
      <c r="AH1359" s="11"/>
      <c r="AI1359" s="11"/>
      <c r="AJ1359" s="11"/>
      <c r="AK1359" s="11"/>
      <c r="AL1359" s="11"/>
      <c r="AM1359" s="11"/>
    </row>
    <row r="1360" spans="17:39" x14ac:dyDescent="0.2">
      <c r="Q1360" s="11"/>
      <c r="Z1360"/>
      <c r="AA1360"/>
      <c r="AB1360"/>
      <c r="AC1360"/>
      <c r="AD1360"/>
      <c r="AE1360"/>
      <c r="AH1360" s="11"/>
      <c r="AI1360" s="11"/>
      <c r="AJ1360" s="11"/>
      <c r="AK1360" s="11"/>
      <c r="AL1360" s="11"/>
      <c r="AM1360" s="11"/>
    </row>
    <row r="1361" spans="17:39" x14ac:dyDescent="0.2">
      <c r="Q1361" s="11"/>
      <c r="Z1361"/>
      <c r="AA1361"/>
      <c r="AB1361"/>
      <c r="AC1361"/>
      <c r="AD1361"/>
      <c r="AE1361"/>
      <c r="AH1361" s="11"/>
      <c r="AI1361" s="11"/>
      <c r="AJ1361" s="11"/>
      <c r="AK1361" s="11"/>
      <c r="AL1361" s="11"/>
      <c r="AM1361" s="11"/>
    </row>
    <row r="1362" spans="17:39" x14ac:dyDescent="0.2">
      <c r="Q1362" s="11"/>
      <c r="Z1362"/>
      <c r="AA1362"/>
      <c r="AB1362"/>
      <c r="AC1362"/>
      <c r="AD1362"/>
      <c r="AE1362"/>
      <c r="AH1362" s="11"/>
      <c r="AI1362" s="11"/>
      <c r="AJ1362" s="11"/>
      <c r="AK1362" s="11"/>
      <c r="AL1362" s="11"/>
      <c r="AM1362" s="11"/>
    </row>
    <row r="1363" spans="17:39" x14ac:dyDescent="0.2">
      <c r="Q1363" s="11"/>
      <c r="Z1363"/>
      <c r="AA1363"/>
      <c r="AB1363"/>
      <c r="AC1363"/>
      <c r="AD1363"/>
      <c r="AE1363"/>
      <c r="AH1363" s="11"/>
      <c r="AI1363" s="11"/>
      <c r="AJ1363" s="11"/>
      <c r="AK1363" s="11"/>
      <c r="AL1363" s="11"/>
      <c r="AM1363" s="11"/>
    </row>
    <row r="1364" spans="17:39" x14ac:dyDescent="0.2">
      <c r="Q1364" s="11"/>
      <c r="Z1364"/>
      <c r="AA1364"/>
      <c r="AB1364"/>
      <c r="AC1364"/>
      <c r="AD1364"/>
      <c r="AE1364"/>
      <c r="AH1364" s="11"/>
      <c r="AI1364" s="11"/>
      <c r="AJ1364" s="11"/>
      <c r="AK1364" s="11"/>
      <c r="AL1364" s="11"/>
      <c r="AM1364" s="11"/>
    </row>
    <row r="1365" spans="17:39" x14ac:dyDescent="0.2">
      <c r="Q1365" s="11"/>
      <c r="Z1365"/>
      <c r="AA1365"/>
      <c r="AB1365"/>
      <c r="AC1365"/>
      <c r="AD1365"/>
      <c r="AE1365"/>
      <c r="AH1365" s="11"/>
      <c r="AI1365" s="11"/>
      <c r="AJ1365" s="11"/>
      <c r="AK1365" s="11"/>
      <c r="AL1365" s="11"/>
      <c r="AM1365" s="11"/>
    </row>
    <row r="1366" spans="17:39" x14ac:dyDescent="0.2">
      <c r="Q1366" s="11"/>
      <c r="Z1366"/>
      <c r="AA1366"/>
      <c r="AB1366"/>
      <c r="AC1366"/>
      <c r="AD1366"/>
      <c r="AE1366"/>
      <c r="AH1366" s="11"/>
      <c r="AI1366" s="11"/>
      <c r="AJ1366" s="11"/>
      <c r="AK1366" s="11"/>
      <c r="AL1366" s="11"/>
      <c r="AM1366" s="11"/>
    </row>
    <row r="1367" spans="17:39" x14ac:dyDescent="0.2">
      <c r="Q1367" s="11"/>
      <c r="Z1367"/>
      <c r="AA1367"/>
      <c r="AB1367"/>
      <c r="AC1367"/>
      <c r="AD1367"/>
      <c r="AE1367"/>
      <c r="AH1367" s="11"/>
      <c r="AI1367" s="11"/>
      <c r="AJ1367" s="11"/>
      <c r="AK1367" s="11"/>
      <c r="AL1367" s="11"/>
      <c r="AM1367" s="11"/>
    </row>
    <row r="1368" spans="17:39" x14ac:dyDescent="0.2">
      <c r="Q1368" s="11"/>
      <c r="Z1368"/>
      <c r="AA1368"/>
      <c r="AB1368"/>
      <c r="AC1368"/>
      <c r="AD1368"/>
      <c r="AE1368"/>
      <c r="AH1368" s="11"/>
      <c r="AI1368" s="11"/>
      <c r="AJ1368" s="11"/>
      <c r="AK1368" s="11"/>
      <c r="AL1368" s="11"/>
      <c r="AM1368" s="11"/>
    </row>
    <row r="1369" spans="17:39" x14ac:dyDescent="0.2">
      <c r="Q1369" s="11"/>
      <c r="Z1369"/>
      <c r="AA1369"/>
      <c r="AB1369"/>
      <c r="AC1369"/>
      <c r="AD1369"/>
      <c r="AE1369"/>
      <c r="AH1369" s="11"/>
      <c r="AI1369" s="11"/>
      <c r="AJ1369" s="11"/>
      <c r="AK1369" s="11"/>
      <c r="AL1369" s="11"/>
      <c r="AM1369" s="11"/>
    </row>
    <row r="1370" spans="17:39" x14ac:dyDescent="0.2">
      <c r="Q1370" s="11"/>
      <c r="Z1370"/>
      <c r="AA1370"/>
      <c r="AB1370"/>
      <c r="AC1370"/>
      <c r="AD1370"/>
      <c r="AE1370"/>
      <c r="AH1370" s="11"/>
      <c r="AI1370" s="11"/>
      <c r="AJ1370" s="11"/>
      <c r="AK1370" s="11"/>
      <c r="AL1370" s="11"/>
      <c r="AM1370" s="11"/>
    </row>
    <row r="1371" spans="17:39" x14ac:dyDescent="0.2">
      <c r="Q1371" s="11"/>
      <c r="Z1371"/>
      <c r="AA1371"/>
      <c r="AB1371"/>
      <c r="AC1371"/>
      <c r="AD1371"/>
      <c r="AE1371"/>
      <c r="AH1371" s="11"/>
      <c r="AI1371" s="11"/>
      <c r="AJ1371" s="11"/>
      <c r="AK1371" s="11"/>
      <c r="AL1371" s="11"/>
      <c r="AM1371" s="11"/>
    </row>
    <row r="1372" spans="17:39" x14ac:dyDescent="0.2">
      <c r="Q1372" s="11"/>
      <c r="Z1372"/>
      <c r="AA1372"/>
      <c r="AB1372"/>
      <c r="AC1372"/>
      <c r="AD1372"/>
      <c r="AE1372"/>
      <c r="AH1372" s="11"/>
      <c r="AI1372" s="11"/>
      <c r="AJ1372" s="11"/>
      <c r="AK1372" s="11"/>
      <c r="AL1372" s="11"/>
      <c r="AM1372" s="11"/>
    </row>
    <row r="1373" spans="17:39" x14ac:dyDescent="0.2">
      <c r="Q1373" s="11"/>
      <c r="Z1373"/>
      <c r="AA1373"/>
      <c r="AB1373"/>
      <c r="AC1373"/>
      <c r="AD1373"/>
      <c r="AE1373"/>
      <c r="AH1373" s="11"/>
      <c r="AI1373" s="11"/>
      <c r="AJ1373" s="11"/>
      <c r="AK1373" s="11"/>
      <c r="AL1373" s="11"/>
      <c r="AM1373" s="11"/>
    </row>
    <row r="1374" spans="17:39" x14ac:dyDescent="0.2">
      <c r="Q1374" s="11"/>
      <c r="Z1374"/>
      <c r="AA1374"/>
      <c r="AB1374"/>
      <c r="AC1374"/>
      <c r="AD1374"/>
      <c r="AE1374"/>
      <c r="AH1374" s="11"/>
      <c r="AI1374" s="11"/>
      <c r="AJ1374" s="11"/>
      <c r="AK1374" s="11"/>
      <c r="AL1374" s="11"/>
      <c r="AM1374" s="11"/>
    </row>
    <row r="1375" spans="17:39" x14ac:dyDescent="0.2">
      <c r="Q1375" s="11"/>
      <c r="Z1375"/>
      <c r="AA1375"/>
      <c r="AB1375"/>
      <c r="AC1375"/>
      <c r="AD1375"/>
      <c r="AE1375"/>
      <c r="AH1375" s="11"/>
      <c r="AI1375" s="11"/>
      <c r="AJ1375" s="11"/>
      <c r="AK1375" s="11"/>
      <c r="AL1375" s="11"/>
      <c r="AM1375" s="11"/>
    </row>
    <row r="1376" spans="17:39" x14ac:dyDescent="0.2">
      <c r="Q1376" s="11"/>
      <c r="Z1376"/>
      <c r="AA1376"/>
      <c r="AB1376"/>
      <c r="AC1376"/>
      <c r="AD1376"/>
      <c r="AE1376"/>
      <c r="AH1376" s="11"/>
      <c r="AI1376" s="11"/>
      <c r="AJ1376" s="11"/>
      <c r="AK1376" s="11"/>
      <c r="AL1376" s="11"/>
      <c r="AM1376" s="11"/>
    </row>
    <row r="1377" spans="17:39" x14ac:dyDescent="0.2">
      <c r="Q1377" s="11"/>
      <c r="Z1377"/>
      <c r="AA1377"/>
      <c r="AB1377"/>
      <c r="AC1377"/>
      <c r="AD1377"/>
      <c r="AE1377"/>
      <c r="AH1377" s="11"/>
      <c r="AI1377" s="11"/>
      <c r="AJ1377" s="11"/>
      <c r="AK1377" s="11"/>
      <c r="AL1377" s="11"/>
      <c r="AM1377" s="11"/>
    </row>
    <row r="1378" spans="17:39" x14ac:dyDescent="0.2">
      <c r="Q1378" s="11"/>
      <c r="Z1378"/>
      <c r="AA1378"/>
      <c r="AB1378"/>
      <c r="AC1378"/>
      <c r="AD1378"/>
      <c r="AE1378"/>
      <c r="AH1378" s="11"/>
      <c r="AI1378" s="11"/>
      <c r="AJ1378" s="11"/>
      <c r="AK1378" s="11"/>
      <c r="AL1378" s="11"/>
      <c r="AM1378" s="11"/>
    </row>
    <row r="1379" spans="17:39" x14ac:dyDescent="0.2">
      <c r="Q1379" s="11"/>
      <c r="Z1379"/>
      <c r="AA1379"/>
      <c r="AB1379"/>
      <c r="AC1379"/>
      <c r="AD1379"/>
      <c r="AE1379"/>
      <c r="AH1379" s="11"/>
      <c r="AI1379" s="11"/>
      <c r="AJ1379" s="11"/>
      <c r="AK1379" s="11"/>
      <c r="AL1379" s="11"/>
      <c r="AM1379" s="11"/>
    </row>
    <row r="1380" spans="17:39" x14ac:dyDescent="0.2">
      <c r="Q1380" s="11"/>
      <c r="Z1380"/>
      <c r="AA1380"/>
      <c r="AB1380"/>
      <c r="AC1380"/>
      <c r="AD1380"/>
      <c r="AE1380"/>
      <c r="AH1380" s="11"/>
      <c r="AI1380" s="11"/>
      <c r="AJ1380" s="11"/>
      <c r="AK1380" s="11"/>
      <c r="AL1380" s="11"/>
      <c r="AM1380" s="11"/>
    </row>
    <row r="1381" spans="17:39" x14ac:dyDescent="0.2">
      <c r="Q1381" s="11"/>
      <c r="Z1381"/>
      <c r="AA1381"/>
      <c r="AB1381"/>
      <c r="AC1381"/>
      <c r="AD1381"/>
      <c r="AE1381"/>
      <c r="AH1381" s="11"/>
      <c r="AI1381" s="11"/>
      <c r="AJ1381" s="11"/>
      <c r="AK1381" s="11"/>
      <c r="AL1381" s="11"/>
      <c r="AM1381" s="11"/>
    </row>
    <row r="1382" spans="17:39" x14ac:dyDescent="0.2">
      <c r="Q1382" s="11"/>
      <c r="Z1382"/>
      <c r="AA1382"/>
      <c r="AB1382"/>
      <c r="AC1382"/>
      <c r="AD1382"/>
      <c r="AE1382"/>
      <c r="AH1382" s="11"/>
      <c r="AI1382" s="11"/>
      <c r="AJ1382" s="11"/>
      <c r="AK1382" s="11"/>
      <c r="AL1382" s="11"/>
      <c r="AM1382" s="11"/>
    </row>
    <row r="1383" spans="17:39" x14ac:dyDescent="0.2">
      <c r="Q1383" s="11"/>
      <c r="Z1383"/>
      <c r="AA1383"/>
      <c r="AB1383"/>
      <c r="AC1383"/>
      <c r="AD1383"/>
      <c r="AE1383"/>
      <c r="AH1383" s="11"/>
      <c r="AI1383" s="11"/>
      <c r="AJ1383" s="11"/>
      <c r="AK1383" s="11"/>
      <c r="AL1383" s="11"/>
      <c r="AM1383" s="11"/>
    </row>
    <row r="1384" spans="17:39" x14ac:dyDescent="0.2">
      <c r="Q1384" s="11"/>
      <c r="Z1384"/>
      <c r="AA1384"/>
      <c r="AB1384"/>
      <c r="AC1384"/>
      <c r="AD1384"/>
      <c r="AE1384"/>
      <c r="AH1384" s="11"/>
      <c r="AI1384" s="11"/>
      <c r="AJ1384" s="11"/>
      <c r="AK1384" s="11"/>
      <c r="AL1384" s="11"/>
      <c r="AM1384" s="11"/>
    </row>
    <row r="1385" spans="17:39" x14ac:dyDescent="0.2">
      <c r="Q1385" s="11"/>
      <c r="Z1385"/>
      <c r="AA1385"/>
      <c r="AB1385"/>
      <c r="AC1385"/>
      <c r="AD1385"/>
      <c r="AE1385"/>
      <c r="AH1385" s="11"/>
      <c r="AI1385" s="11"/>
      <c r="AJ1385" s="11"/>
      <c r="AK1385" s="11"/>
      <c r="AL1385" s="11"/>
      <c r="AM1385" s="11"/>
    </row>
    <row r="1386" spans="17:39" x14ac:dyDescent="0.2">
      <c r="Q1386" s="11"/>
      <c r="Z1386"/>
      <c r="AA1386"/>
      <c r="AB1386"/>
      <c r="AC1386"/>
      <c r="AD1386"/>
      <c r="AE1386"/>
      <c r="AH1386" s="11"/>
      <c r="AI1386" s="11"/>
      <c r="AJ1386" s="11"/>
      <c r="AK1386" s="11"/>
      <c r="AL1386" s="11"/>
      <c r="AM1386" s="11"/>
    </row>
    <row r="1387" spans="17:39" x14ac:dyDescent="0.2">
      <c r="Q1387" s="11"/>
      <c r="Z1387"/>
      <c r="AA1387"/>
      <c r="AB1387"/>
      <c r="AC1387"/>
      <c r="AD1387"/>
      <c r="AE1387"/>
      <c r="AH1387" s="11"/>
      <c r="AI1387" s="11"/>
      <c r="AJ1387" s="11"/>
      <c r="AK1387" s="11"/>
      <c r="AL1387" s="11"/>
      <c r="AM1387" s="11"/>
    </row>
    <row r="1388" spans="17:39" x14ac:dyDescent="0.2">
      <c r="Q1388" s="11"/>
      <c r="Z1388"/>
      <c r="AA1388"/>
      <c r="AB1388"/>
      <c r="AC1388"/>
      <c r="AD1388"/>
      <c r="AE1388"/>
      <c r="AH1388" s="11"/>
      <c r="AI1388" s="11"/>
      <c r="AJ1388" s="11"/>
      <c r="AK1388" s="11"/>
      <c r="AL1388" s="11"/>
      <c r="AM1388" s="11"/>
    </row>
    <row r="1389" spans="17:39" x14ac:dyDescent="0.2">
      <c r="Q1389" s="11"/>
      <c r="Z1389"/>
      <c r="AA1389"/>
      <c r="AB1389"/>
      <c r="AC1389"/>
      <c r="AD1389"/>
      <c r="AE1389"/>
      <c r="AH1389" s="11"/>
      <c r="AI1389" s="11"/>
      <c r="AJ1389" s="11"/>
      <c r="AK1389" s="11"/>
      <c r="AL1389" s="11"/>
      <c r="AM1389" s="11"/>
    </row>
    <row r="1390" spans="17:39" x14ac:dyDescent="0.2">
      <c r="Q1390" s="11"/>
      <c r="Z1390"/>
      <c r="AA1390"/>
      <c r="AB1390"/>
      <c r="AC1390"/>
      <c r="AD1390"/>
      <c r="AE1390"/>
      <c r="AH1390" s="11"/>
      <c r="AI1390" s="11"/>
      <c r="AJ1390" s="11"/>
      <c r="AK1390" s="11"/>
      <c r="AL1390" s="11"/>
      <c r="AM1390" s="11"/>
    </row>
    <row r="1391" spans="17:39" x14ac:dyDescent="0.2">
      <c r="Q1391" s="11"/>
      <c r="Z1391"/>
      <c r="AA1391"/>
      <c r="AB1391"/>
      <c r="AC1391"/>
      <c r="AD1391"/>
      <c r="AE1391"/>
      <c r="AH1391" s="11"/>
      <c r="AI1391" s="11"/>
      <c r="AJ1391" s="11"/>
      <c r="AK1391" s="11"/>
      <c r="AL1391" s="11"/>
      <c r="AM1391" s="11"/>
    </row>
    <row r="1392" spans="17:39" x14ac:dyDescent="0.2">
      <c r="Q1392" s="11"/>
      <c r="Z1392"/>
      <c r="AA1392"/>
      <c r="AB1392"/>
      <c r="AC1392"/>
      <c r="AD1392"/>
      <c r="AE1392"/>
      <c r="AH1392" s="11"/>
      <c r="AI1392" s="11"/>
      <c r="AJ1392" s="11"/>
      <c r="AK1392" s="11"/>
      <c r="AL1392" s="11"/>
      <c r="AM1392" s="11"/>
    </row>
    <row r="1393" spans="17:39" x14ac:dyDescent="0.2">
      <c r="Q1393" s="11"/>
      <c r="Z1393"/>
      <c r="AA1393"/>
      <c r="AB1393"/>
      <c r="AC1393"/>
      <c r="AD1393"/>
      <c r="AE1393"/>
      <c r="AH1393" s="11"/>
      <c r="AI1393" s="11"/>
      <c r="AJ1393" s="11"/>
      <c r="AK1393" s="11"/>
      <c r="AL1393" s="11"/>
      <c r="AM1393" s="11"/>
    </row>
    <row r="1394" spans="17:39" x14ac:dyDescent="0.2">
      <c r="Q1394" s="11"/>
      <c r="Z1394"/>
      <c r="AA1394"/>
      <c r="AB1394"/>
      <c r="AC1394"/>
      <c r="AD1394"/>
      <c r="AE1394"/>
      <c r="AH1394" s="11"/>
      <c r="AI1394" s="11"/>
      <c r="AJ1394" s="11"/>
      <c r="AK1394" s="11"/>
      <c r="AL1394" s="11"/>
      <c r="AM1394" s="11"/>
    </row>
    <row r="1395" spans="17:39" x14ac:dyDescent="0.2">
      <c r="Q1395" s="11"/>
      <c r="Z1395"/>
      <c r="AA1395"/>
      <c r="AB1395"/>
      <c r="AC1395"/>
      <c r="AD1395"/>
      <c r="AE1395"/>
      <c r="AH1395" s="11"/>
      <c r="AI1395" s="11"/>
      <c r="AJ1395" s="11"/>
      <c r="AK1395" s="11"/>
      <c r="AL1395" s="11"/>
      <c r="AM1395" s="11"/>
    </row>
    <row r="1396" spans="17:39" x14ac:dyDescent="0.2">
      <c r="Q1396" s="11"/>
      <c r="Z1396"/>
      <c r="AA1396"/>
      <c r="AB1396"/>
      <c r="AC1396"/>
      <c r="AD1396"/>
      <c r="AE1396"/>
      <c r="AH1396" s="11"/>
      <c r="AI1396" s="11"/>
      <c r="AJ1396" s="11"/>
      <c r="AK1396" s="11"/>
      <c r="AL1396" s="11"/>
      <c r="AM1396" s="11"/>
    </row>
    <row r="1397" spans="17:39" x14ac:dyDescent="0.2">
      <c r="Q1397" s="11"/>
      <c r="Z1397"/>
      <c r="AA1397"/>
      <c r="AB1397"/>
      <c r="AC1397"/>
      <c r="AD1397"/>
      <c r="AE1397"/>
      <c r="AH1397" s="11"/>
      <c r="AI1397" s="11"/>
      <c r="AJ1397" s="11"/>
      <c r="AK1397" s="11"/>
      <c r="AL1397" s="11"/>
      <c r="AM1397" s="11"/>
    </row>
    <row r="1398" spans="17:39" x14ac:dyDescent="0.2">
      <c r="Q1398" s="11"/>
      <c r="Z1398"/>
      <c r="AA1398"/>
      <c r="AB1398"/>
      <c r="AC1398"/>
      <c r="AD1398"/>
      <c r="AE1398"/>
      <c r="AH1398" s="11"/>
      <c r="AI1398" s="11"/>
      <c r="AJ1398" s="11"/>
      <c r="AK1398" s="11"/>
      <c r="AL1398" s="11"/>
      <c r="AM1398" s="11"/>
    </row>
    <row r="1399" spans="17:39" x14ac:dyDescent="0.2">
      <c r="Q1399" s="11"/>
      <c r="Z1399"/>
      <c r="AA1399"/>
      <c r="AB1399"/>
      <c r="AC1399"/>
      <c r="AD1399"/>
      <c r="AE1399"/>
      <c r="AH1399" s="11"/>
      <c r="AI1399" s="11"/>
      <c r="AJ1399" s="11"/>
      <c r="AK1399" s="11"/>
      <c r="AL1399" s="11"/>
      <c r="AM1399" s="11"/>
    </row>
    <row r="1400" spans="17:39" x14ac:dyDescent="0.2">
      <c r="Q1400" s="11"/>
      <c r="Z1400"/>
      <c r="AA1400"/>
      <c r="AB1400"/>
      <c r="AC1400"/>
      <c r="AD1400"/>
      <c r="AE1400"/>
      <c r="AH1400" s="11"/>
      <c r="AI1400" s="11"/>
      <c r="AJ1400" s="11"/>
      <c r="AK1400" s="11"/>
      <c r="AL1400" s="11"/>
      <c r="AM1400" s="11"/>
    </row>
    <row r="1401" spans="17:39" x14ac:dyDescent="0.2">
      <c r="Q1401" s="11"/>
      <c r="Z1401"/>
      <c r="AA1401"/>
      <c r="AB1401"/>
      <c r="AC1401"/>
      <c r="AD1401"/>
      <c r="AE1401"/>
      <c r="AH1401" s="11"/>
      <c r="AI1401" s="11"/>
      <c r="AJ1401" s="11"/>
      <c r="AK1401" s="11"/>
      <c r="AL1401" s="11"/>
      <c r="AM1401" s="11"/>
    </row>
    <row r="1402" spans="17:39" x14ac:dyDescent="0.2">
      <c r="Q1402" s="11"/>
      <c r="Z1402"/>
      <c r="AA1402"/>
      <c r="AB1402"/>
      <c r="AC1402"/>
      <c r="AD1402"/>
      <c r="AE1402"/>
      <c r="AH1402" s="11"/>
      <c r="AI1402" s="11"/>
      <c r="AJ1402" s="11"/>
      <c r="AK1402" s="11"/>
      <c r="AL1402" s="11"/>
      <c r="AM1402" s="11"/>
    </row>
    <row r="1403" spans="17:39" x14ac:dyDescent="0.2">
      <c r="Q1403" s="11"/>
      <c r="Z1403"/>
      <c r="AA1403"/>
      <c r="AB1403"/>
      <c r="AC1403"/>
      <c r="AD1403"/>
      <c r="AE1403"/>
      <c r="AH1403" s="11"/>
      <c r="AI1403" s="11"/>
      <c r="AJ1403" s="11"/>
      <c r="AK1403" s="11"/>
      <c r="AL1403" s="11"/>
      <c r="AM1403" s="11"/>
    </row>
    <row r="1404" spans="17:39" x14ac:dyDescent="0.2">
      <c r="Q1404" s="11"/>
      <c r="Z1404"/>
      <c r="AA1404"/>
      <c r="AB1404"/>
      <c r="AC1404"/>
      <c r="AD1404"/>
      <c r="AE1404"/>
      <c r="AH1404" s="11"/>
      <c r="AI1404" s="11"/>
      <c r="AJ1404" s="11"/>
      <c r="AK1404" s="11"/>
      <c r="AL1404" s="11"/>
      <c r="AM1404" s="11"/>
    </row>
    <row r="1405" spans="17:39" x14ac:dyDescent="0.2">
      <c r="Q1405" s="11"/>
      <c r="Z1405"/>
      <c r="AA1405"/>
      <c r="AB1405"/>
      <c r="AC1405"/>
      <c r="AD1405"/>
      <c r="AE1405"/>
      <c r="AH1405" s="11"/>
      <c r="AI1405" s="11"/>
      <c r="AJ1405" s="11"/>
      <c r="AK1405" s="11"/>
      <c r="AL1405" s="11"/>
      <c r="AM1405" s="11"/>
    </row>
    <row r="1406" spans="17:39" x14ac:dyDescent="0.2">
      <c r="Q1406" s="11"/>
      <c r="Z1406"/>
      <c r="AA1406"/>
      <c r="AB1406"/>
      <c r="AC1406"/>
      <c r="AD1406"/>
      <c r="AE1406"/>
      <c r="AH1406" s="11"/>
      <c r="AI1406" s="11"/>
      <c r="AJ1406" s="11"/>
      <c r="AK1406" s="11"/>
      <c r="AL1406" s="11"/>
      <c r="AM1406" s="11"/>
    </row>
    <row r="1407" spans="17:39" x14ac:dyDescent="0.2">
      <c r="Q1407" s="11"/>
      <c r="Z1407"/>
      <c r="AA1407"/>
      <c r="AB1407"/>
      <c r="AC1407"/>
      <c r="AD1407"/>
      <c r="AE1407"/>
      <c r="AH1407" s="11"/>
      <c r="AI1407" s="11"/>
      <c r="AJ1407" s="11"/>
      <c r="AK1407" s="11"/>
      <c r="AL1407" s="11"/>
      <c r="AM1407" s="11"/>
    </row>
    <row r="1408" spans="17:39" x14ac:dyDescent="0.2">
      <c r="Q1408" s="11"/>
      <c r="Z1408"/>
      <c r="AA1408"/>
      <c r="AB1408"/>
      <c r="AC1408"/>
      <c r="AD1408"/>
      <c r="AE1408"/>
      <c r="AH1408" s="11"/>
      <c r="AI1408" s="11"/>
      <c r="AJ1408" s="11"/>
      <c r="AK1408" s="11"/>
      <c r="AL1408" s="11"/>
      <c r="AM1408" s="11"/>
    </row>
    <row r="1409" spans="17:39" x14ac:dyDescent="0.2">
      <c r="Q1409" s="11"/>
      <c r="Z1409"/>
      <c r="AA1409"/>
      <c r="AB1409"/>
      <c r="AC1409"/>
      <c r="AD1409"/>
      <c r="AE1409"/>
      <c r="AH1409" s="11"/>
      <c r="AI1409" s="11"/>
      <c r="AJ1409" s="11"/>
      <c r="AK1409" s="11"/>
      <c r="AL1409" s="11"/>
      <c r="AM1409" s="11"/>
    </row>
    <row r="1410" spans="17:39" x14ac:dyDescent="0.2">
      <c r="Q1410" s="11"/>
      <c r="Z1410"/>
      <c r="AA1410"/>
      <c r="AB1410"/>
      <c r="AC1410"/>
      <c r="AD1410"/>
      <c r="AE1410"/>
      <c r="AH1410" s="11"/>
      <c r="AI1410" s="11"/>
      <c r="AJ1410" s="11"/>
      <c r="AK1410" s="11"/>
      <c r="AL1410" s="11"/>
      <c r="AM1410" s="11"/>
    </row>
    <row r="1411" spans="17:39" x14ac:dyDescent="0.2">
      <c r="Q1411" s="11"/>
      <c r="Z1411"/>
      <c r="AA1411"/>
      <c r="AB1411"/>
      <c r="AC1411"/>
      <c r="AD1411"/>
      <c r="AE1411"/>
      <c r="AH1411" s="11"/>
      <c r="AI1411" s="11"/>
      <c r="AJ1411" s="11"/>
      <c r="AK1411" s="11"/>
      <c r="AL1411" s="11"/>
      <c r="AM1411" s="11"/>
    </row>
    <row r="1412" spans="17:39" x14ac:dyDescent="0.2">
      <c r="Q1412" s="11"/>
      <c r="Z1412"/>
      <c r="AA1412"/>
      <c r="AB1412"/>
      <c r="AC1412"/>
      <c r="AD1412"/>
      <c r="AE1412"/>
      <c r="AH1412" s="11"/>
      <c r="AI1412" s="11"/>
      <c r="AJ1412" s="11"/>
      <c r="AK1412" s="11"/>
      <c r="AL1412" s="11"/>
      <c r="AM1412" s="11"/>
    </row>
    <row r="1413" spans="17:39" x14ac:dyDescent="0.2">
      <c r="Q1413" s="11"/>
      <c r="Z1413"/>
      <c r="AA1413"/>
      <c r="AB1413"/>
      <c r="AC1413"/>
      <c r="AD1413"/>
      <c r="AE1413"/>
      <c r="AH1413" s="11"/>
      <c r="AI1413" s="11"/>
      <c r="AJ1413" s="11"/>
      <c r="AK1413" s="11"/>
      <c r="AL1413" s="11"/>
      <c r="AM1413" s="11"/>
    </row>
    <row r="1414" spans="17:39" x14ac:dyDescent="0.2">
      <c r="Q1414" s="11"/>
      <c r="Z1414"/>
      <c r="AA1414"/>
      <c r="AB1414"/>
      <c r="AC1414"/>
      <c r="AD1414"/>
      <c r="AE1414"/>
      <c r="AH1414" s="11"/>
      <c r="AI1414" s="11"/>
      <c r="AJ1414" s="11"/>
      <c r="AK1414" s="11"/>
      <c r="AL1414" s="11"/>
      <c r="AM1414" s="11"/>
    </row>
    <row r="1415" spans="17:39" x14ac:dyDescent="0.2">
      <c r="Q1415" s="11"/>
      <c r="Z1415"/>
      <c r="AA1415"/>
      <c r="AB1415"/>
      <c r="AC1415"/>
      <c r="AD1415"/>
      <c r="AE1415"/>
      <c r="AH1415" s="11"/>
      <c r="AI1415" s="11"/>
      <c r="AJ1415" s="11"/>
      <c r="AK1415" s="11"/>
      <c r="AL1415" s="11"/>
      <c r="AM1415" s="11"/>
    </row>
    <row r="1416" spans="17:39" x14ac:dyDescent="0.2">
      <c r="Q1416" s="11"/>
      <c r="Z1416"/>
      <c r="AA1416"/>
      <c r="AB1416"/>
      <c r="AC1416"/>
      <c r="AD1416"/>
      <c r="AE1416"/>
      <c r="AH1416" s="11"/>
      <c r="AI1416" s="11"/>
      <c r="AJ1416" s="11"/>
      <c r="AK1416" s="11"/>
      <c r="AL1416" s="11"/>
      <c r="AM1416" s="11"/>
    </row>
    <row r="1417" spans="17:39" x14ac:dyDescent="0.2">
      <c r="Q1417" s="11"/>
      <c r="Z1417"/>
      <c r="AA1417"/>
      <c r="AB1417"/>
      <c r="AC1417"/>
      <c r="AD1417"/>
      <c r="AE1417"/>
      <c r="AH1417" s="11"/>
      <c r="AI1417" s="11"/>
      <c r="AJ1417" s="11"/>
      <c r="AK1417" s="11"/>
      <c r="AL1417" s="11"/>
      <c r="AM1417" s="11"/>
    </row>
    <row r="1418" spans="17:39" x14ac:dyDescent="0.2">
      <c r="Q1418" s="11"/>
      <c r="Z1418"/>
      <c r="AA1418"/>
      <c r="AB1418"/>
      <c r="AC1418"/>
      <c r="AD1418"/>
      <c r="AE1418"/>
      <c r="AH1418" s="11"/>
      <c r="AI1418" s="11"/>
      <c r="AJ1418" s="11"/>
      <c r="AK1418" s="11"/>
      <c r="AL1418" s="11"/>
      <c r="AM1418" s="11"/>
    </row>
    <row r="1419" spans="17:39" x14ac:dyDescent="0.2">
      <c r="Q1419" s="11"/>
      <c r="Z1419"/>
      <c r="AA1419"/>
      <c r="AB1419"/>
      <c r="AC1419"/>
      <c r="AD1419"/>
      <c r="AE1419"/>
      <c r="AH1419" s="11"/>
      <c r="AI1419" s="11"/>
      <c r="AJ1419" s="11"/>
      <c r="AK1419" s="11"/>
      <c r="AL1419" s="11"/>
      <c r="AM1419" s="11"/>
    </row>
    <row r="1420" spans="17:39" x14ac:dyDescent="0.2">
      <c r="Q1420" s="11"/>
      <c r="Z1420"/>
      <c r="AA1420"/>
      <c r="AB1420"/>
      <c r="AC1420"/>
      <c r="AD1420"/>
      <c r="AE1420"/>
      <c r="AH1420" s="11"/>
      <c r="AI1420" s="11"/>
      <c r="AJ1420" s="11"/>
      <c r="AK1420" s="11"/>
      <c r="AL1420" s="11"/>
      <c r="AM1420" s="11"/>
    </row>
    <row r="1421" spans="17:39" x14ac:dyDescent="0.2">
      <c r="Q1421" s="11"/>
      <c r="Z1421"/>
      <c r="AA1421"/>
      <c r="AB1421"/>
      <c r="AC1421"/>
      <c r="AD1421"/>
      <c r="AE1421"/>
      <c r="AH1421" s="11"/>
      <c r="AI1421" s="11"/>
      <c r="AJ1421" s="11"/>
      <c r="AK1421" s="11"/>
      <c r="AL1421" s="11"/>
      <c r="AM1421" s="11"/>
    </row>
    <row r="1422" spans="17:39" x14ac:dyDescent="0.2">
      <c r="Q1422" s="11"/>
      <c r="Z1422"/>
      <c r="AA1422"/>
      <c r="AB1422"/>
      <c r="AC1422"/>
      <c r="AD1422"/>
      <c r="AE1422"/>
      <c r="AH1422" s="11"/>
      <c r="AI1422" s="11"/>
      <c r="AJ1422" s="11"/>
      <c r="AK1422" s="11"/>
      <c r="AL1422" s="11"/>
      <c r="AM1422" s="11"/>
    </row>
    <row r="1423" spans="17:39" x14ac:dyDescent="0.2">
      <c r="Q1423" s="11"/>
      <c r="Z1423"/>
      <c r="AA1423"/>
      <c r="AB1423"/>
      <c r="AC1423"/>
      <c r="AD1423"/>
      <c r="AE1423"/>
      <c r="AH1423" s="11"/>
      <c r="AI1423" s="11"/>
      <c r="AJ1423" s="11"/>
      <c r="AK1423" s="11"/>
      <c r="AL1423" s="11"/>
      <c r="AM1423" s="11"/>
    </row>
    <row r="1424" spans="17:39" x14ac:dyDescent="0.2">
      <c r="Q1424" s="11"/>
      <c r="Z1424"/>
      <c r="AA1424"/>
      <c r="AB1424"/>
      <c r="AC1424"/>
      <c r="AD1424"/>
      <c r="AE1424"/>
      <c r="AH1424" s="11"/>
      <c r="AI1424" s="11"/>
      <c r="AJ1424" s="11"/>
      <c r="AK1424" s="11"/>
      <c r="AL1424" s="11"/>
      <c r="AM1424" s="11"/>
    </row>
    <row r="1425" spans="17:39" x14ac:dyDescent="0.2">
      <c r="Q1425" s="11"/>
      <c r="Z1425"/>
      <c r="AA1425"/>
      <c r="AB1425"/>
      <c r="AC1425"/>
      <c r="AD1425"/>
      <c r="AE1425"/>
      <c r="AH1425" s="11"/>
      <c r="AI1425" s="11"/>
      <c r="AJ1425" s="11"/>
      <c r="AK1425" s="11"/>
      <c r="AL1425" s="11"/>
      <c r="AM1425" s="11"/>
    </row>
    <row r="1426" spans="17:39" x14ac:dyDescent="0.2">
      <c r="Q1426" s="11"/>
      <c r="Z1426"/>
      <c r="AA1426"/>
      <c r="AB1426"/>
      <c r="AC1426"/>
      <c r="AD1426"/>
      <c r="AE1426"/>
      <c r="AH1426" s="11"/>
      <c r="AI1426" s="11"/>
      <c r="AJ1426" s="11"/>
      <c r="AK1426" s="11"/>
      <c r="AL1426" s="11"/>
      <c r="AM1426" s="11"/>
    </row>
    <row r="1427" spans="17:39" x14ac:dyDescent="0.2">
      <c r="Q1427" s="11"/>
      <c r="Z1427"/>
      <c r="AA1427"/>
      <c r="AB1427"/>
      <c r="AC1427"/>
      <c r="AD1427"/>
      <c r="AE1427"/>
      <c r="AH1427" s="11"/>
      <c r="AI1427" s="11"/>
      <c r="AJ1427" s="11"/>
      <c r="AK1427" s="11"/>
      <c r="AL1427" s="11"/>
      <c r="AM1427" s="11"/>
    </row>
    <row r="1428" spans="17:39" x14ac:dyDescent="0.2">
      <c r="Q1428" s="11"/>
      <c r="Z1428"/>
      <c r="AA1428"/>
      <c r="AB1428"/>
      <c r="AC1428"/>
      <c r="AD1428"/>
      <c r="AE1428"/>
      <c r="AH1428" s="11"/>
      <c r="AI1428" s="11"/>
      <c r="AJ1428" s="11"/>
      <c r="AK1428" s="11"/>
      <c r="AL1428" s="11"/>
      <c r="AM1428" s="11"/>
    </row>
    <row r="1429" spans="17:39" x14ac:dyDescent="0.2">
      <c r="Q1429" s="11"/>
      <c r="Z1429"/>
      <c r="AA1429"/>
      <c r="AB1429"/>
      <c r="AC1429"/>
      <c r="AD1429"/>
      <c r="AE1429"/>
      <c r="AH1429" s="11"/>
      <c r="AI1429" s="11"/>
      <c r="AJ1429" s="11"/>
      <c r="AK1429" s="11"/>
      <c r="AL1429" s="11"/>
      <c r="AM1429" s="11"/>
    </row>
    <row r="1430" spans="17:39" x14ac:dyDescent="0.2">
      <c r="Q1430" s="11"/>
      <c r="Z1430"/>
      <c r="AA1430"/>
      <c r="AB1430"/>
      <c r="AC1430"/>
      <c r="AD1430"/>
      <c r="AE1430"/>
      <c r="AH1430" s="11"/>
      <c r="AI1430" s="11"/>
      <c r="AJ1430" s="11"/>
      <c r="AK1430" s="11"/>
      <c r="AL1430" s="11"/>
      <c r="AM1430" s="11"/>
    </row>
    <row r="1431" spans="17:39" x14ac:dyDescent="0.2">
      <c r="Q1431" s="11"/>
      <c r="Z1431"/>
      <c r="AA1431"/>
      <c r="AB1431"/>
      <c r="AC1431"/>
      <c r="AD1431"/>
      <c r="AE1431"/>
      <c r="AH1431" s="11"/>
      <c r="AI1431" s="11"/>
      <c r="AJ1431" s="11"/>
      <c r="AK1431" s="11"/>
      <c r="AL1431" s="11"/>
      <c r="AM1431" s="11"/>
    </row>
    <row r="1432" spans="17:39" x14ac:dyDescent="0.2">
      <c r="Q1432" s="11"/>
      <c r="Z1432"/>
      <c r="AA1432"/>
      <c r="AB1432"/>
      <c r="AC1432"/>
      <c r="AD1432"/>
      <c r="AE1432"/>
      <c r="AH1432" s="11"/>
      <c r="AI1432" s="11"/>
      <c r="AJ1432" s="11"/>
      <c r="AK1432" s="11"/>
      <c r="AL1432" s="11"/>
      <c r="AM1432" s="11"/>
    </row>
    <row r="1433" spans="17:39" x14ac:dyDescent="0.2">
      <c r="Q1433" s="11"/>
      <c r="Z1433"/>
      <c r="AA1433"/>
      <c r="AB1433"/>
      <c r="AC1433"/>
      <c r="AD1433"/>
      <c r="AE1433"/>
      <c r="AH1433" s="11"/>
      <c r="AI1433" s="11"/>
      <c r="AJ1433" s="11"/>
      <c r="AK1433" s="11"/>
      <c r="AL1433" s="11"/>
      <c r="AM1433" s="11"/>
    </row>
    <row r="1434" spans="17:39" x14ac:dyDescent="0.2">
      <c r="Q1434" s="11"/>
      <c r="Z1434"/>
      <c r="AA1434"/>
      <c r="AB1434"/>
      <c r="AC1434"/>
      <c r="AD1434"/>
      <c r="AE1434"/>
      <c r="AH1434" s="11"/>
      <c r="AI1434" s="11"/>
      <c r="AJ1434" s="11"/>
      <c r="AK1434" s="11"/>
      <c r="AL1434" s="11"/>
      <c r="AM1434" s="11"/>
    </row>
    <row r="1435" spans="17:39" x14ac:dyDescent="0.2">
      <c r="Q1435" s="11"/>
      <c r="Z1435"/>
      <c r="AA1435"/>
      <c r="AB1435"/>
      <c r="AC1435"/>
      <c r="AD1435"/>
      <c r="AE1435"/>
      <c r="AH1435" s="11"/>
      <c r="AI1435" s="11"/>
      <c r="AJ1435" s="11"/>
      <c r="AK1435" s="11"/>
      <c r="AL1435" s="11"/>
      <c r="AM1435" s="11"/>
    </row>
    <row r="1436" spans="17:39" x14ac:dyDescent="0.2">
      <c r="Q1436" s="11"/>
      <c r="Z1436"/>
      <c r="AA1436"/>
      <c r="AB1436"/>
      <c r="AC1436"/>
      <c r="AD1436"/>
      <c r="AE1436"/>
      <c r="AH1436" s="11"/>
      <c r="AI1436" s="11"/>
      <c r="AJ1436" s="11"/>
      <c r="AK1436" s="11"/>
      <c r="AL1436" s="11"/>
      <c r="AM1436" s="11"/>
    </row>
    <row r="1437" spans="17:39" x14ac:dyDescent="0.2">
      <c r="Q1437" s="11"/>
      <c r="Z1437"/>
      <c r="AA1437"/>
      <c r="AB1437"/>
      <c r="AC1437"/>
      <c r="AD1437"/>
      <c r="AE1437"/>
      <c r="AH1437" s="11"/>
      <c r="AI1437" s="11"/>
      <c r="AJ1437" s="11"/>
      <c r="AK1437" s="11"/>
      <c r="AL1437" s="11"/>
      <c r="AM1437" s="11"/>
    </row>
    <row r="1438" spans="17:39" x14ac:dyDescent="0.2">
      <c r="Q1438" s="11"/>
      <c r="Z1438"/>
      <c r="AA1438"/>
      <c r="AB1438"/>
      <c r="AC1438"/>
      <c r="AD1438"/>
      <c r="AE1438"/>
      <c r="AH1438" s="11"/>
      <c r="AI1438" s="11"/>
      <c r="AJ1438" s="11"/>
      <c r="AK1438" s="11"/>
      <c r="AL1438" s="11"/>
      <c r="AM1438" s="11"/>
    </row>
    <row r="1439" spans="17:39" x14ac:dyDescent="0.2">
      <c r="Q1439" s="11"/>
      <c r="Z1439"/>
      <c r="AA1439"/>
      <c r="AB1439"/>
      <c r="AC1439"/>
      <c r="AD1439"/>
      <c r="AE1439"/>
      <c r="AH1439" s="11"/>
      <c r="AI1439" s="11"/>
      <c r="AJ1439" s="11"/>
      <c r="AK1439" s="11"/>
      <c r="AL1439" s="11"/>
      <c r="AM1439" s="11"/>
    </row>
    <row r="1440" spans="17:39" x14ac:dyDescent="0.2">
      <c r="Q1440" s="11"/>
      <c r="Z1440"/>
      <c r="AA1440"/>
      <c r="AB1440"/>
      <c r="AC1440"/>
      <c r="AD1440"/>
      <c r="AE1440"/>
      <c r="AH1440" s="11"/>
      <c r="AI1440" s="11"/>
      <c r="AJ1440" s="11"/>
      <c r="AK1440" s="11"/>
      <c r="AL1440" s="11"/>
      <c r="AM1440" s="11"/>
    </row>
    <row r="1441" spans="17:39" x14ac:dyDescent="0.2">
      <c r="Q1441" s="11"/>
      <c r="Z1441"/>
      <c r="AA1441"/>
      <c r="AB1441"/>
      <c r="AC1441"/>
      <c r="AD1441"/>
      <c r="AE1441"/>
      <c r="AH1441" s="11"/>
      <c r="AI1441" s="11"/>
      <c r="AJ1441" s="11"/>
      <c r="AK1441" s="11"/>
      <c r="AL1441" s="11"/>
      <c r="AM1441" s="11"/>
    </row>
    <row r="1442" spans="17:39" x14ac:dyDescent="0.2">
      <c r="Q1442" s="11"/>
      <c r="Z1442"/>
      <c r="AA1442"/>
      <c r="AB1442"/>
      <c r="AC1442"/>
      <c r="AD1442"/>
      <c r="AE1442"/>
      <c r="AH1442" s="11"/>
      <c r="AI1442" s="11"/>
      <c r="AJ1442" s="11"/>
      <c r="AK1442" s="11"/>
      <c r="AL1442" s="11"/>
      <c r="AM1442" s="11"/>
    </row>
    <row r="1443" spans="17:39" x14ac:dyDescent="0.2">
      <c r="Q1443" s="11"/>
      <c r="Z1443"/>
      <c r="AA1443"/>
      <c r="AB1443"/>
      <c r="AC1443"/>
      <c r="AD1443"/>
      <c r="AE1443"/>
      <c r="AH1443" s="11"/>
      <c r="AI1443" s="11"/>
      <c r="AJ1443" s="11"/>
      <c r="AK1443" s="11"/>
      <c r="AL1443" s="11"/>
      <c r="AM1443" s="11"/>
    </row>
    <row r="1444" spans="17:39" x14ac:dyDescent="0.2">
      <c r="Q1444" s="11"/>
      <c r="Z1444"/>
      <c r="AA1444"/>
      <c r="AB1444"/>
      <c r="AC1444"/>
      <c r="AD1444"/>
      <c r="AE1444"/>
      <c r="AH1444" s="11"/>
      <c r="AI1444" s="11"/>
      <c r="AJ1444" s="11"/>
      <c r="AK1444" s="11"/>
      <c r="AL1444" s="11"/>
      <c r="AM1444" s="11"/>
    </row>
    <row r="1445" spans="17:39" x14ac:dyDescent="0.2">
      <c r="Q1445" s="11"/>
      <c r="Z1445"/>
      <c r="AA1445"/>
      <c r="AB1445"/>
      <c r="AC1445"/>
      <c r="AD1445"/>
      <c r="AE1445"/>
      <c r="AH1445" s="11"/>
      <c r="AI1445" s="11"/>
      <c r="AJ1445" s="11"/>
      <c r="AK1445" s="11"/>
      <c r="AL1445" s="11"/>
      <c r="AM1445" s="11"/>
    </row>
    <row r="1446" spans="17:39" x14ac:dyDescent="0.2">
      <c r="Q1446" s="11"/>
      <c r="Z1446"/>
      <c r="AA1446"/>
      <c r="AB1446"/>
      <c r="AC1446"/>
      <c r="AD1446"/>
      <c r="AE1446"/>
      <c r="AH1446" s="11"/>
      <c r="AI1446" s="11"/>
      <c r="AJ1446" s="11"/>
      <c r="AK1446" s="11"/>
      <c r="AL1446" s="11"/>
      <c r="AM1446" s="11"/>
    </row>
    <row r="1447" spans="17:39" x14ac:dyDescent="0.2">
      <c r="Q1447" s="11"/>
      <c r="Z1447"/>
      <c r="AA1447"/>
      <c r="AB1447"/>
      <c r="AC1447"/>
      <c r="AD1447"/>
      <c r="AE1447"/>
      <c r="AH1447" s="11"/>
      <c r="AI1447" s="11"/>
      <c r="AJ1447" s="11"/>
      <c r="AK1447" s="11"/>
      <c r="AL1447" s="11"/>
      <c r="AM1447" s="11"/>
    </row>
    <row r="1448" spans="17:39" x14ac:dyDescent="0.2">
      <c r="Q1448" s="11"/>
      <c r="Z1448"/>
      <c r="AA1448"/>
      <c r="AB1448"/>
      <c r="AC1448"/>
      <c r="AD1448"/>
      <c r="AE1448"/>
      <c r="AH1448" s="11"/>
      <c r="AI1448" s="11"/>
      <c r="AJ1448" s="11"/>
      <c r="AK1448" s="11"/>
      <c r="AL1448" s="11"/>
      <c r="AM1448" s="11"/>
    </row>
    <row r="1449" spans="17:39" x14ac:dyDescent="0.2">
      <c r="Q1449" s="11"/>
      <c r="Z1449"/>
      <c r="AA1449"/>
      <c r="AB1449"/>
      <c r="AC1449"/>
      <c r="AD1449"/>
      <c r="AE1449"/>
      <c r="AH1449" s="11"/>
      <c r="AI1449" s="11"/>
      <c r="AJ1449" s="11"/>
      <c r="AK1449" s="11"/>
      <c r="AL1449" s="11"/>
      <c r="AM1449" s="11"/>
    </row>
    <row r="1450" spans="17:39" x14ac:dyDescent="0.2">
      <c r="Q1450" s="11"/>
      <c r="Z1450"/>
      <c r="AA1450"/>
      <c r="AB1450"/>
      <c r="AC1450"/>
      <c r="AD1450"/>
      <c r="AE1450"/>
      <c r="AH1450" s="11"/>
      <c r="AI1450" s="11"/>
      <c r="AJ1450" s="11"/>
      <c r="AK1450" s="11"/>
      <c r="AL1450" s="11"/>
      <c r="AM1450" s="11"/>
    </row>
    <row r="1451" spans="17:39" x14ac:dyDescent="0.2">
      <c r="Q1451" s="11"/>
      <c r="Z1451"/>
      <c r="AA1451"/>
      <c r="AB1451"/>
      <c r="AC1451"/>
      <c r="AD1451"/>
      <c r="AE1451"/>
      <c r="AH1451" s="11"/>
      <c r="AI1451" s="11"/>
      <c r="AJ1451" s="11"/>
      <c r="AK1451" s="11"/>
      <c r="AL1451" s="11"/>
      <c r="AM1451" s="11"/>
    </row>
    <row r="1452" spans="17:39" x14ac:dyDescent="0.2">
      <c r="Q1452" s="11"/>
      <c r="Z1452"/>
      <c r="AA1452"/>
      <c r="AB1452"/>
      <c r="AC1452"/>
      <c r="AD1452"/>
      <c r="AE1452"/>
      <c r="AH1452" s="11"/>
      <c r="AI1452" s="11"/>
      <c r="AJ1452" s="11"/>
      <c r="AK1452" s="11"/>
      <c r="AL1452" s="11"/>
      <c r="AM1452" s="11"/>
    </row>
    <row r="1453" spans="17:39" x14ac:dyDescent="0.2">
      <c r="Q1453" s="11"/>
      <c r="Z1453"/>
      <c r="AA1453"/>
      <c r="AB1453"/>
      <c r="AC1453"/>
      <c r="AD1453"/>
      <c r="AE1453"/>
      <c r="AH1453" s="11"/>
      <c r="AI1453" s="11"/>
      <c r="AJ1453" s="11"/>
      <c r="AK1453" s="11"/>
      <c r="AL1453" s="11"/>
      <c r="AM1453" s="11"/>
    </row>
    <row r="1454" spans="17:39" x14ac:dyDescent="0.2">
      <c r="Q1454" s="11"/>
      <c r="Z1454"/>
      <c r="AA1454"/>
      <c r="AB1454"/>
      <c r="AC1454"/>
      <c r="AD1454"/>
      <c r="AE1454"/>
      <c r="AH1454" s="11"/>
      <c r="AI1454" s="11"/>
      <c r="AJ1454" s="11"/>
      <c r="AK1454" s="11"/>
      <c r="AL1454" s="11"/>
      <c r="AM1454" s="11"/>
    </row>
    <row r="1455" spans="17:39" x14ac:dyDescent="0.2">
      <c r="Q1455" s="11"/>
      <c r="Z1455"/>
      <c r="AA1455"/>
      <c r="AB1455"/>
      <c r="AC1455"/>
      <c r="AD1455"/>
      <c r="AE1455"/>
      <c r="AH1455" s="11"/>
      <c r="AI1455" s="11"/>
      <c r="AJ1455" s="11"/>
      <c r="AK1455" s="11"/>
      <c r="AL1455" s="11"/>
      <c r="AM1455" s="11"/>
    </row>
    <row r="1456" spans="17:39" x14ac:dyDescent="0.2">
      <c r="Q1456" s="11"/>
      <c r="Z1456"/>
      <c r="AA1456"/>
      <c r="AB1456"/>
      <c r="AC1456"/>
      <c r="AD1456"/>
      <c r="AE1456"/>
      <c r="AH1456" s="11"/>
      <c r="AI1456" s="11"/>
      <c r="AJ1456" s="11"/>
      <c r="AK1456" s="11"/>
      <c r="AL1456" s="11"/>
      <c r="AM1456" s="11"/>
    </row>
    <row r="1457" spans="17:39" x14ac:dyDescent="0.2">
      <c r="Q1457" s="11"/>
      <c r="Z1457"/>
      <c r="AA1457"/>
      <c r="AB1457"/>
      <c r="AC1457"/>
      <c r="AD1457"/>
      <c r="AE1457"/>
      <c r="AH1457" s="11"/>
      <c r="AI1457" s="11"/>
      <c r="AJ1457" s="11"/>
      <c r="AK1457" s="11"/>
      <c r="AL1457" s="11"/>
      <c r="AM1457" s="11"/>
    </row>
    <row r="1458" spans="17:39" x14ac:dyDescent="0.2">
      <c r="Q1458" s="11"/>
      <c r="Z1458"/>
      <c r="AA1458"/>
      <c r="AB1458"/>
      <c r="AC1458"/>
      <c r="AD1458"/>
      <c r="AE1458"/>
      <c r="AH1458" s="11"/>
      <c r="AI1458" s="11"/>
      <c r="AJ1458" s="11"/>
      <c r="AK1458" s="11"/>
      <c r="AL1458" s="11"/>
      <c r="AM1458" s="11"/>
    </row>
    <row r="1459" spans="17:39" x14ac:dyDescent="0.2">
      <c r="Q1459" s="11"/>
      <c r="Z1459"/>
      <c r="AA1459"/>
      <c r="AB1459"/>
      <c r="AC1459"/>
      <c r="AD1459"/>
      <c r="AE1459"/>
      <c r="AH1459" s="11"/>
      <c r="AI1459" s="11"/>
      <c r="AJ1459" s="11"/>
      <c r="AK1459" s="11"/>
      <c r="AL1459" s="11"/>
      <c r="AM1459" s="11"/>
    </row>
    <row r="1460" spans="17:39" x14ac:dyDescent="0.2">
      <c r="Q1460" s="11"/>
      <c r="Z1460"/>
      <c r="AA1460"/>
      <c r="AB1460"/>
      <c r="AC1460"/>
      <c r="AD1460"/>
      <c r="AE1460"/>
      <c r="AH1460" s="11"/>
      <c r="AI1460" s="11"/>
      <c r="AJ1460" s="11"/>
      <c r="AK1460" s="11"/>
      <c r="AL1460" s="11"/>
      <c r="AM1460" s="11"/>
    </row>
    <row r="1461" spans="17:39" x14ac:dyDescent="0.2">
      <c r="Q1461" s="11"/>
      <c r="Z1461"/>
      <c r="AA1461"/>
      <c r="AB1461"/>
      <c r="AC1461"/>
      <c r="AD1461"/>
      <c r="AE1461"/>
      <c r="AH1461" s="11"/>
      <c r="AI1461" s="11"/>
      <c r="AJ1461" s="11"/>
      <c r="AK1461" s="11"/>
      <c r="AL1461" s="11"/>
      <c r="AM1461" s="11"/>
    </row>
    <row r="1462" spans="17:39" x14ac:dyDescent="0.2">
      <c r="Q1462" s="11"/>
      <c r="Z1462"/>
      <c r="AA1462"/>
      <c r="AB1462"/>
      <c r="AC1462"/>
      <c r="AD1462"/>
      <c r="AE1462"/>
      <c r="AH1462" s="11"/>
      <c r="AI1462" s="11"/>
      <c r="AJ1462" s="11"/>
      <c r="AK1462" s="11"/>
      <c r="AL1462" s="11"/>
      <c r="AM1462" s="11"/>
    </row>
    <row r="1463" spans="17:39" x14ac:dyDescent="0.2">
      <c r="Q1463" s="11"/>
      <c r="Z1463"/>
      <c r="AA1463"/>
      <c r="AB1463"/>
      <c r="AC1463"/>
      <c r="AD1463"/>
      <c r="AE1463"/>
      <c r="AH1463" s="11"/>
      <c r="AI1463" s="11"/>
      <c r="AJ1463" s="11"/>
      <c r="AK1463" s="11"/>
      <c r="AL1463" s="11"/>
      <c r="AM1463" s="11"/>
    </row>
    <row r="1464" spans="17:39" x14ac:dyDescent="0.2">
      <c r="Q1464" s="11"/>
      <c r="Z1464"/>
      <c r="AA1464"/>
      <c r="AB1464"/>
      <c r="AC1464"/>
      <c r="AD1464"/>
      <c r="AE1464"/>
      <c r="AH1464" s="11"/>
      <c r="AI1464" s="11"/>
      <c r="AJ1464" s="11"/>
      <c r="AK1464" s="11"/>
      <c r="AL1464" s="11"/>
      <c r="AM1464" s="11"/>
    </row>
    <row r="1465" spans="17:39" x14ac:dyDescent="0.2">
      <c r="Q1465" s="11"/>
      <c r="Z1465"/>
      <c r="AA1465"/>
      <c r="AB1465"/>
      <c r="AC1465"/>
      <c r="AD1465"/>
      <c r="AE1465"/>
      <c r="AH1465" s="11"/>
      <c r="AI1465" s="11"/>
      <c r="AJ1465" s="11"/>
      <c r="AK1465" s="11"/>
      <c r="AL1465" s="11"/>
      <c r="AM1465" s="11"/>
    </row>
    <row r="1466" spans="17:39" x14ac:dyDescent="0.2">
      <c r="Q1466" s="11"/>
      <c r="Z1466"/>
      <c r="AA1466"/>
      <c r="AB1466"/>
      <c r="AC1466"/>
      <c r="AD1466"/>
      <c r="AE1466"/>
      <c r="AH1466" s="11"/>
      <c r="AI1466" s="11"/>
      <c r="AJ1466" s="11"/>
      <c r="AK1466" s="11"/>
      <c r="AL1466" s="11"/>
      <c r="AM1466" s="11"/>
    </row>
    <row r="1467" spans="17:39" x14ac:dyDescent="0.2">
      <c r="Q1467" s="11"/>
      <c r="Z1467"/>
      <c r="AA1467"/>
      <c r="AB1467"/>
      <c r="AC1467"/>
      <c r="AD1467"/>
      <c r="AE1467"/>
      <c r="AH1467" s="11"/>
      <c r="AI1467" s="11"/>
      <c r="AJ1467" s="11"/>
      <c r="AK1467" s="11"/>
      <c r="AL1467" s="11"/>
      <c r="AM1467" s="11"/>
    </row>
    <row r="1468" spans="17:39" x14ac:dyDescent="0.2">
      <c r="Q1468" s="11"/>
      <c r="Z1468"/>
      <c r="AA1468"/>
      <c r="AB1468"/>
      <c r="AC1468"/>
      <c r="AD1468"/>
      <c r="AE1468"/>
      <c r="AH1468" s="11"/>
      <c r="AI1468" s="11"/>
      <c r="AJ1468" s="11"/>
      <c r="AK1468" s="11"/>
      <c r="AL1468" s="11"/>
      <c r="AM1468" s="11"/>
    </row>
    <row r="1469" spans="17:39" x14ac:dyDescent="0.2">
      <c r="Q1469" s="11"/>
      <c r="Z1469"/>
      <c r="AA1469"/>
      <c r="AB1469"/>
      <c r="AC1469"/>
      <c r="AD1469"/>
      <c r="AE1469"/>
      <c r="AH1469" s="11"/>
      <c r="AI1469" s="11"/>
      <c r="AJ1469" s="11"/>
      <c r="AK1469" s="11"/>
      <c r="AL1469" s="11"/>
      <c r="AM1469" s="11"/>
    </row>
    <row r="1470" spans="17:39" x14ac:dyDescent="0.2">
      <c r="Q1470" s="11"/>
      <c r="Z1470"/>
      <c r="AA1470"/>
      <c r="AB1470"/>
      <c r="AC1470"/>
      <c r="AD1470"/>
      <c r="AE1470"/>
      <c r="AH1470" s="11"/>
      <c r="AI1470" s="11"/>
      <c r="AJ1470" s="11"/>
      <c r="AK1470" s="11"/>
      <c r="AL1470" s="11"/>
      <c r="AM1470" s="11"/>
    </row>
    <row r="1471" spans="17:39" x14ac:dyDescent="0.2">
      <c r="Q1471" s="11"/>
      <c r="Z1471"/>
      <c r="AA1471"/>
      <c r="AB1471"/>
      <c r="AC1471"/>
      <c r="AD1471"/>
      <c r="AE1471"/>
      <c r="AH1471" s="11"/>
      <c r="AI1471" s="11"/>
      <c r="AJ1471" s="11"/>
      <c r="AK1471" s="11"/>
      <c r="AL1471" s="11"/>
      <c r="AM1471" s="11"/>
    </row>
    <row r="1472" spans="17:39" x14ac:dyDescent="0.2">
      <c r="Q1472" s="11"/>
      <c r="Z1472"/>
      <c r="AA1472"/>
      <c r="AB1472"/>
      <c r="AC1472"/>
      <c r="AD1472"/>
      <c r="AE1472"/>
      <c r="AH1472" s="11"/>
      <c r="AI1472" s="11"/>
      <c r="AJ1472" s="11"/>
      <c r="AK1472" s="11"/>
      <c r="AL1472" s="11"/>
      <c r="AM1472" s="11"/>
    </row>
    <row r="1473" spans="17:39" x14ac:dyDescent="0.2">
      <c r="Q1473" s="11"/>
      <c r="Z1473"/>
      <c r="AA1473"/>
      <c r="AB1473"/>
      <c r="AC1473"/>
      <c r="AD1473"/>
      <c r="AE1473"/>
      <c r="AH1473" s="11"/>
      <c r="AI1473" s="11"/>
      <c r="AJ1473" s="11"/>
      <c r="AK1473" s="11"/>
      <c r="AL1473" s="11"/>
      <c r="AM1473" s="11"/>
    </row>
    <row r="1474" spans="17:39" x14ac:dyDescent="0.2">
      <c r="Q1474" s="11"/>
      <c r="Z1474"/>
      <c r="AA1474"/>
      <c r="AB1474"/>
      <c r="AC1474"/>
      <c r="AD1474"/>
      <c r="AE1474"/>
      <c r="AH1474" s="11"/>
      <c r="AI1474" s="11"/>
      <c r="AJ1474" s="11"/>
      <c r="AK1474" s="11"/>
      <c r="AL1474" s="11"/>
      <c r="AM1474" s="11"/>
    </row>
    <row r="1475" spans="17:39" x14ac:dyDescent="0.2">
      <c r="Q1475" s="11"/>
      <c r="Z1475"/>
      <c r="AA1475"/>
      <c r="AB1475"/>
      <c r="AC1475"/>
      <c r="AD1475"/>
      <c r="AE1475"/>
      <c r="AH1475" s="11"/>
      <c r="AI1475" s="11"/>
      <c r="AJ1475" s="11"/>
      <c r="AK1475" s="11"/>
      <c r="AL1475" s="11"/>
      <c r="AM1475" s="11"/>
    </row>
    <row r="1476" spans="17:39" x14ac:dyDescent="0.2">
      <c r="Q1476" s="11"/>
      <c r="Z1476"/>
      <c r="AA1476"/>
      <c r="AB1476"/>
      <c r="AC1476"/>
      <c r="AD1476"/>
      <c r="AE1476"/>
      <c r="AH1476" s="11"/>
      <c r="AI1476" s="11"/>
      <c r="AJ1476" s="11"/>
      <c r="AK1476" s="11"/>
      <c r="AL1476" s="11"/>
      <c r="AM1476" s="11"/>
    </row>
    <row r="1477" spans="17:39" x14ac:dyDescent="0.2">
      <c r="Q1477" s="11"/>
      <c r="Z1477"/>
      <c r="AA1477"/>
      <c r="AB1477"/>
      <c r="AC1477"/>
      <c r="AD1477"/>
      <c r="AE1477"/>
      <c r="AH1477" s="11"/>
      <c r="AI1477" s="11"/>
      <c r="AJ1477" s="11"/>
      <c r="AK1477" s="11"/>
      <c r="AL1477" s="11"/>
      <c r="AM1477" s="11"/>
    </row>
    <row r="1478" spans="17:39" x14ac:dyDescent="0.2">
      <c r="Q1478" s="11"/>
      <c r="Z1478"/>
      <c r="AA1478"/>
      <c r="AB1478"/>
      <c r="AC1478"/>
      <c r="AD1478"/>
      <c r="AE1478"/>
      <c r="AH1478" s="11"/>
      <c r="AI1478" s="11"/>
      <c r="AJ1478" s="11"/>
      <c r="AK1478" s="11"/>
      <c r="AL1478" s="11"/>
      <c r="AM1478" s="11"/>
    </row>
    <row r="1479" spans="17:39" x14ac:dyDescent="0.2">
      <c r="Q1479" s="11"/>
      <c r="Z1479"/>
      <c r="AA1479"/>
      <c r="AB1479"/>
      <c r="AC1479"/>
      <c r="AD1479"/>
      <c r="AE1479"/>
      <c r="AH1479" s="11"/>
      <c r="AI1479" s="11"/>
      <c r="AJ1479" s="11"/>
      <c r="AK1479" s="11"/>
      <c r="AL1479" s="11"/>
      <c r="AM1479" s="11"/>
    </row>
    <row r="1480" spans="17:39" x14ac:dyDescent="0.2">
      <c r="Q1480" s="11"/>
      <c r="Z1480"/>
      <c r="AA1480"/>
      <c r="AB1480"/>
      <c r="AC1480"/>
      <c r="AD1480"/>
      <c r="AE1480"/>
      <c r="AH1480" s="11"/>
      <c r="AI1480" s="11"/>
      <c r="AJ1480" s="11"/>
      <c r="AK1480" s="11"/>
      <c r="AL1480" s="11"/>
      <c r="AM1480" s="11"/>
    </row>
    <row r="1481" spans="17:39" x14ac:dyDescent="0.2">
      <c r="Q1481" s="11"/>
      <c r="Z1481"/>
      <c r="AA1481"/>
      <c r="AB1481"/>
      <c r="AC1481"/>
      <c r="AD1481"/>
      <c r="AE1481"/>
      <c r="AH1481" s="11"/>
      <c r="AI1481" s="11"/>
      <c r="AJ1481" s="11"/>
      <c r="AK1481" s="11"/>
      <c r="AL1481" s="11"/>
      <c r="AM1481" s="11"/>
    </row>
    <row r="1482" spans="17:39" x14ac:dyDescent="0.2">
      <c r="Q1482" s="11"/>
      <c r="Z1482"/>
      <c r="AA1482"/>
      <c r="AB1482"/>
      <c r="AC1482"/>
      <c r="AD1482"/>
      <c r="AE1482"/>
      <c r="AH1482" s="11"/>
      <c r="AI1482" s="11"/>
      <c r="AJ1482" s="11"/>
      <c r="AK1482" s="11"/>
      <c r="AL1482" s="11"/>
      <c r="AM1482" s="11"/>
    </row>
    <row r="1483" spans="17:39" x14ac:dyDescent="0.2">
      <c r="Q1483" s="11"/>
      <c r="Z1483"/>
      <c r="AA1483"/>
      <c r="AB1483"/>
      <c r="AC1483"/>
      <c r="AD1483"/>
      <c r="AE1483"/>
      <c r="AH1483" s="11"/>
      <c r="AI1483" s="11"/>
      <c r="AJ1483" s="11"/>
      <c r="AK1483" s="11"/>
      <c r="AL1483" s="11"/>
      <c r="AM1483" s="11"/>
    </row>
    <row r="1484" spans="17:39" x14ac:dyDescent="0.2">
      <c r="Q1484" s="11"/>
      <c r="Z1484"/>
      <c r="AA1484"/>
      <c r="AB1484"/>
      <c r="AC1484"/>
      <c r="AD1484"/>
      <c r="AE1484"/>
      <c r="AH1484" s="11"/>
      <c r="AI1484" s="11"/>
      <c r="AJ1484" s="11"/>
      <c r="AK1484" s="11"/>
      <c r="AL1484" s="11"/>
      <c r="AM1484" s="11"/>
    </row>
    <row r="1485" spans="17:39" x14ac:dyDescent="0.2">
      <c r="Q1485" s="11"/>
      <c r="Z1485"/>
      <c r="AA1485"/>
      <c r="AB1485"/>
      <c r="AC1485"/>
      <c r="AD1485"/>
      <c r="AE1485"/>
      <c r="AH1485" s="11"/>
      <c r="AI1485" s="11"/>
      <c r="AJ1485" s="11"/>
      <c r="AK1485" s="11"/>
      <c r="AL1485" s="11"/>
      <c r="AM1485" s="11"/>
    </row>
    <row r="1486" spans="17:39" x14ac:dyDescent="0.2">
      <c r="Q1486" s="11"/>
      <c r="Z1486"/>
      <c r="AA1486"/>
      <c r="AB1486"/>
      <c r="AC1486"/>
      <c r="AD1486"/>
      <c r="AE1486"/>
      <c r="AH1486" s="11"/>
      <c r="AI1486" s="11"/>
      <c r="AJ1486" s="11"/>
      <c r="AK1486" s="11"/>
      <c r="AL1486" s="11"/>
      <c r="AM1486" s="11"/>
    </row>
    <row r="1487" spans="17:39" x14ac:dyDescent="0.2">
      <c r="Q1487" s="11"/>
      <c r="Z1487"/>
      <c r="AA1487"/>
      <c r="AB1487"/>
      <c r="AC1487"/>
      <c r="AD1487"/>
      <c r="AE1487"/>
      <c r="AH1487" s="11"/>
      <c r="AI1487" s="11"/>
      <c r="AJ1487" s="11"/>
      <c r="AK1487" s="11"/>
      <c r="AL1487" s="11"/>
      <c r="AM1487" s="11"/>
    </row>
    <row r="1488" spans="17:39" x14ac:dyDescent="0.2">
      <c r="Q1488" s="11"/>
      <c r="Z1488"/>
      <c r="AA1488"/>
      <c r="AB1488"/>
      <c r="AC1488"/>
      <c r="AD1488"/>
      <c r="AE1488"/>
      <c r="AH1488" s="11"/>
      <c r="AI1488" s="11"/>
      <c r="AJ1488" s="11"/>
      <c r="AK1488" s="11"/>
      <c r="AL1488" s="11"/>
      <c r="AM1488" s="11"/>
    </row>
    <row r="1489" spans="17:39" x14ac:dyDescent="0.2">
      <c r="Q1489" s="11"/>
      <c r="Z1489"/>
      <c r="AA1489"/>
      <c r="AB1489"/>
      <c r="AC1489"/>
      <c r="AD1489"/>
      <c r="AE1489"/>
      <c r="AH1489" s="11"/>
      <c r="AI1489" s="11"/>
      <c r="AJ1489" s="11"/>
      <c r="AK1489" s="11"/>
      <c r="AL1489" s="11"/>
      <c r="AM1489" s="11"/>
    </row>
    <row r="1490" spans="17:39" x14ac:dyDescent="0.2">
      <c r="Q1490" s="11"/>
      <c r="Z1490"/>
      <c r="AA1490"/>
      <c r="AB1490"/>
      <c r="AC1490"/>
      <c r="AD1490"/>
      <c r="AE1490"/>
      <c r="AH1490" s="11"/>
      <c r="AI1490" s="11"/>
      <c r="AJ1490" s="11"/>
      <c r="AK1490" s="11"/>
      <c r="AL1490" s="11"/>
      <c r="AM1490" s="11"/>
    </row>
    <row r="1491" spans="17:39" x14ac:dyDescent="0.2">
      <c r="Q1491" s="11"/>
      <c r="Z1491"/>
      <c r="AA1491"/>
      <c r="AB1491"/>
      <c r="AC1491"/>
      <c r="AD1491"/>
      <c r="AE1491"/>
      <c r="AH1491" s="11"/>
      <c r="AI1491" s="11"/>
      <c r="AJ1491" s="11"/>
      <c r="AK1491" s="11"/>
      <c r="AL1491" s="11"/>
      <c r="AM1491" s="11"/>
    </row>
    <row r="1492" spans="17:39" x14ac:dyDescent="0.2">
      <c r="Q1492" s="11"/>
      <c r="Z1492"/>
      <c r="AA1492"/>
      <c r="AB1492"/>
      <c r="AC1492"/>
      <c r="AD1492"/>
      <c r="AE1492"/>
      <c r="AH1492" s="11"/>
      <c r="AI1492" s="11"/>
      <c r="AJ1492" s="11"/>
      <c r="AK1492" s="11"/>
      <c r="AL1492" s="11"/>
      <c r="AM1492" s="11"/>
    </row>
    <row r="1493" spans="17:39" x14ac:dyDescent="0.2">
      <c r="Q1493" s="11"/>
      <c r="Z1493"/>
      <c r="AA1493"/>
      <c r="AB1493"/>
      <c r="AC1493"/>
      <c r="AD1493"/>
      <c r="AE1493"/>
      <c r="AH1493" s="11"/>
      <c r="AI1493" s="11"/>
      <c r="AJ1493" s="11"/>
      <c r="AK1493" s="11"/>
      <c r="AL1493" s="11"/>
      <c r="AM1493" s="11"/>
    </row>
    <row r="1494" spans="17:39" x14ac:dyDescent="0.2">
      <c r="Q1494" s="11"/>
      <c r="Z1494"/>
      <c r="AA1494"/>
      <c r="AB1494"/>
      <c r="AC1494"/>
      <c r="AD1494"/>
      <c r="AE1494"/>
      <c r="AH1494" s="11"/>
      <c r="AI1494" s="11"/>
      <c r="AJ1494" s="11"/>
      <c r="AK1494" s="11"/>
      <c r="AL1494" s="11"/>
      <c r="AM1494" s="11"/>
    </row>
    <row r="1495" spans="17:39" x14ac:dyDescent="0.2">
      <c r="Q1495" s="11"/>
      <c r="Z1495"/>
      <c r="AA1495"/>
      <c r="AB1495"/>
      <c r="AC1495"/>
      <c r="AD1495"/>
      <c r="AE1495"/>
      <c r="AH1495" s="11"/>
      <c r="AI1495" s="11"/>
      <c r="AJ1495" s="11"/>
      <c r="AK1495" s="11"/>
      <c r="AL1495" s="11"/>
      <c r="AM1495" s="11"/>
    </row>
    <row r="1496" spans="17:39" x14ac:dyDescent="0.2">
      <c r="Q1496" s="11"/>
      <c r="Z1496"/>
      <c r="AA1496"/>
      <c r="AB1496"/>
      <c r="AC1496"/>
      <c r="AD1496"/>
      <c r="AE1496"/>
      <c r="AH1496" s="11"/>
      <c r="AI1496" s="11"/>
      <c r="AJ1496" s="11"/>
      <c r="AK1496" s="11"/>
      <c r="AL1496" s="11"/>
      <c r="AM1496" s="11"/>
    </row>
    <row r="1497" spans="17:39" x14ac:dyDescent="0.2">
      <c r="Q1497" s="11"/>
      <c r="Z1497"/>
      <c r="AA1497"/>
      <c r="AB1497"/>
      <c r="AC1497"/>
      <c r="AD1497"/>
      <c r="AE1497"/>
      <c r="AH1497" s="11"/>
      <c r="AI1497" s="11"/>
      <c r="AJ1497" s="11"/>
      <c r="AK1497" s="11"/>
      <c r="AL1497" s="11"/>
      <c r="AM1497" s="11"/>
    </row>
    <row r="1498" spans="17:39" x14ac:dyDescent="0.2">
      <c r="Q1498" s="11"/>
      <c r="Z1498"/>
      <c r="AA1498"/>
      <c r="AB1498"/>
      <c r="AC1498"/>
      <c r="AD1498"/>
      <c r="AE1498"/>
      <c r="AH1498" s="11"/>
      <c r="AI1498" s="11"/>
      <c r="AJ1498" s="11"/>
      <c r="AK1498" s="11"/>
      <c r="AL1498" s="11"/>
      <c r="AM1498" s="11"/>
    </row>
    <row r="1499" spans="17:39" x14ac:dyDescent="0.2">
      <c r="Q1499" s="11"/>
      <c r="Z1499"/>
      <c r="AA1499"/>
      <c r="AB1499"/>
      <c r="AC1499"/>
      <c r="AD1499"/>
      <c r="AE1499"/>
      <c r="AH1499" s="11"/>
      <c r="AI1499" s="11"/>
      <c r="AJ1499" s="11"/>
      <c r="AK1499" s="11"/>
      <c r="AL1499" s="11"/>
      <c r="AM1499" s="11"/>
    </row>
    <row r="1500" spans="17:39" x14ac:dyDescent="0.2">
      <c r="Q1500" s="11"/>
      <c r="Z1500"/>
      <c r="AA1500"/>
      <c r="AB1500"/>
      <c r="AC1500"/>
      <c r="AD1500"/>
      <c r="AE1500"/>
      <c r="AH1500" s="11"/>
      <c r="AI1500" s="11"/>
      <c r="AJ1500" s="11"/>
      <c r="AK1500" s="11"/>
      <c r="AL1500" s="11"/>
      <c r="AM1500" s="11"/>
    </row>
    <row r="1501" spans="17:39" x14ac:dyDescent="0.2">
      <c r="Q1501" s="11"/>
      <c r="Z1501"/>
      <c r="AA1501"/>
      <c r="AB1501"/>
      <c r="AC1501"/>
      <c r="AD1501"/>
      <c r="AE1501"/>
      <c r="AH1501" s="11"/>
      <c r="AI1501" s="11"/>
      <c r="AJ1501" s="11"/>
      <c r="AK1501" s="11"/>
      <c r="AL1501" s="11"/>
      <c r="AM1501" s="11"/>
    </row>
    <row r="1502" spans="17:39" x14ac:dyDescent="0.2">
      <c r="Q1502" s="11"/>
      <c r="Z1502"/>
      <c r="AA1502"/>
      <c r="AB1502"/>
      <c r="AC1502"/>
      <c r="AD1502"/>
      <c r="AE1502"/>
      <c r="AH1502" s="11"/>
      <c r="AI1502" s="11"/>
      <c r="AJ1502" s="11"/>
      <c r="AK1502" s="11"/>
      <c r="AL1502" s="11"/>
      <c r="AM1502" s="11"/>
    </row>
    <row r="1503" spans="17:39" x14ac:dyDescent="0.2">
      <c r="Q1503" s="11"/>
      <c r="Z1503"/>
      <c r="AA1503"/>
      <c r="AB1503"/>
      <c r="AC1503"/>
      <c r="AD1503"/>
      <c r="AE1503"/>
      <c r="AH1503" s="11"/>
      <c r="AI1503" s="11"/>
      <c r="AJ1503" s="11"/>
      <c r="AK1503" s="11"/>
      <c r="AL1503" s="11"/>
      <c r="AM1503" s="11"/>
    </row>
    <row r="1504" spans="17:39" x14ac:dyDescent="0.2">
      <c r="Q1504" s="11"/>
      <c r="Z1504"/>
      <c r="AA1504"/>
      <c r="AB1504"/>
      <c r="AC1504"/>
      <c r="AD1504"/>
      <c r="AE1504"/>
      <c r="AH1504" s="11"/>
      <c r="AI1504" s="11"/>
      <c r="AJ1504" s="11"/>
      <c r="AK1504" s="11"/>
      <c r="AL1504" s="11"/>
      <c r="AM1504" s="11"/>
    </row>
    <row r="1505" spans="17:39" x14ac:dyDescent="0.2">
      <c r="Q1505" s="11"/>
      <c r="Z1505"/>
      <c r="AA1505"/>
      <c r="AB1505"/>
      <c r="AC1505"/>
      <c r="AD1505"/>
      <c r="AE1505"/>
      <c r="AH1505" s="11"/>
      <c r="AI1505" s="11"/>
      <c r="AJ1505" s="11"/>
      <c r="AK1505" s="11"/>
      <c r="AL1505" s="11"/>
      <c r="AM1505" s="11"/>
    </row>
    <row r="1506" spans="17:39" x14ac:dyDescent="0.2">
      <c r="Q1506" s="11"/>
      <c r="Z1506"/>
      <c r="AA1506"/>
      <c r="AB1506"/>
      <c r="AC1506"/>
      <c r="AD1506"/>
      <c r="AE1506"/>
      <c r="AH1506" s="11"/>
      <c r="AI1506" s="11"/>
      <c r="AJ1506" s="11"/>
      <c r="AK1506" s="11"/>
      <c r="AL1506" s="11"/>
      <c r="AM1506" s="11"/>
    </row>
    <row r="1507" spans="17:39" x14ac:dyDescent="0.2">
      <c r="Q1507" s="11"/>
      <c r="Z1507"/>
      <c r="AA1507"/>
      <c r="AB1507"/>
      <c r="AC1507"/>
      <c r="AD1507"/>
      <c r="AE1507"/>
      <c r="AH1507" s="11"/>
      <c r="AI1507" s="11"/>
      <c r="AJ1507" s="11"/>
      <c r="AK1507" s="11"/>
      <c r="AL1507" s="11"/>
      <c r="AM1507" s="11"/>
    </row>
    <row r="1508" spans="17:39" x14ac:dyDescent="0.2">
      <c r="Q1508" s="11"/>
      <c r="Z1508"/>
      <c r="AA1508"/>
      <c r="AB1508"/>
      <c r="AC1508"/>
      <c r="AD1508"/>
      <c r="AE1508"/>
      <c r="AH1508" s="11"/>
      <c r="AI1508" s="11"/>
      <c r="AJ1508" s="11"/>
      <c r="AK1508" s="11"/>
      <c r="AL1508" s="11"/>
      <c r="AM1508" s="11"/>
    </row>
    <row r="1509" spans="17:39" x14ac:dyDescent="0.2">
      <c r="Q1509" s="11"/>
      <c r="Z1509"/>
      <c r="AA1509"/>
      <c r="AB1509"/>
      <c r="AC1509"/>
      <c r="AD1509"/>
      <c r="AE1509"/>
      <c r="AH1509" s="11"/>
      <c r="AI1509" s="11"/>
      <c r="AJ1509" s="11"/>
      <c r="AK1509" s="11"/>
      <c r="AL1509" s="11"/>
      <c r="AM1509" s="11"/>
    </row>
    <row r="1510" spans="17:39" x14ac:dyDescent="0.2">
      <c r="Q1510" s="11"/>
      <c r="Z1510"/>
      <c r="AA1510"/>
      <c r="AB1510"/>
      <c r="AC1510"/>
      <c r="AD1510"/>
      <c r="AE1510"/>
      <c r="AH1510" s="11"/>
      <c r="AI1510" s="11"/>
      <c r="AJ1510" s="11"/>
      <c r="AK1510" s="11"/>
      <c r="AL1510" s="11"/>
      <c r="AM1510" s="11"/>
    </row>
    <row r="1511" spans="17:39" x14ac:dyDescent="0.2">
      <c r="Q1511" s="11"/>
      <c r="Z1511"/>
      <c r="AA1511"/>
      <c r="AB1511"/>
      <c r="AC1511"/>
      <c r="AD1511"/>
      <c r="AE1511"/>
      <c r="AH1511" s="11"/>
      <c r="AI1511" s="11"/>
      <c r="AJ1511" s="11"/>
      <c r="AK1511" s="11"/>
      <c r="AL1511" s="11"/>
      <c r="AM1511" s="11"/>
    </row>
    <row r="1512" spans="17:39" x14ac:dyDescent="0.2">
      <c r="Q1512" s="11"/>
      <c r="Z1512"/>
      <c r="AA1512"/>
      <c r="AB1512"/>
      <c r="AC1512"/>
      <c r="AD1512"/>
      <c r="AE1512"/>
      <c r="AH1512" s="11"/>
      <c r="AI1512" s="11"/>
      <c r="AJ1512" s="11"/>
      <c r="AK1512" s="11"/>
      <c r="AL1512" s="11"/>
      <c r="AM1512" s="11"/>
    </row>
    <row r="1513" spans="17:39" x14ac:dyDescent="0.2">
      <c r="Q1513" s="11"/>
      <c r="Z1513"/>
      <c r="AA1513"/>
      <c r="AB1513"/>
      <c r="AC1513"/>
      <c r="AD1513"/>
      <c r="AE1513"/>
      <c r="AH1513" s="11"/>
      <c r="AI1513" s="11"/>
      <c r="AJ1513" s="11"/>
      <c r="AK1513" s="11"/>
      <c r="AL1513" s="11"/>
      <c r="AM1513" s="11"/>
    </row>
    <row r="1514" spans="17:39" x14ac:dyDescent="0.2">
      <c r="Q1514" s="11"/>
      <c r="Z1514"/>
      <c r="AA1514"/>
      <c r="AB1514"/>
      <c r="AC1514"/>
      <c r="AD1514"/>
      <c r="AE1514"/>
      <c r="AH1514" s="11"/>
      <c r="AI1514" s="11"/>
      <c r="AJ1514" s="11"/>
      <c r="AK1514" s="11"/>
      <c r="AL1514" s="11"/>
      <c r="AM1514" s="11"/>
    </row>
    <row r="1515" spans="17:39" x14ac:dyDescent="0.2">
      <c r="Q1515" s="11"/>
      <c r="Z1515"/>
      <c r="AA1515"/>
      <c r="AB1515"/>
      <c r="AC1515"/>
      <c r="AD1515"/>
      <c r="AE1515"/>
      <c r="AH1515" s="11"/>
      <c r="AI1515" s="11"/>
      <c r="AJ1515" s="11"/>
      <c r="AK1515" s="11"/>
      <c r="AL1515" s="11"/>
      <c r="AM1515" s="11"/>
    </row>
    <row r="1516" spans="17:39" x14ac:dyDescent="0.2">
      <c r="Q1516" s="11"/>
      <c r="Z1516"/>
      <c r="AA1516"/>
      <c r="AB1516"/>
      <c r="AC1516"/>
      <c r="AD1516"/>
      <c r="AE1516"/>
      <c r="AH1516" s="11"/>
      <c r="AI1516" s="11"/>
      <c r="AJ1516" s="11"/>
      <c r="AK1516" s="11"/>
      <c r="AL1516" s="11"/>
      <c r="AM1516" s="11"/>
    </row>
    <row r="1517" spans="17:39" x14ac:dyDescent="0.2">
      <c r="Q1517" s="11"/>
      <c r="Z1517"/>
      <c r="AA1517"/>
      <c r="AB1517"/>
      <c r="AC1517"/>
      <c r="AD1517"/>
      <c r="AE1517"/>
      <c r="AH1517" s="11"/>
      <c r="AI1517" s="11"/>
      <c r="AJ1517" s="11"/>
      <c r="AK1517" s="11"/>
      <c r="AL1517" s="11"/>
      <c r="AM1517" s="11"/>
    </row>
    <row r="1518" spans="17:39" x14ac:dyDescent="0.2">
      <c r="Q1518" s="11"/>
      <c r="Z1518"/>
      <c r="AA1518"/>
      <c r="AB1518"/>
      <c r="AC1518"/>
      <c r="AD1518"/>
      <c r="AE1518"/>
      <c r="AH1518" s="11"/>
      <c r="AI1518" s="11"/>
      <c r="AJ1518" s="11"/>
      <c r="AK1518" s="11"/>
      <c r="AL1518" s="11"/>
      <c r="AM1518" s="11"/>
    </row>
    <row r="1519" spans="17:39" x14ac:dyDescent="0.2">
      <c r="Q1519" s="11"/>
      <c r="Z1519"/>
      <c r="AA1519"/>
      <c r="AB1519"/>
      <c r="AC1519"/>
      <c r="AD1519"/>
      <c r="AE1519"/>
      <c r="AH1519" s="11"/>
      <c r="AI1519" s="11"/>
      <c r="AJ1519" s="11"/>
      <c r="AK1519" s="11"/>
      <c r="AL1519" s="11"/>
      <c r="AM1519" s="11"/>
    </row>
    <row r="1520" spans="17:39" x14ac:dyDescent="0.2">
      <c r="Q1520" s="11"/>
      <c r="Z1520"/>
      <c r="AA1520"/>
      <c r="AB1520"/>
      <c r="AC1520"/>
      <c r="AD1520"/>
      <c r="AE1520"/>
      <c r="AH1520" s="11"/>
      <c r="AI1520" s="11"/>
      <c r="AJ1520" s="11"/>
      <c r="AK1520" s="11"/>
      <c r="AL1520" s="11"/>
      <c r="AM1520" s="11"/>
    </row>
    <row r="1521" spans="17:39" x14ac:dyDescent="0.2">
      <c r="Q1521" s="11"/>
      <c r="Z1521"/>
      <c r="AA1521"/>
      <c r="AB1521"/>
      <c r="AC1521"/>
      <c r="AD1521"/>
      <c r="AE1521"/>
      <c r="AH1521" s="11"/>
      <c r="AI1521" s="11"/>
      <c r="AJ1521" s="11"/>
      <c r="AK1521" s="11"/>
      <c r="AL1521" s="11"/>
      <c r="AM1521" s="11"/>
    </row>
    <row r="1522" spans="17:39" x14ac:dyDescent="0.2">
      <c r="Q1522" s="11"/>
      <c r="Z1522"/>
      <c r="AA1522"/>
      <c r="AB1522"/>
      <c r="AC1522"/>
      <c r="AD1522"/>
      <c r="AE1522"/>
      <c r="AH1522" s="11"/>
      <c r="AI1522" s="11"/>
      <c r="AJ1522" s="11"/>
      <c r="AK1522" s="11"/>
      <c r="AL1522" s="11"/>
      <c r="AM1522" s="11"/>
    </row>
    <row r="1523" spans="17:39" x14ac:dyDescent="0.2">
      <c r="Q1523" s="11"/>
      <c r="Z1523"/>
      <c r="AA1523"/>
      <c r="AB1523"/>
      <c r="AC1523"/>
      <c r="AD1523"/>
      <c r="AE1523"/>
      <c r="AH1523" s="11"/>
      <c r="AI1523" s="11"/>
      <c r="AJ1523" s="11"/>
      <c r="AK1523" s="11"/>
      <c r="AL1523" s="11"/>
      <c r="AM1523" s="11"/>
    </row>
    <row r="1524" spans="17:39" x14ac:dyDescent="0.2">
      <c r="Q1524" s="11"/>
      <c r="Z1524"/>
      <c r="AA1524"/>
      <c r="AB1524"/>
      <c r="AC1524"/>
      <c r="AD1524"/>
      <c r="AE1524"/>
      <c r="AH1524" s="11"/>
      <c r="AI1524" s="11"/>
      <c r="AJ1524" s="11"/>
      <c r="AK1524" s="11"/>
      <c r="AL1524" s="11"/>
      <c r="AM1524" s="11"/>
    </row>
    <row r="1525" spans="17:39" x14ac:dyDescent="0.2">
      <c r="Q1525" s="11"/>
      <c r="Z1525"/>
      <c r="AA1525"/>
      <c r="AB1525"/>
      <c r="AC1525"/>
      <c r="AD1525"/>
      <c r="AE1525"/>
      <c r="AH1525" s="11"/>
      <c r="AI1525" s="11"/>
      <c r="AJ1525" s="11"/>
      <c r="AK1525" s="11"/>
      <c r="AL1525" s="11"/>
      <c r="AM1525" s="11"/>
    </row>
    <row r="1526" spans="17:39" x14ac:dyDescent="0.2">
      <c r="Q1526" s="11"/>
      <c r="Z1526"/>
      <c r="AA1526"/>
      <c r="AB1526"/>
      <c r="AC1526"/>
      <c r="AD1526"/>
      <c r="AE1526"/>
      <c r="AH1526" s="11"/>
      <c r="AI1526" s="11"/>
      <c r="AJ1526" s="11"/>
      <c r="AK1526" s="11"/>
      <c r="AL1526" s="11"/>
      <c r="AM1526" s="11"/>
    </row>
    <row r="1527" spans="17:39" x14ac:dyDescent="0.2">
      <c r="Q1527" s="11"/>
      <c r="Z1527"/>
      <c r="AA1527"/>
      <c r="AB1527"/>
      <c r="AC1527"/>
      <c r="AD1527"/>
      <c r="AE1527"/>
      <c r="AH1527" s="11"/>
      <c r="AI1527" s="11"/>
      <c r="AJ1527" s="11"/>
      <c r="AK1527" s="11"/>
      <c r="AL1527" s="11"/>
      <c r="AM1527" s="11"/>
    </row>
    <row r="1528" spans="17:39" x14ac:dyDescent="0.2">
      <c r="Q1528" s="11"/>
      <c r="Z1528"/>
      <c r="AA1528"/>
      <c r="AB1528"/>
      <c r="AC1528"/>
      <c r="AD1528"/>
      <c r="AE1528"/>
      <c r="AH1528" s="11"/>
      <c r="AI1528" s="11"/>
      <c r="AJ1528" s="11"/>
      <c r="AK1528" s="11"/>
      <c r="AL1528" s="11"/>
      <c r="AM1528" s="11"/>
    </row>
    <row r="1529" spans="17:39" x14ac:dyDescent="0.2">
      <c r="Q1529" s="11"/>
      <c r="Z1529"/>
      <c r="AA1529"/>
      <c r="AB1529"/>
      <c r="AC1529"/>
      <c r="AD1529"/>
      <c r="AE1529"/>
      <c r="AH1529" s="11"/>
      <c r="AI1529" s="11"/>
      <c r="AJ1529" s="11"/>
      <c r="AK1529" s="11"/>
      <c r="AL1529" s="11"/>
      <c r="AM1529" s="11"/>
    </row>
    <row r="1530" spans="17:39" x14ac:dyDescent="0.2">
      <c r="Q1530" s="11"/>
      <c r="Z1530"/>
      <c r="AA1530"/>
      <c r="AB1530"/>
      <c r="AC1530"/>
      <c r="AD1530"/>
      <c r="AE1530"/>
      <c r="AH1530" s="11"/>
      <c r="AI1530" s="11"/>
      <c r="AJ1530" s="11"/>
      <c r="AK1530" s="11"/>
      <c r="AL1530" s="11"/>
      <c r="AM1530" s="11"/>
    </row>
    <row r="1531" spans="17:39" x14ac:dyDescent="0.2">
      <c r="Q1531" s="11"/>
      <c r="Z1531"/>
      <c r="AA1531"/>
      <c r="AB1531"/>
      <c r="AC1531"/>
      <c r="AD1531"/>
      <c r="AE1531"/>
      <c r="AH1531" s="11"/>
      <c r="AI1531" s="11"/>
      <c r="AJ1531" s="11"/>
      <c r="AK1531" s="11"/>
      <c r="AL1531" s="11"/>
      <c r="AM1531" s="11"/>
    </row>
    <row r="1532" spans="17:39" x14ac:dyDescent="0.2">
      <c r="Q1532" s="11"/>
      <c r="Z1532"/>
      <c r="AA1532"/>
      <c r="AB1532"/>
      <c r="AC1532"/>
      <c r="AD1532"/>
      <c r="AE1532"/>
      <c r="AH1532" s="11"/>
      <c r="AI1532" s="11"/>
      <c r="AJ1532" s="11"/>
      <c r="AK1532" s="11"/>
      <c r="AL1532" s="11"/>
      <c r="AM1532" s="11"/>
    </row>
    <row r="1533" spans="17:39" x14ac:dyDescent="0.2">
      <c r="Q1533" s="11"/>
      <c r="Z1533"/>
      <c r="AA1533"/>
      <c r="AB1533"/>
      <c r="AC1533"/>
      <c r="AD1533"/>
      <c r="AE1533"/>
      <c r="AH1533" s="11"/>
      <c r="AI1533" s="11"/>
      <c r="AJ1533" s="11"/>
      <c r="AK1533" s="11"/>
      <c r="AL1533" s="11"/>
      <c r="AM1533" s="11"/>
    </row>
    <row r="1534" spans="17:39" x14ac:dyDescent="0.2">
      <c r="Q1534" s="11"/>
      <c r="Z1534"/>
      <c r="AA1534"/>
      <c r="AB1534"/>
      <c r="AC1534"/>
      <c r="AD1534"/>
      <c r="AE1534"/>
      <c r="AH1534" s="11"/>
      <c r="AI1534" s="11"/>
      <c r="AJ1534" s="11"/>
      <c r="AK1534" s="11"/>
      <c r="AL1534" s="11"/>
      <c r="AM1534" s="11"/>
    </row>
    <row r="1535" spans="17:39" x14ac:dyDescent="0.2">
      <c r="Q1535" s="11"/>
      <c r="Z1535"/>
      <c r="AA1535"/>
      <c r="AB1535"/>
      <c r="AC1535"/>
      <c r="AD1535"/>
      <c r="AE1535"/>
      <c r="AH1535" s="11"/>
      <c r="AI1535" s="11"/>
      <c r="AJ1535" s="11"/>
      <c r="AK1535" s="11"/>
      <c r="AL1535" s="11"/>
      <c r="AM1535" s="11"/>
    </row>
    <row r="1536" spans="17:39" x14ac:dyDescent="0.2">
      <c r="Q1536" s="11"/>
      <c r="Z1536"/>
      <c r="AA1536"/>
      <c r="AB1536"/>
      <c r="AC1536"/>
      <c r="AD1536"/>
      <c r="AE1536"/>
      <c r="AH1536" s="11"/>
      <c r="AI1536" s="11"/>
      <c r="AJ1536" s="11"/>
      <c r="AK1536" s="11"/>
      <c r="AL1536" s="11"/>
      <c r="AM1536" s="11"/>
    </row>
    <row r="1537" spans="17:39" x14ac:dyDescent="0.2">
      <c r="Q1537" s="11"/>
      <c r="Z1537"/>
      <c r="AA1537"/>
      <c r="AB1537"/>
      <c r="AC1537"/>
      <c r="AD1537"/>
      <c r="AE1537"/>
      <c r="AH1537" s="11"/>
      <c r="AI1537" s="11"/>
      <c r="AJ1537" s="11"/>
      <c r="AK1537" s="11"/>
      <c r="AL1537" s="11"/>
      <c r="AM1537" s="11"/>
    </row>
    <row r="1538" spans="17:39" x14ac:dyDescent="0.2">
      <c r="Q1538" s="11"/>
      <c r="Z1538"/>
      <c r="AA1538"/>
      <c r="AB1538"/>
      <c r="AC1538"/>
      <c r="AD1538"/>
      <c r="AE1538"/>
      <c r="AH1538" s="11"/>
      <c r="AI1538" s="11"/>
      <c r="AJ1538" s="11"/>
      <c r="AK1538" s="11"/>
      <c r="AL1538" s="11"/>
      <c r="AM1538" s="11"/>
    </row>
    <row r="1539" spans="17:39" x14ac:dyDescent="0.2">
      <c r="Q1539" s="11"/>
      <c r="Z1539"/>
      <c r="AA1539"/>
      <c r="AB1539"/>
      <c r="AC1539"/>
      <c r="AD1539"/>
      <c r="AE1539"/>
      <c r="AH1539" s="11"/>
      <c r="AI1539" s="11"/>
      <c r="AJ1539" s="11"/>
      <c r="AK1539" s="11"/>
      <c r="AL1539" s="11"/>
      <c r="AM1539" s="11"/>
    </row>
    <row r="1540" spans="17:39" x14ac:dyDescent="0.2">
      <c r="Q1540" s="11"/>
      <c r="Z1540"/>
      <c r="AA1540"/>
      <c r="AB1540"/>
      <c r="AC1540"/>
      <c r="AD1540"/>
      <c r="AE1540"/>
      <c r="AH1540" s="11"/>
      <c r="AI1540" s="11"/>
      <c r="AJ1540" s="11"/>
      <c r="AK1540" s="11"/>
      <c r="AL1540" s="11"/>
      <c r="AM1540" s="11"/>
    </row>
    <row r="1541" spans="17:39" x14ac:dyDescent="0.2">
      <c r="Q1541" s="11"/>
      <c r="Z1541"/>
      <c r="AA1541"/>
      <c r="AB1541"/>
      <c r="AC1541"/>
      <c r="AD1541"/>
      <c r="AE1541"/>
      <c r="AH1541" s="11"/>
      <c r="AI1541" s="11"/>
      <c r="AJ1541" s="11"/>
      <c r="AK1541" s="11"/>
      <c r="AL1541" s="11"/>
      <c r="AM1541" s="11"/>
    </row>
    <row r="1542" spans="17:39" x14ac:dyDescent="0.2">
      <c r="Q1542" s="11"/>
      <c r="Z1542"/>
      <c r="AA1542"/>
      <c r="AB1542"/>
      <c r="AC1542"/>
      <c r="AD1542"/>
      <c r="AE1542"/>
      <c r="AH1542" s="11"/>
      <c r="AI1542" s="11"/>
      <c r="AJ1542" s="11"/>
      <c r="AK1542" s="11"/>
      <c r="AL1542" s="11"/>
      <c r="AM1542" s="11"/>
    </row>
    <row r="1543" spans="17:39" x14ac:dyDescent="0.2">
      <c r="Q1543" s="11"/>
      <c r="Z1543"/>
      <c r="AA1543"/>
      <c r="AB1543"/>
      <c r="AC1543"/>
      <c r="AD1543"/>
      <c r="AE1543"/>
      <c r="AH1543" s="11"/>
      <c r="AI1543" s="11"/>
      <c r="AJ1543" s="11"/>
      <c r="AK1543" s="11"/>
      <c r="AL1543" s="11"/>
      <c r="AM1543" s="11"/>
    </row>
    <row r="1544" spans="17:39" x14ac:dyDescent="0.2">
      <c r="Q1544" s="11"/>
      <c r="Z1544"/>
      <c r="AA1544"/>
      <c r="AB1544"/>
      <c r="AC1544"/>
      <c r="AD1544"/>
      <c r="AE1544"/>
      <c r="AH1544" s="11"/>
      <c r="AI1544" s="11"/>
      <c r="AJ1544" s="11"/>
      <c r="AK1544" s="11"/>
      <c r="AL1544" s="11"/>
      <c r="AM1544" s="11"/>
    </row>
    <row r="1545" spans="17:39" x14ac:dyDescent="0.2">
      <c r="Q1545" s="11"/>
      <c r="Z1545"/>
      <c r="AA1545"/>
      <c r="AB1545"/>
      <c r="AC1545"/>
      <c r="AD1545"/>
      <c r="AE1545"/>
      <c r="AH1545" s="11"/>
      <c r="AI1545" s="11"/>
      <c r="AJ1545" s="11"/>
      <c r="AK1545" s="11"/>
      <c r="AL1545" s="11"/>
      <c r="AM1545" s="11"/>
    </row>
    <row r="1546" spans="17:39" x14ac:dyDescent="0.2">
      <c r="Q1546" s="11"/>
      <c r="Z1546"/>
      <c r="AA1546"/>
      <c r="AB1546"/>
      <c r="AC1546"/>
      <c r="AD1546"/>
      <c r="AE1546"/>
      <c r="AH1546" s="11"/>
      <c r="AI1546" s="11"/>
      <c r="AJ1546" s="11"/>
      <c r="AK1546" s="11"/>
      <c r="AL1546" s="11"/>
      <c r="AM1546" s="11"/>
    </row>
    <row r="1547" spans="17:39" x14ac:dyDescent="0.2">
      <c r="Q1547" s="11"/>
      <c r="Z1547"/>
      <c r="AA1547"/>
      <c r="AB1547"/>
      <c r="AC1547"/>
      <c r="AD1547"/>
      <c r="AE1547"/>
      <c r="AH1547" s="11"/>
      <c r="AI1547" s="11"/>
      <c r="AJ1547" s="11"/>
      <c r="AK1547" s="11"/>
      <c r="AL1547" s="11"/>
      <c r="AM1547" s="11"/>
    </row>
    <row r="1548" spans="17:39" x14ac:dyDescent="0.2">
      <c r="Q1548" s="11"/>
      <c r="Z1548"/>
      <c r="AA1548"/>
      <c r="AB1548"/>
      <c r="AC1548"/>
      <c r="AD1548"/>
      <c r="AE1548"/>
      <c r="AH1548" s="11"/>
      <c r="AI1548" s="11"/>
      <c r="AJ1548" s="11"/>
      <c r="AK1548" s="11"/>
      <c r="AL1548" s="11"/>
      <c r="AM1548" s="11"/>
    </row>
    <row r="1549" spans="17:39" x14ac:dyDescent="0.2">
      <c r="Q1549" s="11"/>
      <c r="Z1549"/>
      <c r="AA1549"/>
      <c r="AB1549"/>
      <c r="AC1549"/>
      <c r="AD1549"/>
      <c r="AE1549"/>
      <c r="AH1549" s="11"/>
      <c r="AI1549" s="11"/>
      <c r="AJ1549" s="11"/>
      <c r="AK1549" s="11"/>
      <c r="AL1549" s="11"/>
      <c r="AM1549" s="11"/>
    </row>
    <row r="1550" spans="17:39" x14ac:dyDescent="0.2">
      <c r="Q1550" s="11"/>
      <c r="Z1550"/>
      <c r="AA1550"/>
      <c r="AB1550"/>
      <c r="AC1550"/>
      <c r="AD1550"/>
      <c r="AE1550"/>
      <c r="AH1550" s="11"/>
      <c r="AI1550" s="11"/>
      <c r="AJ1550" s="11"/>
      <c r="AK1550" s="11"/>
      <c r="AL1550" s="11"/>
      <c r="AM1550" s="11"/>
    </row>
    <row r="1551" spans="17:39" x14ac:dyDescent="0.2">
      <c r="Q1551" s="11"/>
      <c r="Z1551"/>
      <c r="AA1551"/>
      <c r="AB1551"/>
      <c r="AC1551"/>
      <c r="AD1551"/>
      <c r="AE1551"/>
      <c r="AH1551" s="11"/>
      <c r="AI1551" s="11"/>
      <c r="AJ1551" s="11"/>
      <c r="AK1551" s="11"/>
      <c r="AL1551" s="11"/>
      <c r="AM1551" s="11"/>
    </row>
    <row r="1552" spans="17:39" x14ac:dyDescent="0.2">
      <c r="Q1552" s="11"/>
      <c r="Z1552"/>
      <c r="AA1552"/>
      <c r="AB1552"/>
      <c r="AC1552"/>
      <c r="AD1552"/>
      <c r="AE1552"/>
      <c r="AH1552" s="11"/>
      <c r="AI1552" s="11"/>
      <c r="AJ1552" s="11"/>
      <c r="AK1552" s="11"/>
      <c r="AL1552" s="11"/>
      <c r="AM1552" s="11"/>
    </row>
    <row r="1553" spans="17:39" x14ac:dyDescent="0.2">
      <c r="Q1553" s="11"/>
      <c r="Z1553"/>
      <c r="AA1553"/>
      <c r="AB1553"/>
      <c r="AC1553"/>
      <c r="AD1553"/>
      <c r="AE1553"/>
      <c r="AH1553" s="11"/>
      <c r="AI1553" s="11"/>
      <c r="AJ1553" s="11"/>
      <c r="AK1553" s="11"/>
      <c r="AL1553" s="11"/>
      <c r="AM1553" s="11"/>
    </row>
    <row r="1554" spans="17:39" x14ac:dyDescent="0.2">
      <c r="Q1554" s="11"/>
      <c r="Z1554"/>
      <c r="AA1554"/>
      <c r="AB1554"/>
      <c r="AC1554"/>
      <c r="AD1554"/>
      <c r="AE1554"/>
      <c r="AH1554" s="11"/>
      <c r="AI1554" s="11"/>
      <c r="AJ1554" s="11"/>
      <c r="AK1554" s="11"/>
      <c r="AL1554" s="11"/>
      <c r="AM1554" s="11"/>
    </row>
    <row r="1555" spans="17:39" x14ac:dyDescent="0.2">
      <c r="Q1555" s="11"/>
      <c r="Z1555"/>
      <c r="AA1555"/>
      <c r="AB1555"/>
      <c r="AC1555"/>
      <c r="AD1555"/>
      <c r="AE1555"/>
      <c r="AH1555" s="11"/>
      <c r="AI1555" s="11"/>
      <c r="AJ1555" s="11"/>
      <c r="AK1555" s="11"/>
      <c r="AL1555" s="11"/>
      <c r="AM1555" s="11"/>
    </row>
    <row r="1556" spans="17:39" x14ac:dyDescent="0.2">
      <c r="Q1556" s="11"/>
      <c r="Z1556"/>
      <c r="AA1556"/>
      <c r="AB1556"/>
      <c r="AC1556"/>
      <c r="AD1556"/>
      <c r="AE1556"/>
      <c r="AH1556" s="11"/>
      <c r="AI1556" s="11"/>
      <c r="AJ1556" s="11"/>
      <c r="AK1556" s="11"/>
      <c r="AL1556" s="11"/>
      <c r="AM1556" s="11"/>
    </row>
    <row r="1557" spans="17:39" x14ac:dyDescent="0.2">
      <c r="Q1557" s="11"/>
      <c r="Z1557"/>
      <c r="AA1557"/>
      <c r="AB1557"/>
      <c r="AC1557"/>
      <c r="AD1557"/>
      <c r="AE1557"/>
      <c r="AH1557" s="11"/>
      <c r="AI1557" s="11"/>
      <c r="AJ1557" s="11"/>
      <c r="AK1557" s="11"/>
      <c r="AL1557" s="11"/>
      <c r="AM1557" s="11"/>
    </row>
    <row r="1558" spans="17:39" x14ac:dyDescent="0.2">
      <c r="Q1558" s="11"/>
      <c r="Z1558"/>
      <c r="AA1558"/>
      <c r="AB1558"/>
      <c r="AC1558"/>
      <c r="AD1558"/>
      <c r="AE1558"/>
      <c r="AH1558" s="11"/>
      <c r="AI1558" s="11"/>
      <c r="AJ1558" s="11"/>
      <c r="AK1558" s="11"/>
      <c r="AL1558" s="11"/>
      <c r="AM1558" s="11"/>
    </row>
    <row r="1559" spans="17:39" x14ac:dyDescent="0.2">
      <c r="Q1559" s="11"/>
      <c r="Z1559"/>
      <c r="AA1559"/>
      <c r="AB1559"/>
      <c r="AC1559"/>
      <c r="AD1559"/>
      <c r="AE1559"/>
      <c r="AH1559" s="11"/>
      <c r="AI1559" s="11"/>
      <c r="AJ1559" s="11"/>
      <c r="AK1559" s="11"/>
      <c r="AL1559" s="11"/>
      <c r="AM1559" s="11"/>
    </row>
    <row r="1560" spans="17:39" x14ac:dyDescent="0.2">
      <c r="Q1560" s="11"/>
      <c r="Z1560"/>
      <c r="AA1560"/>
      <c r="AB1560"/>
      <c r="AC1560"/>
      <c r="AD1560"/>
      <c r="AE1560"/>
      <c r="AH1560" s="11"/>
      <c r="AI1560" s="11"/>
      <c r="AJ1560" s="11"/>
      <c r="AK1560" s="11"/>
      <c r="AL1560" s="11"/>
      <c r="AM1560" s="11"/>
    </row>
    <row r="1561" spans="17:39" x14ac:dyDescent="0.2">
      <c r="Q1561" s="11"/>
      <c r="Z1561"/>
      <c r="AA1561"/>
      <c r="AB1561"/>
      <c r="AC1561"/>
      <c r="AD1561"/>
      <c r="AE1561"/>
      <c r="AH1561" s="11"/>
      <c r="AI1561" s="11"/>
      <c r="AJ1561" s="11"/>
      <c r="AK1561" s="11"/>
      <c r="AL1561" s="11"/>
      <c r="AM1561" s="11"/>
    </row>
    <row r="1562" spans="17:39" x14ac:dyDescent="0.2">
      <c r="Q1562" s="11"/>
      <c r="Z1562"/>
      <c r="AA1562"/>
      <c r="AB1562"/>
      <c r="AC1562"/>
      <c r="AD1562"/>
      <c r="AE1562"/>
      <c r="AH1562" s="11"/>
      <c r="AI1562" s="11"/>
      <c r="AJ1562" s="11"/>
      <c r="AK1562" s="11"/>
      <c r="AL1562" s="11"/>
      <c r="AM1562" s="11"/>
    </row>
    <row r="1563" spans="17:39" x14ac:dyDescent="0.2">
      <c r="Q1563" s="11"/>
      <c r="Z1563"/>
      <c r="AA1563"/>
      <c r="AB1563"/>
      <c r="AC1563"/>
      <c r="AD1563"/>
      <c r="AE1563"/>
      <c r="AH1563" s="11"/>
      <c r="AI1563" s="11"/>
      <c r="AJ1563" s="11"/>
      <c r="AK1563" s="11"/>
      <c r="AL1563" s="11"/>
      <c r="AM1563" s="11"/>
    </row>
    <row r="1564" spans="17:39" x14ac:dyDescent="0.2">
      <c r="Q1564" s="11"/>
      <c r="Z1564"/>
      <c r="AA1564"/>
      <c r="AB1564"/>
      <c r="AC1564"/>
      <c r="AD1564"/>
      <c r="AE1564"/>
      <c r="AH1564" s="11"/>
      <c r="AI1564" s="11"/>
      <c r="AJ1564" s="11"/>
      <c r="AK1564" s="11"/>
      <c r="AL1564" s="11"/>
      <c r="AM1564" s="11"/>
    </row>
    <row r="1565" spans="17:39" x14ac:dyDescent="0.2">
      <c r="Q1565" s="11"/>
      <c r="Z1565"/>
      <c r="AA1565"/>
      <c r="AB1565"/>
      <c r="AC1565"/>
      <c r="AD1565"/>
      <c r="AE1565"/>
      <c r="AH1565" s="11"/>
      <c r="AI1565" s="11"/>
      <c r="AJ1565" s="11"/>
      <c r="AK1565" s="11"/>
      <c r="AL1565" s="11"/>
      <c r="AM1565" s="11"/>
    </row>
    <row r="1566" spans="17:39" x14ac:dyDescent="0.2">
      <c r="Q1566" s="11"/>
      <c r="Z1566"/>
      <c r="AA1566"/>
      <c r="AB1566"/>
      <c r="AC1566"/>
      <c r="AD1566"/>
      <c r="AE1566"/>
      <c r="AH1566" s="11"/>
      <c r="AI1566" s="11"/>
      <c r="AJ1566" s="11"/>
      <c r="AK1566" s="11"/>
      <c r="AL1566" s="11"/>
      <c r="AM1566" s="11"/>
    </row>
    <row r="1567" spans="17:39" x14ac:dyDescent="0.2">
      <c r="Q1567" s="11"/>
      <c r="Z1567"/>
      <c r="AA1567"/>
      <c r="AB1567"/>
      <c r="AC1567"/>
      <c r="AD1567"/>
      <c r="AE1567"/>
      <c r="AH1567" s="11"/>
      <c r="AI1567" s="11"/>
      <c r="AJ1567" s="11"/>
      <c r="AK1567" s="11"/>
      <c r="AL1567" s="11"/>
      <c r="AM1567" s="11"/>
    </row>
    <row r="1568" spans="17:39" x14ac:dyDescent="0.2">
      <c r="Q1568" s="11"/>
      <c r="Z1568"/>
      <c r="AA1568"/>
      <c r="AB1568"/>
      <c r="AC1568"/>
      <c r="AD1568"/>
      <c r="AE1568"/>
      <c r="AH1568" s="11"/>
      <c r="AI1568" s="11"/>
      <c r="AJ1568" s="11"/>
      <c r="AK1568" s="11"/>
      <c r="AL1568" s="11"/>
      <c r="AM1568" s="11"/>
    </row>
    <row r="1569" spans="17:39" x14ac:dyDescent="0.2">
      <c r="Q1569" s="11"/>
      <c r="Z1569"/>
      <c r="AA1569"/>
      <c r="AB1569"/>
      <c r="AC1569"/>
      <c r="AD1569"/>
      <c r="AE1569"/>
      <c r="AH1569" s="11"/>
      <c r="AI1569" s="11"/>
      <c r="AJ1569" s="11"/>
      <c r="AK1569" s="11"/>
      <c r="AL1569" s="11"/>
      <c r="AM1569" s="11"/>
    </row>
    <row r="1570" spans="17:39" x14ac:dyDescent="0.2">
      <c r="Q1570" s="11"/>
      <c r="Z1570"/>
      <c r="AA1570"/>
      <c r="AB1570"/>
      <c r="AC1570"/>
      <c r="AD1570"/>
      <c r="AE1570"/>
      <c r="AH1570" s="11"/>
      <c r="AI1570" s="11"/>
      <c r="AJ1570" s="11"/>
      <c r="AK1570" s="11"/>
      <c r="AL1570" s="11"/>
      <c r="AM1570" s="11"/>
    </row>
    <row r="1571" spans="17:39" x14ac:dyDescent="0.2">
      <c r="Q1571" s="11"/>
      <c r="Z1571"/>
      <c r="AA1571"/>
      <c r="AB1571"/>
      <c r="AC1571"/>
      <c r="AD1571"/>
      <c r="AE1571"/>
      <c r="AH1571" s="11"/>
      <c r="AI1571" s="11"/>
      <c r="AJ1571" s="11"/>
      <c r="AK1571" s="11"/>
      <c r="AL1571" s="11"/>
      <c r="AM1571" s="11"/>
    </row>
    <row r="1572" spans="17:39" x14ac:dyDescent="0.2">
      <c r="Q1572" s="11"/>
      <c r="Z1572"/>
      <c r="AA1572"/>
      <c r="AB1572"/>
      <c r="AC1572"/>
      <c r="AD1572"/>
      <c r="AE1572"/>
      <c r="AH1572" s="11"/>
      <c r="AI1572" s="11"/>
      <c r="AJ1572" s="11"/>
      <c r="AK1572" s="11"/>
      <c r="AL1572" s="11"/>
      <c r="AM1572" s="11"/>
    </row>
    <row r="1573" spans="17:39" x14ac:dyDescent="0.2">
      <c r="Q1573" s="11"/>
      <c r="Z1573"/>
      <c r="AA1573"/>
      <c r="AB1573"/>
      <c r="AC1573"/>
      <c r="AD1573"/>
      <c r="AE1573"/>
      <c r="AH1573" s="11"/>
      <c r="AI1573" s="11"/>
      <c r="AJ1573" s="11"/>
      <c r="AK1573" s="11"/>
      <c r="AL1573" s="11"/>
      <c r="AM1573" s="11"/>
    </row>
    <row r="1574" spans="17:39" x14ac:dyDescent="0.2">
      <c r="Q1574" s="11"/>
      <c r="Z1574"/>
      <c r="AA1574"/>
      <c r="AB1574"/>
      <c r="AC1574"/>
      <c r="AD1574"/>
      <c r="AE1574"/>
      <c r="AH1574" s="11"/>
      <c r="AI1574" s="11"/>
      <c r="AJ1574" s="11"/>
      <c r="AK1574" s="11"/>
      <c r="AL1574" s="11"/>
      <c r="AM1574" s="11"/>
    </row>
    <row r="1575" spans="17:39" x14ac:dyDescent="0.2">
      <c r="Q1575" s="11"/>
      <c r="Z1575"/>
      <c r="AA1575"/>
      <c r="AB1575"/>
      <c r="AC1575"/>
      <c r="AD1575"/>
      <c r="AE1575"/>
      <c r="AH1575" s="11"/>
      <c r="AI1575" s="11"/>
      <c r="AJ1575" s="11"/>
      <c r="AK1575" s="11"/>
      <c r="AL1575" s="11"/>
      <c r="AM1575" s="11"/>
    </row>
    <row r="1576" spans="17:39" x14ac:dyDescent="0.2">
      <c r="Q1576" s="11"/>
      <c r="Z1576"/>
      <c r="AA1576"/>
      <c r="AB1576"/>
      <c r="AC1576"/>
      <c r="AD1576"/>
      <c r="AE1576"/>
      <c r="AH1576" s="11"/>
      <c r="AI1576" s="11"/>
      <c r="AJ1576" s="11"/>
      <c r="AK1576" s="11"/>
      <c r="AL1576" s="11"/>
      <c r="AM1576" s="11"/>
    </row>
    <row r="1577" spans="17:39" x14ac:dyDescent="0.2">
      <c r="Q1577" s="11"/>
      <c r="Z1577"/>
      <c r="AA1577"/>
      <c r="AB1577"/>
      <c r="AC1577"/>
      <c r="AD1577"/>
      <c r="AE1577"/>
      <c r="AH1577" s="11"/>
      <c r="AI1577" s="11"/>
      <c r="AJ1577" s="11"/>
      <c r="AK1577" s="11"/>
      <c r="AL1577" s="11"/>
      <c r="AM1577" s="11"/>
    </row>
    <row r="1578" spans="17:39" x14ac:dyDescent="0.2">
      <c r="Q1578" s="11"/>
      <c r="Z1578"/>
      <c r="AA1578"/>
      <c r="AB1578"/>
      <c r="AC1578"/>
      <c r="AD1578"/>
      <c r="AE1578"/>
      <c r="AH1578" s="11"/>
      <c r="AI1578" s="11"/>
      <c r="AJ1578" s="11"/>
      <c r="AK1578" s="11"/>
      <c r="AL1578" s="11"/>
      <c r="AM1578" s="11"/>
    </row>
    <row r="1579" spans="17:39" x14ac:dyDescent="0.2">
      <c r="Q1579" s="11"/>
      <c r="Z1579"/>
      <c r="AA1579"/>
      <c r="AB1579"/>
      <c r="AC1579"/>
      <c r="AD1579"/>
      <c r="AE1579"/>
      <c r="AH1579" s="11"/>
      <c r="AI1579" s="11"/>
      <c r="AJ1579" s="11"/>
      <c r="AK1579" s="11"/>
      <c r="AL1579" s="11"/>
      <c r="AM1579" s="11"/>
    </row>
    <row r="1580" spans="17:39" x14ac:dyDescent="0.2">
      <c r="Q1580" s="11"/>
      <c r="Z1580"/>
      <c r="AA1580"/>
      <c r="AB1580"/>
      <c r="AC1580"/>
      <c r="AD1580"/>
      <c r="AE1580"/>
      <c r="AH1580" s="11"/>
      <c r="AI1580" s="11"/>
      <c r="AJ1580" s="11"/>
      <c r="AK1580" s="11"/>
      <c r="AL1580" s="11"/>
      <c r="AM1580" s="11"/>
    </row>
    <row r="1581" spans="17:39" x14ac:dyDescent="0.2">
      <c r="Q1581" s="11"/>
      <c r="Z1581"/>
      <c r="AA1581"/>
      <c r="AB1581"/>
      <c r="AC1581"/>
      <c r="AD1581"/>
      <c r="AE1581"/>
      <c r="AH1581" s="11"/>
      <c r="AI1581" s="11"/>
      <c r="AJ1581" s="11"/>
      <c r="AK1581" s="11"/>
      <c r="AL1581" s="11"/>
      <c r="AM1581" s="11"/>
    </row>
    <row r="1582" spans="17:39" x14ac:dyDescent="0.2">
      <c r="Q1582" s="11"/>
      <c r="Z1582"/>
      <c r="AA1582"/>
      <c r="AB1582"/>
      <c r="AC1582"/>
      <c r="AD1582"/>
      <c r="AE1582"/>
      <c r="AH1582" s="11"/>
      <c r="AI1582" s="11"/>
      <c r="AJ1582" s="11"/>
      <c r="AK1582" s="11"/>
      <c r="AL1582" s="11"/>
      <c r="AM1582" s="11"/>
    </row>
    <row r="1583" spans="17:39" x14ac:dyDescent="0.2">
      <c r="Q1583" s="11"/>
      <c r="Z1583"/>
      <c r="AA1583"/>
      <c r="AB1583"/>
      <c r="AC1583"/>
      <c r="AD1583"/>
      <c r="AE1583"/>
      <c r="AH1583" s="11"/>
      <c r="AI1583" s="11"/>
      <c r="AJ1583" s="11"/>
      <c r="AK1583" s="11"/>
      <c r="AL1583" s="11"/>
      <c r="AM1583" s="11"/>
    </row>
    <row r="1584" spans="17:39" x14ac:dyDescent="0.2">
      <c r="Q1584" s="11"/>
      <c r="Z1584"/>
      <c r="AA1584"/>
      <c r="AB1584"/>
      <c r="AC1584"/>
      <c r="AD1584"/>
      <c r="AE1584"/>
      <c r="AH1584" s="11"/>
      <c r="AI1584" s="11"/>
      <c r="AJ1584" s="11"/>
      <c r="AK1584" s="11"/>
      <c r="AL1584" s="11"/>
      <c r="AM1584" s="11"/>
    </row>
    <row r="1585" spans="17:39" x14ac:dyDescent="0.2">
      <c r="Q1585" s="11"/>
      <c r="Z1585"/>
      <c r="AA1585"/>
      <c r="AB1585"/>
      <c r="AC1585"/>
      <c r="AD1585"/>
      <c r="AE1585"/>
      <c r="AH1585" s="11"/>
      <c r="AI1585" s="11"/>
      <c r="AJ1585" s="11"/>
      <c r="AK1585" s="11"/>
      <c r="AL1585" s="11"/>
      <c r="AM1585" s="11"/>
    </row>
    <row r="1586" spans="17:39" x14ac:dyDescent="0.2">
      <c r="Q1586" s="11"/>
      <c r="Z1586"/>
      <c r="AA1586"/>
      <c r="AB1586"/>
      <c r="AC1586"/>
      <c r="AD1586"/>
      <c r="AE1586"/>
      <c r="AH1586" s="11"/>
      <c r="AI1586" s="11"/>
      <c r="AJ1586" s="11"/>
      <c r="AK1586" s="11"/>
      <c r="AL1586" s="11"/>
      <c r="AM1586" s="11"/>
    </row>
    <row r="1587" spans="17:39" x14ac:dyDescent="0.2">
      <c r="Q1587" s="11"/>
      <c r="Z1587"/>
      <c r="AA1587"/>
      <c r="AB1587"/>
      <c r="AC1587"/>
      <c r="AD1587"/>
      <c r="AE1587"/>
      <c r="AH1587" s="11"/>
      <c r="AI1587" s="11"/>
      <c r="AJ1587" s="11"/>
      <c r="AK1587" s="11"/>
      <c r="AL1587" s="11"/>
      <c r="AM1587" s="11"/>
    </row>
    <row r="1588" spans="17:39" x14ac:dyDescent="0.2">
      <c r="Q1588" s="11"/>
      <c r="Z1588"/>
      <c r="AA1588"/>
      <c r="AB1588"/>
      <c r="AC1588"/>
      <c r="AD1588"/>
      <c r="AE1588"/>
      <c r="AH1588" s="11"/>
      <c r="AI1588" s="11"/>
      <c r="AJ1588" s="11"/>
      <c r="AK1588" s="11"/>
      <c r="AL1588" s="11"/>
      <c r="AM1588" s="11"/>
    </row>
    <row r="1589" spans="17:39" x14ac:dyDescent="0.2">
      <c r="Q1589" s="11"/>
      <c r="Z1589"/>
      <c r="AA1589"/>
      <c r="AB1589"/>
      <c r="AC1589"/>
      <c r="AD1589"/>
      <c r="AE1589"/>
      <c r="AH1589" s="11"/>
      <c r="AI1589" s="11"/>
      <c r="AJ1589" s="11"/>
      <c r="AK1589" s="11"/>
      <c r="AL1589" s="11"/>
      <c r="AM1589" s="11"/>
    </row>
    <row r="1590" spans="17:39" x14ac:dyDescent="0.2">
      <c r="Q1590" s="11"/>
      <c r="Z1590"/>
      <c r="AA1590"/>
      <c r="AB1590"/>
      <c r="AC1590"/>
      <c r="AD1590"/>
      <c r="AE1590"/>
      <c r="AH1590" s="11"/>
      <c r="AI1590" s="11"/>
      <c r="AJ1590" s="11"/>
      <c r="AK1590" s="11"/>
      <c r="AL1590" s="11"/>
      <c r="AM1590" s="11"/>
    </row>
    <row r="1591" spans="17:39" x14ac:dyDescent="0.2">
      <c r="Q1591" s="11"/>
      <c r="Z1591"/>
      <c r="AA1591"/>
      <c r="AB1591"/>
      <c r="AC1591"/>
      <c r="AD1591"/>
      <c r="AE1591"/>
      <c r="AH1591" s="11"/>
      <c r="AI1591" s="11"/>
      <c r="AJ1591" s="11"/>
      <c r="AK1591" s="11"/>
      <c r="AL1591" s="11"/>
      <c r="AM1591" s="11"/>
    </row>
    <row r="1592" spans="17:39" x14ac:dyDescent="0.2">
      <c r="Q1592" s="11"/>
      <c r="Z1592"/>
      <c r="AA1592"/>
      <c r="AB1592"/>
      <c r="AC1592"/>
      <c r="AD1592"/>
      <c r="AE1592"/>
      <c r="AH1592" s="11"/>
      <c r="AI1592" s="11"/>
      <c r="AJ1592" s="11"/>
      <c r="AK1592" s="11"/>
      <c r="AL1592" s="11"/>
      <c r="AM1592" s="11"/>
    </row>
    <row r="1593" spans="17:39" x14ac:dyDescent="0.2">
      <c r="Q1593" s="11"/>
      <c r="Z1593"/>
      <c r="AA1593"/>
      <c r="AB1593"/>
      <c r="AC1593"/>
      <c r="AD1593"/>
      <c r="AE1593"/>
      <c r="AH1593" s="11"/>
      <c r="AI1593" s="11"/>
      <c r="AJ1593" s="11"/>
      <c r="AK1593" s="11"/>
      <c r="AL1593" s="11"/>
      <c r="AM1593" s="11"/>
    </row>
    <row r="1594" spans="17:39" x14ac:dyDescent="0.2">
      <c r="Q1594" s="11"/>
      <c r="Z1594"/>
      <c r="AA1594"/>
      <c r="AB1594"/>
      <c r="AC1594"/>
      <c r="AD1594"/>
      <c r="AE1594"/>
      <c r="AH1594" s="11"/>
      <c r="AI1594" s="11"/>
      <c r="AJ1594" s="11"/>
      <c r="AK1594" s="11"/>
      <c r="AL1594" s="11"/>
      <c r="AM1594" s="11"/>
    </row>
    <row r="1595" spans="17:39" x14ac:dyDescent="0.2">
      <c r="Q1595" s="11"/>
      <c r="Z1595"/>
      <c r="AA1595"/>
      <c r="AB1595"/>
      <c r="AC1595"/>
      <c r="AD1595"/>
      <c r="AE1595"/>
      <c r="AH1595" s="11"/>
      <c r="AI1595" s="11"/>
      <c r="AJ1595" s="11"/>
      <c r="AK1595" s="11"/>
      <c r="AL1595" s="11"/>
      <c r="AM1595" s="11"/>
    </row>
    <row r="1596" spans="17:39" x14ac:dyDescent="0.2">
      <c r="Q1596" s="11"/>
      <c r="Z1596"/>
      <c r="AA1596"/>
      <c r="AB1596"/>
      <c r="AC1596"/>
      <c r="AD1596"/>
      <c r="AE1596"/>
      <c r="AH1596" s="11"/>
      <c r="AI1596" s="11"/>
      <c r="AJ1596" s="11"/>
      <c r="AK1596" s="11"/>
      <c r="AL1596" s="11"/>
      <c r="AM1596" s="11"/>
    </row>
    <row r="1597" spans="17:39" x14ac:dyDescent="0.2">
      <c r="Q1597" s="11"/>
      <c r="Z1597"/>
      <c r="AA1597"/>
      <c r="AB1597"/>
      <c r="AC1597"/>
      <c r="AD1597"/>
      <c r="AE1597"/>
      <c r="AH1597" s="11"/>
      <c r="AI1597" s="11"/>
      <c r="AJ1597" s="11"/>
      <c r="AK1597" s="11"/>
      <c r="AL1597" s="11"/>
      <c r="AM1597" s="11"/>
    </row>
    <row r="1598" spans="17:39" x14ac:dyDescent="0.2">
      <c r="Q1598" s="11"/>
      <c r="Z1598"/>
      <c r="AA1598"/>
      <c r="AB1598"/>
      <c r="AC1598"/>
      <c r="AD1598"/>
      <c r="AE1598"/>
      <c r="AH1598" s="11"/>
      <c r="AI1598" s="11"/>
      <c r="AJ1598" s="11"/>
      <c r="AK1598" s="11"/>
      <c r="AL1598" s="11"/>
      <c r="AM1598" s="11"/>
    </row>
    <row r="1599" spans="17:39" x14ac:dyDescent="0.2">
      <c r="Q1599" s="11"/>
      <c r="Z1599"/>
      <c r="AA1599"/>
      <c r="AB1599"/>
      <c r="AC1599"/>
      <c r="AD1599"/>
      <c r="AE1599"/>
      <c r="AH1599" s="11"/>
      <c r="AI1599" s="11"/>
      <c r="AJ1599" s="11"/>
      <c r="AK1599" s="11"/>
      <c r="AL1599" s="11"/>
      <c r="AM1599" s="11"/>
    </row>
    <row r="1600" spans="17:39" x14ac:dyDescent="0.2">
      <c r="Q1600" s="11"/>
      <c r="Z1600"/>
      <c r="AA1600"/>
      <c r="AB1600"/>
      <c r="AC1600"/>
      <c r="AD1600"/>
      <c r="AE1600"/>
      <c r="AH1600" s="11"/>
      <c r="AI1600" s="11"/>
      <c r="AJ1600" s="11"/>
      <c r="AK1600" s="11"/>
      <c r="AL1600" s="11"/>
      <c r="AM1600" s="11"/>
    </row>
    <row r="1601" spans="17:39" x14ac:dyDescent="0.2">
      <c r="Q1601" s="11"/>
      <c r="Z1601"/>
      <c r="AA1601"/>
      <c r="AB1601"/>
      <c r="AC1601"/>
      <c r="AD1601"/>
      <c r="AE1601"/>
      <c r="AH1601" s="11"/>
      <c r="AI1601" s="11"/>
      <c r="AJ1601" s="11"/>
      <c r="AK1601" s="11"/>
      <c r="AL1601" s="11"/>
      <c r="AM1601" s="11"/>
    </row>
    <row r="1602" spans="17:39" x14ac:dyDescent="0.2">
      <c r="Q1602" s="11"/>
      <c r="Z1602"/>
      <c r="AA1602"/>
      <c r="AB1602"/>
      <c r="AC1602"/>
      <c r="AD1602"/>
      <c r="AE1602"/>
      <c r="AH1602" s="11"/>
      <c r="AI1602" s="11"/>
      <c r="AJ1602" s="11"/>
      <c r="AK1602" s="11"/>
      <c r="AL1602" s="11"/>
      <c r="AM1602" s="11"/>
    </row>
    <row r="1603" spans="17:39" x14ac:dyDescent="0.2">
      <c r="Q1603" s="11"/>
      <c r="Z1603"/>
      <c r="AA1603"/>
      <c r="AB1603"/>
      <c r="AC1603"/>
      <c r="AD1603"/>
      <c r="AE1603"/>
      <c r="AH1603" s="11"/>
      <c r="AI1603" s="11"/>
      <c r="AJ1603" s="11"/>
      <c r="AK1603" s="11"/>
      <c r="AL1603" s="11"/>
      <c r="AM1603" s="11"/>
    </row>
    <row r="1604" spans="17:39" x14ac:dyDescent="0.2">
      <c r="Q1604" s="11"/>
      <c r="Z1604"/>
      <c r="AA1604"/>
      <c r="AB1604"/>
      <c r="AC1604"/>
      <c r="AD1604"/>
      <c r="AE1604"/>
      <c r="AH1604" s="11"/>
      <c r="AI1604" s="11"/>
      <c r="AJ1604" s="11"/>
      <c r="AK1604" s="11"/>
      <c r="AL1604" s="11"/>
      <c r="AM1604" s="11"/>
    </row>
    <row r="1605" spans="17:39" x14ac:dyDescent="0.2">
      <c r="Q1605" s="11"/>
      <c r="Z1605"/>
      <c r="AA1605"/>
      <c r="AB1605"/>
      <c r="AC1605"/>
      <c r="AD1605"/>
      <c r="AE1605"/>
      <c r="AH1605" s="11"/>
      <c r="AI1605" s="11"/>
      <c r="AJ1605" s="11"/>
      <c r="AK1605" s="11"/>
      <c r="AL1605" s="11"/>
      <c r="AM1605" s="11"/>
    </row>
    <row r="1606" spans="17:39" x14ac:dyDescent="0.2">
      <c r="Q1606" s="11"/>
      <c r="Z1606"/>
      <c r="AA1606"/>
      <c r="AB1606"/>
      <c r="AC1606"/>
      <c r="AD1606"/>
      <c r="AE1606"/>
      <c r="AH1606" s="11"/>
      <c r="AI1606" s="11"/>
      <c r="AJ1606" s="11"/>
      <c r="AK1606" s="11"/>
      <c r="AL1606" s="11"/>
      <c r="AM1606" s="11"/>
    </row>
    <row r="1607" spans="17:39" x14ac:dyDescent="0.2">
      <c r="Q1607" s="11"/>
      <c r="Z1607"/>
      <c r="AA1607"/>
      <c r="AB1607"/>
      <c r="AC1607"/>
      <c r="AD1607"/>
      <c r="AE1607"/>
      <c r="AH1607" s="11"/>
      <c r="AI1607" s="11"/>
      <c r="AJ1607" s="11"/>
      <c r="AK1607" s="11"/>
      <c r="AL1607" s="11"/>
      <c r="AM1607" s="11"/>
    </row>
    <row r="1608" spans="17:39" x14ac:dyDescent="0.2">
      <c r="Q1608" s="11"/>
      <c r="Z1608"/>
      <c r="AA1608"/>
      <c r="AB1608"/>
      <c r="AC1608"/>
      <c r="AD1608"/>
      <c r="AE1608"/>
      <c r="AH1608" s="11"/>
      <c r="AI1608" s="11"/>
      <c r="AJ1608" s="11"/>
      <c r="AK1608" s="11"/>
      <c r="AL1608" s="11"/>
      <c r="AM1608" s="11"/>
    </row>
    <row r="1609" spans="17:39" x14ac:dyDescent="0.2">
      <c r="Q1609" s="11"/>
      <c r="Z1609"/>
      <c r="AA1609"/>
      <c r="AB1609"/>
      <c r="AC1609"/>
      <c r="AD1609"/>
      <c r="AE1609"/>
      <c r="AH1609" s="11"/>
      <c r="AI1609" s="11"/>
      <c r="AJ1609" s="11"/>
      <c r="AK1609" s="11"/>
      <c r="AL1609" s="11"/>
      <c r="AM1609" s="11"/>
    </row>
    <row r="1610" spans="17:39" x14ac:dyDescent="0.2">
      <c r="Q1610" s="11"/>
      <c r="Z1610"/>
      <c r="AA1610"/>
      <c r="AB1610"/>
      <c r="AC1610"/>
      <c r="AD1610"/>
      <c r="AE1610"/>
      <c r="AH1610" s="11"/>
      <c r="AI1610" s="11"/>
      <c r="AJ1610" s="11"/>
      <c r="AK1610" s="11"/>
      <c r="AL1610" s="11"/>
      <c r="AM1610" s="11"/>
    </row>
    <row r="1611" spans="17:39" x14ac:dyDescent="0.2">
      <c r="Q1611" s="11"/>
      <c r="Z1611"/>
      <c r="AA1611"/>
      <c r="AB1611"/>
      <c r="AC1611"/>
      <c r="AD1611"/>
      <c r="AE1611"/>
      <c r="AH1611" s="11"/>
      <c r="AI1611" s="11"/>
      <c r="AJ1611" s="11"/>
      <c r="AK1611" s="11"/>
      <c r="AL1611" s="11"/>
      <c r="AM1611" s="11"/>
    </row>
    <row r="1612" spans="17:39" x14ac:dyDescent="0.2">
      <c r="Q1612" s="11"/>
      <c r="Z1612"/>
      <c r="AA1612"/>
      <c r="AB1612"/>
      <c r="AC1612"/>
      <c r="AD1612"/>
      <c r="AE1612"/>
      <c r="AH1612" s="11"/>
      <c r="AI1612" s="11"/>
      <c r="AJ1612" s="11"/>
      <c r="AK1612" s="11"/>
      <c r="AL1612" s="11"/>
      <c r="AM1612" s="11"/>
    </row>
    <row r="1613" spans="17:39" x14ac:dyDescent="0.2">
      <c r="Q1613" s="11"/>
      <c r="Z1613"/>
      <c r="AA1613"/>
      <c r="AB1613"/>
      <c r="AC1613"/>
      <c r="AD1613"/>
      <c r="AE1613"/>
      <c r="AH1613" s="11"/>
      <c r="AI1613" s="11"/>
      <c r="AJ1613" s="11"/>
      <c r="AK1613" s="11"/>
      <c r="AL1613" s="11"/>
      <c r="AM1613" s="11"/>
    </row>
    <row r="1614" spans="17:39" x14ac:dyDescent="0.2">
      <c r="Q1614" s="11"/>
      <c r="Z1614"/>
      <c r="AA1614"/>
      <c r="AB1614"/>
      <c r="AC1614"/>
      <c r="AD1614"/>
      <c r="AE1614"/>
      <c r="AH1614" s="11"/>
      <c r="AI1614" s="11"/>
      <c r="AJ1614" s="11"/>
      <c r="AK1614" s="11"/>
      <c r="AL1614" s="11"/>
      <c r="AM1614" s="11"/>
    </row>
    <row r="1615" spans="17:39" x14ac:dyDescent="0.2">
      <c r="Q1615" s="11"/>
      <c r="Z1615"/>
      <c r="AA1615"/>
      <c r="AB1615"/>
      <c r="AC1615"/>
      <c r="AD1615"/>
      <c r="AE1615"/>
      <c r="AH1615" s="11"/>
      <c r="AI1615" s="11"/>
      <c r="AJ1615" s="11"/>
      <c r="AK1615" s="11"/>
      <c r="AL1615" s="11"/>
      <c r="AM1615" s="11"/>
    </row>
    <row r="1616" spans="17:39" x14ac:dyDescent="0.2">
      <c r="Q1616" s="11"/>
      <c r="Z1616"/>
      <c r="AA1616"/>
      <c r="AB1616"/>
      <c r="AC1616"/>
      <c r="AD1616"/>
      <c r="AE1616"/>
      <c r="AH1616" s="11"/>
      <c r="AI1616" s="11"/>
      <c r="AJ1616" s="11"/>
      <c r="AK1616" s="11"/>
      <c r="AL1616" s="11"/>
      <c r="AM1616" s="11"/>
    </row>
    <row r="1617" spans="17:39" x14ac:dyDescent="0.2">
      <c r="Q1617" s="11"/>
      <c r="Z1617"/>
      <c r="AA1617"/>
      <c r="AB1617"/>
      <c r="AC1617"/>
      <c r="AD1617"/>
      <c r="AE1617"/>
      <c r="AH1617" s="11"/>
      <c r="AI1617" s="11"/>
      <c r="AJ1617" s="11"/>
      <c r="AK1617" s="11"/>
      <c r="AL1617" s="11"/>
      <c r="AM1617" s="11"/>
    </row>
    <row r="1618" spans="17:39" x14ac:dyDescent="0.2">
      <c r="Q1618" s="11"/>
      <c r="Z1618"/>
      <c r="AA1618"/>
      <c r="AB1618"/>
      <c r="AC1618"/>
      <c r="AD1618"/>
      <c r="AE1618"/>
      <c r="AH1618" s="11"/>
      <c r="AI1618" s="11"/>
      <c r="AJ1618" s="11"/>
      <c r="AK1618" s="11"/>
      <c r="AL1618" s="11"/>
      <c r="AM1618" s="11"/>
    </row>
    <row r="1619" spans="17:39" x14ac:dyDescent="0.2">
      <c r="Q1619" s="11"/>
      <c r="Z1619"/>
      <c r="AA1619"/>
      <c r="AB1619"/>
      <c r="AC1619"/>
      <c r="AD1619"/>
      <c r="AE1619"/>
      <c r="AH1619" s="11"/>
      <c r="AI1619" s="11"/>
      <c r="AJ1619" s="11"/>
      <c r="AK1619" s="11"/>
      <c r="AL1619" s="11"/>
      <c r="AM1619" s="11"/>
    </row>
    <row r="1620" spans="17:39" x14ac:dyDescent="0.2">
      <c r="Q1620" s="11"/>
      <c r="Z1620"/>
      <c r="AA1620"/>
      <c r="AB1620"/>
      <c r="AC1620"/>
      <c r="AD1620"/>
      <c r="AE1620"/>
      <c r="AH1620" s="11"/>
      <c r="AI1620" s="11"/>
      <c r="AJ1620" s="11"/>
      <c r="AK1620" s="11"/>
      <c r="AL1620" s="11"/>
      <c r="AM1620" s="11"/>
    </row>
    <row r="1621" spans="17:39" x14ac:dyDescent="0.2">
      <c r="Q1621" s="11"/>
      <c r="Z1621"/>
      <c r="AA1621"/>
      <c r="AB1621"/>
      <c r="AC1621"/>
      <c r="AD1621"/>
      <c r="AE1621"/>
      <c r="AH1621" s="11"/>
      <c r="AI1621" s="11"/>
      <c r="AJ1621" s="11"/>
      <c r="AK1621" s="11"/>
      <c r="AL1621" s="11"/>
      <c r="AM1621" s="11"/>
    </row>
    <row r="1622" spans="17:39" x14ac:dyDescent="0.2">
      <c r="Q1622" s="11"/>
      <c r="Z1622"/>
      <c r="AA1622"/>
      <c r="AB1622"/>
      <c r="AC1622"/>
      <c r="AD1622"/>
      <c r="AE1622"/>
      <c r="AH1622" s="11"/>
      <c r="AI1622" s="11"/>
      <c r="AJ1622" s="11"/>
      <c r="AK1622" s="11"/>
      <c r="AL1622" s="11"/>
      <c r="AM1622" s="11"/>
    </row>
    <row r="1623" spans="17:39" x14ac:dyDescent="0.2">
      <c r="Q1623" s="11"/>
      <c r="Z1623"/>
      <c r="AA1623"/>
      <c r="AB1623"/>
      <c r="AC1623"/>
      <c r="AD1623"/>
      <c r="AE1623"/>
      <c r="AH1623" s="11"/>
      <c r="AI1623" s="11"/>
      <c r="AJ1623" s="11"/>
      <c r="AK1623" s="11"/>
      <c r="AL1623" s="11"/>
      <c r="AM1623" s="11"/>
    </row>
    <row r="1624" spans="17:39" x14ac:dyDescent="0.2">
      <c r="Q1624" s="11"/>
      <c r="Z1624"/>
      <c r="AA1624"/>
      <c r="AB1624"/>
      <c r="AC1624"/>
      <c r="AD1624"/>
      <c r="AE1624"/>
      <c r="AH1624" s="11"/>
      <c r="AI1624" s="11"/>
      <c r="AJ1624" s="11"/>
      <c r="AK1624" s="11"/>
      <c r="AL1624" s="11"/>
      <c r="AM1624" s="11"/>
    </row>
    <row r="1625" spans="17:39" x14ac:dyDescent="0.2">
      <c r="Q1625" s="11"/>
      <c r="Z1625"/>
      <c r="AA1625"/>
      <c r="AB1625"/>
      <c r="AC1625"/>
      <c r="AD1625"/>
      <c r="AE1625"/>
      <c r="AH1625" s="11"/>
      <c r="AI1625" s="11"/>
      <c r="AJ1625" s="11"/>
      <c r="AK1625" s="11"/>
      <c r="AL1625" s="11"/>
      <c r="AM1625" s="11"/>
    </row>
    <row r="1626" spans="17:39" x14ac:dyDescent="0.2">
      <c r="Q1626" s="11"/>
      <c r="Z1626"/>
      <c r="AA1626"/>
      <c r="AB1626"/>
      <c r="AC1626"/>
      <c r="AD1626"/>
      <c r="AE1626"/>
      <c r="AH1626" s="11"/>
      <c r="AI1626" s="11"/>
      <c r="AJ1626" s="11"/>
      <c r="AK1626" s="11"/>
      <c r="AL1626" s="11"/>
      <c r="AM1626" s="11"/>
    </row>
    <row r="1627" spans="17:39" x14ac:dyDescent="0.2">
      <c r="Q1627" s="11"/>
      <c r="Z1627"/>
      <c r="AA1627"/>
      <c r="AB1627"/>
      <c r="AC1627"/>
      <c r="AD1627"/>
      <c r="AE1627"/>
      <c r="AH1627" s="11"/>
      <c r="AI1627" s="11"/>
      <c r="AJ1627" s="11"/>
      <c r="AK1627" s="11"/>
      <c r="AL1627" s="11"/>
      <c r="AM1627" s="11"/>
    </row>
    <row r="1628" spans="17:39" x14ac:dyDescent="0.2">
      <c r="Q1628" s="11"/>
      <c r="Z1628"/>
      <c r="AA1628"/>
      <c r="AB1628"/>
      <c r="AC1628"/>
      <c r="AD1628"/>
      <c r="AE1628"/>
      <c r="AH1628" s="11"/>
      <c r="AI1628" s="11"/>
      <c r="AJ1628" s="11"/>
      <c r="AK1628" s="11"/>
      <c r="AL1628" s="11"/>
      <c r="AM1628" s="11"/>
    </row>
    <row r="1629" spans="17:39" x14ac:dyDescent="0.2">
      <c r="Q1629" s="11"/>
      <c r="Z1629"/>
      <c r="AA1629"/>
      <c r="AB1629"/>
      <c r="AC1629"/>
      <c r="AD1629"/>
      <c r="AE1629"/>
      <c r="AH1629" s="11"/>
      <c r="AI1629" s="11"/>
      <c r="AJ1629" s="11"/>
      <c r="AK1629" s="11"/>
      <c r="AL1629" s="11"/>
      <c r="AM1629" s="11"/>
    </row>
    <row r="1630" spans="17:39" x14ac:dyDescent="0.2">
      <c r="Q1630" s="11"/>
      <c r="Z1630"/>
      <c r="AA1630"/>
      <c r="AB1630"/>
      <c r="AC1630"/>
      <c r="AD1630"/>
      <c r="AE1630"/>
      <c r="AH1630" s="11"/>
      <c r="AI1630" s="11"/>
      <c r="AJ1630" s="11"/>
      <c r="AK1630" s="11"/>
      <c r="AL1630" s="11"/>
      <c r="AM1630" s="11"/>
    </row>
    <row r="1631" spans="17:39" x14ac:dyDescent="0.2">
      <c r="Q1631" s="11"/>
      <c r="Z1631"/>
      <c r="AA1631"/>
      <c r="AB1631"/>
      <c r="AC1631"/>
      <c r="AD1631"/>
      <c r="AE1631"/>
      <c r="AH1631" s="11"/>
      <c r="AI1631" s="11"/>
      <c r="AJ1631" s="11"/>
      <c r="AK1631" s="11"/>
      <c r="AL1631" s="11"/>
      <c r="AM1631" s="11"/>
    </row>
    <row r="1632" spans="17:39" x14ac:dyDescent="0.2">
      <c r="Q1632" s="11"/>
      <c r="Z1632"/>
      <c r="AA1632"/>
      <c r="AB1632"/>
      <c r="AC1632"/>
      <c r="AD1632"/>
      <c r="AE1632"/>
      <c r="AH1632" s="11"/>
      <c r="AI1632" s="11"/>
      <c r="AJ1632" s="11"/>
      <c r="AK1632" s="11"/>
      <c r="AL1632" s="11"/>
      <c r="AM1632" s="11"/>
    </row>
    <row r="1633" spans="17:39" x14ac:dyDescent="0.2">
      <c r="Q1633" s="11"/>
      <c r="Z1633"/>
      <c r="AA1633"/>
      <c r="AB1633"/>
      <c r="AC1633"/>
      <c r="AD1633"/>
      <c r="AE1633"/>
      <c r="AH1633" s="11"/>
      <c r="AI1633" s="11"/>
      <c r="AJ1633" s="11"/>
      <c r="AK1633" s="11"/>
      <c r="AL1633" s="11"/>
      <c r="AM1633" s="11"/>
    </row>
    <row r="1634" spans="17:39" x14ac:dyDescent="0.2">
      <c r="Q1634" s="11"/>
      <c r="Z1634"/>
      <c r="AA1634"/>
      <c r="AB1634"/>
      <c r="AC1634"/>
      <c r="AD1634"/>
      <c r="AE1634"/>
      <c r="AH1634" s="11"/>
      <c r="AI1634" s="11"/>
      <c r="AJ1634" s="11"/>
      <c r="AK1634" s="11"/>
      <c r="AL1634" s="11"/>
      <c r="AM1634" s="11"/>
    </row>
    <row r="1635" spans="17:39" x14ac:dyDescent="0.2">
      <c r="Q1635" s="11"/>
      <c r="Z1635"/>
      <c r="AA1635"/>
      <c r="AB1635"/>
      <c r="AC1635"/>
      <c r="AD1635"/>
      <c r="AE1635"/>
      <c r="AH1635" s="11"/>
      <c r="AI1635" s="11"/>
      <c r="AJ1635" s="11"/>
      <c r="AK1635" s="11"/>
      <c r="AL1635" s="11"/>
      <c r="AM1635" s="11"/>
    </row>
    <row r="1636" spans="17:39" x14ac:dyDescent="0.2">
      <c r="Q1636" s="11"/>
      <c r="Z1636"/>
      <c r="AA1636"/>
      <c r="AB1636"/>
      <c r="AC1636"/>
      <c r="AD1636"/>
      <c r="AE1636"/>
      <c r="AH1636" s="11"/>
      <c r="AI1636" s="11"/>
      <c r="AJ1636" s="11"/>
      <c r="AK1636" s="11"/>
      <c r="AL1636" s="11"/>
      <c r="AM1636" s="11"/>
    </row>
    <row r="1637" spans="17:39" x14ac:dyDescent="0.2">
      <c r="Q1637" s="11"/>
      <c r="Z1637"/>
      <c r="AA1637"/>
      <c r="AB1637"/>
      <c r="AC1637"/>
      <c r="AD1637"/>
      <c r="AE1637"/>
      <c r="AH1637" s="11"/>
      <c r="AI1637" s="11"/>
      <c r="AJ1637" s="11"/>
      <c r="AK1637" s="11"/>
      <c r="AL1637" s="11"/>
      <c r="AM1637" s="11"/>
    </row>
    <row r="1638" spans="17:39" x14ac:dyDescent="0.2">
      <c r="Q1638" s="11"/>
      <c r="Z1638"/>
      <c r="AA1638"/>
      <c r="AB1638"/>
      <c r="AC1638"/>
      <c r="AD1638"/>
      <c r="AE1638"/>
      <c r="AH1638" s="11"/>
      <c r="AI1638" s="11"/>
      <c r="AJ1638" s="11"/>
      <c r="AK1638" s="11"/>
      <c r="AL1638" s="11"/>
      <c r="AM1638" s="11"/>
    </row>
    <row r="1639" spans="17:39" x14ac:dyDescent="0.2">
      <c r="Q1639" s="11"/>
      <c r="Z1639"/>
      <c r="AA1639"/>
      <c r="AB1639"/>
      <c r="AC1639"/>
      <c r="AD1639"/>
      <c r="AE1639"/>
      <c r="AH1639" s="11"/>
      <c r="AI1639" s="11"/>
      <c r="AJ1639" s="11"/>
      <c r="AK1639" s="11"/>
      <c r="AL1639" s="11"/>
      <c r="AM1639" s="11"/>
    </row>
    <row r="1640" spans="17:39" x14ac:dyDescent="0.2">
      <c r="Q1640" s="11"/>
      <c r="Z1640"/>
      <c r="AA1640"/>
      <c r="AB1640"/>
      <c r="AC1640"/>
      <c r="AD1640"/>
      <c r="AE1640"/>
      <c r="AH1640" s="11"/>
      <c r="AI1640" s="11"/>
      <c r="AJ1640" s="11"/>
      <c r="AK1640" s="11"/>
      <c r="AL1640" s="11"/>
      <c r="AM1640" s="11"/>
    </row>
    <row r="1641" spans="17:39" x14ac:dyDescent="0.2">
      <c r="Q1641" s="11"/>
      <c r="Z1641"/>
      <c r="AA1641"/>
      <c r="AB1641"/>
      <c r="AC1641"/>
      <c r="AD1641"/>
      <c r="AE1641"/>
      <c r="AH1641" s="11"/>
      <c r="AI1641" s="11"/>
      <c r="AJ1641" s="11"/>
      <c r="AK1641" s="11"/>
      <c r="AL1641" s="11"/>
      <c r="AM1641" s="11"/>
    </row>
    <row r="1642" spans="17:39" x14ac:dyDescent="0.2">
      <c r="Q1642" s="11"/>
      <c r="Z1642"/>
      <c r="AA1642"/>
      <c r="AB1642"/>
      <c r="AC1642"/>
      <c r="AD1642"/>
      <c r="AE1642"/>
      <c r="AH1642" s="11"/>
      <c r="AI1642" s="11"/>
      <c r="AJ1642" s="11"/>
      <c r="AK1642" s="11"/>
      <c r="AL1642" s="11"/>
      <c r="AM1642" s="11"/>
    </row>
    <row r="1643" spans="17:39" x14ac:dyDescent="0.2">
      <c r="Q1643" s="11"/>
      <c r="Z1643"/>
      <c r="AA1643"/>
      <c r="AB1643"/>
      <c r="AC1643"/>
      <c r="AD1643"/>
      <c r="AE1643"/>
      <c r="AH1643" s="11"/>
      <c r="AI1643" s="11"/>
      <c r="AJ1643" s="11"/>
      <c r="AK1643" s="11"/>
      <c r="AL1643" s="11"/>
      <c r="AM1643" s="11"/>
    </row>
    <row r="1644" spans="17:39" x14ac:dyDescent="0.2">
      <c r="Q1644" s="11"/>
      <c r="Z1644"/>
      <c r="AA1644"/>
      <c r="AB1644"/>
      <c r="AC1644"/>
      <c r="AD1644"/>
      <c r="AE1644"/>
      <c r="AH1644" s="11"/>
      <c r="AI1644" s="11"/>
      <c r="AJ1644" s="11"/>
      <c r="AK1644" s="11"/>
      <c r="AL1644" s="11"/>
      <c r="AM1644" s="11"/>
    </row>
    <row r="1645" spans="17:39" x14ac:dyDescent="0.2">
      <c r="Q1645" s="11"/>
      <c r="Z1645"/>
      <c r="AA1645"/>
      <c r="AB1645"/>
      <c r="AC1645"/>
      <c r="AD1645"/>
      <c r="AE1645"/>
      <c r="AH1645" s="11"/>
      <c r="AI1645" s="11"/>
      <c r="AJ1645" s="11"/>
      <c r="AK1645" s="11"/>
      <c r="AL1645" s="11"/>
      <c r="AM1645" s="11"/>
    </row>
    <row r="1646" spans="17:39" x14ac:dyDescent="0.2">
      <c r="Q1646" s="11"/>
      <c r="Z1646"/>
      <c r="AA1646"/>
      <c r="AB1646"/>
      <c r="AC1646"/>
      <c r="AD1646"/>
      <c r="AE1646"/>
      <c r="AH1646" s="11"/>
      <c r="AI1646" s="11"/>
      <c r="AJ1646" s="11"/>
      <c r="AK1646" s="11"/>
      <c r="AL1646" s="11"/>
      <c r="AM1646" s="11"/>
    </row>
    <row r="1647" spans="17:39" x14ac:dyDescent="0.2">
      <c r="Q1647" s="11"/>
      <c r="Z1647"/>
      <c r="AA1647"/>
      <c r="AB1647"/>
      <c r="AC1647"/>
      <c r="AD1647"/>
      <c r="AE1647"/>
      <c r="AH1647" s="11"/>
      <c r="AI1647" s="11"/>
      <c r="AJ1647" s="11"/>
      <c r="AK1647" s="11"/>
      <c r="AL1647" s="11"/>
      <c r="AM1647" s="11"/>
    </row>
    <row r="1648" spans="17:39" x14ac:dyDescent="0.2">
      <c r="Q1648" s="11"/>
      <c r="Z1648"/>
      <c r="AA1648"/>
      <c r="AB1648"/>
      <c r="AC1648"/>
      <c r="AD1648"/>
      <c r="AE1648"/>
      <c r="AH1648" s="11"/>
      <c r="AI1648" s="11"/>
      <c r="AJ1648" s="11"/>
      <c r="AK1648" s="11"/>
      <c r="AL1648" s="11"/>
      <c r="AM1648" s="11"/>
    </row>
    <row r="1649" spans="17:39" x14ac:dyDescent="0.2">
      <c r="Q1649" s="11"/>
      <c r="Z1649"/>
      <c r="AA1649"/>
      <c r="AB1649"/>
      <c r="AC1649"/>
      <c r="AD1649"/>
      <c r="AE1649"/>
      <c r="AH1649" s="11"/>
      <c r="AI1649" s="11"/>
      <c r="AJ1649" s="11"/>
      <c r="AK1649" s="11"/>
      <c r="AL1649" s="11"/>
      <c r="AM1649" s="11"/>
    </row>
    <row r="1650" spans="17:39" x14ac:dyDescent="0.2">
      <c r="Q1650" s="11"/>
      <c r="Z1650"/>
      <c r="AA1650"/>
      <c r="AB1650"/>
      <c r="AC1650"/>
      <c r="AD1650"/>
      <c r="AE1650"/>
      <c r="AH1650" s="11"/>
      <c r="AI1650" s="11"/>
      <c r="AJ1650" s="11"/>
      <c r="AK1650" s="11"/>
      <c r="AL1650" s="11"/>
      <c r="AM1650" s="11"/>
    </row>
    <row r="1651" spans="17:39" x14ac:dyDescent="0.2">
      <c r="Q1651" s="11"/>
      <c r="Z1651"/>
      <c r="AA1651"/>
      <c r="AB1651"/>
      <c r="AC1651"/>
      <c r="AD1651"/>
      <c r="AE1651"/>
      <c r="AH1651" s="11"/>
      <c r="AI1651" s="11"/>
      <c r="AJ1651" s="11"/>
      <c r="AK1651" s="11"/>
      <c r="AL1651" s="11"/>
      <c r="AM1651" s="11"/>
    </row>
    <row r="1652" spans="17:39" x14ac:dyDescent="0.2">
      <c r="Q1652" s="11"/>
      <c r="Z1652"/>
      <c r="AA1652"/>
      <c r="AB1652"/>
      <c r="AC1652"/>
      <c r="AD1652"/>
      <c r="AE1652"/>
      <c r="AH1652" s="11"/>
      <c r="AI1652" s="11"/>
      <c r="AJ1652" s="11"/>
      <c r="AK1652" s="11"/>
      <c r="AL1652" s="11"/>
      <c r="AM1652" s="11"/>
    </row>
    <row r="1653" spans="17:39" x14ac:dyDescent="0.2">
      <c r="Q1653" s="11"/>
      <c r="Z1653"/>
      <c r="AA1653"/>
      <c r="AB1653"/>
      <c r="AC1653"/>
      <c r="AD1653"/>
      <c r="AE1653"/>
      <c r="AH1653" s="11"/>
      <c r="AI1653" s="11"/>
      <c r="AJ1653" s="11"/>
      <c r="AK1653" s="11"/>
      <c r="AL1653" s="11"/>
      <c r="AM1653" s="11"/>
    </row>
    <row r="1654" spans="17:39" x14ac:dyDescent="0.2">
      <c r="Q1654" s="11"/>
      <c r="Z1654"/>
      <c r="AA1654"/>
      <c r="AB1654"/>
      <c r="AC1654"/>
      <c r="AD1654"/>
      <c r="AE1654"/>
      <c r="AH1654" s="11"/>
      <c r="AI1654" s="11"/>
      <c r="AJ1654" s="11"/>
      <c r="AK1654" s="11"/>
      <c r="AL1654" s="11"/>
      <c r="AM1654" s="11"/>
    </row>
    <row r="1655" spans="17:39" x14ac:dyDescent="0.2">
      <c r="Q1655" s="11"/>
      <c r="Z1655"/>
      <c r="AA1655"/>
      <c r="AB1655"/>
      <c r="AC1655"/>
      <c r="AD1655"/>
      <c r="AE1655"/>
      <c r="AH1655" s="11"/>
      <c r="AI1655" s="11"/>
      <c r="AJ1655" s="11"/>
      <c r="AK1655" s="11"/>
      <c r="AL1655" s="11"/>
      <c r="AM1655" s="11"/>
    </row>
    <row r="1656" spans="17:39" x14ac:dyDescent="0.2">
      <c r="Q1656" s="11"/>
      <c r="Z1656"/>
      <c r="AA1656"/>
      <c r="AB1656"/>
      <c r="AC1656"/>
      <c r="AD1656"/>
      <c r="AE1656"/>
      <c r="AH1656" s="11"/>
      <c r="AI1656" s="11"/>
      <c r="AJ1656" s="11"/>
      <c r="AK1656" s="11"/>
      <c r="AL1656" s="11"/>
      <c r="AM1656" s="11"/>
    </row>
    <row r="1657" spans="17:39" x14ac:dyDescent="0.2">
      <c r="Q1657" s="11"/>
      <c r="Z1657"/>
      <c r="AA1657"/>
      <c r="AB1657"/>
      <c r="AC1657"/>
      <c r="AD1657"/>
      <c r="AE1657"/>
      <c r="AH1657" s="11"/>
      <c r="AI1657" s="11"/>
      <c r="AJ1657" s="11"/>
      <c r="AK1657" s="11"/>
      <c r="AL1657" s="11"/>
      <c r="AM1657" s="11"/>
    </row>
    <row r="1658" spans="17:39" x14ac:dyDescent="0.2">
      <c r="Q1658" s="11"/>
      <c r="Z1658"/>
      <c r="AA1658"/>
      <c r="AB1658"/>
      <c r="AC1658"/>
      <c r="AD1658"/>
      <c r="AE1658"/>
      <c r="AH1658" s="11"/>
      <c r="AI1658" s="11"/>
      <c r="AJ1658" s="11"/>
      <c r="AK1658" s="11"/>
      <c r="AL1658" s="11"/>
      <c r="AM1658" s="11"/>
    </row>
    <row r="1659" spans="17:39" x14ac:dyDescent="0.2">
      <c r="Q1659" s="11"/>
      <c r="Z1659"/>
      <c r="AA1659"/>
      <c r="AB1659"/>
      <c r="AC1659"/>
      <c r="AD1659"/>
      <c r="AE1659"/>
      <c r="AH1659" s="11"/>
      <c r="AI1659" s="11"/>
      <c r="AJ1659" s="11"/>
      <c r="AK1659" s="11"/>
      <c r="AL1659" s="11"/>
      <c r="AM1659" s="11"/>
    </row>
    <row r="1660" spans="17:39" x14ac:dyDescent="0.2">
      <c r="Q1660" s="11"/>
      <c r="Z1660"/>
      <c r="AA1660"/>
      <c r="AB1660"/>
      <c r="AC1660"/>
      <c r="AD1660"/>
      <c r="AE1660"/>
      <c r="AH1660" s="11"/>
      <c r="AI1660" s="11"/>
      <c r="AJ1660" s="11"/>
      <c r="AK1660" s="11"/>
      <c r="AL1660" s="11"/>
      <c r="AM1660" s="11"/>
    </row>
    <row r="1661" spans="17:39" x14ac:dyDescent="0.2">
      <c r="Q1661" s="11"/>
      <c r="Z1661"/>
      <c r="AA1661"/>
      <c r="AB1661"/>
      <c r="AC1661"/>
      <c r="AD1661"/>
      <c r="AE1661"/>
      <c r="AH1661" s="11"/>
      <c r="AI1661" s="11"/>
      <c r="AJ1661" s="11"/>
      <c r="AK1661" s="11"/>
      <c r="AL1661" s="11"/>
      <c r="AM1661" s="11"/>
    </row>
    <row r="1662" spans="17:39" x14ac:dyDescent="0.2">
      <c r="Q1662" s="11"/>
      <c r="Z1662"/>
      <c r="AA1662"/>
      <c r="AB1662"/>
      <c r="AC1662"/>
      <c r="AD1662"/>
      <c r="AE1662"/>
      <c r="AH1662" s="11"/>
      <c r="AI1662" s="11"/>
      <c r="AJ1662" s="11"/>
      <c r="AK1662" s="11"/>
      <c r="AL1662" s="11"/>
      <c r="AM1662" s="11"/>
    </row>
    <row r="1663" spans="17:39" x14ac:dyDescent="0.2">
      <c r="Q1663" s="11"/>
      <c r="Z1663"/>
      <c r="AA1663"/>
      <c r="AB1663"/>
      <c r="AC1663"/>
      <c r="AD1663"/>
      <c r="AE1663"/>
      <c r="AH1663" s="11"/>
      <c r="AI1663" s="11"/>
      <c r="AJ1663" s="11"/>
      <c r="AK1663" s="11"/>
      <c r="AL1663" s="11"/>
      <c r="AM1663" s="11"/>
    </row>
    <row r="1664" spans="17:39" x14ac:dyDescent="0.2">
      <c r="Q1664" s="11"/>
      <c r="Z1664"/>
      <c r="AA1664"/>
      <c r="AB1664"/>
      <c r="AC1664"/>
      <c r="AD1664"/>
      <c r="AE1664"/>
      <c r="AH1664" s="11"/>
      <c r="AI1664" s="11"/>
      <c r="AJ1664" s="11"/>
      <c r="AK1664" s="11"/>
      <c r="AL1664" s="11"/>
      <c r="AM1664" s="11"/>
    </row>
    <row r="1665" spans="17:39" x14ac:dyDescent="0.2">
      <c r="Q1665" s="11"/>
      <c r="Z1665"/>
      <c r="AA1665"/>
      <c r="AB1665"/>
      <c r="AC1665"/>
      <c r="AD1665"/>
      <c r="AE1665"/>
      <c r="AH1665" s="11"/>
      <c r="AI1665" s="11"/>
      <c r="AJ1665" s="11"/>
      <c r="AK1665" s="11"/>
      <c r="AL1665" s="11"/>
      <c r="AM1665" s="11"/>
    </row>
    <row r="1666" spans="17:39" x14ac:dyDescent="0.2">
      <c r="Q1666" s="11"/>
      <c r="Z1666"/>
      <c r="AA1666"/>
      <c r="AB1666"/>
      <c r="AC1666"/>
      <c r="AD1666"/>
      <c r="AE1666"/>
      <c r="AH1666" s="11"/>
      <c r="AI1666" s="11"/>
      <c r="AJ1666" s="11"/>
      <c r="AK1666" s="11"/>
      <c r="AL1666" s="11"/>
      <c r="AM1666" s="11"/>
    </row>
    <row r="1667" spans="17:39" x14ac:dyDescent="0.2">
      <c r="Q1667" s="11"/>
      <c r="Z1667"/>
      <c r="AA1667"/>
      <c r="AB1667"/>
      <c r="AC1667"/>
      <c r="AD1667"/>
      <c r="AE1667"/>
      <c r="AH1667" s="11"/>
      <c r="AI1667" s="11"/>
      <c r="AJ1667" s="11"/>
      <c r="AK1667" s="11"/>
      <c r="AL1667" s="11"/>
      <c r="AM1667" s="11"/>
    </row>
    <row r="1668" spans="17:39" x14ac:dyDescent="0.2">
      <c r="Q1668" s="11"/>
      <c r="Z1668"/>
      <c r="AA1668"/>
      <c r="AB1668"/>
      <c r="AC1668"/>
      <c r="AD1668"/>
      <c r="AE1668"/>
      <c r="AH1668" s="11"/>
      <c r="AI1668" s="11"/>
      <c r="AJ1668" s="11"/>
      <c r="AK1668" s="11"/>
      <c r="AL1668" s="11"/>
      <c r="AM1668" s="11"/>
    </row>
    <row r="1669" spans="17:39" x14ac:dyDescent="0.2">
      <c r="Q1669" s="11"/>
      <c r="Z1669"/>
      <c r="AA1669"/>
      <c r="AB1669"/>
      <c r="AC1669"/>
      <c r="AD1669"/>
      <c r="AE1669"/>
      <c r="AH1669" s="11"/>
      <c r="AI1669" s="11"/>
      <c r="AJ1669" s="11"/>
      <c r="AK1669" s="11"/>
      <c r="AL1669" s="11"/>
      <c r="AM1669" s="11"/>
    </row>
    <row r="1670" spans="17:39" x14ac:dyDescent="0.2">
      <c r="Q1670" s="11"/>
      <c r="Z1670"/>
      <c r="AA1670"/>
      <c r="AB1670"/>
      <c r="AC1670"/>
      <c r="AD1670"/>
      <c r="AE1670"/>
      <c r="AH1670" s="11"/>
      <c r="AI1670" s="11"/>
      <c r="AJ1670" s="11"/>
      <c r="AK1670" s="11"/>
      <c r="AL1670" s="11"/>
      <c r="AM1670" s="11"/>
    </row>
    <row r="1671" spans="17:39" x14ac:dyDescent="0.2">
      <c r="Q1671" s="11"/>
      <c r="Z1671"/>
      <c r="AA1671"/>
      <c r="AB1671"/>
      <c r="AC1671"/>
      <c r="AD1671"/>
      <c r="AE1671"/>
      <c r="AH1671" s="11"/>
      <c r="AI1671" s="11"/>
      <c r="AJ1671" s="11"/>
      <c r="AK1671" s="11"/>
      <c r="AL1671" s="11"/>
      <c r="AM1671" s="11"/>
    </row>
    <row r="1672" spans="17:39" x14ac:dyDescent="0.2">
      <c r="Q1672" s="11"/>
      <c r="Z1672"/>
      <c r="AA1672"/>
      <c r="AB1672"/>
      <c r="AC1672"/>
      <c r="AD1672"/>
      <c r="AE1672"/>
      <c r="AH1672" s="11"/>
      <c r="AI1672" s="11"/>
      <c r="AJ1672" s="11"/>
      <c r="AK1672" s="11"/>
      <c r="AL1672" s="11"/>
      <c r="AM1672" s="11"/>
    </row>
    <row r="1673" spans="17:39" x14ac:dyDescent="0.2">
      <c r="Q1673" s="11"/>
      <c r="Z1673"/>
      <c r="AA1673"/>
      <c r="AB1673"/>
      <c r="AC1673"/>
      <c r="AD1673"/>
      <c r="AE1673"/>
      <c r="AH1673" s="11"/>
      <c r="AI1673" s="11"/>
      <c r="AJ1673" s="11"/>
      <c r="AK1673" s="11"/>
      <c r="AL1673" s="11"/>
      <c r="AM1673" s="11"/>
    </row>
    <row r="1674" spans="17:39" x14ac:dyDescent="0.2">
      <c r="Q1674" s="11"/>
      <c r="Z1674"/>
      <c r="AA1674"/>
      <c r="AB1674"/>
      <c r="AC1674"/>
      <c r="AD1674"/>
      <c r="AE1674"/>
      <c r="AH1674" s="11"/>
      <c r="AI1674" s="11"/>
      <c r="AJ1674" s="11"/>
      <c r="AK1674" s="11"/>
      <c r="AL1674" s="11"/>
      <c r="AM1674" s="11"/>
    </row>
    <row r="1675" spans="17:39" x14ac:dyDescent="0.2">
      <c r="Q1675" s="11"/>
      <c r="Z1675"/>
      <c r="AA1675"/>
      <c r="AB1675"/>
      <c r="AC1675"/>
      <c r="AD1675"/>
      <c r="AE1675"/>
      <c r="AH1675" s="11"/>
      <c r="AI1675" s="11"/>
      <c r="AJ1675" s="11"/>
      <c r="AK1675" s="11"/>
      <c r="AL1675" s="11"/>
      <c r="AM1675" s="11"/>
    </row>
    <row r="1676" spans="17:39" x14ac:dyDescent="0.2">
      <c r="Q1676" s="11"/>
      <c r="Z1676"/>
      <c r="AA1676"/>
      <c r="AB1676"/>
      <c r="AC1676"/>
      <c r="AD1676"/>
      <c r="AE1676"/>
      <c r="AH1676" s="11"/>
      <c r="AI1676" s="11"/>
      <c r="AJ1676" s="11"/>
      <c r="AK1676" s="11"/>
      <c r="AL1676" s="11"/>
      <c r="AM1676" s="11"/>
    </row>
    <row r="1677" spans="17:39" x14ac:dyDescent="0.2">
      <c r="Q1677" s="11"/>
      <c r="Z1677"/>
      <c r="AA1677"/>
      <c r="AB1677"/>
      <c r="AC1677"/>
      <c r="AD1677"/>
      <c r="AE1677"/>
      <c r="AH1677" s="11"/>
      <c r="AI1677" s="11"/>
      <c r="AJ1677" s="11"/>
      <c r="AK1677" s="11"/>
      <c r="AL1677" s="11"/>
      <c r="AM1677" s="11"/>
    </row>
    <row r="1678" spans="17:39" x14ac:dyDescent="0.2">
      <c r="Q1678" s="11"/>
      <c r="Z1678"/>
      <c r="AA1678"/>
      <c r="AB1678"/>
      <c r="AC1678"/>
      <c r="AD1678"/>
      <c r="AE1678"/>
      <c r="AH1678" s="11"/>
      <c r="AI1678" s="11"/>
      <c r="AJ1678" s="11"/>
      <c r="AK1678" s="11"/>
      <c r="AL1678" s="11"/>
      <c r="AM1678" s="11"/>
    </row>
    <row r="1679" spans="17:39" x14ac:dyDescent="0.2">
      <c r="Q1679" s="11"/>
      <c r="Z1679"/>
      <c r="AA1679"/>
      <c r="AB1679"/>
      <c r="AC1679"/>
      <c r="AD1679"/>
      <c r="AE1679"/>
      <c r="AH1679" s="11"/>
      <c r="AI1679" s="11"/>
      <c r="AJ1679" s="11"/>
      <c r="AK1679" s="11"/>
      <c r="AL1679" s="11"/>
      <c r="AM1679" s="11"/>
    </row>
    <row r="1680" spans="17:39" x14ac:dyDescent="0.2">
      <c r="Q1680" s="11"/>
      <c r="Z1680"/>
      <c r="AA1680"/>
      <c r="AB1680"/>
      <c r="AC1680"/>
      <c r="AD1680"/>
      <c r="AE1680"/>
      <c r="AH1680" s="11"/>
      <c r="AI1680" s="11"/>
      <c r="AJ1680" s="11"/>
      <c r="AK1680" s="11"/>
      <c r="AL1680" s="11"/>
      <c r="AM1680" s="11"/>
    </row>
    <row r="1681" spans="17:39" x14ac:dyDescent="0.2">
      <c r="Q1681" s="11"/>
      <c r="Z1681"/>
      <c r="AA1681"/>
      <c r="AB1681"/>
      <c r="AC1681"/>
      <c r="AD1681"/>
      <c r="AE1681"/>
      <c r="AH1681" s="11"/>
      <c r="AI1681" s="11"/>
      <c r="AJ1681" s="11"/>
      <c r="AK1681" s="11"/>
      <c r="AL1681" s="11"/>
      <c r="AM1681" s="11"/>
    </row>
    <row r="1682" spans="17:39" x14ac:dyDescent="0.2">
      <c r="Q1682" s="11"/>
      <c r="Z1682"/>
      <c r="AA1682"/>
      <c r="AB1682"/>
      <c r="AC1682"/>
      <c r="AD1682"/>
      <c r="AE1682"/>
      <c r="AH1682" s="11"/>
      <c r="AI1682" s="11"/>
      <c r="AJ1682" s="11"/>
      <c r="AK1682" s="11"/>
      <c r="AL1682" s="11"/>
      <c r="AM1682" s="11"/>
    </row>
    <row r="1683" spans="17:39" x14ac:dyDescent="0.2">
      <c r="Q1683" s="11"/>
      <c r="Z1683"/>
      <c r="AA1683"/>
      <c r="AB1683"/>
      <c r="AC1683"/>
      <c r="AD1683"/>
      <c r="AE1683"/>
      <c r="AH1683" s="11"/>
      <c r="AI1683" s="11"/>
      <c r="AJ1683" s="11"/>
      <c r="AK1683" s="11"/>
      <c r="AL1683" s="11"/>
      <c r="AM1683" s="11"/>
    </row>
    <row r="1684" spans="17:39" x14ac:dyDescent="0.2">
      <c r="Q1684" s="11"/>
      <c r="Z1684"/>
      <c r="AA1684"/>
      <c r="AB1684"/>
      <c r="AC1684"/>
      <c r="AD1684"/>
      <c r="AE1684"/>
      <c r="AH1684" s="11"/>
      <c r="AI1684" s="11"/>
      <c r="AJ1684" s="11"/>
      <c r="AK1684" s="11"/>
      <c r="AL1684" s="11"/>
      <c r="AM1684" s="11"/>
    </row>
    <row r="1685" spans="17:39" x14ac:dyDescent="0.2">
      <c r="Q1685" s="11"/>
      <c r="Z1685"/>
      <c r="AA1685"/>
      <c r="AB1685"/>
      <c r="AC1685"/>
      <c r="AD1685"/>
      <c r="AE1685"/>
      <c r="AH1685" s="11"/>
      <c r="AI1685" s="11"/>
      <c r="AJ1685" s="11"/>
      <c r="AK1685" s="11"/>
      <c r="AL1685" s="11"/>
      <c r="AM1685" s="11"/>
    </row>
    <row r="1686" spans="17:39" x14ac:dyDescent="0.2">
      <c r="Q1686" s="11"/>
      <c r="Z1686"/>
      <c r="AA1686"/>
      <c r="AB1686"/>
      <c r="AC1686"/>
      <c r="AD1686"/>
      <c r="AE1686"/>
      <c r="AH1686" s="11"/>
      <c r="AI1686" s="11"/>
      <c r="AJ1686" s="11"/>
      <c r="AK1686" s="11"/>
      <c r="AL1686" s="11"/>
      <c r="AM1686" s="11"/>
    </row>
    <row r="1687" spans="17:39" x14ac:dyDescent="0.2">
      <c r="Q1687" s="11"/>
      <c r="Z1687"/>
      <c r="AA1687"/>
      <c r="AB1687"/>
      <c r="AC1687"/>
      <c r="AD1687"/>
      <c r="AE1687"/>
      <c r="AH1687" s="11"/>
      <c r="AI1687" s="11"/>
      <c r="AJ1687" s="11"/>
      <c r="AK1687" s="11"/>
      <c r="AL1687" s="11"/>
      <c r="AM1687" s="11"/>
    </row>
    <row r="1688" spans="17:39" x14ac:dyDescent="0.2">
      <c r="Q1688" s="11"/>
      <c r="Z1688"/>
      <c r="AA1688"/>
      <c r="AB1688"/>
      <c r="AC1688"/>
      <c r="AD1688"/>
      <c r="AE1688"/>
      <c r="AH1688" s="11"/>
      <c r="AI1688" s="11"/>
      <c r="AJ1688" s="11"/>
      <c r="AK1688" s="11"/>
      <c r="AL1688" s="11"/>
      <c r="AM1688" s="11"/>
    </row>
    <row r="1689" spans="17:39" x14ac:dyDescent="0.2">
      <c r="Q1689" s="11"/>
      <c r="Z1689"/>
      <c r="AA1689"/>
      <c r="AB1689"/>
      <c r="AC1689"/>
      <c r="AD1689"/>
      <c r="AE1689"/>
      <c r="AH1689" s="11"/>
      <c r="AI1689" s="11"/>
      <c r="AJ1689" s="11"/>
      <c r="AK1689" s="11"/>
      <c r="AL1689" s="11"/>
      <c r="AM1689" s="11"/>
    </row>
    <row r="1690" spans="17:39" x14ac:dyDescent="0.2">
      <c r="Q1690" s="11"/>
      <c r="Z1690"/>
      <c r="AA1690"/>
      <c r="AB1690"/>
      <c r="AC1690"/>
      <c r="AD1690"/>
      <c r="AE1690"/>
      <c r="AH1690" s="11"/>
      <c r="AI1690" s="11"/>
      <c r="AJ1690" s="11"/>
      <c r="AK1690" s="11"/>
      <c r="AL1690" s="11"/>
      <c r="AM1690" s="11"/>
    </row>
    <row r="1691" spans="17:39" x14ac:dyDescent="0.2">
      <c r="Q1691" s="11"/>
      <c r="Z1691"/>
      <c r="AA1691"/>
      <c r="AB1691"/>
      <c r="AC1691"/>
      <c r="AD1691"/>
      <c r="AE1691"/>
      <c r="AH1691" s="11"/>
      <c r="AI1691" s="11"/>
      <c r="AJ1691" s="11"/>
      <c r="AK1691" s="11"/>
      <c r="AL1691" s="11"/>
      <c r="AM1691" s="11"/>
    </row>
    <row r="1692" spans="17:39" x14ac:dyDescent="0.2">
      <c r="Q1692" s="11"/>
      <c r="Z1692"/>
      <c r="AA1692"/>
      <c r="AB1692"/>
      <c r="AC1692"/>
      <c r="AD1692"/>
      <c r="AE1692"/>
      <c r="AH1692" s="11"/>
      <c r="AI1692" s="11"/>
      <c r="AJ1692" s="11"/>
      <c r="AK1692" s="11"/>
      <c r="AL1692" s="11"/>
      <c r="AM1692" s="11"/>
    </row>
    <row r="1693" spans="17:39" x14ac:dyDescent="0.2">
      <c r="Q1693" s="11"/>
      <c r="Z1693"/>
      <c r="AA1693"/>
      <c r="AB1693"/>
      <c r="AC1693"/>
      <c r="AD1693"/>
      <c r="AE1693"/>
      <c r="AH1693" s="11"/>
      <c r="AI1693" s="11"/>
      <c r="AJ1693" s="11"/>
      <c r="AK1693" s="11"/>
      <c r="AL1693" s="11"/>
      <c r="AM1693" s="11"/>
    </row>
    <row r="1694" spans="17:39" x14ac:dyDescent="0.2">
      <c r="Q1694" s="11"/>
      <c r="Z1694"/>
      <c r="AA1694"/>
      <c r="AB1694"/>
      <c r="AC1694"/>
      <c r="AD1694"/>
      <c r="AE1694"/>
      <c r="AH1694" s="11"/>
      <c r="AI1694" s="11"/>
      <c r="AJ1694" s="11"/>
      <c r="AK1694" s="11"/>
      <c r="AL1694" s="11"/>
      <c r="AM1694" s="11"/>
    </row>
    <row r="1695" spans="17:39" x14ac:dyDescent="0.2">
      <c r="Q1695" s="11"/>
      <c r="Z1695"/>
      <c r="AA1695"/>
      <c r="AB1695"/>
      <c r="AC1695"/>
      <c r="AD1695"/>
      <c r="AE1695"/>
      <c r="AH1695" s="11"/>
      <c r="AI1695" s="11"/>
      <c r="AJ1695" s="11"/>
      <c r="AK1695" s="11"/>
      <c r="AL1695" s="11"/>
      <c r="AM1695" s="11"/>
    </row>
    <row r="1696" spans="17:39" x14ac:dyDescent="0.2">
      <c r="Q1696" s="11"/>
      <c r="Z1696"/>
      <c r="AA1696"/>
      <c r="AB1696"/>
      <c r="AC1696"/>
      <c r="AD1696"/>
      <c r="AE1696"/>
      <c r="AH1696" s="11"/>
      <c r="AI1696" s="11"/>
      <c r="AJ1696" s="11"/>
      <c r="AK1696" s="11"/>
      <c r="AL1696" s="11"/>
      <c r="AM1696" s="11"/>
    </row>
    <row r="1697" spans="17:39" x14ac:dyDescent="0.2">
      <c r="Q1697" s="11"/>
      <c r="Z1697"/>
      <c r="AA1697"/>
      <c r="AB1697"/>
      <c r="AC1697"/>
      <c r="AD1697"/>
      <c r="AE1697"/>
      <c r="AH1697" s="11"/>
      <c r="AI1697" s="11"/>
      <c r="AJ1697" s="11"/>
      <c r="AK1697" s="11"/>
      <c r="AL1697" s="11"/>
      <c r="AM1697" s="11"/>
    </row>
    <row r="1698" spans="17:39" x14ac:dyDescent="0.2">
      <c r="Q1698" s="11"/>
      <c r="Z1698"/>
      <c r="AA1698"/>
      <c r="AB1698"/>
      <c r="AC1698"/>
      <c r="AD1698"/>
      <c r="AE1698"/>
      <c r="AH1698" s="11"/>
      <c r="AI1698" s="11"/>
      <c r="AJ1698" s="11"/>
      <c r="AK1698" s="11"/>
      <c r="AL1698" s="11"/>
      <c r="AM1698" s="11"/>
    </row>
    <row r="1699" spans="17:39" x14ac:dyDescent="0.2">
      <c r="Q1699" s="11"/>
      <c r="Z1699"/>
      <c r="AA1699"/>
      <c r="AB1699"/>
      <c r="AC1699"/>
      <c r="AD1699"/>
      <c r="AE1699"/>
      <c r="AH1699" s="11"/>
      <c r="AI1699" s="11"/>
      <c r="AJ1699" s="11"/>
      <c r="AK1699" s="11"/>
      <c r="AL1699" s="11"/>
      <c r="AM1699" s="11"/>
    </row>
    <row r="1700" spans="17:39" x14ac:dyDescent="0.2">
      <c r="Q1700" s="11"/>
      <c r="Z1700"/>
      <c r="AA1700"/>
      <c r="AB1700"/>
      <c r="AC1700"/>
      <c r="AD1700"/>
      <c r="AE1700"/>
      <c r="AH1700" s="11"/>
      <c r="AI1700" s="11"/>
      <c r="AJ1700" s="11"/>
      <c r="AK1700" s="11"/>
      <c r="AL1700" s="11"/>
      <c r="AM1700" s="11"/>
    </row>
    <row r="1701" spans="17:39" x14ac:dyDescent="0.2">
      <c r="Q1701" s="11"/>
      <c r="Z1701"/>
      <c r="AA1701"/>
      <c r="AB1701"/>
      <c r="AC1701"/>
      <c r="AD1701"/>
      <c r="AE1701"/>
      <c r="AH1701" s="11"/>
      <c r="AI1701" s="11"/>
      <c r="AJ1701" s="11"/>
      <c r="AK1701" s="11"/>
      <c r="AL1701" s="11"/>
      <c r="AM1701" s="11"/>
    </row>
    <row r="1702" spans="17:39" x14ac:dyDescent="0.2">
      <c r="Q1702" s="11"/>
      <c r="Z1702"/>
      <c r="AA1702"/>
      <c r="AB1702"/>
      <c r="AC1702"/>
      <c r="AD1702"/>
      <c r="AE1702"/>
      <c r="AH1702" s="11"/>
      <c r="AI1702" s="11"/>
      <c r="AJ1702" s="11"/>
      <c r="AK1702" s="11"/>
      <c r="AL1702" s="11"/>
      <c r="AM1702" s="11"/>
    </row>
    <row r="1703" spans="17:39" x14ac:dyDescent="0.2">
      <c r="Q1703" s="11"/>
      <c r="Z1703"/>
      <c r="AA1703"/>
      <c r="AB1703"/>
      <c r="AC1703"/>
      <c r="AD1703"/>
      <c r="AE1703"/>
      <c r="AH1703" s="11"/>
      <c r="AI1703" s="11"/>
      <c r="AJ1703" s="11"/>
      <c r="AK1703" s="11"/>
      <c r="AL1703" s="11"/>
      <c r="AM1703" s="11"/>
    </row>
    <row r="1704" spans="17:39" x14ac:dyDescent="0.2">
      <c r="Q1704" s="11"/>
      <c r="Z1704"/>
      <c r="AA1704"/>
      <c r="AB1704"/>
      <c r="AC1704"/>
      <c r="AD1704"/>
      <c r="AE1704"/>
      <c r="AH1704" s="11"/>
      <c r="AI1704" s="11"/>
      <c r="AJ1704" s="11"/>
      <c r="AK1704" s="11"/>
      <c r="AL1704" s="11"/>
      <c r="AM1704" s="11"/>
    </row>
    <row r="1705" spans="17:39" x14ac:dyDescent="0.2">
      <c r="Q1705" s="11"/>
      <c r="Z1705"/>
      <c r="AA1705"/>
      <c r="AB1705"/>
      <c r="AC1705"/>
      <c r="AD1705"/>
      <c r="AE1705"/>
      <c r="AH1705" s="11"/>
      <c r="AI1705" s="11"/>
      <c r="AJ1705" s="11"/>
      <c r="AK1705" s="11"/>
      <c r="AL1705" s="11"/>
      <c r="AM1705" s="11"/>
    </row>
    <row r="1706" spans="17:39" x14ac:dyDescent="0.2">
      <c r="Q1706" s="11"/>
      <c r="Z1706"/>
      <c r="AA1706"/>
      <c r="AB1706"/>
      <c r="AC1706"/>
      <c r="AD1706"/>
      <c r="AE1706"/>
      <c r="AH1706" s="11"/>
      <c r="AI1706" s="11"/>
      <c r="AJ1706" s="11"/>
      <c r="AK1706" s="11"/>
      <c r="AL1706" s="11"/>
      <c r="AM1706" s="11"/>
    </row>
    <row r="1707" spans="17:39" x14ac:dyDescent="0.2">
      <c r="Q1707" s="11"/>
      <c r="Z1707"/>
      <c r="AA1707"/>
      <c r="AB1707"/>
      <c r="AC1707"/>
      <c r="AD1707"/>
      <c r="AE1707"/>
      <c r="AH1707" s="11"/>
      <c r="AI1707" s="11"/>
      <c r="AJ1707" s="11"/>
      <c r="AK1707" s="11"/>
      <c r="AL1707" s="11"/>
      <c r="AM1707" s="11"/>
    </row>
    <row r="1708" spans="17:39" x14ac:dyDescent="0.2">
      <c r="Q1708" s="11"/>
      <c r="Z1708"/>
      <c r="AA1708"/>
      <c r="AB1708"/>
      <c r="AC1708"/>
      <c r="AD1708"/>
      <c r="AE1708"/>
      <c r="AH1708" s="11"/>
      <c r="AI1708" s="11"/>
      <c r="AJ1708" s="11"/>
      <c r="AK1708" s="11"/>
      <c r="AL1708" s="11"/>
      <c r="AM1708" s="11"/>
    </row>
    <row r="1709" spans="17:39" x14ac:dyDescent="0.2">
      <c r="Q1709" s="11"/>
      <c r="Z1709"/>
      <c r="AA1709"/>
      <c r="AB1709"/>
      <c r="AC1709"/>
      <c r="AD1709"/>
      <c r="AE1709"/>
      <c r="AH1709" s="11"/>
      <c r="AI1709" s="11"/>
      <c r="AJ1709" s="11"/>
      <c r="AK1709" s="11"/>
      <c r="AL1709" s="11"/>
      <c r="AM1709" s="11"/>
    </row>
    <row r="1710" spans="17:39" x14ac:dyDescent="0.2">
      <c r="Q1710" s="11"/>
      <c r="Z1710"/>
      <c r="AA1710"/>
      <c r="AB1710"/>
      <c r="AC1710"/>
      <c r="AD1710"/>
      <c r="AE1710"/>
      <c r="AH1710" s="11"/>
      <c r="AI1710" s="11"/>
      <c r="AJ1710" s="11"/>
      <c r="AK1710" s="11"/>
      <c r="AL1710" s="11"/>
      <c r="AM1710" s="11"/>
    </row>
    <row r="1711" spans="17:39" x14ac:dyDescent="0.2">
      <c r="Q1711" s="11"/>
      <c r="Z1711"/>
      <c r="AA1711"/>
      <c r="AB1711"/>
      <c r="AC1711"/>
      <c r="AD1711"/>
      <c r="AE1711"/>
      <c r="AH1711" s="11"/>
      <c r="AI1711" s="11"/>
      <c r="AJ1711" s="11"/>
      <c r="AK1711" s="11"/>
      <c r="AL1711" s="11"/>
      <c r="AM1711" s="11"/>
    </row>
    <row r="1712" spans="17:39" x14ac:dyDescent="0.2">
      <c r="Q1712" s="11"/>
      <c r="Z1712"/>
      <c r="AA1712"/>
      <c r="AB1712"/>
      <c r="AC1712"/>
      <c r="AD1712"/>
      <c r="AE1712"/>
      <c r="AH1712" s="11"/>
      <c r="AI1712" s="11"/>
      <c r="AJ1712" s="11"/>
      <c r="AK1712" s="11"/>
      <c r="AL1712" s="11"/>
      <c r="AM1712" s="11"/>
    </row>
    <row r="1713" spans="17:39" x14ac:dyDescent="0.2">
      <c r="Q1713" s="11"/>
      <c r="Z1713"/>
      <c r="AA1713"/>
      <c r="AB1713"/>
      <c r="AC1713"/>
      <c r="AD1713"/>
      <c r="AE1713"/>
      <c r="AH1713" s="11"/>
      <c r="AI1713" s="11"/>
      <c r="AJ1713" s="11"/>
      <c r="AK1713" s="11"/>
      <c r="AL1713" s="11"/>
      <c r="AM1713" s="11"/>
    </row>
    <row r="1714" spans="17:39" x14ac:dyDescent="0.2">
      <c r="Q1714" s="11"/>
      <c r="Z1714"/>
      <c r="AA1714"/>
      <c r="AB1714"/>
      <c r="AC1714"/>
      <c r="AD1714"/>
      <c r="AE1714"/>
      <c r="AH1714" s="11"/>
      <c r="AI1714" s="11"/>
      <c r="AJ1714" s="11"/>
      <c r="AK1714" s="11"/>
      <c r="AL1714" s="11"/>
      <c r="AM1714" s="11"/>
    </row>
    <row r="1715" spans="17:39" x14ac:dyDescent="0.2">
      <c r="Q1715" s="11"/>
      <c r="Z1715"/>
      <c r="AA1715"/>
      <c r="AB1715"/>
      <c r="AC1715"/>
      <c r="AD1715"/>
      <c r="AE1715"/>
      <c r="AH1715" s="11"/>
      <c r="AI1715" s="11"/>
      <c r="AJ1715" s="11"/>
      <c r="AK1715" s="11"/>
      <c r="AL1715" s="11"/>
      <c r="AM1715" s="11"/>
    </row>
    <row r="1716" spans="17:39" x14ac:dyDescent="0.2">
      <c r="Q1716" s="11"/>
      <c r="Z1716"/>
      <c r="AA1716"/>
      <c r="AB1716"/>
      <c r="AC1716"/>
      <c r="AD1716"/>
      <c r="AE1716"/>
      <c r="AH1716" s="11"/>
      <c r="AI1716" s="11"/>
      <c r="AJ1716" s="11"/>
      <c r="AK1716" s="11"/>
      <c r="AL1716" s="11"/>
      <c r="AM1716" s="11"/>
    </row>
    <row r="1717" spans="17:39" x14ac:dyDescent="0.2">
      <c r="Q1717" s="11"/>
      <c r="Z1717"/>
      <c r="AA1717"/>
      <c r="AB1717"/>
      <c r="AC1717"/>
      <c r="AD1717"/>
      <c r="AE1717"/>
      <c r="AH1717" s="11"/>
      <c r="AI1717" s="11"/>
      <c r="AJ1717" s="11"/>
      <c r="AK1717" s="11"/>
      <c r="AL1717" s="11"/>
      <c r="AM1717" s="11"/>
    </row>
    <row r="1718" spans="17:39" x14ac:dyDescent="0.2">
      <c r="Q1718" s="11"/>
      <c r="Z1718"/>
      <c r="AA1718"/>
      <c r="AB1718"/>
      <c r="AC1718"/>
      <c r="AD1718"/>
      <c r="AE1718"/>
      <c r="AH1718" s="11"/>
      <c r="AI1718" s="11"/>
      <c r="AJ1718" s="11"/>
      <c r="AK1718" s="11"/>
      <c r="AL1718" s="11"/>
      <c r="AM1718" s="11"/>
    </row>
    <row r="1719" spans="17:39" x14ac:dyDescent="0.2">
      <c r="Q1719" s="11"/>
      <c r="Z1719"/>
      <c r="AA1719"/>
      <c r="AB1719"/>
      <c r="AC1719"/>
      <c r="AD1719"/>
      <c r="AE1719"/>
      <c r="AH1719" s="11"/>
      <c r="AI1719" s="11"/>
      <c r="AJ1719" s="11"/>
      <c r="AK1719" s="11"/>
      <c r="AL1719" s="11"/>
      <c r="AM1719" s="11"/>
    </row>
    <row r="1720" spans="17:39" x14ac:dyDescent="0.2">
      <c r="Q1720" s="11"/>
      <c r="Z1720"/>
      <c r="AA1720"/>
      <c r="AB1720"/>
      <c r="AC1720"/>
      <c r="AD1720"/>
      <c r="AE1720"/>
      <c r="AH1720" s="11"/>
      <c r="AI1720" s="11"/>
      <c r="AJ1720" s="11"/>
      <c r="AK1720" s="11"/>
      <c r="AL1720" s="11"/>
      <c r="AM1720" s="11"/>
    </row>
    <row r="1721" spans="17:39" x14ac:dyDescent="0.2">
      <c r="Q1721" s="11"/>
      <c r="Z1721"/>
      <c r="AA1721"/>
      <c r="AB1721"/>
      <c r="AC1721"/>
      <c r="AD1721"/>
      <c r="AE1721"/>
      <c r="AH1721" s="11"/>
      <c r="AI1721" s="11"/>
      <c r="AJ1721" s="11"/>
      <c r="AK1721" s="11"/>
      <c r="AL1721" s="11"/>
      <c r="AM1721" s="11"/>
    </row>
    <row r="1722" spans="17:39" x14ac:dyDescent="0.2">
      <c r="Q1722" s="11"/>
      <c r="Z1722"/>
      <c r="AA1722"/>
      <c r="AB1722"/>
      <c r="AC1722"/>
      <c r="AD1722"/>
      <c r="AE1722"/>
      <c r="AH1722" s="11"/>
      <c r="AI1722" s="11"/>
      <c r="AJ1722" s="11"/>
      <c r="AK1722" s="11"/>
      <c r="AL1722" s="11"/>
      <c r="AM1722" s="11"/>
    </row>
    <row r="1723" spans="17:39" x14ac:dyDescent="0.2">
      <c r="Q1723" s="11"/>
      <c r="Z1723"/>
      <c r="AA1723"/>
      <c r="AB1723"/>
      <c r="AC1723"/>
      <c r="AD1723"/>
      <c r="AE1723"/>
      <c r="AH1723" s="11"/>
      <c r="AI1723" s="11"/>
      <c r="AJ1723" s="11"/>
      <c r="AK1723" s="11"/>
      <c r="AL1723" s="11"/>
      <c r="AM1723" s="11"/>
    </row>
    <row r="1724" spans="17:39" x14ac:dyDescent="0.2">
      <c r="Q1724" s="11"/>
      <c r="Z1724"/>
      <c r="AA1724"/>
      <c r="AB1724"/>
      <c r="AC1724"/>
      <c r="AD1724"/>
      <c r="AE1724"/>
      <c r="AH1724" s="11"/>
      <c r="AI1724" s="11"/>
      <c r="AJ1724" s="11"/>
      <c r="AK1724" s="11"/>
      <c r="AL1724" s="11"/>
      <c r="AM1724" s="11"/>
    </row>
    <row r="1725" spans="17:39" x14ac:dyDescent="0.2">
      <c r="Q1725" s="11"/>
      <c r="Z1725"/>
      <c r="AA1725"/>
      <c r="AB1725"/>
      <c r="AC1725"/>
      <c r="AD1725"/>
      <c r="AE1725"/>
      <c r="AH1725" s="11"/>
      <c r="AI1725" s="11"/>
      <c r="AJ1725" s="11"/>
      <c r="AK1725" s="11"/>
      <c r="AL1725" s="11"/>
      <c r="AM1725" s="11"/>
    </row>
    <row r="1726" spans="17:39" x14ac:dyDescent="0.2">
      <c r="Q1726" s="11"/>
      <c r="Z1726"/>
      <c r="AA1726"/>
      <c r="AB1726"/>
      <c r="AC1726"/>
      <c r="AD1726"/>
      <c r="AE1726"/>
      <c r="AH1726" s="11"/>
      <c r="AI1726" s="11"/>
      <c r="AJ1726" s="11"/>
      <c r="AK1726" s="11"/>
      <c r="AL1726" s="11"/>
      <c r="AM1726" s="11"/>
    </row>
    <row r="1727" spans="17:39" x14ac:dyDescent="0.2">
      <c r="Q1727" s="11"/>
      <c r="Z1727"/>
      <c r="AA1727"/>
      <c r="AB1727"/>
      <c r="AC1727"/>
      <c r="AD1727"/>
      <c r="AE1727"/>
      <c r="AH1727" s="11"/>
      <c r="AI1727" s="11"/>
      <c r="AJ1727" s="11"/>
      <c r="AK1727" s="11"/>
      <c r="AL1727" s="11"/>
      <c r="AM1727" s="11"/>
    </row>
    <row r="1728" spans="17:39" x14ac:dyDescent="0.2">
      <c r="Q1728" s="11"/>
      <c r="Z1728"/>
      <c r="AA1728"/>
      <c r="AB1728"/>
      <c r="AC1728"/>
      <c r="AD1728"/>
      <c r="AE1728"/>
      <c r="AH1728" s="11"/>
      <c r="AI1728" s="11"/>
      <c r="AJ1728" s="11"/>
      <c r="AK1728" s="11"/>
      <c r="AL1728" s="11"/>
      <c r="AM1728" s="11"/>
    </row>
    <row r="1729" spans="17:39" x14ac:dyDescent="0.2">
      <c r="Q1729" s="11"/>
      <c r="Z1729"/>
      <c r="AA1729"/>
      <c r="AB1729"/>
      <c r="AC1729"/>
      <c r="AD1729"/>
      <c r="AE1729"/>
      <c r="AH1729" s="11"/>
      <c r="AI1729" s="11"/>
      <c r="AJ1729" s="11"/>
      <c r="AK1729" s="11"/>
      <c r="AL1729" s="11"/>
      <c r="AM1729" s="11"/>
    </row>
    <row r="1730" spans="17:39" x14ac:dyDescent="0.2">
      <c r="Q1730" s="11"/>
      <c r="Z1730"/>
      <c r="AA1730"/>
      <c r="AB1730"/>
      <c r="AC1730"/>
      <c r="AD1730"/>
      <c r="AE1730"/>
      <c r="AH1730" s="11"/>
      <c r="AI1730" s="11"/>
      <c r="AJ1730" s="11"/>
      <c r="AK1730" s="11"/>
      <c r="AL1730" s="11"/>
      <c r="AM1730" s="11"/>
    </row>
    <row r="1731" spans="17:39" x14ac:dyDescent="0.2">
      <c r="Q1731" s="11"/>
      <c r="Z1731"/>
      <c r="AA1731"/>
      <c r="AB1731"/>
      <c r="AC1731"/>
      <c r="AD1731"/>
      <c r="AE1731"/>
      <c r="AH1731" s="11"/>
      <c r="AI1731" s="11"/>
      <c r="AJ1731" s="11"/>
      <c r="AK1731" s="11"/>
      <c r="AL1731" s="11"/>
      <c r="AM1731" s="11"/>
    </row>
    <row r="1732" spans="17:39" x14ac:dyDescent="0.2">
      <c r="Q1732" s="11"/>
      <c r="Z1732"/>
      <c r="AA1732"/>
      <c r="AB1732"/>
      <c r="AC1732"/>
      <c r="AD1732"/>
      <c r="AE1732"/>
      <c r="AH1732" s="11"/>
      <c r="AI1732" s="11"/>
      <c r="AJ1732" s="11"/>
      <c r="AK1732" s="11"/>
      <c r="AL1732" s="11"/>
      <c r="AM1732" s="11"/>
    </row>
    <row r="1733" spans="17:39" x14ac:dyDescent="0.2">
      <c r="Q1733" s="11"/>
      <c r="Z1733"/>
      <c r="AA1733"/>
      <c r="AB1733"/>
      <c r="AC1733"/>
      <c r="AD1733"/>
      <c r="AE1733"/>
      <c r="AH1733" s="11"/>
      <c r="AI1733" s="11"/>
      <c r="AJ1733" s="11"/>
      <c r="AK1733" s="11"/>
      <c r="AL1733" s="11"/>
      <c r="AM1733" s="11"/>
    </row>
    <row r="1734" spans="17:39" x14ac:dyDescent="0.2">
      <c r="Q1734" s="11"/>
      <c r="Z1734"/>
      <c r="AA1734"/>
      <c r="AB1734"/>
      <c r="AC1734"/>
      <c r="AD1734"/>
      <c r="AE1734"/>
      <c r="AH1734" s="11"/>
      <c r="AI1734" s="11"/>
      <c r="AJ1734" s="11"/>
      <c r="AK1734" s="11"/>
      <c r="AL1734" s="11"/>
      <c r="AM1734" s="11"/>
    </row>
    <row r="1735" spans="17:39" x14ac:dyDescent="0.2">
      <c r="Q1735" s="11"/>
      <c r="Z1735"/>
      <c r="AA1735"/>
      <c r="AB1735"/>
      <c r="AC1735"/>
      <c r="AD1735"/>
      <c r="AE1735"/>
      <c r="AH1735" s="11"/>
      <c r="AI1735" s="11"/>
      <c r="AJ1735" s="11"/>
      <c r="AK1735" s="11"/>
      <c r="AL1735" s="11"/>
      <c r="AM1735" s="11"/>
    </row>
    <row r="1736" spans="17:39" x14ac:dyDescent="0.2">
      <c r="Q1736" s="11"/>
      <c r="Z1736"/>
      <c r="AA1736"/>
      <c r="AB1736"/>
      <c r="AC1736"/>
      <c r="AD1736"/>
      <c r="AE1736"/>
      <c r="AH1736" s="11"/>
      <c r="AI1736" s="11"/>
      <c r="AJ1736" s="11"/>
      <c r="AK1736" s="11"/>
      <c r="AL1736" s="11"/>
      <c r="AM1736" s="11"/>
    </row>
    <row r="1737" spans="17:39" x14ac:dyDescent="0.2">
      <c r="Q1737" s="11"/>
      <c r="Z1737"/>
      <c r="AA1737"/>
      <c r="AB1737"/>
      <c r="AC1737"/>
      <c r="AD1737"/>
      <c r="AE1737"/>
      <c r="AH1737" s="11"/>
      <c r="AI1737" s="11"/>
      <c r="AJ1737" s="11"/>
      <c r="AK1737" s="11"/>
      <c r="AL1737" s="11"/>
      <c r="AM1737" s="11"/>
    </row>
    <row r="1738" spans="17:39" x14ac:dyDescent="0.2">
      <c r="Q1738" s="11"/>
      <c r="Z1738"/>
      <c r="AA1738"/>
      <c r="AB1738"/>
      <c r="AC1738"/>
      <c r="AD1738"/>
      <c r="AE1738"/>
      <c r="AH1738" s="11"/>
      <c r="AI1738" s="11"/>
      <c r="AJ1738" s="11"/>
      <c r="AK1738" s="11"/>
      <c r="AL1738" s="11"/>
      <c r="AM1738" s="11"/>
    </row>
    <row r="1739" spans="17:39" x14ac:dyDescent="0.2">
      <c r="Q1739" s="11"/>
      <c r="Z1739"/>
      <c r="AA1739"/>
      <c r="AB1739"/>
      <c r="AC1739"/>
      <c r="AD1739"/>
      <c r="AE1739"/>
      <c r="AH1739" s="11"/>
      <c r="AI1739" s="11"/>
      <c r="AJ1739" s="11"/>
      <c r="AK1739" s="11"/>
      <c r="AL1739" s="11"/>
      <c r="AM1739" s="11"/>
    </row>
    <row r="1740" spans="17:39" x14ac:dyDescent="0.2">
      <c r="Q1740" s="11"/>
      <c r="Z1740"/>
      <c r="AA1740"/>
      <c r="AB1740"/>
      <c r="AC1740"/>
      <c r="AD1740"/>
      <c r="AE1740"/>
      <c r="AH1740" s="11"/>
      <c r="AI1740" s="11"/>
      <c r="AJ1740" s="11"/>
      <c r="AK1740" s="11"/>
      <c r="AL1740" s="11"/>
      <c r="AM1740" s="11"/>
    </row>
    <row r="1741" spans="17:39" x14ac:dyDescent="0.2">
      <c r="Q1741" s="11"/>
      <c r="Z1741"/>
      <c r="AA1741"/>
      <c r="AB1741"/>
      <c r="AC1741"/>
      <c r="AD1741"/>
      <c r="AE1741"/>
      <c r="AH1741" s="11"/>
      <c r="AI1741" s="11"/>
      <c r="AJ1741" s="11"/>
      <c r="AK1741" s="11"/>
      <c r="AL1741" s="11"/>
      <c r="AM1741" s="11"/>
    </row>
    <row r="1742" spans="17:39" x14ac:dyDescent="0.2">
      <c r="Q1742" s="11"/>
      <c r="Z1742"/>
      <c r="AA1742"/>
      <c r="AB1742"/>
      <c r="AC1742"/>
      <c r="AD1742"/>
      <c r="AE1742"/>
      <c r="AH1742" s="11"/>
      <c r="AI1742" s="11"/>
      <c r="AJ1742" s="11"/>
      <c r="AK1742" s="11"/>
      <c r="AL1742" s="11"/>
      <c r="AM1742" s="11"/>
    </row>
    <row r="1743" spans="17:39" x14ac:dyDescent="0.2">
      <c r="Q1743" s="11"/>
      <c r="Z1743"/>
      <c r="AA1743"/>
      <c r="AB1743"/>
      <c r="AC1743"/>
      <c r="AD1743"/>
      <c r="AE1743"/>
      <c r="AH1743" s="11"/>
      <c r="AI1743" s="11"/>
      <c r="AJ1743" s="11"/>
      <c r="AK1743" s="11"/>
      <c r="AL1743" s="11"/>
      <c r="AM1743" s="11"/>
    </row>
    <row r="1744" spans="17:39" x14ac:dyDescent="0.2">
      <c r="Q1744" s="11"/>
      <c r="Z1744"/>
      <c r="AA1744"/>
      <c r="AB1744"/>
      <c r="AC1744"/>
      <c r="AD1744"/>
      <c r="AE1744"/>
      <c r="AH1744" s="11"/>
      <c r="AI1744" s="11"/>
      <c r="AJ1744" s="11"/>
      <c r="AK1744" s="11"/>
      <c r="AL1744" s="11"/>
      <c r="AM1744" s="11"/>
    </row>
    <row r="1745" spans="17:39" x14ac:dyDescent="0.2">
      <c r="Q1745" s="11"/>
      <c r="Z1745"/>
      <c r="AA1745"/>
      <c r="AB1745"/>
      <c r="AC1745"/>
      <c r="AD1745"/>
      <c r="AE1745"/>
      <c r="AH1745" s="11"/>
      <c r="AI1745" s="11"/>
      <c r="AJ1745" s="11"/>
      <c r="AK1745" s="11"/>
      <c r="AL1745" s="11"/>
      <c r="AM1745" s="11"/>
    </row>
    <row r="1746" spans="17:39" x14ac:dyDescent="0.2">
      <c r="Q1746" s="11"/>
      <c r="Z1746"/>
      <c r="AA1746"/>
      <c r="AB1746"/>
      <c r="AC1746"/>
      <c r="AD1746"/>
      <c r="AE1746"/>
      <c r="AH1746" s="11"/>
      <c r="AI1746" s="11"/>
      <c r="AJ1746" s="11"/>
      <c r="AK1746" s="11"/>
      <c r="AL1746" s="11"/>
      <c r="AM1746" s="11"/>
    </row>
    <row r="1747" spans="17:39" x14ac:dyDescent="0.2">
      <c r="Q1747" s="11"/>
      <c r="Z1747"/>
      <c r="AA1747"/>
      <c r="AB1747"/>
      <c r="AC1747"/>
      <c r="AD1747"/>
      <c r="AE1747"/>
      <c r="AH1747" s="11"/>
      <c r="AI1747" s="11"/>
      <c r="AJ1747" s="11"/>
      <c r="AK1747" s="11"/>
      <c r="AL1747" s="11"/>
      <c r="AM1747" s="11"/>
    </row>
    <row r="1748" spans="17:39" x14ac:dyDescent="0.2">
      <c r="Q1748" s="11"/>
      <c r="Z1748"/>
      <c r="AA1748"/>
      <c r="AB1748"/>
      <c r="AC1748"/>
      <c r="AD1748"/>
      <c r="AE1748"/>
      <c r="AH1748" s="11"/>
      <c r="AI1748" s="11"/>
      <c r="AJ1748" s="11"/>
      <c r="AK1748" s="11"/>
      <c r="AL1748" s="11"/>
      <c r="AM1748" s="11"/>
    </row>
    <row r="1749" spans="17:39" x14ac:dyDescent="0.2">
      <c r="Q1749" s="11"/>
      <c r="Z1749"/>
      <c r="AA1749"/>
      <c r="AB1749"/>
      <c r="AC1749"/>
      <c r="AD1749"/>
      <c r="AE1749"/>
      <c r="AH1749" s="11"/>
      <c r="AI1749" s="11"/>
      <c r="AJ1749" s="11"/>
      <c r="AK1749" s="11"/>
      <c r="AL1749" s="11"/>
      <c r="AM1749" s="11"/>
    </row>
    <row r="1750" spans="17:39" x14ac:dyDescent="0.2">
      <c r="Q1750" s="11"/>
      <c r="Z1750"/>
      <c r="AA1750"/>
      <c r="AB1750"/>
      <c r="AC1750"/>
      <c r="AD1750"/>
      <c r="AE1750"/>
      <c r="AH1750" s="11"/>
      <c r="AI1750" s="11"/>
      <c r="AJ1750" s="11"/>
      <c r="AK1750" s="11"/>
      <c r="AL1750" s="11"/>
      <c r="AM1750" s="11"/>
    </row>
    <row r="1751" spans="17:39" x14ac:dyDescent="0.2">
      <c r="Q1751" s="11"/>
      <c r="Z1751"/>
      <c r="AA1751"/>
      <c r="AB1751"/>
      <c r="AC1751"/>
      <c r="AD1751"/>
      <c r="AE1751"/>
      <c r="AH1751" s="11"/>
      <c r="AI1751" s="11"/>
      <c r="AJ1751" s="11"/>
      <c r="AK1751" s="11"/>
      <c r="AL1751" s="11"/>
      <c r="AM1751" s="11"/>
    </row>
    <row r="1752" spans="17:39" x14ac:dyDescent="0.2">
      <c r="Q1752" s="11"/>
      <c r="Z1752"/>
      <c r="AA1752"/>
      <c r="AB1752"/>
      <c r="AC1752"/>
      <c r="AD1752"/>
      <c r="AE1752"/>
      <c r="AH1752" s="11"/>
      <c r="AI1752" s="11"/>
      <c r="AJ1752" s="11"/>
      <c r="AK1752" s="11"/>
      <c r="AL1752" s="11"/>
      <c r="AM1752" s="11"/>
    </row>
    <row r="1753" spans="17:39" x14ac:dyDescent="0.2">
      <c r="Q1753" s="11"/>
      <c r="Z1753"/>
      <c r="AA1753"/>
      <c r="AB1753"/>
      <c r="AC1753"/>
      <c r="AD1753"/>
      <c r="AE1753"/>
      <c r="AH1753" s="11"/>
      <c r="AI1753" s="11"/>
      <c r="AJ1753" s="11"/>
      <c r="AK1753" s="11"/>
      <c r="AL1753" s="11"/>
      <c r="AM1753" s="11"/>
    </row>
    <row r="1754" spans="17:39" x14ac:dyDescent="0.2">
      <c r="Q1754" s="11"/>
      <c r="Z1754"/>
      <c r="AA1754"/>
      <c r="AB1754"/>
      <c r="AC1754"/>
      <c r="AD1754"/>
      <c r="AE1754"/>
      <c r="AH1754" s="11"/>
      <c r="AI1754" s="11"/>
      <c r="AJ1754" s="11"/>
      <c r="AK1754" s="11"/>
      <c r="AL1754" s="11"/>
      <c r="AM1754" s="11"/>
    </row>
    <row r="1755" spans="17:39" x14ac:dyDescent="0.2">
      <c r="Q1755" s="11"/>
      <c r="Z1755"/>
      <c r="AA1755"/>
      <c r="AB1755"/>
      <c r="AC1755"/>
      <c r="AD1755"/>
      <c r="AE1755"/>
      <c r="AH1755" s="11"/>
      <c r="AI1755" s="11"/>
      <c r="AJ1755" s="11"/>
      <c r="AK1755" s="11"/>
      <c r="AL1755" s="11"/>
      <c r="AM1755" s="11"/>
    </row>
    <row r="1756" spans="17:39" x14ac:dyDescent="0.2">
      <c r="Q1756" s="11"/>
      <c r="Z1756"/>
      <c r="AA1756"/>
      <c r="AB1756"/>
      <c r="AC1756"/>
      <c r="AD1756"/>
      <c r="AE1756"/>
      <c r="AH1756" s="11"/>
      <c r="AI1756" s="11"/>
      <c r="AJ1756" s="11"/>
      <c r="AK1756" s="11"/>
      <c r="AL1756" s="11"/>
      <c r="AM1756" s="11"/>
    </row>
    <row r="1757" spans="17:39" x14ac:dyDescent="0.2">
      <c r="Q1757" s="11"/>
      <c r="Z1757"/>
      <c r="AA1757"/>
      <c r="AB1757"/>
      <c r="AC1757"/>
      <c r="AD1757"/>
      <c r="AE1757"/>
      <c r="AH1757" s="11"/>
      <c r="AI1757" s="11"/>
      <c r="AJ1757" s="11"/>
      <c r="AK1757" s="11"/>
      <c r="AL1757" s="11"/>
      <c r="AM1757" s="11"/>
    </row>
    <row r="1758" spans="17:39" x14ac:dyDescent="0.2">
      <c r="Q1758" s="11"/>
      <c r="Z1758"/>
      <c r="AA1758"/>
      <c r="AB1758"/>
      <c r="AC1758"/>
      <c r="AD1758"/>
      <c r="AE1758"/>
      <c r="AH1758" s="11"/>
      <c r="AI1758" s="11"/>
      <c r="AJ1758" s="11"/>
      <c r="AK1758" s="11"/>
      <c r="AL1758" s="11"/>
      <c r="AM1758" s="11"/>
    </row>
    <row r="1759" spans="17:39" x14ac:dyDescent="0.2">
      <c r="Q1759" s="11"/>
      <c r="Z1759"/>
      <c r="AA1759"/>
      <c r="AB1759"/>
      <c r="AC1759"/>
      <c r="AD1759"/>
      <c r="AE1759"/>
      <c r="AH1759" s="11"/>
      <c r="AI1759" s="11"/>
      <c r="AJ1759" s="11"/>
      <c r="AK1759" s="11"/>
      <c r="AL1759" s="11"/>
      <c r="AM1759" s="11"/>
    </row>
    <row r="1760" spans="17:39" x14ac:dyDescent="0.2">
      <c r="Q1760" s="11"/>
      <c r="Z1760"/>
      <c r="AA1760"/>
      <c r="AB1760"/>
      <c r="AC1760"/>
      <c r="AD1760"/>
      <c r="AE1760"/>
      <c r="AH1760" s="11"/>
      <c r="AI1760" s="11"/>
      <c r="AJ1760" s="11"/>
      <c r="AK1760" s="11"/>
      <c r="AL1760" s="11"/>
      <c r="AM1760" s="11"/>
    </row>
    <row r="1761" spans="17:39" x14ac:dyDescent="0.2">
      <c r="Q1761" s="11"/>
      <c r="Z1761"/>
      <c r="AA1761"/>
      <c r="AB1761"/>
      <c r="AC1761"/>
      <c r="AD1761"/>
      <c r="AE1761"/>
      <c r="AH1761" s="11"/>
      <c r="AI1761" s="11"/>
      <c r="AJ1761" s="11"/>
      <c r="AK1761" s="11"/>
      <c r="AL1761" s="11"/>
      <c r="AM1761" s="11"/>
    </row>
    <row r="1762" spans="17:39" x14ac:dyDescent="0.2">
      <c r="Q1762" s="11"/>
      <c r="Z1762"/>
      <c r="AA1762"/>
      <c r="AB1762"/>
      <c r="AC1762"/>
      <c r="AD1762"/>
      <c r="AE1762"/>
      <c r="AH1762" s="11"/>
      <c r="AI1762" s="11"/>
      <c r="AJ1762" s="11"/>
      <c r="AK1762" s="11"/>
      <c r="AL1762" s="11"/>
      <c r="AM1762" s="11"/>
    </row>
    <row r="1763" spans="17:39" x14ac:dyDescent="0.2">
      <c r="Q1763" s="11"/>
      <c r="Z1763"/>
      <c r="AA1763"/>
      <c r="AB1763"/>
      <c r="AC1763"/>
      <c r="AD1763"/>
      <c r="AE1763"/>
      <c r="AH1763" s="11"/>
      <c r="AI1763" s="11"/>
      <c r="AJ1763" s="11"/>
      <c r="AK1763" s="11"/>
      <c r="AL1763" s="11"/>
      <c r="AM1763" s="11"/>
    </row>
    <row r="1764" spans="17:39" x14ac:dyDescent="0.2">
      <c r="Q1764" s="11"/>
      <c r="Z1764"/>
      <c r="AA1764"/>
      <c r="AB1764"/>
      <c r="AC1764"/>
      <c r="AD1764"/>
      <c r="AE1764"/>
      <c r="AH1764" s="11"/>
      <c r="AI1764" s="11"/>
      <c r="AJ1764" s="11"/>
      <c r="AK1764" s="11"/>
      <c r="AL1764" s="11"/>
      <c r="AM1764" s="11"/>
    </row>
    <row r="1765" spans="17:39" x14ac:dyDescent="0.2">
      <c r="Q1765" s="11"/>
      <c r="Z1765"/>
      <c r="AA1765"/>
      <c r="AB1765"/>
      <c r="AC1765"/>
      <c r="AD1765"/>
      <c r="AE1765"/>
      <c r="AH1765" s="11"/>
      <c r="AI1765" s="11"/>
      <c r="AJ1765" s="11"/>
      <c r="AK1765" s="11"/>
      <c r="AL1765" s="11"/>
      <c r="AM1765" s="11"/>
    </row>
    <row r="1766" spans="17:39" x14ac:dyDescent="0.2">
      <c r="Q1766" s="11"/>
      <c r="Z1766"/>
      <c r="AA1766"/>
      <c r="AB1766"/>
      <c r="AC1766"/>
      <c r="AD1766"/>
      <c r="AE1766"/>
      <c r="AH1766" s="11"/>
      <c r="AI1766" s="11"/>
      <c r="AJ1766" s="11"/>
      <c r="AK1766" s="11"/>
      <c r="AL1766" s="11"/>
      <c r="AM1766" s="11"/>
    </row>
    <row r="1767" spans="17:39" x14ac:dyDescent="0.2">
      <c r="Q1767" s="11"/>
      <c r="Z1767"/>
      <c r="AA1767"/>
      <c r="AB1767"/>
      <c r="AC1767"/>
      <c r="AD1767"/>
      <c r="AE1767"/>
      <c r="AH1767" s="11"/>
      <c r="AI1767" s="11"/>
      <c r="AJ1767" s="11"/>
      <c r="AK1767" s="11"/>
      <c r="AL1767" s="11"/>
      <c r="AM1767" s="11"/>
    </row>
    <row r="1768" spans="17:39" x14ac:dyDescent="0.2">
      <c r="Q1768" s="11"/>
      <c r="Z1768"/>
      <c r="AA1768"/>
      <c r="AB1768"/>
      <c r="AC1768"/>
      <c r="AD1768"/>
      <c r="AE1768"/>
      <c r="AH1768" s="11"/>
      <c r="AI1768" s="11"/>
      <c r="AJ1768" s="11"/>
      <c r="AK1768" s="11"/>
      <c r="AL1768" s="11"/>
      <c r="AM1768" s="11"/>
    </row>
    <row r="1769" spans="17:39" x14ac:dyDescent="0.2">
      <c r="Q1769" s="11"/>
      <c r="Z1769"/>
      <c r="AA1769"/>
      <c r="AB1769"/>
      <c r="AC1769"/>
      <c r="AD1769"/>
      <c r="AE1769"/>
      <c r="AH1769" s="11"/>
      <c r="AI1769" s="11"/>
      <c r="AJ1769" s="11"/>
      <c r="AK1769" s="11"/>
      <c r="AL1769" s="11"/>
      <c r="AM1769" s="11"/>
    </row>
    <row r="1770" spans="17:39" x14ac:dyDescent="0.2">
      <c r="Q1770" s="11"/>
      <c r="Z1770"/>
      <c r="AA1770"/>
      <c r="AB1770"/>
      <c r="AC1770"/>
      <c r="AD1770"/>
      <c r="AE1770"/>
      <c r="AH1770" s="11"/>
      <c r="AI1770" s="11"/>
      <c r="AJ1770" s="11"/>
      <c r="AK1770" s="11"/>
      <c r="AL1770" s="11"/>
      <c r="AM1770" s="11"/>
    </row>
    <row r="1771" spans="17:39" x14ac:dyDescent="0.2">
      <c r="Q1771" s="11"/>
      <c r="Z1771"/>
      <c r="AA1771"/>
      <c r="AB1771"/>
      <c r="AC1771"/>
      <c r="AD1771"/>
      <c r="AE1771"/>
      <c r="AH1771" s="11"/>
      <c r="AI1771" s="11"/>
      <c r="AJ1771" s="11"/>
      <c r="AK1771" s="11"/>
      <c r="AL1771" s="11"/>
      <c r="AM1771" s="11"/>
    </row>
    <row r="1772" spans="17:39" x14ac:dyDescent="0.2">
      <c r="Q1772" s="11"/>
      <c r="Z1772"/>
      <c r="AA1772"/>
      <c r="AB1772"/>
      <c r="AC1772"/>
      <c r="AD1772"/>
      <c r="AE1772"/>
      <c r="AH1772" s="11"/>
      <c r="AI1772" s="11"/>
      <c r="AJ1772" s="11"/>
      <c r="AK1772" s="11"/>
      <c r="AL1772" s="11"/>
      <c r="AM1772" s="11"/>
    </row>
    <row r="1773" spans="17:39" x14ac:dyDescent="0.2">
      <c r="Q1773" s="11"/>
      <c r="Z1773"/>
      <c r="AA1773"/>
      <c r="AB1773"/>
      <c r="AC1773"/>
      <c r="AD1773"/>
      <c r="AE1773"/>
      <c r="AH1773" s="11"/>
      <c r="AI1773" s="11"/>
      <c r="AJ1773" s="11"/>
      <c r="AK1773" s="11"/>
      <c r="AL1773" s="11"/>
      <c r="AM1773" s="11"/>
    </row>
    <row r="1774" spans="17:39" x14ac:dyDescent="0.2">
      <c r="Q1774" s="11"/>
      <c r="Z1774"/>
      <c r="AA1774"/>
      <c r="AB1774"/>
      <c r="AC1774"/>
      <c r="AD1774"/>
      <c r="AE1774"/>
      <c r="AH1774" s="11"/>
      <c r="AI1774" s="11"/>
      <c r="AJ1774" s="11"/>
      <c r="AK1774" s="11"/>
      <c r="AL1774" s="11"/>
      <c r="AM1774" s="11"/>
    </row>
    <row r="1775" spans="17:39" x14ac:dyDescent="0.2">
      <c r="Q1775" s="11"/>
      <c r="Z1775"/>
      <c r="AA1775"/>
      <c r="AB1775"/>
      <c r="AC1775"/>
      <c r="AD1775"/>
      <c r="AE1775"/>
      <c r="AH1775" s="11"/>
      <c r="AI1775" s="11"/>
      <c r="AJ1775" s="11"/>
      <c r="AK1775" s="11"/>
      <c r="AL1775" s="11"/>
      <c r="AM1775" s="11"/>
    </row>
    <row r="1776" spans="17:39" x14ac:dyDescent="0.2">
      <c r="Q1776" s="11"/>
      <c r="Z1776"/>
      <c r="AA1776"/>
      <c r="AB1776"/>
      <c r="AC1776"/>
      <c r="AD1776"/>
      <c r="AE1776"/>
      <c r="AH1776" s="11"/>
      <c r="AI1776" s="11"/>
      <c r="AJ1776" s="11"/>
      <c r="AK1776" s="11"/>
      <c r="AL1776" s="11"/>
      <c r="AM1776" s="11"/>
    </row>
    <row r="1777" spans="17:39" x14ac:dyDescent="0.2">
      <c r="Q1777" s="11"/>
      <c r="Z1777"/>
      <c r="AA1777"/>
      <c r="AB1777"/>
      <c r="AC1777"/>
      <c r="AD1777"/>
      <c r="AE1777"/>
      <c r="AH1777" s="11"/>
      <c r="AI1777" s="11"/>
      <c r="AJ1777" s="11"/>
      <c r="AK1777" s="11"/>
      <c r="AL1777" s="11"/>
      <c r="AM1777" s="11"/>
    </row>
    <row r="1778" spans="17:39" x14ac:dyDescent="0.2">
      <c r="Q1778" s="11"/>
      <c r="Z1778"/>
      <c r="AA1778"/>
      <c r="AB1778"/>
      <c r="AC1778"/>
      <c r="AD1778"/>
      <c r="AE1778"/>
      <c r="AH1778" s="11"/>
      <c r="AI1778" s="11"/>
      <c r="AJ1778" s="11"/>
      <c r="AK1778" s="11"/>
      <c r="AL1778" s="11"/>
      <c r="AM1778" s="11"/>
    </row>
    <row r="1779" spans="17:39" x14ac:dyDescent="0.2">
      <c r="Q1779" s="11"/>
      <c r="Z1779"/>
      <c r="AA1779"/>
      <c r="AB1779"/>
      <c r="AC1779"/>
      <c r="AD1779"/>
      <c r="AE1779"/>
      <c r="AH1779" s="11"/>
      <c r="AI1779" s="11"/>
      <c r="AJ1779" s="11"/>
      <c r="AK1779" s="11"/>
      <c r="AL1779" s="11"/>
      <c r="AM1779" s="11"/>
    </row>
    <row r="1780" spans="17:39" x14ac:dyDescent="0.2">
      <c r="Q1780" s="11"/>
      <c r="Z1780"/>
      <c r="AA1780"/>
      <c r="AB1780"/>
      <c r="AC1780"/>
      <c r="AD1780"/>
      <c r="AE1780"/>
      <c r="AH1780" s="11"/>
      <c r="AI1780" s="11"/>
      <c r="AJ1780" s="11"/>
      <c r="AK1780" s="11"/>
      <c r="AL1780" s="11"/>
      <c r="AM1780" s="11"/>
    </row>
    <row r="1781" spans="17:39" x14ac:dyDescent="0.2">
      <c r="Q1781" s="11"/>
      <c r="Z1781"/>
      <c r="AA1781"/>
      <c r="AB1781"/>
      <c r="AC1781"/>
      <c r="AD1781"/>
      <c r="AE1781"/>
      <c r="AH1781" s="11"/>
      <c r="AI1781" s="11"/>
      <c r="AJ1781" s="11"/>
      <c r="AK1781" s="11"/>
      <c r="AL1781" s="11"/>
      <c r="AM1781" s="11"/>
    </row>
    <row r="1782" spans="17:39" x14ac:dyDescent="0.2">
      <c r="Q1782" s="11"/>
      <c r="Z1782"/>
      <c r="AA1782"/>
      <c r="AB1782"/>
      <c r="AC1782"/>
      <c r="AD1782"/>
      <c r="AE1782"/>
      <c r="AH1782" s="11"/>
      <c r="AI1782" s="11"/>
      <c r="AJ1782" s="11"/>
      <c r="AK1782" s="11"/>
      <c r="AL1782" s="11"/>
      <c r="AM1782" s="11"/>
    </row>
    <row r="1783" spans="17:39" x14ac:dyDescent="0.2">
      <c r="Q1783" s="11"/>
      <c r="Z1783"/>
      <c r="AA1783"/>
      <c r="AB1783"/>
      <c r="AC1783"/>
      <c r="AD1783"/>
      <c r="AE1783"/>
      <c r="AH1783" s="11"/>
      <c r="AI1783" s="11"/>
      <c r="AJ1783" s="11"/>
      <c r="AK1783" s="11"/>
      <c r="AL1783" s="11"/>
      <c r="AM1783" s="11"/>
    </row>
    <row r="1784" spans="17:39" x14ac:dyDescent="0.2">
      <c r="Q1784" s="11"/>
      <c r="Z1784"/>
      <c r="AA1784"/>
      <c r="AB1784"/>
      <c r="AC1784"/>
      <c r="AD1784"/>
      <c r="AE1784"/>
      <c r="AH1784" s="11"/>
      <c r="AI1784" s="11"/>
      <c r="AJ1784" s="11"/>
      <c r="AK1784" s="11"/>
      <c r="AL1784" s="11"/>
      <c r="AM1784" s="11"/>
    </row>
    <row r="1785" spans="17:39" x14ac:dyDescent="0.2">
      <c r="Q1785" s="11"/>
      <c r="Z1785"/>
      <c r="AA1785"/>
      <c r="AB1785"/>
      <c r="AC1785"/>
      <c r="AD1785"/>
      <c r="AE1785"/>
      <c r="AH1785" s="11"/>
      <c r="AI1785" s="11"/>
      <c r="AJ1785" s="11"/>
      <c r="AK1785" s="11"/>
      <c r="AL1785" s="11"/>
      <c r="AM1785" s="11"/>
    </row>
    <row r="1786" spans="17:39" x14ac:dyDescent="0.2">
      <c r="Q1786" s="11"/>
      <c r="Z1786"/>
      <c r="AA1786"/>
      <c r="AB1786"/>
      <c r="AC1786"/>
      <c r="AD1786"/>
      <c r="AE1786"/>
      <c r="AH1786" s="11"/>
      <c r="AI1786" s="11"/>
      <c r="AJ1786" s="11"/>
      <c r="AK1786" s="11"/>
      <c r="AL1786" s="11"/>
      <c r="AM1786" s="11"/>
    </row>
    <row r="1787" spans="17:39" x14ac:dyDescent="0.2">
      <c r="Q1787" s="11"/>
      <c r="Z1787"/>
      <c r="AA1787"/>
      <c r="AB1787"/>
      <c r="AC1787"/>
      <c r="AD1787"/>
      <c r="AE1787"/>
      <c r="AH1787" s="11"/>
      <c r="AI1787" s="11"/>
      <c r="AJ1787" s="11"/>
      <c r="AK1787" s="11"/>
      <c r="AL1787" s="11"/>
      <c r="AM1787" s="11"/>
    </row>
    <row r="1788" spans="17:39" x14ac:dyDescent="0.2">
      <c r="Q1788" s="11"/>
      <c r="Z1788"/>
      <c r="AA1788"/>
      <c r="AB1788"/>
      <c r="AC1788"/>
      <c r="AD1788"/>
      <c r="AE1788"/>
      <c r="AH1788" s="11"/>
      <c r="AI1788" s="11"/>
      <c r="AJ1788" s="11"/>
      <c r="AK1788" s="11"/>
      <c r="AL1788" s="11"/>
      <c r="AM1788" s="11"/>
    </row>
    <row r="1789" spans="17:39" x14ac:dyDescent="0.2">
      <c r="Q1789" s="11"/>
      <c r="Z1789"/>
      <c r="AA1789"/>
      <c r="AB1789"/>
      <c r="AC1789"/>
      <c r="AD1789"/>
      <c r="AE1789"/>
      <c r="AH1789" s="11"/>
      <c r="AI1789" s="11"/>
      <c r="AJ1789" s="11"/>
      <c r="AK1789" s="11"/>
      <c r="AL1789" s="11"/>
      <c r="AM1789" s="11"/>
    </row>
    <row r="1790" spans="17:39" x14ac:dyDescent="0.2">
      <c r="Q1790" s="11"/>
      <c r="Z1790"/>
      <c r="AA1790"/>
      <c r="AB1790"/>
      <c r="AC1790"/>
      <c r="AD1790"/>
      <c r="AE1790"/>
      <c r="AH1790" s="11"/>
      <c r="AI1790" s="11"/>
      <c r="AJ1790" s="11"/>
      <c r="AK1790" s="11"/>
      <c r="AL1790" s="11"/>
      <c r="AM1790" s="11"/>
    </row>
    <row r="1791" spans="17:39" x14ac:dyDescent="0.2">
      <c r="Q1791" s="11"/>
      <c r="Z1791"/>
      <c r="AA1791"/>
      <c r="AB1791"/>
      <c r="AC1791"/>
      <c r="AD1791"/>
      <c r="AE1791"/>
      <c r="AH1791" s="11"/>
      <c r="AI1791" s="11"/>
      <c r="AJ1791" s="11"/>
      <c r="AK1791" s="11"/>
      <c r="AL1791" s="11"/>
      <c r="AM1791" s="11"/>
    </row>
    <row r="1792" spans="17:39" x14ac:dyDescent="0.2">
      <c r="Q1792" s="11"/>
      <c r="Z1792"/>
      <c r="AA1792"/>
      <c r="AB1792"/>
      <c r="AC1792"/>
      <c r="AD1792"/>
      <c r="AE1792"/>
      <c r="AH1792" s="11"/>
      <c r="AI1792" s="11"/>
      <c r="AJ1792" s="11"/>
      <c r="AK1792" s="11"/>
      <c r="AL1792" s="11"/>
      <c r="AM1792" s="11"/>
    </row>
    <row r="1793" spans="17:39" x14ac:dyDescent="0.2">
      <c r="Q1793" s="11"/>
      <c r="Z1793"/>
      <c r="AA1793"/>
      <c r="AB1793"/>
      <c r="AC1793"/>
      <c r="AD1793"/>
      <c r="AE1793"/>
      <c r="AH1793" s="11"/>
      <c r="AI1793" s="11"/>
      <c r="AJ1793" s="11"/>
      <c r="AK1793" s="11"/>
      <c r="AL1793" s="11"/>
      <c r="AM1793" s="11"/>
    </row>
    <row r="1794" spans="17:39" x14ac:dyDescent="0.2">
      <c r="Q1794" s="11"/>
      <c r="Z1794"/>
      <c r="AA1794"/>
      <c r="AB1794"/>
      <c r="AC1794"/>
      <c r="AD1794"/>
      <c r="AE1794"/>
      <c r="AH1794" s="11"/>
      <c r="AI1794" s="11"/>
      <c r="AJ1794" s="11"/>
      <c r="AK1794" s="11"/>
      <c r="AL1794" s="11"/>
      <c r="AM1794" s="11"/>
    </row>
    <row r="1795" spans="17:39" x14ac:dyDescent="0.2">
      <c r="Q1795" s="11"/>
      <c r="Z1795"/>
      <c r="AA1795"/>
      <c r="AB1795"/>
      <c r="AC1795"/>
      <c r="AD1795"/>
      <c r="AE1795"/>
      <c r="AH1795" s="11"/>
      <c r="AI1795" s="11"/>
      <c r="AJ1795" s="11"/>
      <c r="AK1795" s="11"/>
      <c r="AL1795" s="11"/>
      <c r="AM1795" s="11"/>
    </row>
    <row r="1796" spans="17:39" x14ac:dyDescent="0.2">
      <c r="Q1796" s="11"/>
      <c r="Z1796"/>
      <c r="AA1796"/>
      <c r="AB1796"/>
      <c r="AC1796"/>
      <c r="AD1796"/>
      <c r="AE1796"/>
      <c r="AH1796" s="11"/>
      <c r="AI1796" s="11"/>
      <c r="AJ1796" s="11"/>
      <c r="AK1796" s="11"/>
      <c r="AL1796" s="11"/>
      <c r="AM1796" s="11"/>
    </row>
    <row r="1797" spans="17:39" x14ac:dyDescent="0.2">
      <c r="Q1797" s="11"/>
      <c r="Z1797"/>
      <c r="AA1797"/>
      <c r="AB1797"/>
      <c r="AC1797"/>
      <c r="AD1797"/>
      <c r="AE1797"/>
      <c r="AH1797" s="11"/>
      <c r="AI1797" s="11"/>
      <c r="AJ1797" s="11"/>
      <c r="AK1797" s="11"/>
      <c r="AL1797" s="11"/>
      <c r="AM1797" s="11"/>
    </row>
    <row r="1798" spans="17:39" x14ac:dyDescent="0.2">
      <c r="Q1798" s="11"/>
      <c r="Z1798"/>
      <c r="AA1798"/>
      <c r="AB1798"/>
      <c r="AC1798"/>
      <c r="AD1798"/>
      <c r="AE1798"/>
      <c r="AH1798" s="11"/>
      <c r="AI1798" s="11"/>
      <c r="AJ1798" s="11"/>
      <c r="AK1798" s="11"/>
      <c r="AL1798" s="11"/>
      <c r="AM1798" s="11"/>
    </row>
    <row r="1799" spans="17:39" x14ac:dyDescent="0.2">
      <c r="Q1799" s="11"/>
      <c r="Z1799"/>
      <c r="AA1799"/>
      <c r="AB1799"/>
      <c r="AC1799"/>
      <c r="AD1799"/>
      <c r="AE1799"/>
      <c r="AH1799" s="11"/>
      <c r="AI1799" s="11"/>
      <c r="AJ1799" s="11"/>
      <c r="AK1799" s="11"/>
      <c r="AL1799" s="11"/>
      <c r="AM1799" s="11"/>
    </row>
    <row r="1800" spans="17:39" x14ac:dyDescent="0.2">
      <c r="Q1800" s="11"/>
      <c r="Z1800"/>
      <c r="AA1800"/>
      <c r="AB1800"/>
      <c r="AC1800"/>
      <c r="AD1800"/>
      <c r="AE1800"/>
      <c r="AH1800" s="11"/>
      <c r="AI1800" s="11"/>
      <c r="AJ1800" s="11"/>
      <c r="AK1800" s="11"/>
      <c r="AL1800" s="11"/>
      <c r="AM1800" s="11"/>
    </row>
    <row r="1801" spans="17:39" x14ac:dyDescent="0.2">
      <c r="Q1801" s="11"/>
      <c r="Z1801"/>
      <c r="AA1801"/>
      <c r="AB1801"/>
      <c r="AC1801"/>
      <c r="AD1801"/>
      <c r="AE1801"/>
      <c r="AH1801" s="11"/>
      <c r="AI1801" s="11"/>
      <c r="AJ1801" s="11"/>
      <c r="AK1801" s="11"/>
      <c r="AL1801" s="11"/>
      <c r="AM1801" s="11"/>
    </row>
    <row r="1802" spans="17:39" x14ac:dyDescent="0.2">
      <c r="Q1802" s="11"/>
      <c r="Z1802"/>
      <c r="AA1802"/>
      <c r="AB1802"/>
      <c r="AC1802"/>
      <c r="AD1802"/>
      <c r="AE1802"/>
      <c r="AH1802" s="11"/>
      <c r="AI1802" s="11"/>
      <c r="AJ1802" s="11"/>
      <c r="AK1802" s="11"/>
      <c r="AL1802" s="11"/>
      <c r="AM1802" s="11"/>
    </row>
    <row r="1803" spans="17:39" x14ac:dyDescent="0.2">
      <c r="Q1803" s="11"/>
      <c r="Z1803"/>
      <c r="AA1803"/>
      <c r="AB1803"/>
      <c r="AC1803"/>
      <c r="AD1803"/>
      <c r="AE1803"/>
      <c r="AH1803" s="11"/>
      <c r="AI1803" s="11"/>
      <c r="AJ1803" s="11"/>
      <c r="AK1803" s="11"/>
      <c r="AL1803" s="11"/>
      <c r="AM1803" s="11"/>
    </row>
    <row r="1804" spans="17:39" x14ac:dyDescent="0.2">
      <c r="Q1804" s="11"/>
      <c r="Z1804"/>
      <c r="AA1804"/>
      <c r="AB1804"/>
      <c r="AC1804"/>
      <c r="AD1804"/>
      <c r="AE1804"/>
      <c r="AH1804" s="11"/>
      <c r="AI1804" s="11"/>
      <c r="AJ1804" s="11"/>
      <c r="AK1804" s="11"/>
      <c r="AL1804" s="11"/>
      <c r="AM1804" s="11"/>
    </row>
    <row r="1805" spans="17:39" x14ac:dyDescent="0.2">
      <c r="Q1805" s="11"/>
      <c r="Z1805"/>
      <c r="AA1805"/>
      <c r="AB1805"/>
      <c r="AC1805"/>
      <c r="AD1805"/>
      <c r="AE1805"/>
      <c r="AH1805" s="11"/>
      <c r="AI1805" s="11"/>
      <c r="AJ1805" s="11"/>
      <c r="AK1805" s="11"/>
      <c r="AL1805" s="11"/>
      <c r="AM1805" s="11"/>
    </row>
    <row r="1806" spans="17:39" x14ac:dyDescent="0.2">
      <c r="Q1806" s="11"/>
      <c r="Z1806"/>
      <c r="AA1806"/>
      <c r="AB1806"/>
      <c r="AC1806"/>
      <c r="AD1806"/>
      <c r="AE1806"/>
      <c r="AH1806" s="11"/>
      <c r="AI1806" s="11"/>
      <c r="AJ1806" s="11"/>
      <c r="AK1806" s="11"/>
      <c r="AL1806" s="11"/>
      <c r="AM1806" s="11"/>
    </row>
    <row r="1807" spans="17:39" x14ac:dyDescent="0.2">
      <c r="Q1807" s="11"/>
      <c r="Z1807"/>
      <c r="AA1807"/>
      <c r="AB1807"/>
      <c r="AC1807"/>
      <c r="AD1807"/>
      <c r="AE1807"/>
      <c r="AH1807" s="11"/>
      <c r="AI1807" s="11"/>
      <c r="AJ1807" s="11"/>
      <c r="AK1807" s="11"/>
      <c r="AL1807" s="11"/>
      <c r="AM1807" s="11"/>
    </row>
    <row r="1808" spans="17:39" x14ac:dyDescent="0.2">
      <c r="Q1808" s="11"/>
      <c r="Z1808"/>
      <c r="AA1808"/>
      <c r="AB1808"/>
      <c r="AC1808"/>
      <c r="AD1808"/>
      <c r="AE1808"/>
      <c r="AH1808" s="11"/>
      <c r="AI1808" s="11"/>
      <c r="AJ1808" s="11"/>
      <c r="AK1808" s="11"/>
      <c r="AL1808" s="11"/>
      <c r="AM1808" s="11"/>
    </row>
    <row r="1809" spans="17:39" x14ac:dyDescent="0.2">
      <c r="Q1809" s="11"/>
      <c r="Z1809"/>
      <c r="AA1809"/>
      <c r="AB1809"/>
      <c r="AC1809"/>
      <c r="AD1809"/>
      <c r="AE1809"/>
      <c r="AH1809" s="11"/>
      <c r="AI1809" s="11"/>
      <c r="AJ1809" s="11"/>
      <c r="AK1809" s="11"/>
      <c r="AL1809" s="11"/>
      <c r="AM1809" s="11"/>
    </row>
    <row r="1810" spans="17:39" x14ac:dyDescent="0.2">
      <c r="Q1810" s="11"/>
      <c r="Z1810"/>
      <c r="AA1810"/>
      <c r="AB1810"/>
      <c r="AC1810"/>
      <c r="AD1810"/>
      <c r="AE1810"/>
      <c r="AH1810" s="11"/>
      <c r="AI1810" s="11"/>
      <c r="AJ1810" s="11"/>
      <c r="AK1810" s="11"/>
      <c r="AL1810" s="11"/>
      <c r="AM1810" s="11"/>
    </row>
    <row r="1811" spans="17:39" x14ac:dyDescent="0.2">
      <c r="Q1811" s="11"/>
      <c r="Z1811"/>
      <c r="AA1811"/>
      <c r="AB1811"/>
      <c r="AC1811"/>
      <c r="AD1811"/>
      <c r="AE1811"/>
      <c r="AH1811" s="11"/>
      <c r="AI1811" s="11"/>
      <c r="AJ1811" s="11"/>
      <c r="AK1811" s="11"/>
      <c r="AL1811" s="11"/>
      <c r="AM1811" s="11"/>
    </row>
    <row r="1812" spans="17:39" x14ac:dyDescent="0.2">
      <c r="Q1812" s="11"/>
      <c r="Z1812"/>
      <c r="AA1812"/>
      <c r="AB1812"/>
      <c r="AC1812"/>
      <c r="AD1812"/>
      <c r="AE1812"/>
      <c r="AH1812" s="11"/>
      <c r="AI1812" s="11"/>
      <c r="AJ1812" s="11"/>
      <c r="AK1812" s="11"/>
      <c r="AL1812" s="11"/>
      <c r="AM1812" s="11"/>
    </row>
    <row r="1813" spans="17:39" x14ac:dyDescent="0.2">
      <c r="Q1813" s="11"/>
      <c r="Z1813"/>
      <c r="AA1813"/>
      <c r="AB1813"/>
      <c r="AC1813"/>
      <c r="AD1813"/>
      <c r="AE1813"/>
      <c r="AH1813" s="11"/>
      <c r="AI1813" s="11"/>
      <c r="AJ1813" s="11"/>
      <c r="AK1813" s="11"/>
      <c r="AL1813" s="11"/>
      <c r="AM1813" s="11"/>
    </row>
    <row r="1814" spans="17:39" x14ac:dyDescent="0.2">
      <c r="Q1814" s="11"/>
      <c r="Z1814"/>
      <c r="AA1814"/>
      <c r="AB1814"/>
      <c r="AC1814"/>
      <c r="AD1814"/>
      <c r="AE1814"/>
      <c r="AH1814" s="11"/>
      <c r="AI1814" s="11"/>
      <c r="AJ1814" s="11"/>
      <c r="AK1814" s="11"/>
      <c r="AL1814" s="11"/>
      <c r="AM1814" s="11"/>
    </row>
    <row r="1815" spans="17:39" x14ac:dyDescent="0.2">
      <c r="Q1815" s="11"/>
      <c r="Z1815"/>
      <c r="AA1815"/>
      <c r="AB1815"/>
      <c r="AC1815"/>
      <c r="AD1815"/>
      <c r="AE1815"/>
      <c r="AH1815" s="11"/>
      <c r="AI1815" s="11"/>
      <c r="AJ1815" s="11"/>
      <c r="AK1815" s="11"/>
      <c r="AL1815" s="11"/>
      <c r="AM1815" s="11"/>
    </row>
    <row r="1816" spans="17:39" x14ac:dyDescent="0.2">
      <c r="Q1816" s="11"/>
      <c r="Z1816"/>
      <c r="AA1816"/>
      <c r="AB1816"/>
      <c r="AC1816"/>
      <c r="AD1816"/>
      <c r="AE1816"/>
      <c r="AH1816" s="11"/>
      <c r="AI1816" s="11"/>
      <c r="AJ1816" s="11"/>
      <c r="AK1816" s="11"/>
      <c r="AL1816" s="11"/>
      <c r="AM1816" s="11"/>
    </row>
    <row r="1817" spans="17:39" x14ac:dyDescent="0.2">
      <c r="Q1817" s="11"/>
      <c r="Z1817"/>
      <c r="AA1817"/>
      <c r="AB1817"/>
      <c r="AC1817"/>
      <c r="AD1817"/>
      <c r="AE1817"/>
      <c r="AH1817" s="11"/>
      <c r="AI1817" s="11"/>
      <c r="AJ1817" s="11"/>
      <c r="AK1817" s="11"/>
      <c r="AL1817" s="11"/>
      <c r="AM1817" s="11"/>
    </row>
    <row r="1818" spans="17:39" x14ac:dyDescent="0.2">
      <c r="Q1818" s="11"/>
      <c r="Z1818"/>
      <c r="AA1818"/>
      <c r="AB1818"/>
      <c r="AC1818"/>
      <c r="AD1818"/>
      <c r="AE1818"/>
      <c r="AH1818" s="11"/>
      <c r="AI1818" s="11"/>
      <c r="AJ1818" s="11"/>
      <c r="AK1818" s="11"/>
      <c r="AL1818" s="11"/>
      <c r="AM1818" s="11"/>
    </row>
    <row r="1819" spans="17:39" x14ac:dyDescent="0.2">
      <c r="Q1819" s="11"/>
      <c r="Z1819"/>
      <c r="AA1819"/>
      <c r="AB1819"/>
      <c r="AC1819"/>
      <c r="AD1819"/>
      <c r="AE1819"/>
      <c r="AH1819" s="11"/>
      <c r="AI1819" s="11"/>
      <c r="AJ1819" s="11"/>
      <c r="AK1819" s="11"/>
      <c r="AL1819" s="11"/>
      <c r="AM1819" s="11"/>
    </row>
    <row r="1820" spans="17:39" x14ac:dyDescent="0.2">
      <c r="Q1820" s="11"/>
      <c r="Z1820"/>
      <c r="AA1820"/>
      <c r="AB1820"/>
      <c r="AC1820"/>
      <c r="AD1820"/>
      <c r="AE1820"/>
      <c r="AH1820" s="11"/>
      <c r="AI1820" s="11"/>
      <c r="AJ1820" s="11"/>
      <c r="AK1820" s="11"/>
      <c r="AL1820" s="11"/>
      <c r="AM1820" s="11"/>
    </row>
    <row r="1821" spans="17:39" x14ac:dyDescent="0.2">
      <c r="Q1821" s="11"/>
      <c r="Z1821"/>
      <c r="AA1821"/>
      <c r="AB1821"/>
      <c r="AC1821"/>
      <c r="AD1821"/>
      <c r="AE1821"/>
      <c r="AH1821" s="11"/>
      <c r="AI1821" s="11"/>
      <c r="AJ1821" s="11"/>
      <c r="AK1821" s="11"/>
      <c r="AL1821" s="11"/>
      <c r="AM1821" s="11"/>
    </row>
    <row r="1822" spans="17:39" x14ac:dyDescent="0.2">
      <c r="Q1822" s="11"/>
      <c r="Z1822"/>
      <c r="AA1822"/>
      <c r="AB1822"/>
      <c r="AC1822"/>
      <c r="AD1822"/>
      <c r="AE1822"/>
      <c r="AH1822" s="11"/>
      <c r="AI1822" s="11"/>
      <c r="AJ1822" s="11"/>
      <c r="AK1822" s="11"/>
      <c r="AL1822" s="11"/>
      <c r="AM1822" s="11"/>
    </row>
    <row r="1823" spans="17:39" x14ac:dyDescent="0.2">
      <c r="Q1823" s="11"/>
      <c r="Z1823"/>
      <c r="AA1823"/>
      <c r="AB1823"/>
      <c r="AC1823"/>
      <c r="AD1823"/>
      <c r="AE1823"/>
      <c r="AH1823" s="11"/>
      <c r="AI1823" s="11"/>
      <c r="AJ1823" s="11"/>
      <c r="AK1823" s="11"/>
      <c r="AL1823" s="11"/>
      <c r="AM1823" s="11"/>
    </row>
    <row r="1824" spans="17:39" x14ac:dyDescent="0.2">
      <c r="Q1824" s="11"/>
      <c r="Z1824"/>
      <c r="AA1824"/>
      <c r="AB1824"/>
      <c r="AC1824"/>
      <c r="AD1824"/>
      <c r="AE1824"/>
      <c r="AH1824" s="11"/>
      <c r="AI1824" s="11"/>
      <c r="AJ1824" s="11"/>
      <c r="AK1824" s="11"/>
      <c r="AL1824" s="11"/>
      <c r="AM1824" s="11"/>
    </row>
    <row r="1825" spans="17:39" x14ac:dyDescent="0.2">
      <c r="Q1825" s="11"/>
      <c r="Z1825"/>
      <c r="AA1825"/>
      <c r="AB1825"/>
      <c r="AC1825"/>
      <c r="AD1825"/>
      <c r="AE1825"/>
      <c r="AH1825" s="11"/>
      <c r="AI1825" s="11"/>
      <c r="AJ1825" s="11"/>
      <c r="AK1825" s="11"/>
      <c r="AL1825" s="11"/>
      <c r="AM1825" s="11"/>
    </row>
    <row r="1826" spans="17:39" x14ac:dyDescent="0.2">
      <c r="Q1826" s="11"/>
      <c r="Z1826"/>
      <c r="AA1826"/>
      <c r="AB1826"/>
      <c r="AC1826"/>
      <c r="AD1826"/>
      <c r="AE1826"/>
      <c r="AH1826" s="11"/>
      <c r="AI1826" s="11"/>
      <c r="AJ1826" s="11"/>
      <c r="AK1826" s="11"/>
      <c r="AL1826" s="11"/>
      <c r="AM1826" s="11"/>
    </row>
    <row r="1827" spans="17:39" x14ac:dyDescent="0.2">
      <c r="Q1827" s="11"/>
      <c r="Z1827"/>
      <c r="AA1827"/>
      <c r="AB1827"/>
      <c r="AC1827"/>
      <c r="AD1827"/>
      <c r="AE1827"/>
      <c r="AH1827" s="11"/>
      <c r="AI1827" s="11"/>
      <c r="AJ1827" s="11"/>
      <c r="AK1827" s="11"/>
      <c r="AL1827" s="11"/>
      <c r="AM1827" s="11"/>
    </row>
    <row r="1828" spans="17:39" x14ac:dyDescent="0.2">
      <c r="Q1828" s="11"/>
      <c r="Z1828"/>
      <c r="AA1828"/>
      <c r="AB1828"/>
      <c r="AC1828"/>
      <c r="AD1828"/>
      <c r="AE1828"/>
      <c r="AH1828" s="11"/>
      <c r="AI1828" s="11"/>
      <c r="AJ1828" s="11"/>
      <c r="AK1828" s="11"/>
      <c r="AL1828" s="11"/>
      <c r="AM1828" s="11"/>
    </row>
    <row r="1829" spans="17:39" x14ac:dyDescent="0.2">
      <c r="Q1829" s="11"/>
      <c r="Z1829"/>
      <c r="AA1829"/>
      <c r="AB1829"/>
      <c r="AC1829"/>
      <c r="AD1829"/>
      <c r="AE1829"/>
      <c r="AH1829" s="11"/>
      <c r="AI1829" s="11"/>
      <c r="AJ1829" s="11"/>
      <c r="AK1829" s="11"/>
      <c r="AL1829" s="11"/>
      <c r="AM1829" s="11"/>
    </row>
    <row r="1830" spans="17:39" x14ac:dyDescent="0.2">
      <c r="Q1830" s="11"/>
      <c r="Z1830"/>
      <c r="AA1830"/>
      <c r="AB1830"/>
      <c r="AC1830"/>
      <c r="AD1830"/>
      <c r="AE1830"/>
      <c r="AH1830" s="11"/>
      <c r="AI1830" s="11"/>
      <c r="AJ1830" s="11"/>
      <c r="AK1830" s="11"/>
      <c r="AL1830" s="11"/>
      <c r="AM1830" s="11"/>
    </row>
    <row r="1831" spans="17:39" x14ac:dyDescent="0.2">
      <c r="Q1831" s="11"/>
      <c r="Z1831"/>
      <c r="AA1831"/>
      <c r="AB1831"/>
      <c r="AC1831"/>
      <c r="AD1831"/>
      <c r="AE1831"/>
      <c r="AH1831" s="11"/>
      <c r="AI1831" s="11"/>
      <c r="AJ1831" s="11"/>
      <c r="AK1831" s="11"/>
      <c r="AL1831" s="11"/>
      <c r="AM1831" s="11"/>
    </row>
    <row r="1832" spans="17:39" x14ac:dyDescent="0.2">
      <c r="Q1832" s="11"/>
      <c r="Z1832"/>
      <c r="AA1832"/>
      <c r="AB1832"/>
      <c r="AC1832"/>
      <c r="AD1832"/>
      <c r="AE1832"/>
      <c r="AH1832" s="11"/>
      <c r="AI1832" s="11"/>
      <c r="AJ1832" s="11"/>
      <c r="AK1832" s="11"/>
      <c r="AL1832" s="11"/>
      <c r="AM1832" s="11"/>
    </row>
    <row r="1833" spans="17:39" x14ac:dyDescent="0.2">
      <c r="Q1833" s="11"/>
      <c r="Z1833"/>
      <c r="AA1833"/>
      <c r="AB1833"/>
      <c r="AC1833"/>
      <c r="AD1833"/>
      <c r="AE1833"/>
      <c r="AH1833" s="11"/>
      <c r="AI1833" s="11"/>
      <c r="AJ1833" s="11"/>
      <c r="AK1833" s="11"/>
      <c r="AL1833" s="11"/>
      <c r="AM1833" s="11"/>
    </row>
    <row r="1834" spans="17:39" x14ac:dyDescent="0.2">
      <c r="Q1834" s="11"/>
      <c r="Z1834"/>
      <c r="AA1834"/>
      <c r="AB1834"/>
      <c r="AC1834"/>
      <c r="AD1834"/>
      <c r="AE1834"/>
      <c r="AH1834" s="11"/>
      <c r="AI1834" s="11"/>
      <c r="AJ1834" s="11"/>
      <c r="AK1834" s="11"/>
      <c r="AL1834" s="11"/>
      <c r="AM1834" s="11"/>
    </row>
    <row r="1835" spans="17:39" x14ac:dyDescent="0.2">
      <c r="Q1835" s="11"/>
      <c r="Z1835"/>
      <c r="AA1835"/>
      <c r="AB1835"/>
      <c r="AC1835"/>
      <c r="AD1835"/>
      <c r="AE1835"/>
      <c r="AH1835" s="11"/>
      <c r="AI1835" s="11"/>
      <c r="AJ1835" s="11"/>
      <c r="AK1835" s="11"/>
      <c r="AL1835" s="11"/>
      <c r="AM1835" s="11"/>
    </row>
    <row r="1836" spans="17:39" x14ac:dyDescent="0.2">
      <c r="Q1836" s="11"/>
      <c r="Z1836"/>
      <c r="AA1836"/>
      <c r="AB1836"/>
      <c r="AC1836"/>
      <c r="AD1836"/>
      <c r="AE1836"/>
      <c r="AH1836" s="11"/>
      <c r="AI1836" s="11"/>
      <c r="AJ1836" s="11"/>
      <c r="AK1836" s="11"/>
      <c r="AL1836" s="11"/>
      <c r="AM1836" s="11"/>
    </row>
    <row r="1837" spans="17:39" x14ac:dyDescent="0.2">
      <c r="Q1837" s="11"/>
      <c r="Z1837"/>
      <c r="AA1837"/>
      <c r="AB1837"/>
      <c r="AC1837"/>
      <c r="AD1837"/>
      <c r="AE1837"/>
      <c r="AH1837" s="11"/>
      <c r="AI1837" s="11"/>
      <c r="AJ1837" s="11"/>
      <c r="AK1837" s="11"/>
      <c r="AL1837" s="11"/>
      <c r="AM1837" s="11"/>
    </row>
    <row r="1838" spans="17:39" x14ac:dyDescent="0.2">
      <c r="Q1838" s="11"/>
      <c r="Z1838"/>
      <c r="AA1838"/>
      <c r="AB1838"/>
      <c r="AC1838"/>
      <c r="AD1838"/>
      <c r="AE1838"/>
      <c r="AH1838" s="11"/>
      <c r="AI1838" s="11"/>
      <c r="AJ1838" s="11"/>
      <c r="AK1838" s="11"/>
      <c r="AL1838" s="11"/>
      <c r="AM1838" s="11"/>
    </row>
    <row r="1839" spans="17:39" x14ac:dyDescent="0.2">
      <c r="Q1839" s="11"/>
      <c r="Z1839"/>
      <c r="AA1839"/>
      <c r="AB1839"/>
      <c r="AC1839"/>
      <c r="AD1839"/>
      <c r="AE1839"/>
      <c r="AH1839" s="11"/>
      <c r="AI1839" s="11"/>
      <c r="AJ1839" s="11"/>
      <c r="AK1839" s="11"/>
      <c r="AL1839" s="11"/>
      <c r="AM1839" s="11"/>
    </row>
    <row r="1840" spans="17:39" x14ac:dyDescent="0.2">
      <c r="Q1840" s="11"/>
      <c r="Z1840"/>
      <c r="AA1840"/>
      <c r="AB1840"/>
      <c r="AC1840"/>
      <c r="AD1840"/>
      <c r="AE1840"/>
      <c r="AH1840" s="11"/>
      <c r="AI1840" s="11"/>
      <c r="AJ1840" s="11"/>
      <c r="AK1840" s="11"/>
      <c r="AL1840" s="11"/>
      <c r="AM1840" s="11"/>
    </row>
    <row r="1841" spans="17:39" x14ac:dyDescent="0.2">
      <c r="Q1841" s="11"/>
      <c r="Z1841"/>
      <c r="AA1841"/>
      <c r="AB1841"/>
      <c r="AC1841"/>
      <c r="AD1841"/>
      <c r="AE1841"/>
      <c r="AH1841" s="11"/>
      <c r="AI1841" s="11"/>
      <c r="AJ1841" s="11"/>
      <c r="AK1841" s="11"/>
      <c r="AL1841" s="11"/>
      <c r="AM1841" s="11"/>
    </row>
    <row r="1842" spans="17:39" x14ac:dyDescent="0.2">
      <c r="Q1842" s="11"/>
      <c r="Z1842"/>
      <c r="AA1842"/>
      <c r="AB1842"/>
      <c r="AC1842"/>
      <c r="AD1842"/>
      <c r="AE1842"/>
      <c r="AH1842" s="11"/>
      <c r="AI1842" s="11"/>
      <c r="AJ1842" s="11"/>
      <c r="AK1842" s="11"/>
      <c r="AL1842" s="11"/>
      <c r="AM1842" s="11"/>
    </row>
    <row r="1843" spans="17:39" x14ac:dyDescent="0.2">
      <c r="Q1843" s="11"/>
      <c r="Z1843"/>
      <c r="AA1843"/>
      <c r="AB1843"/>
      <c r="AC1843"/>
      <c r="AD1843"/>
      <c r="AE1843"/>
      <c r="AH1843" s="11"/>
      <c r="AI1843" s="11"/>
      <c r="AJ1843" s="11"/>
      <c r="AK1843" s="11"/>
      <c r="AL1843" s="11"/>
      <c r="AM1843" s="11"/>
    </row>
    <row r="1844" spans="17:39" x14ac:dyDescent="0.2">
      <c r="Q1844" s="11"/>
      <c r="Z1844"/>
      <c r="AA1844"/>
      <c r="AB1844"/>
      <c r="AC1844"/>
      <c r="AD1844"/>
      <c r="AE1844"/>
      <c r="AH1844" s="11"/>
      <c r="AI1844" s="11"/>
      <c r="AJ1844" s="11"/>
      <c r="AK1844" s="11"/>
      <c r="AL1844" s="11"/>
      <c r="AM1844" s="11"/>
    </row>
    <row r="1845" spans="17:39" x14ac:dyDescent="0.2">
      <c r="Q1845" s="11"/>
      <c r="Z1845"/>
      <c r="AA1845"/>
      <c r="AB1845"/>
      <c r="AC1845"/>
      <c r="AD1845"/>
      <c r="AE1845"/>
      <c r="AH1845" s="11"/>
      <c r="AI1845" s="11"/>
      <c r="AJ1845" s="11"/>
      <c r="AK1845" s="11"/>
      <c r="AL1845" s="11"/>
      <c r="AM1845" s="11"/>
    </row>
    <row r="1846" spans="17:39" x14ac:dyDescent="0.2">
      <c r="Q1846" s="11"/>
      <c r="Z1846"/>
      <c r="AA1846"/>
      <c r="AB1846"/>
      <c r="AC1846"/>
      <c r="AD1846"/>
      <c r="AE1846"/>
      <c r="AH1846" s="11"/>
      <c r="AI1846" s="11"/>
      <c r="AJ1846" s="11"/>
      <c r="AK1846" s="11"/>
      <c r="AL1846" s="11"/>
      <c r="AM1846" s="11"/>
    </row>
    <row r="1847" spans="17:39" x14ac:dyDescent="0.2">
      <c r="Q1847" s="11"/>
      <c r="Z1847"/>
      <c r="AA1847"/>
      <c r="AB1847"/>
      <c r="AC1847"/>
      <c r="AD1847"/>
      <c r="AE1847"/>
      <c r="AH1847" s="11"/>
      <c r="AI1847" s="11"/>
      <c r="AJ1847" s="11"/>
      <c r="AK1847" s="11"/>
      <c r="AL1847" s="11"/>
      <c r="AM1847" s="11"/>
    </row>
    <row r="1848" spans="17:39" x14ac:dyDescent="0.2">
      <c r="Q1848" s="11"/>
      <c r="Z1848"/>
      <c r="AA1848"/>
      <c r="AB1848"/>
      <c r="AC1848"/>
      <c r="AD1848"/>
      <c r="AE1848"/>
      <c r="AH1848" s="11"/>
      <c r="AI1848" s="11"/>
      <c r="AJ1848" s="11"/>
      <c r="AK1848" s="11"/>
      <c r="AL1848" s="11"/>
      <c r="AM1848" s="11"/>
    </row>
    <row r="1849" spans="17:39" x14ac:dyDescent="0.2">
      <c r="Q1849" s="11"/>
      <c r="Z1849"/>
      <c r="AA1849"/>
      <c r="AB1849"/>
      <c r="AC1849"/>
      <c r="AD1849"/>
      <c r="AE1849"/>
      <c r="AH1849" s="11"/>
      <c r="AI1849" s="11"/>
      <c r="AJ1849" s="11"/>
      <c r="AK1849" s="11"/>
      <c r="AL1849" s="11"/>
      <c r="AM1849" s="11"/>
    </row>
    <row r="1850" spans="17:39" x14ac:dyDescent="0.2">
      <c r="Q1850" s="11"/>
      <c r="Z1850"/>
      <c r="AA1850"/>
      <c r="AB1850"/>
      <c r="AC1850"/>
      <c r="AD1850"/>
      <c r="AE1850"/>
      <c r="AH1850" s="11"/>
      <c r="AI1850" s="11"/>
      <c r="AJ1850" s="11"/>
      <c r="AK1850" s="11"/>
      <c r="AL1850" s="11"/>
      <c r="AM1850" s="11"/>
    </row>
    <row r="1851" spans="17:39" x14ac:dyDescent="0.2">
      <c r="Q1851" s="11"/>
      <c r="Z1851"/>
      <c r="AA1851"/>
      <c r="AB1851"/>
      <c r="AC1851"/>
      <c r="AD1851"/>
      <c r="AE1851"/>
      <c r="AH1851" s="11"/>
      <c r="AI1851" s="11"/>
      <c r="AJ1851" s="11"/>
      <c r="AK1851" s="11"/>
      <c r="AL1851" s="11"/>
      <c r="AM1851" s="11"/>
    </row>
    <row r="1852" spans="17:39" x14ac:dyDescent="0.2">
      <c r="Q1852" s="11"/>
      <c r="Z1852"/>
      <c r="AA1852"/>
      <c r="AB1852"/>
      <c r="AC1852"/>
      <c r="AD1852"/>
      <c r="AE1852"/>
      <c r="AH1852" s="11"/>
      <c r="AI1852" s="11"/>
      <c r="AJ1852" s="11"/>
      <c r="AK1852" s="11"/>
      <c r="AL1852" s="11"/>
      <c r="AM1852" s="11"/>
    </row>
    <row r="1853" spans="17:39" x14ac:dyDescent="0.2">
      <c r="Q1853" s="11"/>
      <c r="Z1853"/>
      <c r="AA1853"/>
      <c r="AB1853"/>
      <c r="AC1853"/>
      <c r="AD1853"/>
      <c r="AE1853"/>
      <c r="AH1853" s="11"/>
      <c r="AI1853" s="11"/>
      <c r="AJ1853" s="11"/>
      <c r="AK1853" s="11"/>
      <c r="AL1853" s="11"/>
      <c r="AM1853" s="11"/>
    </row>
    <row r="1854" spans="17:39" x14ac:dyDescent="0.2">
      <c r="Q1854" s="11"/>
      <c r="Z1854"/>
      <c r="AA1854"/>
      <c r="AB1854"/>
      <c r="AC1854"/>
      <c r="AD1854"/>
      <c r="AE1854"/>
      <c r="AH1854" s="11"/>
      <c r="AI1854" s="11"/>
      <c r="AJ1854" s="11"/>
      <c r="AK1854" s="11"/>
      <c r="AL1854" s="11"/>
      <c r="AM1854" s="11"/>
    </row>
    <row r="1855" spans="17:39" x14ac:dyDescent="0.2">
      <c r="Q1855" s="11"/>
      <c r="Z1855"/>
      <c r="AA1855"/>
      <c r="AB1855"/>
      <c r="AC1855"/>
      <c r="AD1855"/>
      <c r="AE1855"/>
      <c r="AH1855" s="11"/>
      <c r="AI1855" s="11"/>
      <c r="AJ1855" s="11"/>
      <c r="AK1855" s="11"/>
      <c r="AL1855" s="11"/>
      <c r="AM1855" s="11"/>
    </row>
    <row r="1856" spans="17:39" x14ac:dyDescent="0.2">
      <c r="Q1856" s="11"/>
      <c r="Z1856"/>
      <c r="AA1856"/>
      <c r="AB1856"/>
      <c r="AC1856"/>
      <c r="AD1856"/>
      <c r="AE1856"/>
      <c r="AH1856" s="11"/>
      <c r="AI1856" s="11"/>
      <c r="AJ1856" s="11"/>
      <c r="AK1856" s="11"/>
      <c r="AL1856" s="11"/>
      <c r="AM1856" s="11"/>
    </row>
    <row r="1857" spans="17:39" x14ac:dyDescent="0.2">
      <c r="Q1857" s="11"/>
      <c r="Z1857"/>
      <c r="AA1857"/>
      <c r="AB1857"/>
      <c r="AC1857"/>
      <c r="AD1857"/>
      <c r="AE1857"/>
      <c r="AH1857" s="11"/>
      <c r="AI1857" s="11"/>
      <c r="AJ1857" s="11"/>
      <c r="AK1857" s="11"/>
      <c r="AL1857" s="11"/>
      <c r="AM1857" s="11"/>
    </row>
    <row r="1858" spans="17:39" x14ac:dyDescent="0.2">
      <c r="Q1858" s="11"/>
      <c r="Z1858"/>
      <c r="AA1858"/>
      <c r="AB1858"/>
      <c r="AC1858"/>
      <c r="AD1858"/>
      <c r="AE1858"/>
      <c r="AH1858" s="11"/>
      <c r="AI1858" s="11"/>
      <c r="AJ1858" s="11"/>
      <c r="AK1858" s="11"/>
      <c r="AL1858" s="11"/>
      <c r="AM1858" s="11"/>
    </row>
    <row r="1859" spans="17:39" x14ac:dyDescent="0.2">
      <c r="Q1859" s="11"/>
      <c r="Z1859"/>
      <c r="AA1859"/>
      <c r="AB1859"/>
      <c r="AC1859"/>
      <c r="AD1859"/>
      <c r="AE1859"/>
      <c r="AH1859" s="11"/>
      <c r="AI1859" s="11"/>
      <c r="AJ1859" s="11"/>
      <c r="AK1859" s="11"/>
      <c r="AL1859" s="11"/>
      <c r="AM1859" s="11"/>
    </row>
    <row r="1860" spans="17:39" x14ac:dyDescent="0.2">
      <c r="Q1860" s="11"/>
      <c r="Z1860"/>
      <c r="AA1860"/>
      <c r="AB1860"/>
      <c r="AC1860"/>
      <c r="AD1860"/>
      <c r="AE1860"/>
      <c r="AH1860" s="11"/>
      <c r="AI1860" s="11"/>
      <c r="AJ1860" s="11"/>
      <c r="AK1860" s="11"/>
      <c r="AL1860" s="11"/>
      <c r="AM1860" s="11"/>
    </row>
    <row r="1861" spans="17:39" x14ac:dyDescent="0.2">
      <c r="Q1861" s="11"/>
      <c r="Z1861"/>
      <c r="AA1861"/>
      <c r="AB1861"/>
      <c r="AC1861"/>
      <c r="AD1861"/>
      <c r="AE1861"/>
      <c r="AH1861" s="11"/>
      <c r="AI1861" s="11"/>
      <c r="AJ1861" s="11"/>
      <c r="AK1861" s="11"/>
      <c r="AL1861" s="11"/>
      <c r="AM1861" s="11"/>
    </row>
    <row r="1862" spans="17:39" x14ac:dyDescent="0.2">
      <c r="Q1862" s="11"/>
      <c r="Z1862"/>
      <c r="AA1862"/>
      <c r="AB1862"/>
      <c r="AC1862"/>
      <c r="AD1862"/>
      <c r="AE1862"/>
      <c r="AH1862" s="11"/>
      <c r="AI1862" s="11"/>
      <c r="AJ1862" s="11"/>
      <c r="AK1862" s="11"/>
      <c r="AL1862" s="11"/>
      <c r="AM1862" s="11"/>
    </row>
    <row r="1863" spans="17:39" x14ac:dyDescent="0.2">
      <c r="Q1863" s="11"/>
      <c r="Z1863"/>
      <c r="AA1863"/>
      <c r="AB1863"/>
      <c r="AC1863"/>
      <c r="AD1863"/>
      <c r="AE1863"/>
      <c r="AH1863" s="11"/>
      <c r="AI1863" s="11"/>
      <c r="AJ1863" s="11"/>
      <c r="AK1863" s="11"/>
      <c r="AL1863" s="11"/>
      <c r="AM1863" s="11"/>
    </row>
    <row r="1864" spans="17:39" x14ac:dyDescent="0.2">
      <c r="Q1864" s="11"/>
      <c r="Z1864"/>
      <c r="AA1864"/>
      <c r="AB1864"/>
      <c r="AC1864"/>
      <c r="AD1864"/>
      <c r="AE1864"/>
      <c r="AH1864" s="11"/>
      <c r="AI1864" s="11"/>
      <c r="AJ1864" s="11"/>
      <c r="AK1864" s="11"/>
      <c r="AL1864" s="11"/>
      <c r="AM1864" s="11"/>
    </row>
    <row r="1865" spans="17:39" x14ac:dyDescent="0.2">
      <c r="Q1865" s="11"/>
      <c r="Z1865"/>
      <c r="AA1865"/>
      <c r="AB1865"/>
      <c r="AC1865"/>
      <c r="AD1865"/>
      <c r="AE1865"/>
      <c r="AH1865" s="11"/>
      <c r="AI1865" s="11"/>
      <c r="AJ1865" s="11"/>
      <c r="AK1865" s="11"/>
      <c r="AL1865" s="11"/>
      <c r="AM1865" s="11"/>
    </row>
    <row r="1866" spans="17:39" x14ac:dyDescent="0.2">
      <c r="Q1866" s="11"/>
      <c r="Z1866"/>
      <c r="AA1866"/>
      <c r="AB1866"/>
      <c r="AC1866"/>
      <c r="AD1866"/>
      <c r="AE1866"/>
      <c r="AH1866" s="11"/>
      <c r="AI1866" s="11"/>
      <c r="AJ1866" s="11"/>
      <c r="AK1866" s="11"/>
      <c r="AL1866" s="11"/>
      <c r="AM1866" s="11"/>
    </row>
    <row r="1867" spans="17:39" x14ac:dyDescent="0.2">
      <c r="Q1867" s="11"/>
      <c r="Z1867"/>
      <c r="AA1867"/>
      <c r="AB1867"/>
      <c r="AC1867"/>
      <c r="AD1867"/>
      <c r="AE1867"/>
      <c r="AH1867" s="11"/>
      <c r="AI1867" s="11"/>
      <c r="AJ1867" s="11"/>
      <c r="AK1867" s="11"/>
      <c r="AL1867" s="11"/>
      <c r="AM1867" s="11"/>
    </row>
    <row r="1868" spans="17:39" x14ac:dyDescent="0.2">
      <c r="Q1868" s="11"/>
      <c r="Z1868"/>
      <c r="AA1868"/>
      <c r="AB1868"/>
      <c r="AC1868"/>
      <c r="AD1868"/>
      <c r="AE1868"/>
      <c r="AH1868" s="11"/>
      <c r="AI1868" s="11"/>
      <c r="AJ1868" s="11"/>
      <c r="AK1868" s="11"/>
      <c r="AL1868" s="11"/>
      <c r="AM1868" s="11"/>
    </row>
    <row r="1869" spans="17:39" x14ac:dyDescent="0.2">
      <c r="Q1869" s="11"/>
      <c r="Z1869"/>
      <c r="AA1869"/>
      <c r="AB1869"/>
      <c r="AC1869"/>
      <c r="AD1869"/>
      <c r="AE1869"/>
      <c r="AH1869" s="11"/>
      <c r="AI1869" s="11"/>
      <c r="AJ1869" s="11"/>
      <c r="AK1869" s="11"/>
      <c r="AL1869" s="11"/>
      <c r="AM1869" s="11"/>
    </row>
    <row r="1870" spans="17:39" x14ac:dyDescent="0.2">
      <c r="Q1870" s="11"/>
      <c r="Z1870"/>
      <c r="AA1870"/>
      <c r="AB1870"/>
      <c r="AC1870"/>
      <c r="AD1870"/>
      <c r="AE1870"/>
      <c r="AH1870" s="11"/>
      <c r="AI1870" s="11"/>
      <c r="AJ1870" s="11"/>
      <c r="AK1870" s="11"/>
      <c r="AL1870" s="11"/>
      <c r="AM1870" s="11"/>
    </row>
    <row r="1871" spans="17:39" x14ac:dyDescent="0.2">
      <c r="Q1871" s="11"/>
      <c r="Z1871"/>
      <c r="AA1871"/>
      <c r="AB1871"/>
      <c r="AC1871"/>
      <c r="AD1871"/>
      <c r="AE1871"/>
      <c r="AH1871" s="11"/>
      <c r="AI1871" s="11"/>
      <c r="AJ1871" s="11"/>
      <c r="AK1871" s="11"/>
      <c r="AL1871" s="11"/>
      <c r="AM1871" s="11"/>
    </row>
    <row r="1872" spans="17:39" x14ac:dyDescent="0.2">
      <c r="Q1872" s="11"/>
      <c r="Z1872"/>
      <c r="AA1872"/>
      <c r="AB1872"/>
      <c r="AC1872"/>
      <c r="AD1872"/>
      <c r="AE1872"/>
      <c r="AH1872" s="11"/>
      <c r="AI1872" s="11"/>
      <c r="AJ1872" s="11"/>
      <c r="AK1872" s="11"/>
      <c r="AL1872" s="11"/>
      <c r="AM1872" s="11"/>
    </row>
    <row r="1873" spans="17:39" x14ac:dyDescent="0.2">
      <c r="Q1873" s="11"/>
      <c r="Z1873"/>
      <c r="AA1873"/>
      <c r="AB1873"/>
      <c r="AC1873"/>
      <c r="AD1873"/>
      <c r="AE1873"/>
      <c r="AH1873" s="11"/>
      <c r="AI1873" s="11"/>
      <c r="AJ1873" s="11"/>
      <c r="AK1873" s="11"/>
      <c r="AL1873" s="11"/>
      <c r="AM1873" s="11"/>
    </row>
    <row r="1874" spans="17:39" x14ac:dyDescent="0.2">
      <c r="Q1874" s="11"/>
      <c r="Z1874"/>
      <c r="AA1874"/>
      <c r="AB1874"/>
      <c r="AC1874"/>
      <c r="AD1874"/>
      <c r="AE1874"/>
      <c r="AH1874" s="11"/>
      <c r="AI1874" s="11"/>
      <c r="AJ1874" s="11"/>
      <c r="AK1874" s="11"/>
      <c r="AL1874" s="11"/>
      <c r="AM1874" s="11"/>
    </row>
    <row r="1875" spans="17:39" x14ac:dyDescent="0.2">
      <c r="Q1875" s="11"/>
      <c r="Z1875"/>
      <c r="AA1875"/>
      <c r="AB1875"/>
      <c r="AC1875"/>
      <c r="AD1875"/>
      <c r="AE1875"/>
      <c r="AH1875" s="11"/>
      <c r="AI1875" s="11"/>
      <c r="AJ1875" s="11"/>
      <c r="AK1875" s="11"/>
      <c r="AL1875" s="11"/>
      <c r="AM1875" s="11"/>
    </row>
    <row r="1876" spans="17:39" x14ac:dyDescent="0.2">
      <c r="Q1876" s="11"/>
      <c r="Z1876"/>
      <c r="AA1876"/>
      <c r="AB1876"/>
      <c r="AC1876"/>
      <c r="AD1876"/>
      <c r="AE1876"/>
      <c r="AH1876" s="11"/>
      <c r="AI1876" s="11"/>
      <c r="AJ1876" s="11"/>
      <c r="AK1876" s="11"/>
      <c r="AL1876" s="11"/>
      <c r="AM1876" s="11"/>
    </row>
    <row r="1877" spans="17:39" x14ac:dyDescent="0.2">
      <c r="Q1877" s="11"/>
      <c r="Z1877"/>
      <c r="AA1877"/>
      <c r="AB1877"/>
      <c r="AC1877"/>
      <c r="AD1877"/>
      <c r="AE1877"/>
      <c r="AH1877" s="11"/>
      <c r="AI1877" s="11"/>
      <c r="AJ1877" s="11"/>
      <c r="AK1877" s="11"/>
      <c r="AL1877" s="11"/>
      <c r="AM1877" s="11"/>
    </row>
    <row r="1878" spans="17:39" x14ac:dyDescent="0.2">
      <c r="Q1878" s="11"/>
      <c r="Z1878"/>
      <c r="AA1878"/>
      <c r="AB1878"/>
      <c r="AC1878"/>
      <c r="AD1878"/>
      <c r="AE1878"/>
      <c r="AH1878" s="11"/>
      <c r="AI1878" s="11"/>
      <c r="AJ1878" s="11"/>
      <c r="AK1878" s="11"/>
      <c r="AL1878" s="11"/>
      <c r="AM1878" s="11"/>
    </row>
    <row r="1879" spans="17:39" x14ac:dyDescent="0.2">
      <c r="Q1879" s="11"/>
      <c r="Z1879"/>
      <c r="AA1879"/>
      <c r="AB1879"/>
      <c r="AC1879"/>
      <c r="AD1879"/>
      <c r="AE1879"/>
      <c r="AH1879" s="11"/>
      <c r="AI1879" s="11"/>
      <c r="AJ1879" s="11"/>
      <c r="AK1879" s="11"/>
      <c r="AL1879" s="11"/>
      <c r="AM1879" s="11"/>
    </row>
    <row r="1880" spans="17:39" x14ac:dyDescent="0.2">
      <c r="Q1880" s="11"/>
      <c r="Z1880"/>
      <c r="AA1880"/>
      <c r="AB1880"/>
      <c r="AC1880"/>
      <c r="AD1880"/>
      <c r="AE1880"/>
      <c r="AH1880" s="11"/>
      <c r="AI1880" s="11"/>
      <c r="AJ1880" s="11"/>
      <c r="AK1880" s="11"/>
      <c r="AL1880" s="11"/>
      <c r="AM1880" s="11"/>
    </row>
    <row r="1881" spans="17:39" x14ac:dyDescent="0.2">
      <c r="Q1881" s="11"/>
      <c r="Z1881"/>
      <c r="AA1881"/>
      <c r="AB1881"/>
      <c r="AC1881"/>
      <c r="AD1881"/>
      <c r="AE1881"/>
      <c r="AH1881" s="11"/>
      <c r="AI1881" s="11"/>
      <c r="AJ1881" s="11"/>
      <c r="AK1881" s="11"/>
      <c r="AL1881" s="11"/>
      <c r="AM1881" s="11"/>
    </row>
    <row r="1882" spans="17:39" x14ac:dyDescent="0.2">
      <c r="Q1882" s="11"/>
      <c r="Z1882"/>
      <c r="AA1882"/>
      <c r="AB1882"/>
      <c r="AC1882"/>
      <c r="AD1882"/>
      <c r="AE1882"/>
      <c r="AH1882" s="11"/>
      <c r="AI1882" s="11"/>
      <c r="AJ1882" s="11"/>
      <c r="AK1882" s="11"/>
      <c r="AL1882" s="11"/>
      <c r="AM1882" s="11"/>
    </row>
    <row r="1883" spans="17:39" x14ac:dyDescent="0.2">
      <c r="Q1883" s="11"/>
      <c r="Z1883"/>
      <c r="AA1883"/>
      <c r="AB1883"/>
      <c r="AC1883"/>
      <c r="AD1883"/>
      <c r="AE1883"/>
      <c r="AH1883" s="11"/>
      <c r="AI1883" s="11"/>
      <c r="AJ1883" s="11"/>
      <c r="AK1883" s="11"/>
      <c r="AL1883" s="11"/>
      <c r="AM1883" s="11"/>
    </row>
    <row r="1884" spans="17:39" x14ac:dyDescent="0.2">
      <c r="Q1884" s="11"/>
      <c r="Z1884"/>
      <c r="AA1884"/>
      <c r="AB1884"/>
      <c r="AC1884"/>
      <c r="AD1884"/>
      <c r="AE1884"/>
      <c r="AH1884" s="11"/>
      <c r="AI1884" s="11"/>
      <c r="AJ1884" s="11"/>
      <c r="AK1884" s="11"/>
      <c r="AL1884" s="11"/>
      <c r="AM1884" s="11"/>
    </row>
    <row r="1885" spans="17:39" x14ac:dyDescent="0.2">
      <c r="Q1885" s="11"/>
      <c r="Z1885"/>
      <c r="AA1885"/>
      <c r="AB1885"/>
      <c r="AC1885"/>
      <c r="AD1885"/>
      <c r="AE1885"/>
      <c r="AH1885" s="11"/>
      <c r="AI1885" s="11"/>
      <c r="AJ1885" s="11"/>
      <c r="AK1885" s="11"/>
      <c r="AL1885" s="11"/>
      <c r="AM1885" s="11"/>
    </row>
    <row r="1886" spans="17:39" x14ac:dyDescent="0.2">
      <c r="Q1886" s="11"/>
      <c r="Z1886"/>
      <c r="AA1886"/>
      <c r="AB1886"/>
      <c r="AC1886"/>
      <c r="AD1886"/>
      <c r="AE1886"/>
      <c r="AH1886" s="11"/>
      <c r="AI1886" s="11"/>
      <c r="AJ1886" s="11"/>
      <c r="AK1886" s="11"/>
      <c r="AL1886" s="11"/>
      <c r="AM1886" s="11"/>
    </row>
    <row r="1887" spans="17:39" x14ac:dyDescent="0.2">
      <c r="Q1887" s="11"/>
      <c r="Z1887"/>
      <c r="AA1887"/>
      <c r="AB1887"/>
      <c r="AC1887"/>
      <c r="AD1887"/>
      <c r="AE1887"/>
      <c r="AH1887" s="11"/>
      <c r="AI1887" s="11"/>
      <c r="AJ1887" s="11"/>
      <c r="AK1887" s="11"/>
      <c r="AL1887" s="11"/>
      <c r="AM1887" s="11"/>
    </row>
    <row r="1888" spans="17:39" x14ac:dyDescent="0.2">
      <c r="Q1888" s="11"/>
      <c r="Z1888"/>
      <c r="AA1888"/>
      <c r="AB1888"/>
      <c r="AC1888"/>
      <c r="AD1888"/>
      <c r="AE1888"/>
      <c r="AH1888" s="11"/>
      <c r="AI1888" s="11"/>
      <c r="AJ1888" s="11"/>
      <c r="AK1888" s="11"/>
      <c r="AL1888" s="11"/>
      <c r="AM1888" s="11"/>
    </row>
    <row r="1889" spans="17:39" x14ac:dyDescent="0.2">
      <c r="Q1889" s="11"/>
      <c r="Z1889"/>
      <c r="AA1889"/>
      <c r="AB1889"/>
      <c r="AC1889"/>
      <c r="AD1889"/>
      <c r="AE1889"/>
      <c r="AH1889" s="11"/>
      <c r="AI1889" s="11"/>
      <c r="AJ1889" s="11"/>
      <c r="AK1889" s="11"/>
      <c r="AL1889" s="11"/>
      <c r="AM1889" s="11"/>
    </row>
    <row r="1890" spans="17:39" x14ac:dyDescent="0.2">
      <c r="Q1890" s="11"/>
      <c r="Z1890"/>
      <c r="AA1890"/>
      <c r="AB1890"/>
      <c r="AC1890"/>
      <c r="AD1890"/>
      <c r="AE1890"/>
      <c r="AH1890" s="11"/>
      <c r="AI1890" s="11"/>
      <c r="AJ1890" s="11"/>
      <c r="AK1890" s="11"/>
      <c r="AL1890" s="11"/>
      <c r="AM1890" s="11"/>
    </row>
    <row r="1891" spans="17:39" x14ac:dyDescent="0.2">
      <c r="Q1891" s="11"/>
      <c r="Z1891"/>
      <c r="AA1891"/>
      <c r="AB1891"/>
      <c r="AC1891"/>
      <c r="AD1891"/>
      <c r="AE1891"/>
      <c r="AH1891" s="11"/>
      <c r="AI1891" s="11"/>
      <c r="AJ1891" s="11"/>
      <c r="AK1891" s="11"/>
      <c r="AL1891" s="11"/>
      <c r="AM1891" s="11"/>
    </row>
    <row r="1892" spans="17:39" x14ac:dyDescent="0.2">
      <c r="Q1892" s="11"/>
      <c r="Z1892"/>
      <c r="AA1892"/>
      <c r="AB1892"/>
      <c r="AC1892"/>
      <c r="AD1892"/>
      <c r="AE1892"/>
      <c r="AH1892" s="11"/>
      <c r="AI1892" s="11"/>
      <c r="AJ1892" s="11"/>
      <c r="AK1892" s="11"/>
      <c r="AL1892" s="11"/>
      <c r="AM1892" s="11"/>
    </row>
    <row r="1893" spans="17:39" x14ac:dyDescent="0.2">
      <c r="Q1893" s="11"/>
      <c r="Z1893"/>
      <c r="AA1893"/>
      <c r="AB1893"/>
      <c r="AC1893"/>
      <c r="AD1893"/>
      <c r="AE1893"/>
      <c r="AH1893" s="11"/>
      <c r="AI1893" s="11"/>
      <c r="AJ1893" s="11"/>
      <c r="AK1893" s="11"/>
      <c r="AL1893" s="11"/>
      <c r="AM1893" s="11"/>
    </row>
    <row r="1894" spans="17:39" x14ac:dyDescent="0.2">
      <c r="Q1894" s="11"/>
      <c r="Z1894"/>
      <c r="AA1894"/>
      <c r="AB1894"/>
      <c r="AC1894"/>
      <c r="AD1894"/>
      <c r="AE1894"/>
      <c r="AH1894" s="11"/>
      <c r="AI1894" s="11"/>
      <c r="AJ1894" s="11"/>
      <c r="AK1894" s="11"/>
      <c r="AL1894" s="11"/>
      <c r="AM1894" s="11"/>
    </row>
    <row r="1895" spans="17:39" x14ac:dyDescent="0.2">
      <c r="Q1895" s="11"/>
      <c r="Z1895"/>
      <c r="AA1895"/>
      <c r="AB1895"/>
      <c r="AC1895"/>
      <c r="AD1895"/>
      <c r="AE1895"/>
      <c r="AH1895" s="11"/>
      <c r="AI1895" s="11"/>
      <c r="AJ1895" s="11"/>
      <c r="AK1895" s="11"/>
      <c r="AL1895" s="11"/>
      <c r="AM1895" s="11"/>
    </row>
    <row r="1896" spans="17:39" x14ac:dyDescent="0.2">
      <c r="Q1896" s="11"/>
      <c r="Z1896"/>
      <c r="AA1896"/>
      <c r="AB1896"/>
      <c r="AC1896"/>
      <c r="AD1896"/>
      <c r="AE1896"/>
      <c r="AH1896" s="11"/>
      <c r="AI1896" s="11"/>
      <c r="AJ1896" s="11"/>
      <c r="AK1896" s="11"/>
      <c r="AL1896" s="11"/>
      <c r="AM1896" s="11"/>
    </row>
    <row r="1897" spans="17:39" x14ac:dyDescent="0.2">
      <c r="Q1897" s="11"/>
      <c r="Z1897"/>
      <c r="AA1897"/>
      <c r="AB1897"/>
      <c r="AC1897"/>
      <c r="AD1897"/>
      <c r="AE1897"/>
      <c r="AH1897" s="11"/>
      <c r="AI1897" s="11"/>
      <c r="AJ1897" s="11"/>
      <c r="AK1897" s="11"/>
      <c r="AL1897" s="11"/>
      <c r="AM1897" s="11"/>
    </row>
    <row r="1898" spans="17:39" x14ac:dyDescent="0.2">
      <c r="Q1898" s="11"/>
      <c r="Z1898"/>
      <c r="AA1898"/>
      <c r="AB1898"/>
      <c r="AC1898"/>
      <c r="AD1898"/>
      <c r="AE1898"/>
      <c r="AH1898" s="11"/>
      <c r="AI1898" s="11"/>
      <c r="AJ1898" s="11"/>
      <c r="AK1898" s="11"/>
      <c r="AL1898" s="11"/>
      <c r="AM1898" s="11"/>
    </row>
    <row r="1899" spans="17:39" x14ac:dyDescent="0.2">
      <c r="Q1899" s="11"/>
      <c r="Z1899"/>
      <c r="AA1899"/>
      <c r="AB1899"/>
      <c r="AC1899"/>
      <c r="AD1899"/>
      <c r="AE1899"/>
      <c r="AH1899" s="11"/>
      <c r="AI1899" s="11"/>
      <c r="AJ1899" s="11"/>
      <c r="AK1899" s="11"/>
      <c r="AL1899" s="11"/>
      <c r="AM1899" s="11"/>
    </row>
    <row r="1900" spans="17:39" x14ac:dyDescent="0.2">
      <c r="Q1900" s="11"/>
      <c r="Z1900"/>
      <c r="AA1900"/>
      <c r="AB1900"/>
      <c r="AC1900"/>
      <c r="AD1900"/>
      <c r="AE1900"/>
      <c r="AH1900" s="11"/>
      <c r="AI1900" s="11"/>
      <c r="AJ1900" s="11"/>
      <c r="AK1900" s="11"/>
      <c r="AL1900" s="11"/>
      <c r="AM1900" s="11"/>
    </row>
    <row r="1901" spans="17:39" x14ac:dyDescent="0.2">
      <c r="Q1901" s="11"/>
      <c r="Z1901"/>
      <c r="AA1901"/>
      <c r="AB1901"/>
      <c r="AC1901"/>
      <c r="AD1901"/>
      <c r="AE1901"/>
      <c r="AH1901" s="11"/>
      <c r="AI1901" s="11"/>
      <c r="AJ1901" s="11"/>
      <c r="AK1901" s="11"/>
      <c r="AL1901" s="11"/>
      <c r="AM1901" s="11"/>
    </row>
    <row r="1902" spans="17:39" x14ac:dyDescent="0.2">
      <c r="Q1902" s="11"/>
      <c r="Z1902"/>
      <c r="AA1902"/>
      <c r="AB1902"/>
      <c r="AC1902"/>
      <c r="AD1902"/>
      <c r="AE1902"/>
      <c r="AH1902" s="11"/>
      <c r="AI1902" s="11"/>
      <c r="AJ1902" s="11"/>
      <c r="AK1902" s="11"/>
      <c r="AL1902" s="11"/>
      <c r="AM1902" s="11"/>
    </row>
    <row r="1903" spans="17:39" x14ac:dyDescent="0.2">
      <c r="Q1903" s="11"/>
      <c r="Z1903"/>
      <c r="AA1903"/>
      <c r="AB1903"/>
      <c r="AC1903"/>
      <c r="AD1903"/>
      <c r="AE1903"/>
      <c r="AH1903" s="11"/>
      <c r="AI1903" s="11"/>
      <c r="AJ1903" s="11"/>
      <c r="AK1903" s="11"/>
      <c r="AL1903" s="11"/>
      <c r="AM1903" s="11"/>
    </row>
    <row r="1904" spans="17:39" x14ac:dyDescent="0.2">
      <c r="Q1904" s="11"/>
      <c r="Z1904"/>
      <c r="AA1904"/>
      <c r="AB1904"/>
      <c r="AC1904"/>
      <c r="AD1904"/>
      <c r="AE1904"/>
      <c r="AH1904" s="11"/>
      <c r="AI1904" s="11"/>
      <c r="AJ1904" s="11"/>
      <c r="AK1904" s="11"/>
      <c r="AL1904" s="11"/>
      <c r="AM1904" s="11"/>
    </row>
    <row r="1905" spans="17:39" x14ac:dyDescent="0.2">
      <c r="Q1905" s="11"/>
      <c r="Z1905"/>
      <c r="AA1905"/>
      <c r="AB1905"/>
      <c r="AC1905"/>
      <c r="AD1905"/>
      <c r="AE1905"/>
      <c r="AH1905" s="11"/>
      <c r="AI1905" s="11"/>
      <c r="AJ1905" s="11"/>
      <c r="AK1905" s="11"/>
      <c r="AL1905" s="11"/>
      <c r="AM1905" s="11"/>
    </row>
    <row r="1906" spans="17:39" x14ac:dyDescent="0.2">
      <c r="Q1906" s="11"/>
      <c r="Z1906"/>
      <c r="AA1906"/>
      <c r="AB1906"/>
      <c r="AC1906"/>
      <c r="AD1906"/>
      <c r="AE1906"/>
      <c r="AH1906" s="11"/>
      <c r="AI1906" s="11"/>
      <c r="AJ1906" s="11"/>
      <c r="AK1906" s="11"/>
      <c r="AL1906" s="11"/>
      <c r="AM1906" s="11"/>
    </row>
    <row r="1907" spans="17:39" x14ac:dyDescent="0.2">
      <c r="Q1907" s="11"/>
      <c r="Z1907"/>
      <c r="AA1907"/>
      <c r="AB1907"/>
      <c r="AC1907"/>
      <c r="AD1907"/>
      <c r="AE1907"/>
      <c r="AH1907" s="11"/>
      <c r="AI1907" s="11"/>
      <c r="AJ1907" s="11"/>
      <c r="AK1907" s="11"/>
      <c r="AL1907" s="11"/>
      <c r="AM1907" s="11"/>
    </row>
    <row r="1908" spans="17:39" x14ac:dyDescent="0.2">
      <c r="Q1908" s="11"/>
      <c r="Z1908"/>
      <c r="AA1908"/>
      <c r="AB1908"/>
      <c r="AC1908"/>
      <c r="AD1908"/>
      <c r="AE1908"/>
      <c r="AH1908" s="11"/>
      <c r="AI1908" s="11"/>
      <c r="AJ1908" s="11"/>
      <c r="AK1908" s="11"/>
      <c r="AL1908" s="11"/>
      <c r="AM1908" s="11"/>
    </row>
    <row r="1909" spans="17:39" x14ac:dyDescent="0.2">
      <c r="Q1909" s="11"/>
      <c r="Z1909"/>
      <c r="AA1909"/>
      <c r="AB1909"/>
      <c r="AC1909"/>
      <c r="AD1909"/>
      <c r="AE1909"/>
      <c r="AH1909" s="11"/>
      <c r="AI1909" s="11"/>
      <c r="AJ1909" s="11"/>
      <c r="AK1909" s="11"/>
      <c r="AL1909" s="11"/>
      <c r="AM1909" s="11"/>
    </row>
    <row r="1910" spans="17:39" x14ac:dyDescent="0.2">
      <c r="Q1910" s="11"/>
      <c r="Z1910"/>
      <c r="AA1910"/>
      <c r="AB1910"/>
      <c r="AC1910"/>
      <c r="AD1910"/>
      <c r="AE1910"/>
      <c r="AH1910" s="11"/>
      <c r="AI1910" s="11"/>
      <c r="AJ1910" s="11"/>
      <c r="AK1910" s="11"/>
      <c r="AL1910" s="11"/>
      <c r="AM1910" s="11"/>
    </row>
    <row r="1911" spans="17:39" x14ac:dyDescent="0.2">
      <c r="Q1911" s="11"/>
      <c r="Z1911"/>
      <c r="AA1911"/>
      <c r="AB1911"/>
      <c r="AC1911"/>
      <c r="AD1911"/>
      <c r="AE1911"/>
      <c r="AH1911" s="11"/>
      <c r="AI1911" s="11"/>
      <c r="AJ1911" s="11"/>
      <c r="AK1911" s="11"/>
      <c r="AL1911" s="11"/>
      <c r="AM1911" s="11"/>
    </row>
    <row r="1912" spans="17:39" x14ac:dyDescent="0.2">
      <c r="Q1912" s="11"/>
      <c r="Z1912"/>
      <c r="AA1912"/>
      <c r="AB1912"/>
      <c r="AC1912"/>
      <c r="AD1912"/>
      <c r="AE1912"/>
      <c r="AH1912" s="11"/>
      <c r="AI1912" s="11"/>
      <c r="AJ1912" s="11"/>
      <c r="AK1912" s="11"/>
      <c r="AL1912" s="11"/>
      <c r="AM1912" s="11"/>
    </row>
    <row r="1913" spans="17:39" x14ac:dyDescent="0.2">
      <c r="Q1913" s="11"/>
      <c r="Z1913"/>
      <c r="AA1913"/>
      <c r="AB1913"/>
      <c r="AC1913"/>
      <c r="AD1913"/>
      <c r="AE1913"/>
      <c r="AH1913" s="11"/>
      <c r="AI1913" s="11"/>
      <c r="AJ1913" s="11"/>
      <c r="AK1913" s="11"/>
      <c r="AL1913" s="11"/>
      <c r="AM1913" s="11"/>
    </row>
    <row r="1914" spans="17:39" x14ac:dyDescent="0.2">
      <c r="Q1914" s="11"/>
      <c r="Z1914"/>
      <c r="AA1914"/>
      <c r="AB1914"/>
      <c r="AC1914"/>
      <c r="AD1914"/>
      <c r="AE1914"/>
      <c r="AH1914" s="11"/>
      <c r="AI1914" s="11"/>
      <c r="AJ1914" s="11"/>
      <c r="AK1914" s="11"/>
      <c r="AL1914" s="11"/>
      <c r="AM1914" s="11"/>
    </row>
    <row r="1915" spans="17:39" x14ac:dyDescent="0.2">
      <c r="Q1915" s="11"/>
      <c r="Z1915"/>
      <c r="AA1915"/>
      <c r="AB1915"/>
      <c r="AC1915"/>
      <c r="AD1915"/>
      <c r="AE1915"/>
      <c r="AH1915" s="11"/>
      <c r="AI1915" s="11"/>
      <c r="AJ1915" s="11"/>
      <c r="AK1915" s="11"/>
      <c r="AL1915" s="11"/>
      <c r="AM1915" s="11"/>
    </row>
    <row r="1916" spans="17:39" x14ac:dyDescent="0.2">
      <c r="Q1916" s="11"/>
      <c r="Z1916"/>
      <c r="AA1916"/>
      <c r="AB1916"/>
      <c r="AC1916"/>
      <c r="AD1916"/>
      <c r="AE1916"/>
      <c r="AH1916" s="11"/>
      <c r="AI1916" s="11"/>
      <c r="AJ1916" s="11"/>
      <c r="AK1916" s="11"/>
      <c r="AL1916" s="11"/>
      <c r="AM1916" s="11"/>
    </row>
    <row r="1917" spans="17:39" x14ac:dyDescent="0.2">
      <c r="Q1917" s="11"/>
      <c r="Z1917"/>
      <c r="AA1917"/>
      <c r="AB1917"/>
      <c r="AC1917"/>
      <c r="AD1917"/>
      <c r="AE1917"/>
      <c r="AH1917" s="11"/>
      <c r="AI1917" s="11"/>
      <c r="AJ1917" s="11"/>
      <c r="AK1917" s="11"/>
      <c r="AL1917" s="11"/>
      <c r="AM1917" s="11"/>
    </row>
    <row r="1918" spans="17:39" x14ac:dyDescent="0.2">
      <c r="Q1918" s="11"/>
      <c r="Z1918"/>
      <c r="AA1918"/>
      <c r="AB1918"/>
      <c r="AC1918"/>
      <c r="AD1918"/>
      <c r="AE1918"/>
      <c r="AH1918" s="11"/>
      <c r="AI1918" s="11"/>
      <c r="AJ1918" s="11"/>
      <c r="AK1918" s="11"/>
      <c r="AL1918" s="11"/>
      <c r="AM1918" s="11"/>
    </row>
    <row r="1919" spans="17:39" x14ac:dyDescent="0.2">
      <c r="Q1919" s="11"/>
      <c r="Z1919"/>
      <c r="AA1919"/>
      <c r="AB1919"/>
      <c r="AC1919"/>
      <c r="AD1919"/>
      <c r="AE1919"/>
      <c r="AH1919" s="11"/>
      <c r="AI1919" s="11"/>
      <c r="AJ1919" s="11"/>
      <c r="AK1919" s="11"/>
      <c r="AL1919" s="11"/>
      <c r="AM1919" s="11"/>
    </row>
    <row r="1920" spans="17:39" x14ac:dyDescent="0.2">
      <c r="Q1920" s="11"/>
      <c r="Z1920"/>
      <c r="AA1920"/>
      <c r="AB1920"/>
      <c r="AC1920"/>
      <c r="AD1920"/>
      <c r="AE1920"/>
      <c r="AH1920" s="11"/>
      <c r="AI1920" s="11"/>
      <c r="AJ1920" s="11"/>
      <c r="AK1920" s="11"/>
      <c r="AL1920" s="11"/>
      <c r="AM1920" s="11"/>
    </row>
    <row r="1921" spans="17:39" x14ac:dyDescent="0.2">
      <c r="Q1921" s="11"/>
      <c r="Z1921"/>
      <c r="AA1921"/>
      <c r="AB1921"/>
      <c r="AC1921"/>
      <c r="AD1921"/>
      <c r="AE1921"/>
      <c r="AH1921" s="11"/>
      <c r="AI1921" s="11"/>
      <c r="AJ1921" s="11"/>
      <c r="AK1921" s="11"/>
      <c r="AL1921" s="11"/>
      <c r="AM1921" s="11"/>
    </row>
    <row r="1922" spans="17:39" x14ac:dyDescent="0.2">
      <c r="Q1922" s="11"/>
      <c r="Z1922"/>
      <c r="AA1922"/>
      <c r="AB1922"/>
      <c r="AC1922"/>
      <c r="AD1922"/>
      <c r="AE1922"/>
      <c r="AH1922" s="11"/>
      <c r="AI1922" s="11"/>
      <c r="AJ1922" s="11"/>
      <c r="AK1922" s="11"/>
      <c r="AL1922" s="11"/>
      <c r="AM1922" s="11"/>
    </row>
    <row r="1923" spans="17:39" x14ac:dyDescent="0.2">
      <c r="Q1923" s="11"/>
      <c r="Z1923"/>
      <c r="AA1923"/>
      <c r="AB1923"/>
      <c r="AC1923"/>
      <c r="AD1923"/>
      <c r="AE1923"/>
      <c r="AH1923" s="11"/>
      <c r="AI1923" s="11"/>
      <c r="AJ1923" s="11"/>
      <c r="AK1923" s="11"/>
      <c r="AL1923" s="11"/>
      <c r="AM1923" s="11"/>
    </row>
    <row r="1924" spans="17:39" x14ac:dyDescent="0.2">
      <c r="Q1924" s="11"/>
      <c r="Z1924"/>
      <c r="AA1924"/>
      <c r="AB1924"/>
      <c r="AC1924"/>
      <c r="AD1924"/>
      <c r="AE1924"/>
      <c r="AH1924" s="11"/>
      <c r="AI1924" s="11"/>
      <c r="AJ1924" s="11"/>
      <c r="AK1924" s="11"/>
      <c r="AL1924" s="11"/>
      <c r="AM1924" s="11"/>
    </row>
    <row r="1925" spans="17:39" x14ac:dyDescent="0.2">
      <c r="Q1925" s="11"/>
      <c r="Z1925"/>
      <c r="AA1925"/>
      <c r="AB1925"/>
      <c r="AC1925"/>
      <c r="AD1925"/>
      <c r="AE1925"/>
      <c r="AH1925" s="11"/>
      <c r="AI1925" s="11"/>
      <c r="AJ1925" s="11"/>
      <c r="AK1925" s="11"/>
      <c r="AL1925" s="11"/>
      <c r="AM1925" s="11"/>
    </row>
    <row r="1926" spans="17:39" x14ac:dyDescent="0.2">
      <c r="Q1926" s="11"/>
      <c r="Z1926"/>
      <c r="AA1926"/>
      <c r="AB1926"/>
      <c r="AC1926"/>
      <c r="AD1926"/>
      <c r="AE1926"/>
      <c r="AH1926" s="11"/>
      <c r="AI1926" s="11"/>
      <c r="AJ1926" s="11"/>
      <c r="AK1926" s="11"/>
      <c r="AL1926" s="11"/>
      <c r="AM1926" s="11"/>
    </row>
    <row r="1927" spans="17:39" x14ac:dyDescent="0.2">
      <c r="Q1927" s="11"/>
      <c r="Z1927"/>
      <c r="AA1927"/>
      <c r="AB1927"/>
      <c r="AC1927"/>
      <c r="AD1927"/>
      <c r="AE1927"/>
      <c r="AH1927" s="11"/>
      <c r="AI1927" s="11"/>
      <c r="AJ1927" s="11"/>
      <c r="AK1927" s="11"/>
      <c r="AL1927" s="11"/>
      <c r="AM1927" s="11"/>
    </row>
    <row r="1928" spans="17:39" x14ac:dyDescent="0.2">
      <c r="Q1928" s="11"/>
      <c r="Z1928"/>
      <c r="AA1928"/>
      <c r="AB1928"/>
      <c r="AC1928"/>
      <c r="AD1928"/>
      <c r="AE1928"/>
      <c r="AH1928" s="11"/>
      <c r="AI1928" s="11"/>
      <c r="AJ1928" s="11"/>
      <c r="AK1928" s="11"/>
      <c r="AL1928" s="11"/>
      <c r="AM1928" s="11"/>
    </row>
    <row r="1929" spans="17:39" x14ac:dyDescent="0.2">
      <c r="Q1929" s="11"/>
      <c r="Z1929"/>
      <c r="AA1929"/>
      <c r="AB1929"/>
      <c r="AC1929"/>
      <c r="AD1929"/>
      <c r="AE1929"/>
      <c r="AH1929" s="11"/>
      <c r="AI1929" s="11"/>
      <c r="AJ1929" s="11"/>
      <c r="AK1929" s="11"/>
      <c r="AL1929" s="11"/>
      <c r="AM1929" s="11"/>
    </row>
    <row r="1930" spans="17:39" x14ac:dyDescent="0.2">
      <c r="Q1930" s="11"/>
      <c r="Z1930"/>
      <c r="AA1930"/>
      <c r="AB1930"/>
      <c r="AC1930"/>
      <c r="AD1930"/>
      <c r="AE1930"/>
      <c r="AH1930" s="11"/>
      <c r="AI1930" s="11"/>
      <c r="AJ1930" s="11"/>
      <c r="AK1930" s="11"/>
      <c r="AL1930" s="11"/>
      <c r="AM1930" s="11"/>
    </row>
    <row r="1931" spans="17:39" x14ac:dyDescent="0.2">
      <c r="Q1931" s="11"/>
      <c r="Z1931"/>
      <c r="AA1931"/>
      <c r="AB1931"/>
      <c r="AC1931"/>
      <c r="AD1931"/>
      <c r="AE1931"/>
      <c r="AH1931" s="11"/>
      <c r="AI1931" s="11"/>
      <c r="AJ1931" s="11"/>
      <c r="AK1931" s="11"/>
      <c r="AL1931" s="11"/>
      <c r="AM1931" s="11"/>
    </row>
    <row r="1932" spans="17:39" x14ac:dyDescent="0.2">
      <c r="Q1932" s="11"/>
      <c r="Z1932"/>
      <c r="AA1932"/>
      <c r="AB1932"/>
      <c r="AC1932"/>
      <c r="AD1932"/>
      <c r="AE1932"/>
      <c r="AH1932" s="11"/>
      <c r="AI1932" s="11"/>
      <c r="AJ1932" s="11"/>
      <c r="AK1932" s="11"/>
      <c r="AL1932" s="11"/>
      <c r="AM1932" s="11"/>
    </row>
    <row r="1933" spans="17:39" x14ac:dyDescent="0.2">
      <c r="Q1933" s="11"/>
      <c r="Z1933"/>
      <c r="AA1933"/>
      <c r="AB1933"/>
      <c r="AC1933"/>
      <c r="AD1933"/>
      <c r="AE1933"/>
      <c r="AH1933" s="11"/>
      <c r="AI1933" s="11"/>
      <c r="AJ1933" s="11"/>
      <c r="AK1933" s="11"/>
      <c r="AL1933" s="11"/>
      <c r="AM1933" s="11"/>
    </row>
    <row r="1934" spans="17:39" x14ac:dyDescent="0.2">
      <c r="Q1934" s="11"/>
      <c r="Z1934"/>
      <c r="AA1934"/>
      <c r="AB1934"/>
      <c r="AC1934"/>
      <c r="AD1934"/>
      <c r="AE1934"/>
      <c r="AH1934" s="11"/>
      <c r="AI1934" s="11"/>
      <c r="AJ1934" s="11"/>
      <c r="AK1934" s="11"/>
      <c r="AL1934" s="11"/>
      <c r="AM1934" s="11"/>
    </row>
    <row r="1935" spans="17:39" x14ac:dyDescent="0.2">
      <c r="Q1935" s="11"/>
      <c r="Z1935"/>
      <c r="AA1935"/>
      <c r="AB1935"/>
      <c r="AC1935"/>
      <c r="AD1935"/>
      <c r="AE1935"/>
      <c r="AH1935" s="11"/>
      <c r="AI1935" s="11"/>
      <c r="AJ1935" s="11"/>
      <c r="AK1935" s="11"/>
      <c r="AL1935" s="11"/>
      <c r="AM1935" s="11"/>
    </row>
    <row r="1936" spans="17:39" x14ac:dyDescent="0.2">
      <c r="Q1936" s="11"/>
      <c r="Z1936"/>
      <c r="AA1936"/>
      <c r="AB1936"/>
      <c r="AC1936"/>
      <c r="AD1936"/>
      <c r="AE1936"/>
      <c r="AH1936" s="11"/>
      <c r="AI1936" s="11"/>
      <c r="AJ1936" s="11"/>
      <c r="AK1936" s="11"/>
      <c r="AL1936" s="11"/>
      <c r="AM1936" s="11"/>
    </row>
    <row r="1937" spans="17:39" x14ac:dyDescent="0.2">
      <c r="Q1937" s="11"/>
      <c r="Z1937"/>
      <c r="AA1937"/>
      <c r="AB1937"/>
      <c r="AC1937"/>
      <c r="AD1937"/>
      <c r="AE1937"/>
      <c r="AH1937" s="11"/>
      <c r="AI1937" s="11"/>
      <c r="AJ1937" s="11"/>
      <c r="AK1937" s="11"/>
      <c r="AL1937" s="11"/>
      <c r="AM1937" s="11"/>
    </row>
    <row r="1938" spans="17:39" x14ac:dyDescent="0.2">
      <c r="Q1938" s="11"/>
      <c r="Z1938"/>
      <c r="AA1938"/>
      <c r="AB1938"/>
      <c r="AC1938"/>
      <c r="AD1938"/>
      <c r="AE1938"/>
      <c r="AH1938" s="11"/>
      <c r="AI1938" s="11"/>
      <c r="AJ1938" s="11"/>
      <c r="AK1938" s="11"/>
      <c r="AL1938" s="11"/>
      <c r="AM1938" s="11"/>
    </row>
    <row r="1939" spans="17:39" x14ac:dyDescent="0.2">
      <c r="Q1939" s="11"/>
      <c r="Z1939"/>
      <c r="AA1939"/>
      <c r="AB1939"/>
      <c r="AC1939"/>
      <c r="AD1939"/>
      <c r="AE1939"/>
      <c r="AH1939" s="11"/>
      <c r="AI1939" s="11"/>
      <c r="AJ1939" s="11"/>
      <c r="AK1939" s="11"/>
      <c r="AL1939" s="11"/>
      <c r="AM1939" s="11"/>
    </row>
    <row r="1940" spans="17:39" x14ac:dyDescent="0.2">
      <c r="Q1940" s="11"/>
      <c r="Z1940"/>
      <c r="AA1940"/>
      <c r="AB1940"/>
      <c r="AC1940"/>
      <c r="AD1940"/>
      <c r="AE1940"/>
      <c r="AH1940" s="11"/>
      <c r="AI1940" s="11"/>
      <c r="AJ1940" s="11"/>
      <c r="AK1940" s="11"/>
      <c r="AL1940" s="11"/>
      <c r="AM1940" s="11"/>
    </row>
    <row r="1941" spans="17:39" x14ac:dyDescent="0.2">
      <c r="Q1941" s="11"/>
      <c r="Z1941"/>
      <c r="AA1941"/>
      <c r="AB1941"/>
      <c r="AC1941"/>
      <c r="AD1941"/>
      <c r="AE1941"/>
      <c r="AH1941" s="11"/>
      <c r="AI1941" s="11"/>
      <c r="AJ1941" s="11"/>
      <c r="AK1941" s="11"/>
      <c r="AL1941" s="11"/>
      <c r="AM1941" s="11"/>
    </row>
    <row r="1942" spans="17:39" x14ac:dyDescent="0.2">
      <c r="Q1942" s="11"/>
      <c r="Z1942"/>
      <c r="AA1942"/>
      <c r="AB1942"/>
      <c r="AC1942"/>
      <c r="AD1942"/>
      <c r="AE1942"/>
      <c r="AH1942" s="11"/>
      <c r="AI1942" s="11"/>
      <c r="AJ1942" s="11"/>
      <c r="AK1942" s="11"/>
      <c r="AL1942" s="11"/>
      <c r="AM1942" s="11"/>
    </row>
    <row r="1943" spans="17:39" x14ac:dyDescent="0.2">
      <c r="Q1943" s="11"/>
      <c r="Z1943"/>
      <c r="AA1943"/>
      <c r="AB1943"/>
      <c r="AC1943"/>
      <c r="AD1943"/>
      <c r="AE1943"/>
      <c r="AH1943" s="11"/>
      <c r="AI1943" s="11"/>
      <c r="AJ1943" s="11"/>
      <c r="AK1943" s="11"/>
      <c r="AL1943" s="11"/>
      <c r="AM1943" s="11"/>
    </row>
    <row r="1944" spans="17:39" x14ac:dyDescent="0.2">
      <c r="Q1944" s="11"/>
      <c r="Z1944"/>
      <c r="AA1944"/>
      <c r="AB1944"/>
      <c r="AC1944"/>
      <c r="AD1944"/>
      <c r="AE1944"/>
      <c r="AH1944" s="11"/>
      <c r="AI1944" s="11"/>
      <c r="AJ1944" s="11"/>
      <c r="AK1944" s="11"/>
      <c r="AL1944" s="11"/>
      <c r="AM1944" s="11"/>
    </row>
    <row r="1945" spans="17:39" x14ac:dyDescent="0.2">
      <c r="Q1945" s="11"/>
      <c r="Z1945"/>
      <c r="AA1945"/>
      <c r="AB1945"/>
      <c r="AC1945"/>
      <c r="AD1945"/>
      <c r="AE1945"/>
      <c r="AH1945" s="11"/>
      <c r="AI1945" s="11"/>
      <c r="AJ1945" s="11"/>
      <c r="AK1945" s="11"/>
      <c r="AL1945" s="11"/>
      <c r="AM1945" s="11"/>
    </row>
    <row r="1946" spans="17:39" x14ac:dyDescent="0.2">
      <c r="Q1946" s="11"/>
      <c r="Z1946"/>
      <c r="AA1946"/>
      <c r="AB1946"/>
      <c r="AC1946"/>
      <c r="AD1946"/>
      <c r="AE1946"/>
      <c r="AH1946" s="11"/>
      <c r="AI1946" s="11"/>
      <c r="AJ1946" s="11"/>
      <c r="AK1946" s="11"/>
      <c r="AL1946" s="11"/>
      <c r="AM1946" s="11"/>
    </row>
    <row r="1947" spans="17:39" x14ac:dyDescent="0.2">
      <c r="Q1947" s="11"/>
      <c r="Z1947"/>
      <c r="AA1947"/>
      <c r="AB1947"/>
      <c r="AC1947"/>
      <c r="AD1947"/>
      <c r="AE1947"/>
      <c r="AH1947" s="11"/>
      <c r="AI1947" s="11"/>
      <c r="AJ1947" s="11"/>
      <c r="AK1947" s="11"/>
      <c r="AL1947" s="11"/>
      <c r="AM1947" s="11"/>
    </row>
    <row r="1948" spans="17:39" x14ac:dyDescent="0.2">
      <c r="Q1948" s="11"/>
      <c r="Z1948"/>
      <c r="AA1948"/>
      <c r="AB1948"/>
      <c r="AC1948"/>
      <c r="AD1948"/>
      <c r="AE1948"/>
      <c r="AH1948" s="11"/>
      <c r="AI1948" s="11"/>
      <c r="AJ1948" s="11"/>
      <c r="AK1948" s="11"/>
      <c r="AL1948" s="11"/>
      <c r="AM1948" s="11"/>
    </row>
    <row r="1949" spans="17:39" x14ac:dyDescent="0.2">
      <c r="Q1949" s="11"/>
      <c r="Z1949"/>
      <c r="AA1949"/>
      <c r="AB1949"/>
      <c r="AC1949"/>
      <c r="AD1949"/>
      <c r="AE1949"/>
      <c r="AH1949" s="11"/>
      <c r="AI1949" s="11"/>
      <c r="AJ1949" s="11"/>
      <c r="AK1949" s="11"/>
      <c r="AL1949" s="11"/>
      <c r="AM1949" s="11"/>
    </row>
    <row r="1950" spans="17:39" x14ac:dyDescent="0.2">
      <c r="Q1950" s="11"/>
      <c r="Z1950"/>
      <c r="AA1950"/>
      <c r="AB1950"/>
      <c r="AC1950"/>
      <c r="AD1950"/>
      <c r="AE1950"/>
      <c r="AH1950" s="11"/>
      <c r="AI1950" s="11"/>
      <c r="AJ1950" s="11"/>
      <c r="AK1950" s="11"/>
      <c r="AL1950" s="11"/>
      <c r="AM1950" s="11"/>
    </row>
    <row r="1951" spans="17:39" x14ac:dyDescent="0.2">
      <c r="Q1951" s="11"/>
      <c r="Z1951"/>
      <c r="AA1951"/>
      <c r="AB1951"/>
      <c r="AC1951"/>
      <c r="AD1951"/>
      <c r="AE1951"/>
      <c r="AH1951" s="11"/>
      <c r="AI1951" s="11"/>
      <c r="AJ1951" s="11"/>
      <c r="AK1951" s="11"/>
      <c r="AL1951" s="11"/>
      <c r="AM1951" s="11"/>
    </row>
    <row r="1952" spans="17:39" x14ac:dyDescent="0.2">
      <c r="Q1952" s="11"/>
      <c r="Z1952"/>
      <c r="AA1952"/>
      <c r="AB1952"/>
      <c r="AC1952"/>
      <c r="AD1952"/>
      <c r="AE1952"/>
      <c r="AH1952" s="11"/>
      <c r="AI1952" s="11"/>
      <c r="AJ1952" s="11"/>
      <c r="AK1952" s="11"/>
      <c r="AL1952" s="11"/>
      <c r="AM1952" s="11"/>
    </row>
    <row r="1953" spans="17:39" x14ac:dyDescent="0.2">
      <c r="Q1953" s="11"/>
      <c r="Z1953"/>
      <c r="AA1953"/>
      <c r="AB1953"/>
      <c r="AC1953"/>
      <c r="AD1953"/>
      <c r="AE1953"/>
      <c r="AH1953" s="11"/>
      <c r="AI1953" s="11"/>
      <c r="AJ1953" s="11"/>
      <c r="AK1953" s="11"/>
      <c r="AL1953" s="11"/>
      <c r="AM1953" s="11"/>
    </row>
    <row r="1954" spans="17:39" x14ac:dyDescent="0.2">
      <c r="Q1954" s="11"/>
      <c r="Z1954"/>
      <c r="AA1954"/>
      <c r="AB1954"/>
      <c r="AC1954"/>
      <c r="AD1954"/>
      <c r="AE1954"/>
      <c r="AH1954" s="11"/>
      <c r="AI1954" s="11"/>
      <c r="AJ1954" s="11"/>
      <c r="AK1954" s="11"/>
      <c r="AL1954" s="11"/>
      <c r="AM1954" s="11"/>
    </row>
    <row r="1955" spans="17:39" x14ac:dyDescent="0.2">
      <c r="Q1955" s="11"/>
      <c r="Z1955"/>
      <c r="AA1955"/>
      <c r="AB1955"/>
      <c r="AC1955"/>
      <c r="AD1955"/>
      <c r="AE1955"/>
      <c r="AH1955" s="11"/>
      <c r="AI1955" s="11"/>
      <c r="AJ1955" s="11"/>
      <c r="AK1955" s="11"/>
      <c r="AL1955" s="11"/>
      <c r="AM1955" s="11"/>
    </row>
    <row r="1956" spans="17:39" x14ac:dyDescent="0.2">
      <c r="Q1956" s="11"/>
      <c r="Z1956"/>
      <c r="AA1956"/>
      <c r="AB1956"/>
      <c r="AC1956"/>
      <c r="AD1956"/>
      <c r="AE1956"/>
      <c r="AH1956" s="11"/>
      <c r="AI1956" s="11"/>
      <c r="AJ1956" s="11"/>
      <c r="AK1956" s="11"/>
      <c r="AL1956" s="11"/>
      <c r="AM1956" s="11"/>
    </row>
    <row r="1957" spans="17:39" x14ac:dyDescent="0.2">
      <c r="Q1957" s="11"/>
      <c r="Z1957"/>
      <c r="AA1957"/>
      <c r="AB1957"/>
      <c r="AC1957"/>
      <c r="AD1957"/>
      <c r="AE1957"/>
      <c r="AH1957" s="11"/>
      <c r="AI1957" s="11"/>
      <c r="AJ1957" s="11"/>
      <c r="AK1957" s="11"/>
      <c r="AL1957" s="11"/>
      <c r="AM1957" s="11"/>
    </row>
    <row r="1958" spans="17:39" x14ac:dyDescent="0.2">
      <c r="Q1958" s="11"/>
      <c r="Z1958"/>
      <c r="AA1958"/>
      <c r="AB1958"/>
      <c r="AC1958"/>
      <c r="AD1958"/>
      <c r="AE1958"/>
      <c r="AH1958" s="11"/>
      <c r="AI1958" s="11"/>
      <c r="AJ1958" s="11"/>
      <c r="AK1958" s="11"/>
      <c r="AL1958" s="11"/>
      <c r="AM1958" s="11"/>
    </row>
    <row r="1959" spans="17:39" x14ac:dyDescent="0.2">
      <c r="Q1959" s="11"/>
      <c r="Z1959"/>
      <c r="AA1959"/>
      <c r="AB1959"/>
      <c r="AC1959"/>
      <c r="AD1959"/>
      <c r="AE1959"/>
      <c r="AH1959" s="11"/>
      <c r="AI1959" s="11"/>
      <c r="AJ1959" s="11"/>
      <c r="AK1959" s="11"/>
      <c r="AL1959" s="11"/>
      <c r="AM1959" s="11"/>
    </row>
    <row r="1960" spans="17:39" x14ac:dyDescent="0.2">
      <c r="Q1960" s="11"/>
      <c r="Z1960"/>
      <c r="AA1960"/>
      <c r="AB1960"/>
      <c r="AC1960"/>
      <c r="AD1960"/>
      <c r="AE1960"/>
      <c r="AH1960" s="11"/>
      <c r="AI1960" s="11"/>
      <c r="AJ1960" s="11"/>
      <c r="AK1960" s="11"/>
      <c r="AL1960" s="11"/>
      <c r="AM1960" s="11"/>
    </row>
    <row r="1961" spans="17:39" x14ac:dyDescent="0.2">
      <c r="Q1961" s="11"/>
      <c r="Z1961"/>
      <c r="AA1961"/>
      <c r="AB1961"/>
      <c r="AC1961"/>
      <c r="AD1961"/>
      <c r="AE1961"/>
      <c r="AH1961" s="11"/>
      <c r="AI1961" s="11"/>
      <c r="AJ1961" s="11"/>
      <c r="AK1961" s="11"/>
      <c r="AL1961" s="11"/>
      <c r="AM1961" s="11"/>
    </row>
    <row r="1962" spans="17:39" x14ac:dyDescent="0.2">
      <c r="Q1962" s="11"/>
      <c r="Z1962"/>
      <c r="AA1962"/>
      <c r="AB1962"/>
      <c r="AC1962"/>
      <c r="AD1962"/>
      <c r="AE1962"/>
      <c r="AH1962" s="11"/>
      <c r="AI1962" s="11"/>
      <c r="AJ1962" s="11"/>
      <c r="AK1962" s="11"/>
      <c r="AL1962" s="11"/>
      <c r="AM1962" s="11"/>
    </row>
    <row r="1963" spans="17:39" x14ac:dyDescent="0.2">
      <c r="Q1963" s="11"/>
      <c r="Z1963"/>
      <c r="AA1963"/>
      <c r="AB1963"/>
      <c r="AC1963"/>
      <c r="AD1963"/>
      <c r="AE1963"/>
      <c r="AH1963" s="11"/>
      <c r="AI1963" s="11"/>
      <c r="AJ1963" s="11"/>
      <c r="AK1963" s="11"/>
      <c r="AL1963" s="11"/>
      <c r="AM1963" s="11"/>
    </row>
    <row r="1964" spans="17:39" x14ac:dyDescent="0.2">
      <c r="Q1964" s="11"/>
      <c r="Z1964"/>
      <c r="AA1964"/>
      <c r="AB1964"/>
      <c r="AC1964"/>
      <c r="AD1964"/>
      <c r="AE1964"/>
      <c r="AH1964" s="11"/>
      <c r="AI1964" s="11"/>
      <c r="AJ1964" s="11"/>
      <c r="AK1964" s="11"/>
      <c r="AL1964" s="11"/>
      <c r="AM1964" s="11"/>
    </row>
    <row r="1965" spans="17:39" x14ac:dyDescent="0.2">
      <c r="Q1965" s="11"/>
      <c r="Z1965"/>
      <c r="AA1965"/>
      <c r="AB1965"/>
      <c r="AC1965"/>
      <c r="AD1965"/>
      <c r="AE1965"/>
      <c r="AH1965" s="11"/>
      <c r="AI1965" s="11"/>
      <c r="AJ1965" s="11"/>
      <c r="AK1965" s="11"/>
      <c r="AL1965" s="11"/>
      <c r="AM1965" s="11"/>
    </row>
    <row r="1966" spans="17:39" x14ac:dyDescent="0.2">
      <c r="Q1966" s="11"/>
      <c r="Z1966"/>
      <c r="AA1966"/>
      <c r="AB1966"/>
      <c r="AC1966"/>
      <c r="AD1966"/>
      <c r="AE1966"/>
      <c r="AH1966" s="11"/>
      <c r="AI1966" s="11"/>
      <c r="AJ1966" s="11"/>
      <c r="AK1966" s="11"/>
      <c r="AL1966" s="11"/>
      <c r="AM1966" s="11"/>
    </row>
    <row r="1967" spans="17:39" x14ac:dyDescent="0.2">
      <c r="Q1967" s="11"/>
      <c r="Z1967"/>
      <c r="AA1967"/>
      <c r="AB1967"/>
      <c r="AC1967"/>
      <c r="AD1967"/>
      <c r="AE1967"/>
      <c r="AH1967" s="11"/>
      <c r="AI1967" s="11"/>
      <c r="AJ1967" s="11"/>
      <c r="AK1967" s="11"/>
      <c r="AL1967" s="11"/>
      <c r="AM1967" s="11"/>
    </row>
    <row r="1968" spans="17:39" x14ac:dyDescent="0.2">
      <c r="Q1968" s="11"/>
      <c r="Z1968"/>
      <c r="AA1968"/>
      <c r="AB1968"/>
      <c r="AC1968"/>
      <c r="AD1968"/>
      <c r="AE1968"/>
      <c r="AH1968" s="11"/>
      <c r="AI1968" s="11"/>
      <c r="AJ1968" s="11"/>
      <c r="AK1968" s="11"/>
      <c r="AL1968" s="11"/>
      <c r="AM1968" s="11"/>
    </row>
    <row r="1969" spans="17:39" x14ac:dyDescent="0.2">
      <c r="Q1969" s="11"/>
      <c r="Z1969"/>
      <c r="AA1969"/>
      <c r="AB1969"/>
      <c r="AC1969"/>
      <c r="AD1969"/>
      <c r="AE1969"/>
      <c r="AH1969" s="11"/>
      <c r="AI1969" s="11"/>
      <c r="AJ1969" s="11"/>
      <c r="AK1969" s="11"/>
      <c r="AL1969" s="11"/>
      <c r="AM1969" s="11"/>
    </row>
    <row r="1970" spans="17:39" x14ac:dyDescent="0.2">
      <c r="Q1970" s="11"/>
      <c r="Z1970"/>
      <c r="AA1970"/>
      <c r="AB1970"/>
      <c r="AC1970"/>
      <c r="AD1970"/>
      <c r="AE1970"/>
      <c r="AH1970" s="11"/>
      <c r="AI1970" s="11"/>
      <c r="AJ1970" s="11"/>
      <c r="AK1970" s="11"/>
      <c r="AL1970" s="11"/>
      <c r="AM1970" s="11"/>
    </row>
    <row r="1971" spans="17:39" x14ac:dyDescent="0.2">
      <c r="Q1971" s="11"/>
      <c r="Z1971"/>
      <c r="AA1971"/>
      <c r="AB1971"/>
      <c r="AC1971"/>
      <c r="AD1971"/>
      <c r="AE1971"/>
      <c r="AH1971" s="11"/>
      <c r="AI1971" s="11"/>
      <c r="AJ1971" s="11"/>
      <c r="AK1971" s="11"/>
      <c r="AL1971" s="11"/>
      <c r="AM1971" s="11"/>
    </row>
    <row r="1972" spans="17:39" x14ac:dyDescent="0.2">
      <c r="Q1972" s="11"/>
      <c r="Z1972"/>
      <c r="AA1972"/>
      <c r="AB1972"/>
      <c r="AC1972"/>
      <c r="AD1972"/>
      <c r="AE1972"/>
      <c r="AH1972" s="11"/>
      <c r="AI1972" s="11"/>
      <c r="AJ1972" s="11"/>
      <c r="AK1972" s="11"/>
      <c r="AL1972" s="11"/>
      <c r="AM1972" s="11"/>
    </row>
    <row r="1973" spans="17:39" x14ac:dyDescent="0.2">
      <c r="Q1973" s="11"/>
      <c r="Z1973"/>
      <c r="AA1973"/>
      <c r="AB1973"/>
      <c r="AC1973"/>
      <c r="AD1973"/>
      <c r="AE1973"/>
      <c r="AH1973" s="11"/>
      <c r="AI1973" s="11"/>
      <c r="AJ1973" s="11"/>
      <c r="AK1973" s="11"/>
      <c r="AL1973" s="11"/>
      <c r="AM1973" s="11"/>
    </row>
    <row r="1974" spans="17:39" x14ac:dyDescent="0.2">
      <c r="Q1974" s="11"/>
      <c r="Z1974"/>
      <c r="AA1974"/>
      <c r="AB1974"/>
      <c r="AC1974"/>
      <c r="AD1974"/>
      <c r="AE1974"/>
      <c r="AH1974" s="11"/>
      <c r="AI1974" s="11"/>
      <c r="AJ1974" s="11"/>
      <c r="AK1974" s="11"/>
      <c r="AL1974" s="11"/>
      <c r="AM1974" s="11"/>
    </row>
    <row r="1975" spans="17:39" x14ac:dyDescent="0.2">
      <c r="Q1975" s="11"/>
      <c r="Z1975"/>
      <c r="AA1975"/>
      <c r="AB1975"/>
      <c r="AC1975"/>
      <c r="AD1975"/>
      <c r="AE1975"/>
      <c r="AH1975" s="11"/>
      <c r="AI1975" s="11"/>
      <c r="AJ1975" s="11"/>
      <c r="AK1975" s="11"/>
      <c r="AL1975" s="11"/>
      <c r="AM1975" s="11"/>
    </row>
    <row r="1976" spans="17:39" x14ac:dyDescent="0.2">
      <c r="Q1976" s="11"/>
      <c r="Z1976"/>
      <c r="AA1976"/>
      <c r="AB1976"/>
      <c r="AC1976"/>
      <c r="AD1976"/>
      <c r="AE1976"/>
      <c r="AH1976" s="11"/>
      <c r="AI1976" s="11"/>
      <c r="AJ1976" s="11"/>
      <c r="AK1976" s="11"/>
      <c r="AL1976" s="11"/>
      <c r="AM1976" s="11"/>
    </row>
    <row r="1977" spans="17:39" x14ac:dyDescent="0.2">
      <c r="Q1977" s="11"/>
      <c r="Z1977"/>
      <c r="AA1977"/>
      <c r="AB1977"/>
      <c r="AC1977"/>
      <c r="AD1977"/>
      <c r="AE1977"/>
      <c r="AH1977" s="11"/>
      <c r="AI1977" s="11"/>
      <c r="AJ1977" s="11"/>
      <c r="AK1977" s="11"/>
      <c r="AL1977" s="11"/>
      <c r="AM1977" s="11"/>
    </row>
    <row r="1978" spans="17:39" x14ac:dyDescent="0.2">
      <c r="Q1978" s="11"/>
      <c r="Z1978"/>
      <c r="AA1978"/>
      <c r="AB1978"/>
      <c r="AC1978"/>
      <c r="AD1978"/>
      <c r="AE1978"/>
      <c r="AH1978" s="11"/>
      <c r="AI1978" s="11"/>
      <c r="AJ1978" s="11"/>
      <c r="AK1978" s="11"/>
      <c r="AL1978" s="11"/>
      <c r="AM1978" s="11"/>
    </row>
    <row r="1979" spans="17:39" x14ac:dyDescent="0.2">
      <c r="Q1979" s="11"/>
      <c r="Z1979"/>
      <c r="AA1979"/>
      <c r="AB1979"/>
      <c r="AC1979"/>
      <c r="AD1979"/>
      <c r="AE1979"/>
      <c r="AH1979" s="11"/>
      <c r="AI1979" s="11"/>
      <c r="AJ1979" s="11"/>
      <c r="AK1979" s="11"/>
      <c r="AL1979" s="11"/>
      <c r="AM1979" s="11"/>
    </row>
    <row r="1980" spans="17:39" x14ac:dyDescent="0.2">
      <c r="Q1980" s="11"/>
      <c r="Z1980"/>
      <c r="AA1980"/>
      <c r="AB1980"/>
      <c r="AC1980"/>
      <c r="AD1980"/>
      <c r="AE1980"/>
      <c r="AH1980" s="11"/>
      <c r="AI1980" s="11"/>
      <c r="AJ1980" s="11"/>
      <c r="AK1980" s="11"/>
      <c r="AL1980" s="11"/>
      <c r="AM1980" s="11"/>
    </row>
    <row r="1981" spans="17:39" x14ac:dyDescent="0.2">
      <c r="Q1981" s="11"/>
      <c r="Z1981"/>
      <c r="AA1981"/>
      <c r="AB1981"/>
      <c r="AC1981"/>
      <c r="AD1981"/>
      <c r="AE1981"/>
      <c r="AH1981" s="11"/>
      <c r="AI1981" s="11"/>
      <c r="AJ1981" s="11"/>
      <c r="AK1981" s="11"/>
      <c r="AL1981" s="11"/>
      <c r="AM1981" s="11"/>
    </row>
    <row r="1982" spans="17:39" x14ac:dyDescent="0.2">
      <c r="Q1982" s="11"/>
      <c r="Z1982"/>
      <c r="AA1982"/>
      <c r="AB1982"/>
      <c r="AC1982"/>
      <c r="AD1982"/>
      <c r="AE1982"/>
      <c r="AH1982" s="11"/>
      <c r="AI1982" s="11"/>
      <c r="AJ1982" s="11"/>
      <c r="AK1982" s="11"/>
      <c r="AL1982" s="11"/>
      <c r="AM1982" s="11"/>
    </row>
    <row r="1983" spans="17:39" x14ac:dyDescent="0.2">
      <c r="Q1983" s="11"/>
      <c r="Z1983"/>
      <c r="AA1983"/>
      <c r="AB1983"/>
      <c r="AC1983"/>
      <c r="AD1983"/>
      <c r="AE1983"/>
      <c r="AH1983" s="11"/>
      <c r="AI1983" s="11"/>
      <c r="AJ1983" s="11"/>
      <c r="AK1983" s="11"/>
      <c r="AL1983" s="11"/>
      <c r="AM1983" s="11"/>
    </row>
    <row r="1984" spans="17:39" x14ac:dyDescent="0.2">
      <c r="Q1984" s="11"/>
      <c r="Z1984"/>
      <c r="AA1984"/>
      <c r="AB1984"/>
      <c r="AC1984"/>
      <c r="AD1984"/>
      <c r="AE1984"/>
      <c r="AH1984" s="11"/>
      <c r="AI1984" s="11"/>
      <c r="AJ1984" s="11"/>
      <c r="AK1984" s="11"/>
      <c r="AL1984" s="11"/>
      <c r="AM1984" s="11"/>
    </row>
    <row r="1985" spans="17:39" x14ac:dyDescent="0.2">
      <c r="Q1985" s="11"/>
      <c r="Z1985"/>
      <c r="AA1985"/>
      <c r="AB1985"/>
      <c r="AC1985"/>
      <c r="AD1985"/>
      <c r="AE1985"/>
      <c r="AH1985" s="11"/>
      <c r="AI1985" s="11"/>
      <c r="AJ1985" s="11"/>
      <c r="AK1985" s="11"/>
      <c r="AL1985" s="11"/>
      <c r="AM1985" s="11"/>
    </row>
    <row r="1986" spans="17:39" x14ac:dyDescent="0.2">
      <c r="Q1986" s="11"/>
      <c r="Z1986"/>
      <c r="AA1986"/>
      <c r="AB1986"/>
      <c r="AC1986"/>
      <c r="AD1986"/>
      <c r="AE1986"/>
      <c r="AH1986" s="11"/>
      <c r="AI1986" s="11"/>
      <c r="AJ1986" s="11"/>
      <c r="AK1986" s="11"/>
      <c r="AL1986" s="11"/>
      <c r="AM1986" s="11"/>
    </row>
    <row r="1987" spans="17:39" x14ac:dyDescent="0.2">
      <c r="Q1987" s="11"/>
      <c r="Z1987"/>
      <c r="AA1987"/>
      <c r="AB1987"/>
      <c r="AC1987"/>
      <c r="AD1987"/>
      <c r="AE1987"/>
      <c r="AH1987" s="11"/>
      <c r="AI1987" s="11"/>
      <c r="AJ1987" s="11"/>
      <c r="AK1987" s="11"/>
      <c r="AL1987" s="11"/>
      <c r="AM1987" s="11"/>
    </row>
    <row r="1988" spans="17:39" x14ac:dyDescent="0.2">
      <c r="Q1988" s="11"/>
      <c r="Z1988"/>
      <c r="AA1988"/>
      <c r="AB1988"/>
      <c r="AC1988"/>
      <c r="AD1988"/>
      <c r="AE1988"/>
      <c r="AH1988" s="11"/>
      <c r="AI1988" s="11"/>
      <c r="AJ1988" s="11"/>
      <c r="AK1988" s="11"/>
      <c r="AL1988" s="11"/>
      <c r="AM1988" s="11"/>
    </row>
    <row r="1989" spans="17:39" x14ac:dyDescent="0.2">
      <c r="Q1989" s="11"/>
      <c r="Z1989"/>
      <c r="AA1989"/>
      <c r="AB1989"/>
      <c r="AC1989"/>
      <c r="AD1989"/>
      <c r="AE1989"/>
      <c r="AH1989" s="11"/>
      <c r="AI1989" s="11"/>
      <c r="AJ1989" s="11"/>
      <c r="AK1989" s="11"/>
      <c r="AL1989" s="11"/>
      <c r="AM1989" s="11"/>
    </row>
    <row r="1990" spans="17:39" x14ac:dyDescent="0.2">
      <c r="Q1990" s="11"/>
      <c r="Z1990"/>
      <c r="AA1990"/>
      <c r="AB1990"/>
      <c r="AC1990"/>
      <c r="AD1990"/>
      <c r="AE1990"/>
      <c r="AH1990" s="11"/>
      <c r="AI1990" s="11"/>
      <c r="AJ1990" s="11"/>
      <c r="AK1990" s="11"/>
      <c r="AL1990" s="11"/>
      <c r="AM1990" s="11"/>
    </row>
    <row r="1991" spans="17:39" x14ac:dyDescent="0.2">
      <c r="Q1991" s="11"/>
      <c r="Z1991"/>
      <c r="AA1991"/>
      <c r="AB1991"/>
      <c r="AC1991"/>
      <c r="AD1991"/>
      <c r="AE1991"/>
      <c r="AH1991" s="11"/>
      <c r="AI1991" s="11"/>
      <c r="AJ1991" s="11"/>
      <c r="AK1991" s="11"/>
      <c r="AL1991" s="11"/>
      <c r="AM1991" s="11"/>
    </row>
    <row r="1992" spans="17:39" x14ac:dyDescent="0.2">
      <c r="Q1992" s="11"/>
      <c r="Z1992"/>
      <c r="AA1992"/>
      <c r="AB1992"/>
      <c r="AC1992"/>
      <c r="AD1992"/>
      <c r="AE1992"/>
      <c r="AH1992" s="11"/>
      <c r="AI1992" s="11"/>
      <c r="AJ1992" s="11"/>
      <c r="AK1992" s="11"/>
      <c r="AL1992" s="11"/>
      <c r="AM1992" s="11"/>
    </row>
    <row r="1993" spans="17:39" x14ac:dyDescent="0.2">
      <c r="Q1993" s="11"/>
      <c r="Z1993"/>
      <c r="AA1993"/>
      <c r="AB1993"/>
      <c r="AC1993"/>
      <c r="AD1993"/>
      <c r="AE1993"/>
      <c r="AH1993" s="11"/>
      <c r="AI1993" s="11"/>
      <c r="AJ1993" s="11"/>
      <c r="AK1993" s="11"/>
      <c r="AL1993" s="11"/>
      <c r="AM1993" s="11"/>
    </row>
    <row r="1994" spans="17:39" x14ac:dyDescent="0.2">
      <c r="Q1994" s="11"/>
      <c r="Z1994"/>
      <c r="AA1994"/>
      <c r="AB1994"/>
      <c r="AC1994"/>
      <c r="AD1994"/>
      <c r="AE1994"/>
      <c r="AH1994" s="11"/>
      <c r="AI1994" s="11"/>
      <c r="AJ1994" s="11"/>
      <c r="AK1994" s="11"/>
      <c r="AL1994" s="11"/>
      <c r="AM1994" s="11"/>
    </row>
    <row r="1995" spans="17:39" x14ac:dyDescent="0.2">
      <c r="Q1995" s="11"/>
      <c r="Z1995"/>
      <c r="AA1995"/>
      <c r="AB1995"/>
      <c r="AC1995"/>
      <c r="AD1995"/>
      <c r="AE1995"/>
      <c r="AH1995" s="11"/>
      <c r="AI1995" s="11"/>
      <c r="AJ1995" s="11"/>
      <c r="AK1995" s="11"/>
      <c r="AL1995" s="11"/>
      <c r="AM1995" s="11"/>
    </row>
    <row r="1996" spans="17:39" x14ac:dyDescent="0.2">
      <c r="Q1996" s="11"/>
      <c r="Z1996"/>
      <c r="AA1996"/>
      <c r="AB1996"/>
      <c r="AC1996"/>
      <c r="AD1996"/>
      <c r="AE1996"/>
      <c r="AH1996" s="11"/>
      <c r="AI1996" s="11"/>
      <c r="AJ1996" s="11"/>
      <c r="AK1996" s="11"/>
      <c r="AL1996" s="11"/>
      <c r="AM1996" s="11"/>
    </row>
    <row r="1997" spans="17:39" x14ac:dyDescent="0.2">
      <c r="Q1997" s="11"/>
      <c r="Z1997"/>
      <c r="AA1997"/>
      <c r="AB1997"/>
      <c r="AC1997"/>
      <c r="AD1997"/>
      <c r="AE1997"/>
      <c r="AH1997" s="11"/>
      <c r="AI1997" s="11"/>
      <c r="AJ1997" s="11"/>
      <c r="AK1997" s="11"/>
      <c r="AL1997" s="11"/>
      <c r="AM1997" s="11"/>
    </row>
    <row r="1998" spans="17:39" x14ac:dyDescent="0.2">
      <c r="Q1998" s="11"/>
      <c r="Z1998"/>
      <c r="AA1998"/>
      <c r="AB1998"/>
      <c r="AC1998"/>
      <c r="AD1998"/>
      <c r="AE1998"/>
      <c r="AH1998" s="11"/>
      <c r="AI1998" s="11"/>
      <c r="AJ1998" s="11"/>
      <c r="AK1998" s="11"/>
      <c r="AL1998" s="11"/>
      <c r="AM1998" s="11"/>
    </row>
    <row r="1999" spans="17:39" x14ac:dyDescent="0.2">
      <c r="Q1999" s="11"/>
      <c r="Z1999"/>
      <c r="AA1999"/>
      <c r="AB1999"/>
      <c r="AC1999"/>
      <c r="AD1999"/>
      <c r="AE1999"/>
      <c r="AH1999" s="11"/>
      <c r="AI1999" s="11"/>
      <c r="AJ1999" s="11"/>
      <c r="AK1999" s="11"/>
      <c r="AL1999" s="11"/>
      <c r="AM1999" s="11"/>
    </row>
    <row r="2000" spans="17:39" x14ac:dyDescent="0.2">
      <c r="Q2000" s="11"/>
      <c r="Z2000"/>
      <c r="AA2000"/>
      <c r="AB2000"/>
      <c r="AC2000"/>
      <c r="AD2000"/>
      <c r="AE2000"/>
      <c r="AH2000" s="11"/>
      <c r="AI2000" s="11"/>
      <c r="AJ2000" s="11"/>
      <c r="AK2000" s="11"/>
      <c r="AL2000" s="11"/>
      <c r="AM2000" s="11"/>
    </row>
    <row r="2001" spans="17:39" x14ac:dyDescent="0.2">
      <c r="Q2001" s="11"/>
      <c r="Z2001"/>
      <c r="AA2001"/>
      <c r="AB2001"/>
      <c r="AC2001"/>
      <c r="AD2001"/>
      <c r="AE2001"/>
      <c r="AH2001" s="11"/>
      <c r="AI2001" s="11"/>
      <c r="AJ2001" s="11"/>
      <c r="AK2001" s="11"/>
      <c r="AL2001" s="11"/>
      <c r="AM2001" s="11"/>
    </row>
    <row r="2002" spans="17:39" x14ac:dyDescent="0.2">
      <c r="Q2002" s="11"/>
      <c r="Z2002"/>
      <c r="AA2002"/>
      <c r="AB2002"/>
      <c r="AC2002"/>
      <c r="AD2002"/>
      <c r="AE2002"/>
      <c r="AH2002" s="11"/>
      <c r="AI2002" s="11"/>
      <c r="AJ2002" s="11"/>
      <c r="AK2002" s="11"/>
      <c r="AL2002" s="11"/>
      <c r="AM2002" s="11"/>
    </row>
    <row r="2003" spans="17:39" x14ac:dyDescent="0.2">
      <c r="Q2003" s="11"/>
      <c r="Z2003"/>
      <c r="AA2003"/>
      <c r="AB2003"/>
      <c r="AC2003"/>
      <c r="AD2003"/>
      <c r="AE2003"/>
      <c r="AH2003" s="11"/>
      <c r="AI2003" s="11"/>
      <c r="AJ2003" s="11"/>
      <c r="AK2003" s="11"/>
      <c r="AL2003" s="11"/>
      <c r="AM2003" s="11"/>
    </row>
    <row r="2004" spans="17:39" x14ac:dyDescent="0.2">
      <c r="Q2004" s="11"/>
      <c r="Z2004"/>
      <c r="AA2004"/>
      <c r="AB2004"/>
      <c r="AC2004"/>
      <c r="AD2004"/>
      <c r="AE2004"/>
      <c r="AH2004" s="11"/>
      <c r="AI2004" s="11"/>
      <c r="AJ2004" s="11"/>
      <c r="AK2004" s="11"/>
      <c r="AL2004" s="11"/>
      <c r="AM2004" s="11"/>
    </row>
    <row r="2005" spans="17:39" x14ac:dyDescent="0.2">
      <c r="Q2005" s="11"/>
      <c r="Z2005"/>
      <c r="AA2005"/>
      <c r="AB2005"/>
      <c r="AC2005"/>
      <c r="AD2005"/>
      <c r="AE2005"/>
      <c r="AH2005" s="11"/>
      <c r="AI2005" s="11"/>
      <c r="AJ2005" s="11"/>
      <c r="AK2005" s="11"/>
      <c r="AL2005" s="11"/>
      <c r="AM2005" s="11"/>
    </row>
    <row r="2006" spans="17:39" x14ac:dyDescent="0.2">
      <c r="Q2006" s="11"/>
      <c r="Z2006"/>
      <c r="AA2006"/>
      <c r="AB2006"/>
      <c r="AC2006"/>
      <c r="AD2006"/>
      <c r="AE2006"/>
      <c r="AH2006" s="11"/>
      <c r="AI2006" s="11"/>
      <c r="AJ2006" s="11"/>
      <c r="AK2006" s="11"/>
      <c r="AL2006" s="11"/>
      <c r="AM2006" s="11"/>
    </row>
    <row r="2007" spans="17:39" x14ac:dyDescent="0.2">
      <c r="Q2007" s="11"/>
      <c r="Z2007"/>
      <c r="AA2007"/>
      <c r="AB2007"/>
      <c r="AC2007"/>
      <c r="AD2007"/>
      <c r="AE2007"/>
      <c r="AH2007" s="11"/>
      <c r="AI2007" s="11"/>
      <c r="AJ2007" s="11"/>
      <c r="AK2007" s="11"/>
      <c r="AL2007" s="11"/>
      <c r="AM2007" s="11"/>
    </row>
    <row r="2008" spans="17:39" x14ac:dyDescent="0.2">
      <c r="Q2008" s="11"/>
      <c r="Z2008"/>
      <c r="AA2008"/>
      <c r="AB2008"/>
      <c r="AC2008"/>
      <c r="AD2008"/>
      <c r="AE2008"/>
      <c r="AH2008" s="11"/>
      <c r="AI2008" s="11"/>
      <c r="AJ2008" s="11"/>
      <c r="AK2008" s="11"/>
      <c r="AL2008" s="11"/>
      <c r="AM2008" s="11"/>
    </row>
    <row r="2009" spans="17:39" x14ac:dyDescent="0.2">
      <c r="Q2009" s="11"/>
      <c r="Z2009"/>
      <c r="AA2009"/>
      <c r="AB2009"/>
      <c r="AC2009"/>
      <c r="AD2009"/>
      <c r="AE2009"/>
      <c r="AH2009" s="11"/>
      <c r="AI2009" s="11"/>
      <c r="AJ2009" s="11"/>
      <c r="AK2009" s="11"/>
      <c r="AL2009" s="11"/>
      <c r="AM2009" s="11"/>
    </row>
    <row r="2010" spans="17:39" x14ac:dyDescent="0.2">
      <c r="Q2010" s="11"/>
      <c r="Z2010"/>
      <c r="AA2010"/>
      <c r="AB2010"/>
      <c r="AC2010"/>
      <c r="AD2010"/>
      <c r="AE2010"/>
      <c r="AH2010" s="11"/>
      <c r="AI2010" s="11"/>
      <c r="AJ2010" s="11"/>
      <c r="AK2010" s="11"/>
      <c r="AL2010" s="11"/>
      <c r="AM2010" s="11"/>
    </row>
    <row r="2011" spans="17:39" x14ac:dyDescent="0.2">
      <c r="Q2011" s="11"/>
      <c r="Z2011"/>
      <c r="AA2011"/>
      <c r="AB2011"/>
      <c r="AC2011"/>
      <c r="AD2011"/>
      <c r="AE2011"/>
      <c r="AH2011" s="11"/>
      <c r="AI2011" s="11"/>
      <c r="AJ2011" s="11"/>
      <c r="AK2011" s="11"/>
      <c r="AL2011" s="11"/>
      <c r="AM2011" s="11"/>
    </row>
    <row r="2012" spans="17:39" x14ac:dyDescent="0.2">
      <c r="Q2012" s="11"/>
      <c r="Z2012"/>
      <c r="AA2012"/>
      <c r="AB2012"/>
      <c r="AC2012"/>
      <c r="AD2012"/>
      <c r="AE2012"/>
      <c r="AH2012" s="11"/>
      <c r="AI2012" s="11"/>
      <c r="AJ2012" s="11"/>
      <c r="AK2012" s="11"/>
      <c r="AL2012" s="11"/>
      <c r="AM2012" s="11"/>
    </row>
    <row r="2013" spans="17:39" x14ac:dyDescent="0.2">
      <c r="Q2013" s="11"/>
      <c r="Z2013"/>
      <c r="AA2013"/>
      <c r="AB2013"/>
      <c r="AC2013"/>
      <c r="AD2013"/>
      <c r="AE2013"/>
      <c r="AH2013" s="11"/>
      <c r="AI2013" s="11"/>
      <c r="AJ2013" s="11"/>
      <c r="AK2013" s="11"/>
      <c r="AL2013" s="11"/>
      <c r="AM2013" s="11"/>
    </row>
    <row r="2014" spans="17:39" x14ac:dyDescent="0.2">
      <c r="Q2014" s="11"/>
      <c r="Z2014"/>
      <c r="AA2014"/>
      <c r="AB2014"/>
      <c r="AC2014"/>
      <c r="AD2014"/>
      <c r="AE2014"/>
      <c r="AH2014" s="11"/>
      <c r="AI2014" s="11"/>
      <c r="AJ2014" s="11"/>
      <c r="AK2014" s="11"/>
      <c r="AL2014" s="11"/>
      <c r="AM2014" s="11"/>
    </row>
    <row r="2015" spans="17:39" x14ac:dyDescent="0.2">
      <c r="Q2015" s="11"/>
      <c r="Z2015"/>
      <c r="AA2015"/>
      <c r="AB2015"/>
      <c r="AC2015"/>
      <c r="AD2015"/>
      <c r="AE2015"/>
      <c r="AH2015" s="11"/>
      <c r="AI2015" s="11"/>
      <c r="AJ2015" s="11"/>
      <c r="AK2015" s="11"/>
      <c r="AL2015" s="11"/>
      <c r="AM2015" s="11"/>
    </row>
    <row r="2016" spans="17:39" x14ac:dyDescent="0.2">
      <c r="Q2016" s="11"/>
      <c r="Z2016"/>
      <c r="AA2016"/>
      <c r="AB2016"/>
      <c r="AC2016"/>
      <c r="AD2016"/>
      <c r="AE2016"/>
      <c r="AH2016" s="11"/>
      <c r="AI2016" s="11"/>
      <c r="AJ2016" s="11"/>
      <c r="AK2016" s="11"/>
      <c r="AL2016" s="11"/>
      <c r="AM2016" s="11"/>
    </row>
    <row r="2017" spans="17:39" x14ac:dyDescent="0.2">
      <c r="Q2017" s="11"/>
      <c r="Z2017"/>
      <c r="AA2017"/>
      <c r="AB2017"/>
      <c r="AC2017"/>
      <c r="AD2017"/>
      <c r="AE2017"/>
      <c r="AH2017" s="11"/>
      <c r="AI2017" s="11"/>
      <c r="AJ2017" s="11"/>
      <c r="AK2017" s="11"/>
      <c r="AL2017" s="11"/>
      <c r="AM2017" s="11"/>
    </row>
    <row r="2018" spans="17:39" x14ac:dyDescent="0.2">
      <c r="Q2018" s="11"/>
      <c r="Z2018"/>
      <c r="AA2018"/>
      <c r="AB2018"/>
      <c r="AC2018"/>
      <c r="AD2018"/>
      <c r="AE2018"/>
      <c r="AH2018" s="11"/>
      <c r="AI2018" s="11"/>
      <c r="AJ2018" s="11"/>
      <c r="AK2018" s="11"/>
      <c r="AL2018" s="11"/>
      <c r="AM2018" s="11"/>
    </row>
    <row r="2019" spans="17:39" x14ac:dyDescent="0.2">
      <c r="Q2019" s="11"/>
      <c r="Z2019"/>
      <c r="AA2019"/>
      <c r="AB2019"/>
      <c r="AC2019"/>
      <c r="AD2019"/>
      <c r="AE2019"/>
      <c r="AH2019" s="11"/>
      <c r="AI2019" s="11"/>
      <c r="AJ2019" s="11"/>
      <c r="AK2019" s="11"/>
      <c r="AL2019" s="11"/>
      <c r="AM2019" s="11"/>
    </row>
    <row r="2020" spans="17:39" x14ac:dyDescent="0.2">
      <c r="Q2020" s="11"/>
      <c r="Z2020"/>
      <c r="AA2020"/>
      <c r="AB2020"/>
      <c r="AC2020"/>
      <c r="AD2020"/>
      <c r="AE2020"/>
      <c r="AH2020" s="11"/>
      <c r="AI2020" s="11"/>
      <c r="AJ2020" s="11"/>
      <c r="AK2020" s="11"/>
      <c r="AL2020" s="11"/>
      <c r="AM2020" s="11"/>
    </row>
    <row r="2021" spans="17:39" x14ac:dyDescent="0.2">
      <c r="Q2021" s="11"/>
      <c r="Z2021"/>
      <c r="AA2021"/>
      <c r="AB2021"/>
      <c r="AC2021"/>
      <c r="AD2021"/>
      <c r="AE2021"/>
      <c r="AH2021" s="11"/>
      <c r="AI2021" s="11"/>
      <c r="AJ2021" s="11"/>
      <c r="AK2021" s="11"/>
      <c r="AL2021" s="11"/>
      <c r="AM2021" s="11"/>
    </row>
    <row r="2022" spans="17:39" x14ac:dyDescent="0.2">
      <c r="Q2022" s="11"/>
      <c r="Z2022"/>
      <c r="AA2022"/>
      <c r="AB2022"/>
      <c r="AC2022"/>
      <c r="AD2022"/>
      <c r="AE2022"/>
      <c r="AH2022" s="11"/>
      <c r="AI2022" s="11"/>
      <c r="AJ2022" s="11"/>
      <c r="AK2022" s="11"/>
      <c r="AL2022" s="11"/>
      <c r="AM2022" s="11"/>
    </row>
    <row r="2023" spans="17:39" x14ac:dyDescent="0.2">
      <c r="Q2023" s="11"/>
      <c r="Z2023"/>
      <c r="AA2023"/>
      <c r="AB2023"/>
      <c r="AC2023"/>
      <c r="AD2023"/>
      <c r="AE2023"/>
      <c r="AH2023" s="11"/>
      <c r="AI2023" s="11"/>
      <c r="AJ2023" s="11"/>
      <c r="AK2023" s="11"/>
      <c r="AL2023" s="11"/>
      <c r="AM2023" s="11"/>
    </row>
    <row r="2024" spans="17:39" x14ac:dyDescent="0.2">
      <c r="Q2024" s="11"/>
      <c r="Z2024"/>
      <c r="AA2024"/>
      <c r="AB2024"/>
      <c r="AC2024"/>
      <c r="AD2024"/>
      <c r="AE2024"/>
      <c r="AH2024" s="11"/>
      <c r="AI2024" s="11"/>
      <c r="AJ2024" s="11"/>
      <c r="AK2024" s="11"/>
      <c r="AL2024" s="11"/>
      <c r="AM2024" s="11"/>
    </row>
    <row r="2025" spans="17:39" x14ac:dyDescent="0.2">
      <c r="Q2025" s="11"/>
      <c r="Z2025"/>
      <c r="AA2025"/>
      <c r="AB2025"/>
      <c r="AC2025"/>
      <c r="AD2025"/>
      <c r="AE2025"/>
      <c r="AH2025" s="11"/>
      <c r="AI2025" s="11"/>
      <c r="AJ2025" s="11"/>
      <c r="AK2025" s="11"/>
      <c r="AL2025" s="11"/>
      <c r="AM2025" s="11"/>
    </row>
    <row r="2026" spans="17:39" x14ac:dyDescent="0.2">
      <c r="Q2026" s="11"/>
      <c r="Z2026"/>
      <c r="AA2026"/>
      <c r="AB2026"/>
      <c r="AC2026"/>
      <c r="AD2026"/>
      <c r="AE2026"/>
      <c r="AH2026" s="11"/>
      <c r="AI2026" s="11"/>
      <c r="AJ2026" s="11"/>
      <c r="AK2026" s="11"/>
      <c r="AL2026" s="11"/>
      <c r="AM2026" s="11"/>
    </row>
    <row r="2027" spans="17:39" x14ac:dyDescent="0.2">
      <c r="Q2027" s="11"/>
      <c r="Z2027"/>
      <c r="AA2027"/>
      <c r="AB2027"/>
      <c r="AC2027"/>
      <c r="AD2027"/>
      <c r="AE2027"/>
      <c r="AH2027" s="11"/>
      <c r="AI2027" s="11"/>
      <c r="AJ2027" s="11"/>
      <c r="AK2027" s="11"/>
      <c r="AL2027" s="11"/>
      <c r="AM2027" s="11"/>
    </row>
    <row r="2028" spans="17:39" x14ac:dyDescent="0.2">
      <c r="Q2028" s="11"/>
      <c r="Z2028"/>
      <c r="AA2028"/>
      <c r="AB2028"/>
      <c r="AC2028"/>
      <c r="AD2028"/>
      <c r="AE2028"/>
      <c r="AH2028" s="11"/>
      <c r="AI2028" s="11"/>
      <c r="AJ2028" s="11"/>
      <c r="AK2028" s="11"/>
      <c r="AL2028" s="11"/>
      <c r="AM2028" s="11"/>
    </row>
    <row r="2029" spans="17:39" x14ac:dyDescent="0.2">
      <c r="Q2029" s="11"/>
      <c r="Z2029"/>
      <c r="AA2029"/>
      <c r="AB2029"/>
      <c r="AC2029"/>
      <c r="AD2029"/>
      <c r="AE2029"/>
      <c r="AH2029" s="11"/>
      <c r="AI2029" s="11"/>
      <c r="AJ2029" s="11"/>
      <c r="AK2029" s="11"/>
      <c r="AL2029" s="11"/>
      <c r="AM2029" s="11"/>
    </row>
    <row r="2030" spans="17:39" x14ac:dyDescent="0.2">
      <c r="Q2030" s="11"/>
      <c r="Z2030"/>
      <c r="AA2030"/>
      <c r="AB2030"/>
      <c r="AC2030"/>
      <c r="AD2030"/>
      <c r="AE2030"/>
      <c r="AH2030" s="11"/>
      <c r="AI2030" s="11"/>
      <c r="AJ2030" s="11"/>
      <c r="AK2030" s="11"/>
      <c r="AL2030" s="11"/>
      <c r="AM2030" s="11"/>
    </row>
    <row r="2031" spans="17:39" x14ac:dyDescent="0.2">
      <c r="Q2031" s="11"/>
      <c r="Z2031"/>
      <c r="AA2031"/>
      <c r="AB2031"/>
      <c r="AC2031"/>
      <c r="AD2031"/>
      <c r="AE2031"/>
      <c r="AH2031" s="11"/>
      <c r="AI2031" s="11"/>
      <c r="AJ2031" s="11"/>
      <c r="AK2031" s="11"/>
      <c r="AL2031" s="11"/>
      <c r="AM2031" s="11"/>
    </row>
    <row r="2032" spans="17:39" x14ac:dyDescent="0.2">
      <c r="Q2032" s="11"/>
      <c r="Z2032"/>
      <c r="AA2032"/>
      <c r="AB2032"/>
      <c r="AC2032"/>
      <c r="AD2032"/>
      <c r="AE2032"/>
      <c r="AH2032" s="11"/>
      <c r="AI2032" s="11"/>
      <c r="AJ2032" s="11"/>
      <c r="AK2032" s="11"/>
      <c r="AL2032" s="11"/>
      <c r="AM2032" s="11"/>
    </row>
    <row r="2033" spans="17:39" x14ac:dyDescent="0.2">
      <c r="Q2033" s="11"/>
      <c r="Z2033"/>
      <c r="AA2033"/>
      <c r="AB2033"/>
      <c r="AC2033"/>
      <c r="AD2033"/>
      <c r="AE2033"/>
      <c r="AH2033" s="11"/>
      <c r="AI2033" s="11"/>
      <c r="AJ2033" s="11"/>
      <c r="AK2033" s="11"/>
      <c r="AL2033" s="11"/>
      <c r="AM2033" s="11"/>
    </row>
    <row r="2034" spans="17:39" x14ac:dyDescent="0.2">
      <c r="Q2034" s="11"/>
      <c r="Z2034"/>
      <c r="AA2034"/>
      <c r="AB2034"/>
      <c r="AC2034"/>
      <c r="AD2034"/>
      <c r="AE2034"/>
      <c r="AH2034" s="11"/>
      <c r="AI2034" s="11"/>
      <c r="AJ2034" s="11"/>
      <c r="AK2034" s="11"/>
      <c r="AL2034" s="11"/>
      <c r="AM2034" s="11"/>
    </row>
    <row r="2035" spans="17:39" x14ac:dyDescent="0.2">
      <c r="Q2035" s="11"/>
      <c r="Z2035"/>
      <c r="AA2035"/>
      <c r="AB2035"/>
      <c r="AC2035"/>
      <c r="AD2035"/>
      <c r="AE2035"/>
      <c r="AH2035" s="11"/>
      <c r="AI2035" s="11"/>
      <c r="AJ2035" s="11"/>
      <c r="AK2035" s="11"/>
      <c r="AL2035" s="11"/>
      <c r="AM2035" s="11"/>
    </row>
    <row r="2036" spans="17:39" x14ac:dyDescent="0.2">
      <c r="Q2036" s="11"/>
      <c r="Z2036"/>
      <c r="AA2036"/>
      <c r="AB2036"/>
      <c r="AC2036"/>
      <c r="AD2036"/>
      <c r="AE2036"/>
      <c r="AH2036" s="11"/>
      <c r="AI2036" s="11"/>
      <c r="AJ2036" s="11"/>
      <c r="AK2036" s="11"/>
      <c r="AL2036" s="11"/>
      <c r="AM2036" s="11"/>
    </row>
    <row r="2037" spans="17:39" x14ac:dyDescent="0.2">
      <c r="Q2037" s="11"/>
      <c r="Z2037"/>
      <c r="AA2037"/>
      <c r="AB2037"/>
      <c r="AC2037"/>
      <c r="AD2037"/>
      <c r="AE2037"/>
      <c r="AH2037" s="11"/>
      <c r="AI2037" s="11"/>
      <c r="AJ2037" s="11"/>
      <c r="AK2037" s="11"/>
      <c r="AL2037" s="11"/>
      <c r="AM2037" s="11"/>
    </row>
    <row r="2038" spans="17:39" x14ac:dyDescent="0.2">
      <c r="Q2038" s="11"/>
      <c r="Z2038"/>
      <c r="AA2038"/>
      <c r="AB2038"/>
      <c r="AC2038"/>
      <c r="AD2038"/>
      <c r="AE2038"/>
      <c r="AH2038" s="11"/>
      <c r="AI2038" s="11"/>
      <c r="AJ2038" s="11"/>
      <c r="AK2038" s="11"/>
      <c r="AL2038" s="11"/>
      <c r="AM2038" s="11"/>
    </row>
    <row r="2039" spans="17:39" x14ac:dyDescent="0.2">
      <c r="Q2039" s="11"/>
      <c r="Z2039"/>
      <c r="AA2039"/>
      <c r="AB2039"/>
      <c r="AC2039"/>
      <c r="AD2039"/>
      <c r="AE2039"/>
      <c r="AH2039" s="11"/>
      <c r="AI2039" s="11"/>
      <c r="AJ2039" s="11"/>
      <c r="AK2039" s="11"/>
      <c r="AL2039" s="11"/>
      <c r="AM2039" s="11"/>
    </row>
    <row r="2040" spans="17:39" x14ac:dyDescent="0.2">
      <c r="Q2040" s="11"/>
      <c r="Z2040"/>
      <c r="AA2040"/>
      <c r="AB2040"/>
      <c r="AC2040"/>
      <c r="AD2040"/>
      <c r="AE2040"/>
      <c r="AH2040" s="11"/>
      <c r="AI2040" s="11"/>
      <c r="AJ2040" s="11"/>
      <c r="AK2040" s="11"/>
      <c r="AL2040" s="11"/>
      <c r="AM2040" s="11"/>
    </row>
    <row r="2041" spans="17:39" x14ac:dyDescent="0.2">
      <c r="Q2041" s="11"/>
      <c r="Z2041"/>
      <c r="AA2041"/>
      <c r="AB2041"/>
      <c r="AC2041"/>
      <c r="AD2041"/>
      <c r="AE2041"/>
      <c r="AH2041" s="11"/>
      <c r="AI2041" s="11"/>
      <c r="AJ2041" s="11"/>
      <c r="AK2041" s="11"/>
      <c r="AL2041" s="11"/>
      <c r="AM2041" s="11"/>
    </row>
    <row r="2042" spans="17:39" x14ac:dyDescent="0.2">
      <c r="Q2042" s="11"/>
      <c r="Z2042"/>
      <c r="AA2042"/>
      <c r="AB2042"/>
      <c r="AC2042"/>
      <c r="AD2042"/>
      <c r="AE2042"/>
      <c r="AH2042" s="11"/>
      <c r="AI2042" s="11"/>
      <c r="AJ2042" s="11"/>
      <c r="AK2042" s="11"/>
      <c r="AL2042" s="11"/>
      <c r="AM2042" s="11"/>
    </row>
    <row r="2043" spans="17:39" x14ac:dyDescent="0.2">
      <c r="Q2043" s="11"/>
      <c r="Z2043"/>
      <c r="AA2043"/>
      <c r="AB2043"/>
      <c r="AC2043"/>
      <c r="AD2043"/>
      <c r="AE2043"/>
      <c r="AH2043" s="11"/>
      <c r="AI2043" s="11"/>
      <c r="AJ2043" s="11"/>
      <c r="AK2043" s="11"/>
      <c r="AL2043" s="11"/>
      <c r="AM2043" s="11"/>
    </row>
    <row r="2044" spans="17:39" x14ac:dyDescent="0.2">
      <c r="Q2044" s="11"/>
      <c r="Z2044"/>
      <c r="AA2044"/>
      <c r="AB2044"/>
      <c r="AC2044"/>
      <c r="AD2044"/>
      <c r="AE2044"/>
      <c r="AH2044" s="11"/>
      <c r="AI2044" s="11"/>
      <c r="AJ2044" s="11"/>
      <c r="AK2044" s="11"/>
      <c r="AL2044" s="11"/>
      <c r="AM2044" s="11"/>
    </row>
    <row r="2045" spans="17:39" x14ac:dyDescent="0.2">
      <c r="Q2045" s="11"/>
      <c r="Z2045"/>
      <c r="AA2045"/>
      <c r="AB2045"/>
      <c r="AC2045"/>
      <c r="AD2045"/>
      <c r="AE2045"/>
      <c r="AH2045" s="11"/>
      <c r="AI2045" s="11"/>
      <c r="AJ2045" s="11"/>
      <c r="AK2045" s="11"/>
      <c r="AL2045" s="11"/>
      <c r="AM2045" s="11"/>
    </row>
    <row r="2046" spans="17:39" x14ac:dyDescent="0.2">
      <c r="Q2046" s="11"/>
      <c r="Z2046"/>
      <c r="AA2046"/>
      <c r="AB2046"/>
      <c r="AC2046"/>
      <c r="AD2046"/>
      <c r="AE2046"/>
      <c r="AH2046" s="11"/>
      <c r="AI2046" s="11"/>
      <c r="AJ2046" s="11"/>
      <c r="AK2046" s="11"/>
      <c r="AL2046" s="11"/>
      <c r="AM2046" s="11"/>
    </row>
    <row r="2047" spans="17:39" x14ac:dyDescent="0.2">
      <c r="Q2047" s="11"/>
      <c r="Z2047"/>
      <c r="AA2047"/>
      <c r="AB2047"/>
      <c r="AC2047"/>
      <c r="AD2047"/>
      <c r="AE2047"/>
      <c r="AH2047" s="11"/>
      <c r="AI2047" s="11"/>
      <c r="AJ2047" s="11"/>
      <c r="AK2047" s="11"/>
      <c r="AL2047" s="11"/>
      <c r="AM2047" s="11"/>
    </row>
    <row r="2048" spans="17:39" x14ac:dyDescent="0.2">
      <c r="Q2048" s="11"/>
      <c r="Z2048"/>
      <c r="AA2048"/>
      <c r="AB2048"/>
      <c r="AC2048"/>
      <c r="AD2048"/>
      <c r="AE2048"/>
      <c r="AH2048" s="11"/>
      <c r="AI2048" s="11"/>
      <c r="AJ2048" s="11"/>
      <c r="AK2048" s="11"/>
      <c r="AL2048" s="11"/>
      <c r="AM2048" s="11"/>
    </row>
    <row r="2049" spans="17:39" x14ac:dyDescent="0.2">
      <c r="Q2049" s="11"/>
      <c r="Z2049"/>
      <c r="AA2049"/>
      <c r="AB2049"/>
      <c r="AC2049"/>
      <c r="AD2049"/>
      <c r="AE2049"/>
      <c r="AH2049" s="11"/>
      <c r="AI2049" s="11"/>
      <c r="AJ2049" s="11"/>
      <c r="AK2049" s="11"/>
      <c r="AL2049" s="11"/>
      <c r="AM2049" s="11"/>
    </row>
    <row r="2050" spans="17:39" x14ac:dyDescent="0.2">
      <c r="Q2050" s="11"/>
      <c r="Z2050"/>
      <c r="AA2050"/>
      <c r="AB2050"/>
      <c r="AC2050"/>
      <c r="AD2050"/>
      <c r="AE2050"/>
      <c r="AH2050" s="11"/>
      <c r="AI2050" s="11"/>
      <c r="AJ2050" s="11"/>
      <c r="AK2050" s="11"/>
      <c r="AL2050" s="11"/>
      <c r="AM2050" s="11"/>
    </row>
    <row r="2051" spans="17:39" x14ac:dyDescent="0.2">
      <c r="Q2051" s="11"/>
      <c r="Z2051"/>
      <c r="AA2051"/>
      <c r="AB2051"/>
      <c r="AC2051"/>
      <c r="AD2051"/>
      <c r="AE2051"/>
      <c r="AH2051" s="11"/>
      <c r="AI2051" s="11"/>
      <c r="AJ2051" s="11"/>
      <c r="AK2051" s="11"/>
      <c r="AL2051" s="11"/>
      <c r="AM2051" s="11"/>
    </row>
    <row r="2052" spans="17:39" x14ac:dyDescent="0.2">
      <c r="Q2052" s="11"/>
      <c r="Z2052"/>
      <c r="AA2052"/>
      <c r="AB2052"/>
      <c r="AC2052"/>
      <c r="AD2052"/>
      <c r="AE2052"/>
      <c r="AH2052" s="11"/>
      <c r="AI2052" s="11"/>
      <c r="AJ2052" s="11"/>
      <c r="AK2052" s="11"/>
      <c r="AL2052" s="11"/>
      <c r="AM2052" s="11"/>
    </row>
    <row r="2053" spans="17:39" x14ac:dyDescent="0.2">
      <c r="Q2053" s="11"/>
      <c r="Z2053"/>
      <c r="AA2053"/>
      <c r="AB2053"/>
      <c r="AC2053"/>
      <c r="AD2053"/>
      <c r="AE2053"/>
      <c r="AH2053" s="11"/>
      <c r="AI2053" s="11"/>
      <c r="AJ2053" s="11"/>
      <c r="AK2053" s="11"/>
      <c r="AL2053" s="11"/>
      <c r="AM2053" s="11"/>
    </row>
    <row r="2054" spans="17:39" x14ac:dyDescent="0.2">
      <c r="Q2054" s="11"/>
      <c r="Z2054"/>
      <c r="AA2054"/>
      <c r="AB2054"/>
      <c r="AC2054"/>
      <c r="AD2054"/>
      <c r="AE2054"/>
      <c r="AH2054" s="11"/>
      <c r="AI2054" s="11"/>
      <c r="AJ2054" s="11"/>
      <c r="AK2054" s="11"/>
      <c r="AL2054" s="11"/>
      <c r="AM2054" s="11"/>
    </row>
    <row r="2055" spans="17:39" x14ac:dyDescent="0.2">
      <c r="Q2055" s="11"/>
      <c r="Z2055"/>
      <c r="AA2055"/>
      <c r="AB2055"/>
      <c r="AC2055"/>
      <c r="AD2055"/>
      <c r="AE2055"/>
      <c r="AH2055" s="11"/>
      <c r="AI2055" s="11"/>
      <c r="AJ2055" s="11"/>
      <c r="AK2055" s="11"/>
      <c r="AL2055" s="11"/>
      <c r="AM2055" s="11"/>
    </row>
    <row r="2056" spans="17:39" x14ac:dyDescent="0.2">
      <c r="Q2056" s="11"/>
      <c r="Z2056"/>
      <c r="AA2056"/>
      <c r="AB2056"/>
      <c r="AC2056"/>
      <c r="AD2056"/>
      <c r="AE2056"/>
      <c r="AH2056" s="11"/>
      <c r="AI2056" s="11"/>
      <c r="AJ2056" s="11"/>
      <c r="AK2056" s="11"/>
      <c r="AL2056" s="11"/>
      <c r="AM2056" s="11"/>
    </row>
    <row r="2057" spans="17:39" x14ac:dyDescent="0.2">
      <c r="Q2057" s="11"/>
      <c r="Z2057"/>
      <c r="AA2057"/>
      <c r="AB2057"/>
      <c r="AC2057"/>
      <c r="AD2057"/>
      <c r="AE2057"/>
      <c r="AH2057" s="11"/>
      <c r="AI2057" s="11"/>
      <c r="AJ2057" s="11"/>
      <c r="AK2057" s="11"/>
      <c r="AL2057" s="11"/>
      <c r="AM2057" s="11"/>
    </row>
    <row r="2058" spans="17:39" x14ac:dyDescent="0.2">
      <c r="Q2058" s="11"/>
      <c r="Z2058"/>
      <c r="AA2058"/>
      <c r="AB2058"/>
      <c r="AC2058"/>
      <c r="AD2058"/>
      <c r="AE2058"/>
      <c r="AH2058" s="11"/>
      <c r="AI2058" s="11"/>
      <c r="AJ2058" s="11"/>
      <c r="AK2058" s="11"/>
      <c r="AL2058" s="11"/>
      <c r="AM2058" s="11"/>
    </row>
    <row r="2059" spans="17:39" x14ac:dyDescent="0.2">
      <c r="Q2059" s="11"/>
      <c r="Z2059"/>
      <c r="AA2059"/>
      <c r="AB2059"/>
      <c r="AC2059"/>
      <c r="AD2059"/>
      <c r="AE2059"/>
      <c r="AH2059" s="11"/>
      <c r="AI2059" s="11"/>
      <c r="AJ2059" s="11"/>
      <c r="AK2059" s="11"/>
      <c r="AL2059" s="11"/>
      <c r="AM2059" s="11"/>
    </row>
    <row r="2060" spans="17:39" x14ac:dyDescent="0.2">
      <c r="Q2060" s="11"/>
      <c r="Z2060"/>
      <c r="AA2060"/>
      <c r="AB2060"/>
      <c r="AC2060"/>
      <c r="AD2060"/>
      <c r="AE2060"/>
      <c r="AH2060" s="11"/>
      <c r="AI2060" s="11"/>
      <c r="AJ2060" s="11"/>
      <c r="AK2060" s="11"/>
      <c r="AL2060" s="11"/>
      <c r="AM2060" s="11"/>
    </row>
    <row r="2061" spans="17:39" x14ac:dyDescent="0.2">
      <c r="Q2061" s="11"/>
      <c r="Z2061"/>
      <c r="AA2061"/>
      <c r="AB2061"/>
      <c r="AC2061"/>
      <c r="AD2061"/>
      <c r="AE2061"/>
      <c r="AH2061" s="11"/>
      <c r="AI2061" s="11"/>
      <c r="AJ2061" s="11"/>
      <c r="AK2061" s="11"/>
      <c r="AL2061" s="11"/>
      <c r="AM2061" s="11"/>
    </row>
    <row r="2062" spans="17:39" x14ac:dyDescent="0.2">
      <c r="Q2062" s="11"/>
      <c r="Z2062"/>
      <c r="AA2062"/>
      <c r="AB2062"/>
      <c r="AC2062"/>
      <c r="AD2062"/>
      <c r="AE2062"/>
      <c r="AH2062" s="11"/>
      <c r="AI2062" s="11"/>
      <c r="AJ2062" s="11"/>
      <c r="AK2062" s="11"/>
      <c r="AL2062" s="11"/>
      <c r="AM2062" s="11"/>
    </row>
    <row r="2063" spans="17:39" x14ac:dyDescent="0.2">
      <c r="Q2063" s="11"/>
      <c r="Z2063"/>
      <c r="AA2063"/>
      <c r="AB2063"/>
      <c r="AC2063"/>
      <c r="AD2063"/>
      <c r="AE2063"/>
      <c r="AH2063" s="11"/>
      <c r="AI2063" s="11"/>
      <c r="AJ2063" s="11"/>
      <c r="AK2063" s="11"/>
      <c r="AL2063" s="11"/>
      <c r="AM2063" s="11"/>
    </row>
    <row r="2064" spans="17:39" x14ac:dyDescent="0.2">
      <c r="Q2064" s="11"/>
      <c r="Z2064"/>
      <c r="AA2064"/>
      <c r="AB2064"/>
      <c r="AC2064"/>
      <c r="AD2064"/>
      <c r="AE2064"/>
      <c r="AH2064" s="11"/>
      <c r="AI2064" s="11"/>
      <c r="AJ2064" s="11"/>
      <c r="AK2064" s="11"/>
      <c r="AL2064" s="11"/>
      <c r="AM2064" s="11"/>
    </row>
    <row r="2065" spans="17:39" x14ac:dyDescent="0.2">
      <c r="Q2065" s="11"/>
      <c r="Z2065"/>
      <c r="AA2065"/>
      <c r="AB2065"/>
      <c r="AC2065"/>
      <c r="AD2065"/>
      <c r="AE2065"/>
      <c r="AH2065" s="11"/>
      <c r="AI2065" s="11"/>
      <c r="AJ2065" s="11"/>
      <c r="AK2065" s="11"/>
      <c r="AL2065" s="11"/>
      <c r="AM2065" s="11"/>
    </row>
    <row r="2066" spans="17:39" x14ac:dyDescent="0.2">
      <c r="Q2066" s="11"/>
      <c r="Z2066"/>
      <c r="AA2066"/>
      <c r="AB2066"/>
      <c r="AC2066"/>
      <c r="AD2066"/>
      <c r="AE2066"/>
      <c r="AH2066" s="11"/>
      <c r="AI2066" s="11"/>
      <c r="AJ2066" s="11"/>
      <c r="AK2066" s="11"/>
      <c r="AL2066" s="11"/>
      <c r="AM2066" s="11"/>
    </row>
    <row r="2067" spans="17:39" x14ac:dyDescent="0.2">
      <c r="Q2067" s="11"/>
      <c r="Z2067"/>
      <c r="AA2067"/>
      <c r="AB2067"/>
      <c r="AC2067"/>
      <c r="AD2067"/>
      <c r="AE2067"/>
      <c r="AH2067" s="11"/>
      <c r="AI2067" s="11"/>
      <c r="AJ2067" s="11"/>
      <c r="AK2067" s="11"/>
      <c r="AL2067" s="11"/>
      <c r="AM2067" s="11"/>
    </row>
    <row r="2068" spans="17:39" x14ac:dyDescent="0.2">
      <c r="Q2068" s="11"/>
      <c r="Z2068"/>
      <c r="AA2068"/>
      <c r="AB2068"/>
      <c r="AC2068"/>
      <c r="AD2068"/>
      <c r="AE2068"/>
      <c r="AH2068" s="11"/>
      <c r="AI2068" s="11"/>
      <c r="AJ2068" s="11"/>
      <c r="AK2068" s="11"/>
      <c r="AL2068" s="11"/>
      <c r="AM2068" s="11"/>
    </row>
    <row r="2069" spans="17:39" x14ac:dyDescent="0.2">
      <c r="Q2069" s="11"/>
      <c r="Z2069"/>
      <c r="AA2069"/>
      <c r="AB2069"/>
      <c r="AC2069"/>
      <c r="AD2069"/>
      <c r="AE2069"/>
      <c r="AH2069" s="11"/>
      <c r="AI2069" s="11"/>
      <c r="AJ2069" s="11"/>
      <c r="AK2069" s="11"/>
      <c r="AL2069" s="11"/>
      <c r="AM2069" s="11"/>
    </row>
    <row r="2070" spans="17:39" x14ac:dyDescent="0.2">
      <c r="Q2070" s="11"/>
      <c r="Z2070"/>
      <c r="AA2070"/>
      <c r="AB2070"/>
      <c r="AC2070"/>
      <c r="AD2070"/>
      <c r="AE2070"/>
      <c r="AH2070" s="11"/>
      <c r="AI2070" s="11"/>
      <c r="AJ2070" s="11"/>
      <c r="AK2070" s="11"/>
      <c r="AL2070" s="11"/>
      <c r="AM2070" s="11"/>
    </row>
    <row r="2071" spans="17:39" x14ac:dyDescent="0.2">
      <c r="Q2071" s="11"/>
      <c r="Z2071"/>
      <c r="AA2071"/>
      <c r="AB2071"/>
      <c r="AC2071"/>
      <c r="AD2071"/>
      <c r="AE2071"/>
      <c r="AH2071" s="11"/>
      <c r="AI2071" s="11"/>
      <c r="AJ2071" s="11"/>
      <c r="AK2071" s="11"/>
      <c r="AL2071" s="11"/>
      <c r="AM2071" s="11"/>
    </row>
    <row r="2072" spans="17:39" x14ac:dyDescent="0.2">
      <c r="Q2072" s="11"/>
      <c r="Z2072"/>
      <c r="AA2072"/>
      <c r="AB2072"/>
      <c r="AC2072"/>
      <c r="AD2072"/>
      <c r="AE2072"/>
      <c r="AH2072" s="11"/>
      <c r="AI2072" s="11"/>
      <c r="AJ2072" s="11"/>
      <c r="AK2072" s="11"/>
      <c r="AL2072" s="11"/>
      <c r="AM2072" s="11"/>
    </row>
    <row r="2073" spans="17:39" x14ac:dyDescent="0.2">
      <c r="Q2073" s="11"/>
      <c r="Z2073"/>
      <c r="AA2073"/>
      <c r="AB2073"/>
      <c r="AC2073"/>
      <c r="AD2073"/>
      <c r="AE2073"/>
      <c r="AH2073" s="11"/>
      <c r="AI2073" s="11"/>
      <c r="AJ2073" s="11"/>
      <c r="AK2073" s="11"/>
      <c r="AL2073" s="11"/>
      <c r="AM2073" s="11"/>
    </row>
    <row r="2074" spans="17:39" x14ac:dyDescent="0.2">
      <c r="Q2074" s="11"/>
      <c r="Z2074"/>
      <c r="AA2074"/>
      <c r="AB2074"/>
      <c r="AC2074"/>
      <c r="AD2074"/>
      <c r="AE2074"/>
      <c r="AH2074" s="11"/>
      <c r="AI2074" s="11"/>
      <c r="AJ2074" s="11"/>
      <c r="AK2074" s="11"/>
      <c r="AL2074" s="11"/>
      <c r="AM2074" s="11"/>
    </row>
    <row r="2075" spans="17:39" x14ac:dyDescent="0.2">
      <c r="Q2075" s="11"/>
      <c r="Z2075"/>
      <c r="AA2075"/>
      <c r="AB2075"/>
      <c r="AC2075"/>
      <c r="AD2075"/>
      <c r="AE2075"/>
      <c r="AH2075" s="11"/>
      <c r="AI2075" s="11"/>
      <c r="AJ2075" s="11"/>
      <c r="AK2075" s="11"/>
      <c r="AL2075" s="11"/>
      <c r="AM2075" s="11"/>
    </row>
    <row r="2076" spans="17:39" x14ac:dyDescent="0.2">
      <c r="Q2076" s="11"/>
      <c r="Z2076"/>
      <c r="AA2076"/>
      <c r="AB2076"/>
      <c r="AC2076"/>
      <c r="AD2076"/>
      <c r="AE2076"/>
      <c r="AH2076" s="11"/>
      <c r="AI2076" s="11"/>
      <c r="AJ2076" s="11"/>
      <c r="AK2076" s="11"/>
      <c r="AL2076" s="11"/>
      <c r="AM2076" s="11"/>
    </row>
    <row r="2077" spans="17:39" x14ac:dyDescent="0.2">
      <c r="Q2077" s="11"/>
      <c r="Z2077"/>
      <c r="AA2077"/>
      <c r="AB2077"/>
      <c r="AC2077"/>
      <c r="AD2077"/>
      <c r="AE2077"/>
      <c r="AH2077" s="11"/>
      <c r="AI2077" s="11"/>
      <c r="AJ2077" s="11"/>
      <c r="AK2077" s="11"/>
      <c r="AL2077" s="11"/>
      <c r="AM2077" s="11"/>
    </row>
    <row r="2078" spans="17:39" x14ac:dyDescent="0.2">
      <c r="Q2078" s="11"/>
      <c r="Z2078"/>
      <c r="AA2078"/>
      <c r="AB2078"/>
      <c r="AC2078"/>
      <c r="AD2078"/>
      <c r="AE2078"/>
      <c r="AH2078" s="11"/>
      <c r="AI2078" s="11"/>
      <c r="AJ2078" s="11"/>
      <c r="AK2078" s="11"/>
      <c r="AL2078" s="11"/>
      <c r="AM2078" s="11"/>
    </row>
    <row r="2079" spans="17:39" x14ac:dyDescent="0.2">
      <c r="Q2079" s="11"/>
      <c r="Z2079"/>
      <c r="AA2079"/>
      <c r="AB2079"/>
      <c r="AC2079"/>
      <c r="AD2079"/>
      <c r="AE2079"/>
      <c r="AH2079" s="11"/>
      <c r="AI2079" s="11"/>
      <c r="AJ2079" s="11"/>
      <c r="AK2079" s="11"/>
      <c r="AL2079" s="11"/>
      <c r="AM2079" s="11"/>
    </row>
    <row r="2080" spans="17:39" x14ac:dyDescent="0.2">
      <c r="Q2080" s="11"/>
      <c r="Z2080"/>
      <c r="AA2080"/>
      <c r="AB2080"/>
      <c r="AC2080"/>
      <c r="AD2080"/>
      <c r="AE2080"/>
      <c r="AH2080" s="11"/>
      <c r="AI2080" s="11"/>
      <c r="AJ2080" s="11"/>
      <c r="AK2080" s="11"/>
      <c r="AL2080" s="11"/>
      <c r="AM2080" s="11"/>
    </row>
    <row r="2081" spans="17:39" x14ac:dyDescent="0.2">
      <c r="Q2081" s="11"/>
      <c r="Z2081"/>
      <c r="AA2081"/>
      <c r="AB2081"/>
      <c r="AC2081"/>
      <c r="AD2081"/>
      <c r="AE2081"/>
      <c r="AH2081" s="11"/>
      <c r="AI2081" s="11"/>
      <c r="AJ2081" s="11"/>
      <c r="AK2081" s="11"/>
      <c r="AL2081" s="11"/>
      <c r="AM2081" s="11"/>
    </row>
    <row r="2082" spans="17:39" x14ac:dyDescent="0.2">
      <c r="Q2082" s="11"/>
      <c r="Z2082"/>
      <c r="AA2082"/>
      <c r="AB2082"/>
      <c r="AC2082"/>
      <c r="AD2082"/>
      <c r="AE2082"/>
      <c r="AH2082" s="11"/>
      <c r="AI2082" s="11"/>
      <c r="AJ2082" s="11"/>
      <c r="AK2082" s="11"/>
      <c r="AL2082" s="11"/>
      <c r="AM2082" s="11"/>
    </row>
    <row r="2083" spans="17:39" x14ac:dyDescent="0.2">
      <c r="Q2083" s="11"/>
      <c r="Z2083"/>
      <c r="AA2083"/>
      <c r="AB2083"/>
      <c r="AC2083"/>
      <c r="AD2083"/>
      <c r="AE2083"/>
      <c r="AH2083" s="11"/>
      <c r="AI2083" s="11"/>
      <c r="AJ2083" s="11"/>
      <c r="AK2083" s="11"/>
      <c r="AL2083" s="11"/>
      <c r="AM2083" s="11"/>
    </row>
    <row r="2084" spans="17:39" x14ac:dyDescent="0.2">
      <c r="Q2084" s="11"/>
      <c r="Z2084"/>
      <c r="AA2084"/>
      <c r="AB2084"/>
      <c r="AC2084"/>
      <c r="AD2084"/>
      <c r="AE2084"/>
      <c r="AH2084" s="11"/>
      <c r="AI2084" s="11"/>
      <c r="AJ2084" s="11"/>
      <c r="AK2084" s="11"/>
      <c r="AL2084" s="11"/>
      <c r="AM2084" s="11"/>
    </row>
    <row r="2085" spans="17:39" x14ac:dyDescent="0.2">
      <c r="Q2085" s="11"/>
      <c r="Z2085"/>
      <c r="AA2085"/>
      <c r="AB2085"/>
      <c r="AC2085"/>
      <c r="AD2085"/>
      <c r="AE2085"/>
      <c r="AH2085" s="11"/>
      <c r="AI2085" s="11"/>
      <c r="AJ2085" s="11"/>
      <c r="AK2085" s="11"/>
      <c r="AL2085" s="11"/>
      <c r="AM2085" s="11"/>
    </row>
    <row r="2086" spans="17:39" x14ac:dyDescent="0.2">
      <c r="Q2086" s="11"/>
      <c r="Z2086"/>
      <c r="AA2086"/>
      <c r="AB2086"/>
      <c r="AC2086"/>
      <c r="AD2086"/>
      <c r="AE2086"/>
      <c r="AH2086" s="11"/>
      <c r="AI2086" s="11"/>
      <c r="AJ2086" s="11"/>
      <c r="AK2086" s="11"/>
      <c r="AL2086" s="11"/>
      <c r="AM2086" s="11"/>
    </row>
    <row r="2087" spans="17:39" x14ac:dyDescent="0.2">
      <c r="Q2087" s="11"/>
      <c r="Z2087"/>
      <c r="AA2087"/>
      <c r="AB2087"/>
      <c r="AC2087"/>
      <c r="AD2087"/>
      <c r="AE2087"/>
      <c r="AH2087" s="11"/>
      <c r="AI2087" s="11"/>
      <c r="AJ2087" s="11"/>
      <c r="AK2087" s="11"/>
      <c r="AL2087" s="11"/>
      <c r="AM2087" s="11"/>
    </row>
    <row r="2088" spans="17:39" x14ac:dyDescent="0.2">
      <c r="Q2088" s="11"/>
      <c r="Z2088"/>
      <c r="AA2088"/>
      <c r="AB2088"/>
      <c r="AC2088"/>
      <c r="AD2088"/>
      <c r="AE2088"/>
      <c r="AH2088" s="11"/>
      <c r="AI2088" s="11"/>
      <c r="AJ2088" s="11"/>
      <c r="AK2088" s="11"/>
      <c r="AL2088" s="11"/>
      <c r="AM2088" s="11"/>
    </row>
    <row r="2089" spans="17:39" x14ac:dyDescent="0.2">
      <c r="Q2089" s="11"/>
      <c r="Z2089"/>
      <c r="AA2089"/>
      <c r="AB2089"/>
      <c r="AC2089"/>
      <c r="AD2089"/>
      <c r="AE2089"/>
      <c r="AH2089" s="11"/>
      <c r="AI2089" s="11"/>
      <c r="AJ2089" s="11"/>
      <c r="AK2089" s="11"/>
      <c r="AL2089" s="11"/>
      <c r="AM2089" s="11"/>
    </row>
    <row r="2090" spans="17:39" x14ac:dyDescent="0.2">
      <c r="Q2090" s="11"/>
      <c r="Z2090"/>
      <c r="AA2090"/>
      <c r="AB2090"/>
      <c r="AC2090"/>
      <c r="AD2090"/>
      <c r="AE2090"/>
      <c r="AH2090" s="11"/>
      <c r="AI2090" s="11"/>
      <c r="AJ2090" s="11"/>
      <c r="AK2090" s="11"/>
      <c r="AL2090" s="11"/>
      <c r="AM2090" s="11"/>
    </row>
    <row r="2091" spans="17:39" x14ac:dyDescent="0.2">
      <c r="Q2091" s="11"/>
      <c r="Z2091"/>
      <c r="AA2091"/>
      <c r="AB2091"/>
      <c r="AC2091"/>
      <c r="AD2091"/>
      <c r="AE2091"/>
      <c r="AH2091" s="11"/>
      <c r="AI2091" s="11"/>
      <c r="AJ2091" s="11"/>
      <c r="AK2091" s="11"/>
      <c r="AL2091" s="11"/>
      <c r="AM2091" s="11"/>
    </row>
    <row r="2092" spans="17:39" x14ac:dyDescent="0.2">
      <c r="Q2092" s="11"/>
      <c r="Z2092"/>
      <c r="AA2092"/>
      <c r="AB2092"/>
      <c r="AC2092"/>
      <c r="AD2092"/>
      <c r="AE2092"/>
      <c r="AH2092" s="11"/>
      <c r="AI2092" s="11"/>
      <c r="AJ2092" s="11"/>
      <c r="AK2092" s="11"/>
      <c r="AL2092" s="11"/>
      <c r="AM2092" s="11"/>
    </row>
    <row r="2093" spans="17:39" x14ac:dyDescent="0.2">
      <c r="Q2093" s="11"/>
      <c r="Z2093"/>
      <c r="AA2093"/>
      <c r="AB2093"/>
      <c r="AC2093"/>
      <c r="AD2093"/>
      <c r="AE2093"/>
      <c r="AH2093" s="11"/>
      <c r="AI2093" s="11"/>
      <c r="AJ2093" s="11"/>
      <c r="AK2093" s="11"/>
      <c r="AL2093" s="11"/>
      <c r="AM2093" s="11"/>
    </row>
    <row r="2094" spans="17:39" x14ac:dyDescent="0.2">
      <c r="Q2094" s="11"/>
      <c r="Z2094"/>
      <c r="AA2094"/>
      <c r="AB2094"/>
      <c r="AC2094"/>
      <c r="AD2094"/>
      <c r="AE2094"/>
      <c r="AH2094" s="11"/>
      <c r="AI2094" s="11"/>
      <c r="AJ2094" s="11"/>
      <c r="AK2094" s="11"/>
      <c r="AL2094" s="11"/>
      <c r="AM2094" s="11"/>
    </row>
    <row r="2095" spans="17:39" x14ac:dyDescent="0.2">
      <c r="Q2095" s="11"/>
      <c r="Z2095"/>
      <c r="AA2095"/>
      <c r="AB2095"/>
      <c r="AC2095"/>
      <c r="AD2095"/>
      <c r="AE2095"/>
      <c r="AH2095" s="11"/>
      <c r="AI2095" s="11"/>
      <c r="AJ2095" s="11"/>
      <c r="AK2095" s="11"/>
      <c r="AL2095" s="11"/>
      <c r="AM2095" s="11"/>
    </row>
    <row r="2096" spans="17:39" x14ac:dyDescent="0.2">
      <c r="Q2096" s="11"/>
      <c r="Z2096"/>
      <c r="AA2096"/>
      <c r="AB2096"/>
      <c r="AC2096"/>
      <c r="AD2096"/>
      <c r="AE2096"/>
      <c r="AH2096" s="11"/>
      <c r="AI2096" s="11"/>
      <c r="AJ2096" s="11"/>
      <c r="AK2096" s="11"/>
      <c r="AL2096" s="11"/>
      <c r="AM2096" s="11"/>
    </row>
    <row r="2097" spans="17:39" x14ac:dyDescent="0.2">
      <c r="Q2097" s="11"/>
      <c r="Z2097"/>
      <c r="AA2097"/>
      <c r="AB2097"/>
      <c r="AC2097"/>
      <c r="AD2097"/>
      <c r="AE2097"/>
      <c r="AH2097" s="11"/>
      <c r="AI2097" s="11"/>
      <c r="AJ2097" s="11"/>
      <c r="AK2097" s="11"/>
      <c r="AL2097" s="11"/>
      <c r="AM2097" s="11"/>
    </row>
    <row r="2098" spans="17:39" x14ac:dyDescent="0.2">
      <c r="Q2098" s="11"/>
      <c r="Z2098"/>
      <c r="AA2098"/>
      <c r="AB2098"/>
      <c r="AC2098"/>
      <c r="AD2098"/>
      <c r="AE2098"/>
      <c r="AH2098" s="11"/>
      <c r="AI2098" s="11"/>
      <c r="AJ2098" s="11"/>
      <c r="AK2098" s="11"/>
      <c r="AL2098" s="11"/>
      <c r="AM2098" s="11"/>
    </row>
    <row r="2099" spans="17:39" x14ac:dyDescent="0.2">
      <c r="Q2099" s="11"/>
      <c r="Z2099"/>
      <c r="AA2099"/>
      <c r="AB2099"/>
      <c r="AC2099"/>
      <c r="AD2099"/>
      <c r="AE2099"/>
      <c r="AH2099" s="11"/>
      <c r="AI2099" s="11"/>
      <c r="AJ2099" s="11"/>
      <c r="AK2099" s="11"/>
      <c r="AL2099" s="11"/>
      <c r="AM2099" s="11"/>
    </row>
    <row r="2100" spans="17:39" x14ac:dyDescent="0.2">
      <c r="Q2100" s="11"/>
      <c r="Z2100"/>
      <c r="AA2100"/>
      <c r="AB2100"/>
      <c r="AC2100"/>
      <c r="AD2100"/>
      <c r="AE2100"/>
      <c r="AH2100" s="11"/>
      <c r="AI2100" s="11"/>
      <c r="AJ2100" s="11"/>
      <c r="AK2100" s="11"/>
      <c r="AL2100" s="11"/>
      <c r="AM2100" s="11"/>
    </row>
    <row r="2101" spans="17:39" x14ac:dyDescent="0.2">
      <c r="Q2101" s="11"/>
      <c r="Z2101"/>
      <c r="AA2101"/>
      <c r="AB2101"/>
      <c r="AC2101"/>
      <c r="AD2101"/>
      <c r="AE2101"/>
      <c r="AH2101" s="11"/>
      <c r="AI2101" s="11"/>
      <c r="AJ2101" s="11"/>
      <c r="AK2101" s="11"/>
      <c r="AL2101" s="11"/>
      <c r="AM2101" s="11"/>
    </row>
    <row r="2102" spans="17:39" x14ac:dyDescent="0.2">
      <c r="Q2102" s="11"/>
      <c r="Z2102"/>
      <c r="AA2102"/>
      <c r="AB2102"/>
      <c r="AC2102"/>
      <c r="AD2102"/>
      <c r="AE2102"/>
      <c r="AH2102" s="11"/>
      <c r="AI2102" s="11"/>
      <c r="AJ2102" s="11"/>
      <c r="AK2102" s="11"/>
      <c r="AL2102" s="11"/>
      <c r="AM2102" s="11"/>
    </row>
    <row r="2103" spans="17:39" x14ac:dyDescent="0.2">
      <c r="Q2103" s="11"/>
      <c r="Z2103"/>
      <c r="AA2103"/>
      <c r="AB2103"/>
      <c r="AC2103"/>
      <c r="AD2103"/>
      <c r="AE2103"/>
      <c r="AH2103" s="11"/>
      <c r="AI2103" s="11"/>
      <c r="AJ2103" s="11"/>
      <c r="AK2103" s="11"/>
      <c r="AL2103" s="11"/>
      <c r="AM2103" s="11"/>
    </row>
    <row r="2104" spans="17:39" x14ac:dyDescent="0.2">
      <c r="Q2104" s="11"/>
      <c r="Z2104"/>
      <c r="AA2104"/>
      <c r="AB2104"/>
      <c r="AC2104"/>
      <c r="AD2104"/>
      <c r="AE2104"/>
      <c r="AH2104" s="11"/>
      <c r="AI2104" s="11"/>
      <c r="AJ2104" s="11"/>
      <c r="AK2104" s="11"/>
      <c r="AL2104" s="11"/>
      <c r="AM2104" s="11"/>
    </row>
    <row r="2105" spans="17:39" x14ac:dyDescent="0.2">
      <c r="Q2105" s="11"/>
      <c r="Z2105"/>
      <c r="AA2105"/>
      <c r="AB2105"/>
      <c r="AC2105"/>
      <c r="AD2105"/>
      <c r="AE2105"/>
      <c r="AH2105" s="11"/>
      <c r="AI2105" s="11"/>
      <c r="AJ2105" s="11"/>
      <c r="AK2105" s="11"/>
      <c r="AL2105" s="11"/>
      <c r="AM2105" s="11"/>
    </row>
    <row r="2106" spans="17:39" x14ac:dyDescent="0.2">
      <c r="Q2106" s="11"/>
      <c r="Z2106"/>
      <c r="AA2106"/>
      <c r="AB2106"/>
      <c r="AC2106"/>
      <c r="AD2106"/>
      <c r="AE2106"/>
      <c r="AH2106" s="11"/>
      <c r="AI2106" s="11"/>
      <c r="AJ2106" s="11"/>
      <c r="AK2106" s="11"/>
      <c r="AL2106" s="11"/>
      <c r="AM2106" s="11"/>
    </row>
    <row r="2107" spans="17:39" x14ac:dyDescent="0.2">
      <c r="Q2107" s="11"/>
      <c r="Z2107"/>
      <c r="AA2107"/>
      <c r="AB2107"/>
      <c r="AC2107"/>
      <c r="AD2107"/>
      <c r="AE2107"/>
      <c r="AH2107" s="11"/>
      <c r="AI2107" s="11"/>
      <c r="AJ2107" s="11"/>
      <c r="AK2107" s="11"/>
      <c r="AL2107" s="11"/>
      <c r="AM2107" s="11"/>
    </row>
    <row r="2108" spans="17:39" x14ac:dyDescent="0.2">
      <c r="Q2108" s="11"/>
      <c r="Z2108"/>
      <c r="AA2108"/>
      <c r="AB2108"/>
      <c r="AC2108"/>
      <c r="AD2108"/>
      <c r="AE2108"/>
      <c r="AH2108" s="11"/>
      <c r="AI2108" s="11"/>
      <c r="AJ2108" s="11"/>
      <c r="AK2108" s="11"/>
      <c r="AL2108" s="11"/>
      <c r="AM2108" s="11"/>
    </row>
    <row r="2109" spans="17:39" x14ac:dyDescent="0.2">
      <c r="Q2109" s="11"/>
      <c r="Z2109"/>
      <c r="AA2109"/>
      <c r="AB2109"/>
      <c r="AC2109"/>
      <c r="AD2109"/>
      <c r="AE2109"/>
      <c r="AH2109" s="11"/>
      <c r="AI2109" s="11"/>
      <c r="AJ2109" s="11"/>
      <c r="AK2109" s="11"/>
      <c r="AL2109" s="11"/>
      <c r="AM2109" s="11"/>
    </row>
    <row r="2110" spans="17:39" x14ac:dyDescent="0.2">
      <c r="Q2110" s="11"/>
      <c r="Z2110"/>
      <c r="AA2110"/>
      <c r="AB2110"/>
      <c r="AC2110"/>
      <c r="AD2110"/>
      <c r="AE2110"/>
      <c r="AH2110" s="11"/>
      <c r="AI2110" s="11"/>
      <c r="AJ2110" s="11"/>
      <c r="AK2110" s="11"/>
      <c r="AL2110" s="11"/>
      <c r="AM2110" s="11"/>
    </row>
    <row r="2111" spans="17:39" x14ac:dyDescent="0.2">
      <c r="Q2111" s="11"/>
      <c r="Z2111"/>
      <c r="AA2111"/>
      <c r="AB2111"/>
      <c r="AC2111"/>
      <c r="AD2111"/>
      <c r="AE2111"/>
      <c r="AH2111" s="11"/>
      <c r="AI2111" s="11"/>
      <c r="AJ2111" s="11"/>
      <c r="AK2111" s="11"/>
      <c r="AL2111" s="11"/>
      <c r="AM2111" s="11"/>
    </row>
    <row r="2112" spans="17:39" x14ac:dyDescent="0.2">
      <c r="Q2112" s="11"/>
      <c r="Z2112"/>
      <c r="AA2112"/>
      <c r="AB2112"/>
      <c r="AC2112"/>
      <c r="AD2112"/>
      <c r="AE2112"/>
      <c r="AH2112" s="11"/>
      <c r="AI2112" s="11"/>
      <c r="AJ2112" s="11"/>
      <c r="AK2112" s="11"/>
      <c r="AL2112" s="11"/>
      <c r="AM2112" s="11"/>
    </row>
    <row r="2113" spans="17:39" x14ac:dyDescent="0.2">
      <c r="Q2113" s="11"/>
      <c r="Z2113"/>
      <c r="AA2113"/>
      <c r="AB2113"/>
      <c r="AC2113"/>
      <c r="AD2113"/>
      <c r="AE2113"/>
      <c r="AH2113" s="11"/>
      <c r="AI2113" s="11"/>
      <c r="AJ2113" s="11"/>
      <c r="AK2113" s="11"/>
      <c r="AL2113" s="11"/>
      <c r="AM2113" s="11"/>
    </row>
    <row r="2114" spans="17:39" x14ac:dyDescent="0.2">
      <c r="Q2114" s="11"/>
      <c r="Z2114"/>
      <c r="AA2114"/>
      <c r="AB2114"/>
      <c r="AC2114"/>
      <c r="AD2114"/>
      <c r="AE2114"/>
      <c r="AH2114" s="11"/>
      <c r="AI2114" s="11"/>
      <c r="AJ2114" s="11"/>
      <c r="AK2114" s="11"/>
      <c r="AL2114" s="11"/>
      <c r="AM2114" s="11"/>
    </row>
    <row r="2115" spans="17:39" x14ac:dyDescent="0.2">
      <c r="Q2115" s="11"/>
      <c r="Z2115"/>
      <c r="AA2115"/>
      <c r="AB2115"/>
      <c r="AC2115"/>
      <c r="AD2115"/>
      <c r="AE2115"/>
      <c r="AH2115" s="11"/>
      <c r="AI2115" s="11"/>
      <c r="AJ2115" s="11"/>
      <c r="AK2115" s="11"/>
      <c r="AL2115" s="11"/>
      <c r="AM2115" s="11"/>
    </row>
    <row r="2116" spans="17:39" x14ac:dyDescent="0.2">
      <c r="Q2116" s="11"/>
      <c r="Z2116"/>
      <c r="AA2116"/>
      <c r="AB2116"/>
      <c r="AC2116"/>
      <c r="AD2116"/>
      <c r="AE2116"/>
      <c r="AH2116" s="11"/>
      <c r="AI2116" s="11"/>
      <c r="AJ2116" s="11"/>
      <c r="AK2116" s="11"/>
      <c r="AL2116" s="11"/>
      <c r="AM2116" s="11"/>
    </row>
    <row r="2117" spans="17:39" x14ac:dyDescent="0.2">
      <c r="Q2117" s="11"/>
      <c r="Z2117"/>
      <c r="AA2117"/>
      <c r="AB2117"/>
      <c r="AC2117"/>
      <c r="AD2117"/>
      <c r="AE2117"/>
      <c r="AH2117" s="11"/>
      <c r="AI2117" s="11"/>
      <c r="AJ2117" s="11"/>
      <c r="AK2117" s="11"/>
      <c r="AL2117" s="11"/>
      <c r="AM2117" s="11"/>
    </row>
    <row r="2118" spans="17:39" x14ac:dyDescent="0.2">
      <c r="Q2118" s="11"/>
      <c r="Z2118"/>
      <c r="AA2118"/>
      <c r="AB2118"/>
      <c r="AC2118"/>
      <c r="AD2118"/>
      <c r="AE2118"/>
      <c r="AH2118" s="11"/>
      <c r="AI2118" s="11"/>
      <c r="AJ2118" s="11"/>
      <c r="AK2118" s="11"/>
      <c r="AL2118" s="11"/>
      <c r="AM2118" s="11"/>
    </row>
    <row r="2119" spans="17:39" x14ac:dyDescent="0.2">
      <c r="Q2119" s="11"/>
      <c r="Z2119"/>
      <c r="AA2119"/>
      <c r="AB2119"/>
      <c r="AC2119"/>
      <c r="AD2119"/>
      <c r="AE2119"/>
      <c r="AH2119" s="11"/>
      <c r="AI2119" s="11"/>
      <c r="AJ2119" s="11"/>
      <c r="AK2119" s="11"/>
      <c r="AL2119" s="11"/>
      <c r="AM2119" s="11"/>
    </row>
    <row r="2120" spans="17:39" x14ac:dyDescent="0.2">
      <c r="Q2120" s="11"/>
      <c r="Z2120"/>
      <c r="AA2120"/>
      <c r="AB2120"/>
      <c r="AC2120"/>
      <c r="AD2120"/>
      <c r="AE2120"/>
      <c r="AH2120" s="11"/>
      <c r="AI2120" s="11"/>
      <c r="AJ2120" s="11"/>
      <c r="AK2120" s="11"/>
      <c r="AL2120" s="11"/>
      <c r="AM2120" s="11"/>
    </row>
    <row r="2121" spans="17:39" x14ac:dyDescent="0.2">
      <c r="Q2121" s="11"/>
      <c r="Z2121"/>
      <c r="AA2121"/>
      <c r="AB2121"/>
      <c r="AC2121"/>
      <c r="AD2121"/>
      <c r="AE2121"/>
      <c r="AH2121" s="11"/>
      <c r="AI2121" s="11"/>
      <c r="AJ2121" s="11"/>
      <c r="AK2121" s="11"/>
      <c r="AL2121" s="11"/>
      <c r="AM2121" s="11"/>
    </row>
    <row r="2122" spans="17:39" x14ac:dyDescent="0.2">
      <c r="Q2122" s="11"/>
      <c r="Z2122"/>
      <c r="AA2122"/>
      <c r="AB2122"/>
      <c r="AC2122"/>
      <c r="AD2122"/>
      <c r="AE2122"/>
      <c r="AH2122" s="11"/>
      <c r="AI2122" s="11"/>
      <c r="AJ2122" s="11"/>
      <c r="AK2122" s="11"/>
      <c r="AL2122" s="11"/>
      <c r="AM2122" s="11"/>
    </row>
    <row r="2123" spans="17:39" x14ac:dyDescent="0.2">
      <c r="Q2123" s="11"/>
      <c r="Z2123"/>
      <c r="AA2123"/>
      <c r="AB2123"/>
      <c r="AC2123"/>
      <c r="AD2123"/>
      <c r="AE2123"/>
      <c r="AH2123" s="11"/>
      <c r="AI2123" s="11"/>
      <c r="AJ2123" s="11"/>
      <c r="AK2123" s="11"/>
      <c r="AL2123" s="11"/>
      <c r="AM2123" s="11"/>
    </row>
    <row r="2124" spans="17:39" x14ac:dyDescent="0.2">
      <c r="Q2124" s="11"/>
      <c r="Z2124"/>
      <c r="AA2124"/>
      <c r="AB2124"/>
      <c r="AC2124"/>
      <c r="AD2124"/>
      <c r="AE2124"/>
      <c r="AH2124" s="11"/>
      <c r="AI2124" s="11"/>
      <c r="AJ2124" s="11"/>
      <c r="AK2124" s="11"/>
      <c r="AL2124" s="11"/>
      <c r="AM2124" s="11"/>
    </row>
    <row r="2125" spans="17:39" x14ac:dyDescent="0.2">
      <c r="Q2125" s="11"/>
      <c r="Z2125"/>
      <c r="AA2125"/>
      <c r="AB2125"/>
      <c r="AC2125"/>
      <c r="AD2125"/>
      <c r="AE2125"/>
      <c r="AH2125" s="11"/>
      <c r="AI2125" s="11"/>
      <c r="AJ2125" s="11"/>
      <c r="AK2125" s="11"/>
      <c r="AL2125" s="11"/>
      <c r="AM2125" s="11"/>
    </row>
    <row r="2126" spans="17:39" x14ac:dyDescent="0.2">
      <c r="Q2126" s="11"/>
      <c r="Z2126"/>
      <c r="AA2126"/>
      <c r="AB2126"/>
      <c r="AC2126"/>
      <c r="AD2126"/>
      <c r="AE2126"/>
      <c r="AH2126" s="11"/>
      <c r="AI2126" s="11"/>
      <c r="AJ2126" s="11"/>
      <c r="AK2126" s="11"/>
      <c r="AL2126" s="11"/>
      <c r="AM2126" s="11"/>
    </row>
    <row r="2127" spans="17:39" x14ac:dyDescent="0.2">
      <c r="Q2127" s="11"/>
      <c r="Z2127"/>
      <c r="AA2127"/>
      <c r="AB2127"/>
      <c r="AC2127"/>
      <c r="AD2127"/>
      <c r="AE2127"/>
      <c r="AH2127" s="11"/>
      <c r="AI2127" s="11"/>
      <c r="AJ2127" s="11"/>
      <c r="AK2127" s="11"/>
      <c r="AL2127" s="11"/>
      <c r="AM2127" s="11"/>
    </row>
    <row r="2128" spans="17:39" x14ac:dyDescent="0.2">
      <c r="Q2128" s="11"/>
      <c r="Z2128"/>
      <c r="AA2128"/>
      <c r="AB2128"/>
      <c r="AC2128"/>
      <c r="AD2128"/>
      <c r="AE2128"/>
      <c r="AH2128" s="11"/>
      <c r="AI2128" s="11"/>
      <c r="AJ2128" s="11"/>
      <c r="AK2128" s="11"/>
      <c r="AL2128" s="11"/>
      <c r="AM2128" s="11"/>
    </row>
    <row r="2129" spans="17:39" x14ac:dyDescent="0.2">
      <c r="Q2129" s="11"/>
      <c r="Z2129"/>
      <c r="AA2129"/>
      <c r="AB2129"/>
      <c r="AC2129"/>
      <c r="AD2129"/>
      <c r="AE2129"/>
      <c r="AH2129" s="11"/>
      <c r="AI2129" s="11"/>
      <c r="AJ2129" s="11"/>
      <c r="AK2129" s="11"/>
      <c r="AL2129" s="11"/>
      <c r="AM2129" s="11"/>
    </row>
    <row r="2130" spans="17:39" x14ac:dyDescent="0.2">
      <c r="Q2130" s="11"/>
      <c r="Z2130"/>
      <c r="AA2130"/>
      <c r="AB2130"/>
      <c r="AC2130"/>
      <c r="AD2130"/>
      <c r="AE2130"/>
      <c r="AH2130" s="11"/>
      <c r="AI2130" s="11"/>
      <c r="AJ2130" s="11"/>
      <c r="AK2130" s="11"/>
      <c r="AL2130" s="11"/>
      <c r="AM2130" s="11"/>
    </row>
    <row r="2131" spans="17:39" x14ac:dyDescent="0.2">
      <c r="Q2131" s="11"/>
      <c r="Z2131"/>
      <c r="AA2131"/>
      <c r="AB2131"/>
      <c r="AC2131"/>
      <c r="AD2131"/>
      <c r="AE2131"/>
      <c r="AH2131" s="11"/>
      <c r="AI2131" s="11"/>
      <c r="AJ2131" s="11"/>
      <c r="AK2131" s="11"/>
      <c r="AL2131" s="11"/>
      <c r="AM2131" s="11"/>
    </row>
    <row r="2132" spans="17:39" x14ac:dyDescent="0.2">
      <c r="Q2132" s="11"/>
      <c r="Z2132"/>
      <c r="AA2132"/>
      <c r="AB2132"/>
      <c r="AC2132"/>
      <c r="AD2132"/>
      <c r="AE2132"/>
      <c r="AH2132" s="11"/>
      <c r="AI2132" s="11"/>
      <c r="AJ2132" s="11"/>
      <c r="AK2132" s="11"/>
      <c r="AL2132" s="11"/>
      <c r="AM2132" s="11"/>
    </row>
    <row r="2133" spans="17:39" x14ac:dyDescent="0.2">
      <c r="Q2133" s="11"/>
      <c r="Z2133"/>
      <c r="AA2133"/>
      <c r="AB2133"/>
      <c r="AC2133"/>
      <c r="AD2133"/>
      <c r="AE2133"/>
      <c r="AH2133" s="11"/>
      <c r="AI2133" s="11"/>
      <c r="AJ2133" s="11"/>
      <c r="AK2133" s="11"/>
      <c r="AL2133" s="11"/>
      <c r="AM2133" s="11"/>
    </row>
    <row r="2134" spans="17:39" x14ac:dyDescent="0.2">
      <c r="Q2134" s="11"/>
      <c r="Z2134"/>
      <c r="AA2134"/>
      <c r="AB2134"/>
      <c r="AC2134"/>
      <c r="AD2134"/>
      <c r="AE2134"/>
      <c r="AH2134" s="11"/>
      <c r="AI2134" s="11"/>
      <c r="AJ2134" s="11"/>
      <c r="AK2134" s="11"/>
      <c r="AL2134" s="11"/>
      <c r="AM2134" s="11"/>
    </row>
    <row r="2135" spans="17:39" x14ac:dyDescent="0.2">
      <c r="Q2135" s="11"/>
      <c r="Z2135"/>
      <c r="AA2135"/>
      <c r="AB2135"/>
      <c r="AC2135"/>
      <c r="AD2135"/>
      <c r="AE2135"/>
      <c r="AH2135" s="11"/>
      <c r="AI2135" s="11"/>
      <c r="AJ2135" s="11"/>
      <c r="AK2135" s="11"/>
      <c r="AL2135" s="11"/>
      <c r="AM2135" s="11"/>
    </row>
    <row r="2136" spans="17:39" x14ac:dyDescent="0.2">
      <c r="Q2136" s="11"/>
      <c r="Z2136"/>
      <c r="AA2136"/>
      <c r="AB2136"/>
      <c r="AC2136"/>
      <c r="AD2136"/>
      <c r="AE2136"/>
      <c r="AH2136" s="11"/>
      <c r="AI2136" s="11"/>
      <c r="AJ2136" s="11"/>
      <c r="AK2136" s="11"/>
      <c r="AL2136" s="11"/>
      <c r="AM2136" s="11"/>
    </row>
    <row r="2137" spans="17:39" x14ac:dyDescent="0.2">
      <c r="Q2137" s="11"/>
      <c r="Z2137"/>
      <c r="AA2137"/>
      <c r="AB2137"/>
      <c r="AC2137"/>
      <c r="AD2137"/>
      <c r="AE2137"/>
      <c r="AH2137" s="11"/>
      <c r="AI2137" s="11"/>
      <c r="AJ2137" s="11"/>
      <c r="AK2137" s="11"/>
      <c r="AL2137" s="11"/>
      <c r="AM2137" s="11"/>
    </row>
    <row r="2138" spans="17:39" x14ac:dyDescent="0.2">
      <c r="Q2138" s="11"/>
      <c r="Z2138"/>
      <c r="AA2138"/>
      <c r="AB2138"/>
      <c r="AC2138"/>
      <c r="AD2138"/>
      <c r="AE2138"/>
      <c r="AH2138" s="11"/>
      <c r="AI2138" s="11"/>
      <c r="AJ2138" s="11"/>
      <c r="AK2138" s="11"/>
      <c r="AL2138" s="11"/>
      <c r="AM2138" s="11"/>
    </row>
    <row r="2139" spans="17:39" x14ac:dyDescent="0.2">
      <c r="Q2139" s="11"/>
      <c r="Z2139"/>
      <c r="AA2139"/>
      <c r="AB2139"/>
      <c r="AC2139"/>
      <c r="AD2139"/>
      <c r="AE2139"/>
      <c r="AH2139" s="11"/>
      <c r="AI2139" s="11"/>
      <c r="AJ2139" s="11"/>
      <c r="AK2139" s="11"/>
      <c r="AL2139" s="11"/>
      <c r="AM2139" s="11"/>
    </row>
    <row r="2140" spans="17:39" x14ac:dyDescent="0.2">
      <c r="Q2140" s="11"/>
      <c r="Z2140"/>
      <c r="AA2140"/>
      <c r="AB2140"/>
      <c r="AC2140"/>
      <c r="AD2140"/>
      <c r="AE2140"/>
      <c r="AH2140" s="11"/>
      <c r="AI2140" s="11"/>
      <c r="AJ2140" s="11"/>
      <c r="AK2140" s="11"/>
      <c r="AL2140" s="11"/>
      <c r="AM2140" s="11"/>
    </row>
    <row r="2141" spans="17:39" x14ac:dyDescent="0.2">
      <c r="Q2141" s="11"/>
      <c r="Z2141"/>
      <c r="AA2141"/>
      <c r="AB2141"/>
      <c r="AC2141"/>
      <c r="AD2141"/>
      <c r="AE2141"/>
      <c r="AH2141" s="11"/>
      <c r="AI2141" s="11"/>
      <c r="AJ2141" s="11"/>
      <c r="AK2141" s="11"/>
      <c r="AL2141" s="11"/>
      <c r="AM2141" s="11"/>
    </row>
    <row r="2142" spans="17:39" x14ac:dyDescent="0.2">
      <c r="Q2142" s="11"/>
      <c r="Z2142"/>
      <c r="AA2142"/>
      <c r="AB2142"/>
      <c r="AC2142"/>
      <c r="AD2142"/>
      <c r="AE2142"/>
      <c r="AH2142" s="11"/>
      <c r="AI2142" s="11"/>
      <c r="AJ2142" s="11"/>
      <c r="AK2142" s="11"/>
      <c r="AL2142" s="11"/>
      <c r="AM2142" s="11"/>
    </row>
    <row r="2143" spans="17:39" x14ac:dyDescent="0.2">
      <c r="Q2143" s="11"/>
      <c r="Z2143"/>
      <c r="AA2143"/>
      <c r="AB2143"/>
      <c r="AC2143"/>
      <c r="AD2143"/>
      <c r="AE2143"/>
      <c r="AH2143" s="11"/>
      <c r="AI2143" s="11"/>
      <c r="AJ2143" s="11"/>
      <c r="AK2143" s="11"/>
      <c r="AL2143" s="11"/>
      <c r="AM2143" s="11"/>
    </row>
    <row r="2144" spans="17:39" x14ac:dyDescent="0.2">
      <c r="Q2144" s="11"/>
      <c r="Z2144"/>
      <c r="AA2144"/>
      <c r="AB2144"/>
      <c r="AC2144"/>
      <c r="AD2144"/>
      <c r="AE2144"/>
      <c r="AH2144" s="11"/>
      <c r="AI2144" s="11"/>
      <c r="AJ2144" s="11"/>
      <c r="AK2144" s="11"/>
      <c r="AL2144" s="11"/>
      <c r="AM2144" s="11"/>
    </row>
    <row r="2145" spans="17:39" x14ac:dyDescent="0.2">
      <c r="Q2145" s="11"/>
      <c r="Z2145"/>
      <c r="AA2145"/>
      <c r="AB2145"/>
      <c r="AC2145"/>
      <c r="AD2145"/>
      <c r="AE2145"/>
      <c r="AH2145" s="11"/>
      <c r="AI2145" s="11"/>
      <c r="AJ2145" s="11"/>
      <c r="AK2145" s="11"/>
      <c r="AL2145" s="11"/>
      <c r="AM2145" s="11"/>
    </row>
    <row r="2146" spans="17:39" x14ac:dyDescent="0.2">
      <c r="Q2146" s="11"/>
      <c r="Z2146"/>
      <c r="AA2146"/>
      <c r="AB2146"/>
      <c r="AC2146"/>
      <c r="AD2146"/>
      <c r="AE2146"/>
      <c r="AH2146" s="11"/>
      <c r="AI2146" s="11"/>
      <c r="AJ2146" s="11"/>
      <c r="AK2146" s="11"/>
      <c r="AL2146" s="11"/>
      <c r="AM2146" s="11"/>
    </row>
    <row r="2147" spans="17:39" x14ac:dyDescent="0.2">
      <c r="Q2147" s="11"/>
      <c r="Z2147"/>
      <c r="AA2147"/>
      <c r="AB2147"/>
      <c r="AC2147"/>
      <c r="AD2147"/>
      <c r="AE2147"/>
      <c r="AH2147" s="11"/>
      <c r="AI2147" s="11"/>
      <c r="AJ2147" s="11"/>
      <c r="AK2147" s="11"/>
      <c r="AL2147" s="11"/>
      <c r="AM2147" s="11"/>
    </row>
    <row r="2148" spans="17:39" x14ac:dyDescent="0.2">
      <c r="Q2148" s="11"/>
      <c r="Z2148"/>
      <c r="AA2148"/>
      <c r="AB2148"/>
      <c r="AC2148"/>
      <c r="AD2148"/>
      <c r="AE2148"/>
      <c r="AH2148" s="11"/>
      <c r="AI2148" s="11"/>
      <c r="AJ2148" s="11"/>
      <c r="AK2148" s="11"/>
      <c r="AL2148" s="11"/>
      <c r="AM2148" s="11"/>
    </row>
    <row r="2149" spans="17:39" x14ac:dyDescent="0.2">
      <c r="Q2149" s="11"/>
      <c r="Z2149"/>
      <c r="AA2149"/>
      <c r="AB2149"/>
      <c r="AC2149"/>
      <c r="AD2149"/>
      <c r="AE2149"/>
      <c r="AH2149" s="11"/>
      <c r="AI2149" s="11"/>
      <c r="AJ2149" s="11"/>
      <c r="AK2149" s="11"/>
      <c r="AL2149" s="11"/>
      <c r="AM2149" s="11"/>
    </row>
    <row r="2150" spans="17:39" x14ac:dyDescent="0.2">
      <c r="Q2150" s="11"/>
      <c r="Z2150"/>
      <c r="AA2150"/>
      <c r="AB2150"/>
      <c r="AC2150"/>
      <c r="AD2150"/>
      <c r="AE2150"/>
      <c r="AH2150" s="11"/>
      <c r="AI2150" s="11"/>
      <c r="AJ2150" s="11"/>
      <c r="AK2150" s="11"/>
      <c r="AL2150" s="11"/>
      <c r="AM2150" s="11"/>
    </row>
    <row r="2151" spans="17:39" x14ac:dyDescent="0.2">
      <c r="Q2151" s="11"/>
      <c r="Z2151"/>
      <c r="AA2151"/>
      <c r="AB2151"/>
      <c r="AC2151"/>
      <c r="AD2151"/>
      <c r="AE2151"/>
      <c r="AH2151" s="11"/>
      <c r="AI2151" s="11"/>
      <c r="AJ2151" s="11"/>
      <c r="AK2151" s="11"/>
      <c r="AL2151" s="11"/>
      <c r="AM2151" s="11"/>
    </row>
    <row r="2152" spans="17:39" x14ac:dyDescent="0.2">
      <c r="Q2152" s="11"/>
      <c r="Z2152"/>
      <c r="AA2152"/>
      <c r="AB2152"/>
      <c r="AC2152"/>
      <c r="AD2152"/>
      <c r="AE2152"/>
      <c r="AH2152" s="11"/>
      <c r="AI2152" s="11"/>
      <c r="AJ2152" s="11"/>
      <c r="AK2152" s="11"/>
      <c r="AL2152" s="11"/>
      <c r="AM2152" s="11"/>
    </row>
    <row r="2153" spans="17:39" x14ac:dyDescent="0.2">
      <c r="Q2153" s="11"/>
      <c r="Z2153"/>
      <c r="AA2153"/>
      <c r="AB2153"/>
      <c r="AC2153"/>
      <c r="AD2153"/>
      <c r="AE2153"/>
      <c r="AH2153" s="11"/>
      <c r="AI2153" s="11"/>
      <c r="AJ2153" s="11"/>
      <c r="AK2153" s="11"/>
      <c r="AL2153" s="11"/>
      <c r="AM2153" s="11"/>
    </row>
    <row r="2154" spans="17:39" x14ac:dyDescent="0.2">
      <c r="Q2154" s="11"/>
      <c r="Z2154"/>
      <c r="AA2154"/>
      <c r="AB2154"/>
      <c r="AC2154"/>
      <c r="AD2154"/>
      <c r="AE2154"/>
      <c r="AH2154" s="11"/>
      <c r="AI2154" s="11"/>
      <c r="AJ2154" s="11"/>
      <c r="AK2154" s="11"/>
      <c r="AL2154" s="11"/>
      <c r="AM2154" s="11"/>
    </row>
    <row r="2155" spans="17:39" x14ac:dyDescent="0.2">
      <c r="Q2155" s="11"/>
      <c r="Z2155"/>
      <c r="AA2155"/>
      <c r="AB2155"/>
      <c r="AC2155"/>
      <c r="AD2155"/>
      <c r="AE2155"/>
      <c r="AH2155" s="11"/>
      <c r="AI2155" s="11"/>
      <c r="AJ2155" s="11"/>
      <c r="AK2155" s="11"/>
      <c r="AL2155" s="11"/>
      <c r="AM2155" s="11"/>
    </row>
    <row r="2156" spans="17:39" x14ac:dyDescent="0.2">
      <c r="Q2156" s="11"/>
      <c r="Z2156"/>
      <c r="AA2156"/>
      <c r="AB2156"/>
      <c r="AC2156"/>
      <c r="AD2156"/>
      <c r="AE2156"/>
      <c r="AH2156" s="11"/>
      <c r="AI2156" s="11"/>
      <c r="AJ2156" s="11"/>
      <c r="AK2156" s="11"/>
      <c r="AL2156" s="11"/>
      <c r="AM2156" s="11"/>
    </row>
    <row r="2157" spans="17:39" x14ac:dyDescent="0.2">
      <c r="Q2157" s="11"/>
      <c r="Z2157"/>
      <c r="AA2157"/>
      <c r="AB2157"/>
      <c r="AC2157"/>
      <c r="AD2157"/>
      <c r="AE2157"/>
      <c r="AH2157" s="11"/>
      <c r="AI2157" s="11"/>
      <c r="AJ2157" s="11"/>
      <c r="AK2157" s="11"/>
      <c r="AL2157" s="11"/>
      <c r="AM2157" s="11"/>
    </row>
    <row r="2158" spans="17:39" x14ac:dyDescent="0.2">
      <c r="Q2158" s="11"/>
      <c r="Z2158"/>
      <c r="AA2158"/>
      <c r="AB2158"/>
      <c r="AC2158"/>
      <c r="AD2158"/>
      <c r="AE2158"/>
      <c r="AH2158" s="11"/>
      <c r="AI2158" s="11"/>
      <c r="AJ2158" s="11"/>
      <c r="AK2158" s="11"/>
      <c r="AL2158" s="11"/>
      <c r="AM2158" s="11"/>
    </row>
    <row r="2159" spans="17:39" x14ac:dyDescent="0.2">
      <c r="Q2159" s="11"/>
      <c r="Z2159"/>
      <c r="AA2159"/>
      <c r="AB2159"/>
      <c r="AC2159"/>
      <c r="AD2159"/>
      <c r="AE2159"/>
      <c r="AH2159" s="11"/>
      <c r="AI2159" s="11"/>
      <c r="AJ2159" s="11"/>
      <c r="AK2159" s="11"/>
      <c r="AL2159" s="11"/>
      <c r="AM2159" s="11"/>
    </row>
    <row r="2160" spans="17:39" x14ac:dyDescent="0.2">
      <c r="Q2160" s="11"/>
      <c r="Z2160"/>
      <c r="AA2160"/>
      <c r="AB2160"/>
      <c r="AC2160"/>
      <c r="AD2160"/>
      <c r="AE2160"/>
      <c r="AH2160" s="11"/>
      <c r="AI2160" s="11"/>
      <c r="AJ2160" s="11"/>
      <c r="AK2160" s="11"/>
      <c r="AL2160" s="11"/>
      <c r="AM2160" s="11"/>
    </row>
    <row r="2161" spans="17:39" x14ac:dyDescent="0.2">
      <c r="Q2161" s="11"/>
      <c r="Z2161"/>
      <c r="AA2161"/>
      <c r="AB2161"/>
      <c r="AC2161"/>
      <c r="AD2161"/>
      <c r="AE2161"/>
      <c r="AH2161" s="11"/>
      <c r="AI2161" s="11"/>
      <c r="AJ2161" s="11"/>
      <c r="AK2161" s="11"/>
      <c r="AL2161" s="11"/>
      <c r="AM2161" s="11"/>
    </row>
    <row r="2162" spans="17:39" x14ac:dyDescent="0.2">
      <c r="Q2162" s="11"/>
      <c r="Z2162"/>
      <c r="AA2162"/>
      <c r="AB2162"/>
      <c r="AC2162"/>
      <c r="AD2162"/>
      <c r="AE2162"/>
      <c r="AH2162" s="11"/>
      <c r="AI2162" s="11"/>
      <c r="AJ2162" s="11"/>
      <c r="AK2162" s="11"/>
      <c r="AL2162" s="11"/>
      <c r="AM2162" s="11"/>
    </row>
    <row r="2163" spans="17:39" x14ac:dyDescent="0.2">
      <c r="Q2163" s="11"/>
      <c r="Z2163"/>
      <c r="AA2163"/>
      <c r="AB2163"/>
      <c r="AC2163"/>
      <c r="AD2163"/>
      <c r="AE2163"/>
      <c r="AH2163" s="11"/>
      <c r="AI2163" s="11"/>
      <c r="AJ2163" s="11"/>
      <c r="AK2163" s="11"/>
      <c r="AL2163" s="11"/>
      <c r="AM2163" s="11"/>
    </row>
    <row r="2164" spans="17:39" x14ac:dyDescent="0.2">
      <c r="Q2164" s="11"/>
      <c r="Z2164"/>
      <c r="AA2164"/>
      <c r="AB2164"/>
      <c r="AC2164"/>
      <c r="AD2164"/>
      <c r="AE2164"/>
      <c r="AH2164" s="11"/>
      <c r="AI2164" s="11"/>
      <c r="AJ2164" s="11"/>
      <c r="AK2164" s="11"/>
      <c r="AL2164" s="11"/>
      <c r="AM2164" s="11"/>
    </row>
    <row r="2165" spans="17:39" x14ac:dyDescent="0.2">
      <c r="Q2165" s="11"/>
      <c r="Z2165"/>
      <c r="AA2165"/>
      <c r="AB2165"/>
      <c r="AC2165"/>
      <c r="AD2165"/>
      <c r="AE2165"/>
      <c r="AH2165" s="11"/>
      <c r="AI2165" s="11"/>
      <c r="AJ2165" s="11"/>
      <c r="AK2165" s="11"/>
      <c r="AL2165" s="11"/>
      <c r="AM2165" s="11"/>
    </row>
    <row r="2166" spans="17:39" x14ac:dyDescent="0.2">
      <c r="Q2166" s="11"/>
      <c r="Z2166"/>
      <c r="AA2166"/>
      <c r="AB2166"/>
      <c r="AC2166"/>
      <c r="AD2166"/>
      <c r="AE2166"/>
      <c r="AH2166" s="11"/>
      <c r="AI2166" s="11"/>
      <c r="AJ2166" s="11"/>
      <c r="AK2166" s="11"/>
      <c r="AL2166" s="11"/>
      <c r="AM2166" s="11"/>
    </row>
    <row r="2167" spans="17:39" x14ac:dyDescent="0.2">
      <c r="Q2167" s="11"/>
      <c r="Z2167"/>
      <c r="AA2167"/>
      <c r="AB2167"/>
      <c r="AC2167"/>
      <c r="AD2167"/>
      <c r="AE2167"/>
      <c r="AH2167" s="11"/>
      <c r="AI2167" s="11"/>
      <c r="AJ2167" s="11"/>
      <c r="AK2167" s="11"/>
      <c r="AL2167" s="11"/>
      <c r="AM2167" s="11"/>
    </row>
    <row r="2168" spans="17:39" x14ac:dyDescent="0.2">
      <c r="Q2168" s="11"/>
      <c r="Z2168"/>
      <c r="AA2168"/>
      <c r="AB2168"/>
      <c r="AC2168"/>
      <c r="AD2168"/>
      <c r="AE2168"/>
      <c r="AH2168" s="11"/>
      <c r="AI2168" s="11"/>
      <c r="AJ2168" s="11"/>
      <c r="AK2168" s="11"/>
      <c r="AL2168" s="11"/>
      <c r="AM2168" s="11"/>
    </row>
    <row r="2169" spans="17:39" x14ac:dyDescent="0.2">
      <c r="Q2169" s="11"/>
      <c r="Z2169"/>
      <c r="AA2169"/>
      <c r="AB2169"/>
      <c r="AC2169"/>
      <c r="AD2169"/>
      <c r="AE2169"/>
      <c r="AH2169" s="11"/>
      <c r="AI2169" s="11"/>
      <c r="AJ2169" s="11"/>
      <c r="AK2169" s="11"/>
      <c r="AL2169" s="11"/>
      <c r="AM2169" s="11"/>
    </row>
    <row r="2170" spans="17:39" x14ac:dyDescent="0.2">
      <c r="Q2170" s="11"/>
      <c r="Z2170"/>
      <c r="AA2170"/>
      <c r="AB2170"/>
      <c r="AC2170"/>
      <c r="AD2170"/>
      <c r="AE2170"/>
      <c r="AH2170" s="11"/>
      <c r="AI2170" s="11"/>
      <c r="AJ2170" s="11"/>
      <c r="AK2170" s="11"/>
      <c r="AL2170" s="11"/>
      <c r="AM2170" s="11"/>
    </row>
    <row r="2171" spans="17:39" x14ac:dyDescent="0.2">
      <c r="Q2171" s="11"/>
      <c r="Z2171"/>
      <c r="AA2171"/>
      <c r="AB2171"/>
      <c r="AC2171"/>
      <c r="AD2171"/>
      <c r="AE2171"/>
      <c r="AH2171" s="11"/>
      <c r="AI2171" s="11"/>
      <c r="AJ2171" s="11"/>
      <c r="AK2171" s="11"/>
      <c r="AL2171" s="11"/>
      <c r="AM2171" s="11"/>
    </row>
    <row r="2172" spans="17:39" x14ac:dyDescent="0.2">
      <c r="Q2172" s="11"/>
      <c r="Z2172"/>
      <c r="AA2172"/>
      <c r="AB2172"/>
      <c r="AC2172"/>
      <c r="AD2172"/>
      <c r="AE2172"/>
      <c r="AH2172" s="11"/>
      <c r="AI2172" s="11"/>
      <c r="AJ2172" s="11"/>
      <c r="AK2172" s="11"/>
      <c r="AL2172" s="11"/>
      <c r="AM2172" s="11"/>
    </row>
    <row r="2173" spans="17:39" x14ac:dyDescent="0.2">
      <c r="Q2173" s="11"/>
      <c r="Z2173"/>
      <c r="AA2173"/>
      <c r="AB2173"/>
      <c r="AC2173"/>
      <c r="AD2173"/>
      <c r="AE2173"/>
      <c r="AH2173" s="11"/>
      <c r="AI2173" s="11"/>
      <c r="AJ2173" s="11"/>
      <c r="AK2173" s="11"/>
      <c r="AL2173" s="11"/>
      <c r="AM2173" s="11"/>
    </row>
    <row r="2174" spans="17:39" x14ac:dyDescent="0.2">
      <c r="Q2174" s="11"/>
      <c r="Z2174"/>
      <c r="AA2174"/>
      <c r="AB2174"/>
      <c r="AC2174"/>
      <c r="AD2174"/>
      <c r="AE2174"/>
      <c r="AH2174" s="11"/>
      <c r="AI2174" s="11"/>
      <c r="AJ2174" s="11"/>
      <c r="AK2174" s="11"/>
      <c r="AL2174" s="11"/>
      <c r="AM2174" s="11"/>
    </row>
    <row r="2175" spans="17:39" x14ac:dyDescent="0.2">
      <c r="Q2175" s="11"/>
      <c r="Z2175"/>
      <c r="AA2175"/>
      <c r="AB2175"/>
      <c r="AC2175"/>
      <c r="AD2175"/>
      <c r="AE2175"/>
      <c r="AH2175" s="11"/>
      <c r="AI2175" s="11"/>
      <c r="AJ2175" s="11"/>
      <c r="AK2175" s="11"/>
      <c r="AL2175" s="11"/>
      <c r="AM2175" s="11"/>
    </row>
    <row r="2176" spans="17:39" x14ac:dyDescent="0.2">
      <c r="Q2176" s="11"/>
      <c r="Z2176"/>
      <c r="AA2176"/>
      <c r="AB2176"/>
      <c r="AC2176"/>
      <c r="AD2176"/>
      <c r="AE2176"/>
      <c r="AH2176" s="11"/>
      <c r="AI2176" s="11"/>
      <c r="AJ2176" s="11"/>
      <c r="AK2176" s="11"/>
      <c r="AL2176" s="11"/>
      <c r="AM2176" s="11"/>
    </row>
    <row r="2177" spans="17:39" x14ac:dyDescent="0.2">
      <c r="Q2177" s="11"/>
      <c r="Z2177"/>
      <c r="AA2177"/>
      <c r="AB2177"/>
      <c r="AC2177"/>
      <c r="AD2177"/>
      <c r="AE2177"/>
      <c r="AH2177" s="11"/>
      <c r="AI2177" s="11"/>
      <c r="AJ2177" s="11"/>
      <c r="AK2177" s="11"/>
      <c r="AL2177" s="11"/>
      <c r="AM2177" s="11"/>
    </row>
    <row r="2178" spans="17:39" x14ac:dyDescent="0.2">
      <c r="Q2178" s="11"/>
      <c r="Z2178"/>
      <c r="AA2178"/>
      <c r="AB2178"/>
      <c r="AC2178"/>
      <c r="AD2178"/>
      <c r="AE2178"/>
      <c r="AH2178" s="11"/>
      <c r="AI2178" s="11"/>
      <c r="AJ2178" s="11"/>
      <c r="AK2178" s="11"/>
      <c r="AL2178" s="11"/>
      <c r="AM2178" s="11"/>
    </row>
    <row r="2179" spans="17:39" x14ac:dyDescent="0.2">
      <c r="Q2179" s="11"/>
      <c r="Z2179"/>
      <c r="AA2179"/>
      <c r="AB2179"/>
      <c r="AC2179"/>
      <c r="AD2179"/>
      <c r="AE2179"/>
      <c r="AH2179" s="11"/>
      <c r="AI2179" s="11"/>
      <c r="AJ2179" s="11"/>
      <c r="AK2179" s="11"/>
      <c r="AL2179" s="11"/>
      <c r="AM2179" s="11"/>
    </row>
    <row r="2180" spans="17:39" x14ac:dyDescent="0.2">
      <c r="Q2180" s="11"/>
      <c r="Z2180"/>
      <c r="AA2180"/>
      <c r="AB2180"/>
      <c r="AC2180"/>
      <c r="AD2180"/>
      <c r="AE2180"/>
      <c r="AH2180" s="11"/>
      <c r="AI2180" s="11"/>
      <c r="AJ2180" s="11"/>
      <c r="AK2180" s="11"/>
      <c r="AL2180" s="11"/>
      <c r="AM2180" s="11"/>
    </row>
    <row r="2181" spans="17:39" x14ac:dyDescent="0.2">
      <c r="Q2181" s="11"/>
      <c r="Z2181"/>
      <c r="AA2181"/>
      <c r="AB2181"/>
      <c r="AC2181"/>
      <c r="AD2181"/>
      <c r="AE2181"/>
      <c r="AH2181" s="11"/>
      <c r="AI2181" s="11"/>
      <c r="AJ2181" s="11"/>
      <c r="AK2181" s="11"/>
      <c r="AL2181" s="11"/>
      <c r="AM2181" s="11"/>
    </row>
    <row r="2182" spans="17:39" x14ac:dyDescent="0.2">
      <c r="Q2182" s="11"/>
      <c r="Z2182"/>
      <c r="AA2182"/>
      <c r="AB2182"/>
      <c r="AC2182"/>
      <c r="AD2182"/>
      <c r="AE2182"/>
      <c r="AH2182" s="11"/>
      <c r="AI2182" s="11"/>
      <c r="AJ2182" s="11"/>
      <c r="AK2182" s="11"/>
      <c r="AL2182" s="11"/>
      <c r="AM2182" s="11"/>
    </row>
    <row r="2183" spans="17:39" x14ac:dyDescent="0.2">
      <c r="Q2183" s="11"/>
      <c r="Z2183"/>
      <c r="AA2183"/>
      <c r="AB2183"/>
      <c r="AC2183"/>
      <c r="AD2183"/>
      <c r="AE2183"/>
      <c r="AH2183" s="11"/>
      <c r="AI2183" s="11"/>
      <c r="AJ2183" s="11"/>
      <c r="AK2183" s="11"/>
      <c r="AL2183" s="11"/>
      <c r="AM2183" s="11"/>
    </row>
    <row r="2184" spans="17:39" x14ac:dyDescent="0.2">
      <c r="Q2184" s="11"/>
      <c r="Z2184"/>
      <c r="AA2184"/>
      <c r="AB2184"/>
      <c r="AC2184"/>
      <c r="AD2184"/>
      <c r="AE2184"/>
      <c r="AH2184" s="11"/>
      <c r="AI2184" s="11"/>
      <c r="AJ2184" s="11"/>
      <c r="AK2184" s="11"/>
      <c r="AL2184" s="11"/>
      <c r="AM2184" s="11"/>
    </row>
    <row r="2185" spans="17:39" x14ac:dyDescent="0.2">
      <c r="Q2185" s="11"/>
      <c r="Z2185"/>
      <c r="AA2185"/>
      <c r="AB2185"/>
      <c r="AC2185"/>
      <c r="AD2185"/>
      <c r="AE2185"/>
      <c r="AH2185" s="11"/>
      <c r="AI2185" s="11"/>
      <c r="AJ2185" s="11"/>
      <c r="AK2185" s="11"/>
      <c r="AL2185" s="11"/>
      <c r="AM2185" s="11"/>
    </row>
    <row r="2186" spans="17:39" x14ac:dyDescent="0.2">
      <c r="Q2186" s="11"/>
      <c r="Z2186"/>
      <c r="AA2186"/>
      <c r="AB2186"/>
      <c r="AC2186"/>
      <c r="AD2186"/>
      <c r="AE2186"/>
      <c r="AH2186" s="11"/>
      <c r="AI2186" s="11"/>
      <c r="AJ2186" s="11"/>
      <c r="AK2186" s="11"/>
      <c r="AL2186" s="11"/>
      <c r="AM2186" s="11"/>
    </row>
    <row r="2187" spans="17:39" x14ac:dyDescent="0.2">
      <c r="Q2187" s="11"/>
      <c r="Z2187"/>
      <c r="AA2187"/>
      <c r="AB2187"/>
      <c r="AC2187"/>
      <c r="AD2187"/>
      <c r="AE2187"/>
      <c r="AH2187" s="11"/>
      <c r="AI2187" s="11"/>
      <c r="AJ2187" s="11"/>
      <c r="AK2187" s="11"/>
      <c r="AL2187" s="11"/>
      <c r="AM2187" s="11"/>
    </row>
    <row r="2188" spans="17:39" x14ac:dyDescent="0.2">
      <c r="Q2188" s="11"/>
      <c r="Z2188"/>
      <c r="AA2188"/>
      <c r="AB2188"/>
      <c r="AC2188"/>
      <c r="AD2188"/>
      <c r="AE2188"/>
      <c r="AH2188" s="11"/>
      <c r="AI2188" s="11"/>
      <c r="AJ2188" s="11"/>
      <c r="AK2188" s="11"/>
      <c r="AL2188" s="11"/>
      <c r="AM2188" s="11"/>
    </row>
    <row r="2189" spans="17:39" x14ac:dyDescent="0.2">
      <c r="Q2189" s="11"/>
      <c r="Z2189"/>
      <c r="AA2189"/>
      <c r="AB2189"/>
      <c r="AC2189"/>
      <c r="AD2189"/>
      <c r="AE2189"/>
      <c r="AH2189" s="11"/>
      <c r="AI2189" s="11"/>
      <c r="AJ2189" s="11"/>
      <c r="AK2189" s="11"/>
      <c r="AL2189" s="11"/>
      <c r="AM2189" s="11"/>
    </row>
    <row r="2190" spans="17:39" x14ac:dyDescent="0.2">
      <c r="Q2190" s="11"/>
      <c r="Z2190"/>
      <c r="AA2190"/>
      <c r="AB2190"/>
      <c r="AC2190"/>
      <c r="AD2190"/>
      <c r="AE2190"/>
      <c r="AH2190" s="11"/>
      <c r="AI2190" s="11"/>
      <c r="AJ2190" s="11"/>
      <c r="AK2190" s="11"/>
      <c r="AL2190" s="11"/>
      <c r="AM2190" s="11"/>
    </row>
    <row r="2191" spans="17:39" x14ac:dyDescent="0.2">
      <c r="Q2191" s="11"/>
      <c r="Z2191"/>
      <c r="AA2191"/>
      <c r="AB2191"/>
      <c r="AC2191"/>
      <c r="AD2191"/>
      <c r="AE2191"/>
      <c r="AH2191" s="11"/>
      <c r="AI2191" s="11"/>
      <c r="AJ2191" s="11"/>
      <c r="AK2191" s="11"/>
      <c r="AL2191" s="11"/>
      <c r="AM2191" s="11"/>
    </row>
    <row r="2192" spans="17:39" x14ac:dyDescent="0.2">
      <c r="Q2192" s="11"/>
      <c r="Z2192"/>
      <c r="AA2192"/>
      <c r="AB2192"/>
      <c r="AC2192"/>
      <c r="AD2192"/>
      <c r="AE2192"/>
      <c r="AH2192" s="11"/>
      <c r="AI2192" s="11"/>
      <c r="AJ2192" s="11"/>
      <c r="AK2192" s="11"/>
      <c r="AL2192" s="11"/>
      <c r="AM2192" s="11"/>
    </row>
    <row r="2193" spans="17:39" x14ac:dyDescent="0.2">
      <c r="Q2193" s="11"/>
      <c r="Z2193"/>
      <c r="AA2193"/>
      <c r="AB2193"/>
      <c r="AC2193"/>
      <c r="AD2193"/>
      <c r="AE2193"/>
      <c r="AH2193" s="11"/>
      <c r="AI2193" s="11"/>
      <c r="AJ2193" s="11"/>
      <c r="AK2193" s="11"/>
      <c r="AL2193" s="11"/>
      <c r="AM2193" s="11"/>
    </row>
    <row r="2194" spans="17:39" x14ac:dyDescent="0.2">
      <c r="Q2194" s="11"/>
      <c r="Z2194"/>
      <c r="AA2194"/>
      <c r="AB2194"/>
      <c r="AC2194"/>
      <c r="AD2194"/>
      <c r="AE2194"/>
      <c r="AH2194" s="11"/>
      <c r="AI2194" s="11"/>
      <c r="AJ2194" s="11"/>
      <c r="AK2194" s="11"/>
      <c r="AL2194" s="11"/>
      <c r="AM2194" s="11"/>
    </row>
    <row r="2195" spans="17:39" x14ac:dyDescent="0.2">
      <c r="Q2195" s="11"/>
      <c r="Z2195"/>
      <c r="AA2195"/>
      <c r="AB2195"/>
      <c r="AC2195"/>
      <c r="AD2195"/>
      <c r="AE2195"/>
      <c r="AH2195" s="11"/>
      <c r="AI2195" s="11"/>
      <c r="AJ2195" s="11"/>
      <c r="AK2195" s="11"/>
      <c r="AL2195" s="11"/>
      <c r="AM2195" s="11"/>
    </row>
    <row r="2196" spans="17:39" x14ac:dyDescent="0.2">
      <c r="Q2196" s="11"/>
      <c r="Z2196"/>
      <c r="AA2196"/>
      <c r="AB2196"/>
      <c r="AC2196"/>
      <c r="AD2196"/>
      <c r="AE2196"/>
      <c r="AH2196" s="11"/>
      <c r="AI2196" s="11"/>
      <c r="AJ2196" s="11"/>
      <c r="AK2196" s="11"/>
      <c r="AL2196" s="11"/>
      <c r="AM2196" s="11"/>
    </row>
    <row r="2197" spans="17:39" x14ac:dyDescent="0.2">
      <c r="Q2197" s="11"/>
      <c r="Z2197"/>
      <c r="AA2197"/>
      <c r="AB2197"/>
      <c r="AC2197"/>
      <c r="AD2197"/>
      <c r="AE2197"/>
      <c r="AH2197" s="11"/>
      <c r="AI2197" s="11"/>
      <c r="AJ2197" s="11"/>
      <c r="AK2197" s="11"/>
      <c r="AL2197" s="11"/>
      <c r="AM2197" s="11"/>
    </row>
    <row r="2198" spans="17:39" x14ac:dyDescent="0.2">
      <c r="Q2198" s="11"/>
      <c r="Z2198"/>
      <c r="AA2198"/>
      <c r="AB2198"/>
      <c r="AC2198"/>
      <c r="AD2198"/>
      <c r="AE2198"/>
      <c r="AH2198" s="11"/>
      <c r="AI2198" s="11"/>
      <c r="AJ2198" s="11"/>
      <c r="AK2198" s="11"/>
      <c r="AL2198" s="11"/>
      <c r="AM2198" s="11"/>
    </row>
    <row r="2199" spans="17:39" x14ac:dyDescent="0.2">
      <c r="Q2199" s="11"/>
      <c r="Z2199"/>
      <c r="AA2199"/>
      <c r="AB2199"/>
      <c r="AC2199"/>
      <c r="AD2199"/>
      <c r="AE2199"/>
      <c r="AH2199" s="11"/>
      <c r="AI2199" s="11"/>
      <c r="AJ2199" s="11"/>
      <c r="AK2199" s="11"/>
      <c r="AL2199" s="11"/>
      <c r="AM2199" s="11"/>
    </row>
    <row r="2200" spans="17:39" x14ac:dyDescent="0.2">
      <c r="Q2200" s="11"/>
      <c r="Z2200"/>
      <c r="AA2200"/>
      <c r="AB2200"/>
      <c r="AC2200"/>
      <c r="AD2200"/>
      <c r="AE2200"/>
      <c r="AH2200" s="11"/>
      <c r="AI2200" s="11"/>
      <c r="AJ2200" s="11"/>
      <c r="AK2200" s="11"/>
      <c r="AL2200" s="11"/>
      <c r="AM2200" s="11"/>
    </row>
    <row r="2201" spans="17:39" x14ac:dyDescent="0.2">
      <c r="Q2201" s="11"/>
      <c r="Z2201"/>
      <c r="AA2201"/>
      <c r="AB2201"/>
      <c r="AC2201"/>
      <c r="AD2201"/>
      <c r="AE2201"/>
      <c r="AH2201" s="11"/>
      <c r="AI2201" s="11"/>
      <c r="AJ2201" s="11"/>
      <c r="AK2201" s="11"/>
      <c r="AL2201" s="11"/>
      <c r="AM2201" s="11"/>
    </row>
    <row r="2202" spans="17:39" x14ac:dyDescent="0.2">
      <c r="Q2202" s="11"/>
      <c r="Z2202"/>
      <c r="AA2202"/>
      <c r="AB2202"/>
      <c r="AC2202"/>
      <c r="AD2202"/>
      <c r="AE2202"/>
      <c r="AH2202" s="11"/>
      <c r="AI2202" s="11"/>
      <c r="AJ2202" s="11"/>
      <c r="AK2202" s="11"/>
      <c r="AL2202" s="11"/>
      <c r="AM2202" s="11"/>
    </row>
    <row r="2203" spans="17:39" x14ac:dyDescent="0.2">
      <c r="Q2203" s="11"/>
      <c r="Z2203"/>
      <c r="AA2203"/>
      <c r="AB2203"/>
      <c r="AC2203"/>
      <c r="AD2203"/>
      <c r="AE2203"/>
      <c r="AH2203" s="11"/>
      <c r="AI2203" s="11"/>
      <c r="AJ2203" s="11"/>
      <c r="AK2203" s="11"/>
      <c r="AL2203" s="11"/>
      <c r="AM2203" s="11"/>
    </row>
    <row r="2204" spans="17:39" x14ac:dyDescent="0.2">
      <c r="Q2204" s="11"/>
      <c r="Z2204"/>
      <c r="AA2204"/>
      <c r="AB2204"/>
      <c r="AC2204"/>
      <c r="AD2204"/>
      <c r="AE2204"/>
      <c r="AH2204" s="11"/>
      <c r="AI2204" s="11"/>
      <c r="AJ2204" s="11"/>
      <c r="AK2204" s="11"/>
      <c r="AL2204" s="11"/>
      <c r="AM2204" s="11"/>
    </row>
    <row r="2205" spans="17:39" x14ac:dyDescent="0.2">
      <c r="Q2205" s="11"/>
      <c r="Z2205"/>
      <c r="AA2205"/>
      <c r="AB2205"/>
      <c r="AC2205"/>
      <c r="AD2205"/>
      <c r="AE2205"/>
      <c r="AH2205" s="11"/>
      <c r="AI2205" s="11"/>
      <c r="AJ2205" s="11"/>
      <c r="AK2205" s="11"/>
      <c r="AL2205" s="11"/>
      <c r="AM2205" s="11"/>
    </row>
    <row r="2206" spans="17:39" x14ac:dyDescent="0.2">
      <c r="Q2206" s="11"/>
      <c r="Z2206"/>
      <c r="AA2206"/>
      <c r="AB2206"/>
      <c r="AC2206"/>
      <c r="AD2206"/>
      <c r="AE2206"/>
      <c r="AH2206" s="11"/>
      <c r="AI2206" s="11"/>
      <c r="AJ2206" s="11"/>
      <c r="AK2206" s="11"/>
      <c r="AL2206" s="11"/>
      <c r="AM2206" s="11"/>
    </row>
    <row r="2207" spans="17:39" x14ac:dyDescent="0.2">
      <c r="Q2207" s="11"/>
      <c r="Z2207"/>
      <c r="AA2207"/>
      <c r="AB2207"/>
      <c r="AC2207"/>
      <c r="AD2207"/>
      <c r="AE2207"/>
      <c r="AH2207" s="11"/>
      <c r="AI2207" s="11"/>
      <c r="AJ2207" s="11"/>
      <c r="AK2207" s="11"/>
      <c r="AL2207" s="11"/>
      <c r="AM2207" s="11"/>
    </row>
    <row r="2208" spans="17:39" x14ac:dyDescent="0.2">
      <c r="Q2208" s="11"/>
      <c r="Z2208"/>
      <c r="AA2208"/>
      <c r="AB2208"/>
      <c r="AC2208"/>
      <c r="AD2208"/>
      <c r="AE2208"/>
      <c r="AH2208" s="11"/>
      <c r="AI2208" s="11"/>
      <c r="AJ2208" s="11"/>
      <c r="AK2208" s="11"/>
      <c r="AL2208" s="11"/>
      <c r="AM2208" s="11"/>
    </row>
    <row r="2209" spans="17:39" x14ac:dyDescent="0.2">
      <c r="Q2209" s="11"/>
      <c r="Z2209"/>
      <c r="AA2209"/>
      <c r="AB2209"/>
      <c r="AC2209"/>
      <c r="AD2209"/>
      <c r="AE2209"/>
      <c r="AH2209" s="11"/>
      <c r="AI2209" s="11"/>
      <c r="AJ2209" s="11"/>
      <c r="AK2209" s="11"/>
      <c r="AL2209" s="11"/>
      <c r="AM2209" s="11"/>
    </row>
    <row r="2210" spans="17:39" x14ac:dyDescent="0.2">
      <c r="Q2210" s="11"/>
      <c r="Z2210"/>
      <c r="AA2210"/>
      <c r="AB2210"/>
      <c r="AC2210"/>
      <c r="AD2210"/>
      <c r="AE2210"/>
      <c r="AH2210" s="11"/>
      <c r="AI2210" s="11"/>
      <c r="AJ2210" s="11"/>
      <c r="AK2210" s="11"/>
      <c r="AL2210" s="11"/>
      <c r="AM2210" s="11"/>
    </row>
    <row r="2211" spans="17:39" x14ac:dyDescent="0.2">
      <c r="Q2211" s="11"/>
      <c r="Z2211"/>
      <c r="AA2211"/>
      <c r="AB2211"/>
      <c r="AC2211"/>
      <c r="AD2211"/>
      <c r="AE2211"/>
      <c r="AH2211" s="11"/>
      <c r="AI2211" s="11"/>
      <c r="AJ2211" s="11"/>
      <c r="AK2211" s="11"/>
      <c r="AL2211" s="11"/>
      <c r="AM2211" s="11"/>
    </row>
    <row r="2212" spans="17:39" x14ac:dyDescent="0.2">
      <c r="Q2212" s="11"/>
      <c r="Z2212"/>
      <c r="AA2212"/>
      <c r="AB2212"/>
      <c r="AC2212"/>
      <c r="AD2212"/>
      <c r="AE2212"/>
      <c r="AH2212" s="11"/>
      <c r="AI2212" s="11"/>
      <c r="AJ2212" s="11"/>
      <c r="AK2212" s="11"/>
      <c r="AL2212" s="11"/>
      <c r="AM2212" s="11"/>
    </row>
    <row r="2213" spans="17:39" x14ac:dyDescent="0.2">
      <c r="Q2213" s="11"/>
      <c r="Z2213"/>
      <c r="AA2213"/>
      <c r="AB2213"/>
      <c r="AC2213"/>
      <c r="AD2213"/>
      <c r="AE2213"/>
      <c r="AH2213" s="11"/>
      <c r="AI2213" s="11"/>
      <c r="AJ2213" s="11"/>
      <c r="AK2213" s="11"/>
      <c r="AL2213" s="11"/>
      <c r="AM2213" s="11"/>
    </row>
    <row r="2214" spans="17:39" x14ac:dyDescent="0.2">
      <c r="Q2214" s="11"/>
      <c r="Z2214"/>
      <c r="AA2214"/>
      <c r="AB2214"/>
      <c r="AC2214"/>
      <c r="AD2214"/>
      <c r="AE2214"/>
      <c r="AH2214" s="11"/>
      <c r="AI2214" s="11"/>
      <c r="AJ2214" s="11"/>
      <c r="AK2214" s="11"/>
      <c r="AL2214" s="11"/>
      <c r="AM2214" s="11"/>
    </row>
    <row r="2215" spans="17:39" x14ac:dyDescent="0.2">
      <c r="Q2215" s="11"/>
      <c r="Z2215"/>
      <c r="AA2215"/>
      <c r="AB2215"/>
      <c r="AC2215"/>
      <c r="AD2215"/>
      <c r="AE2215"/>
      <c r="AH2215" s="11"/>
      <c r="AI2215" s="11"/>
      <c r="AJ2215" s="11"/>
      <c r="AK2215" s="11"/>
      <c r="AL2215" s="11"/>
      <c r="AM2215" s="11"/>
    </row>
    <row r="2216" spans="17:39" x14ac:dyDescent="0.2">
      <c r="Q2216" s="11"/>
      <c r="Z2216"/>
      <c r="AA2216"/>
      <c r="AB2216"/>
      <c r="AC2216"/>
      <c r="AD2216"/>
      <c r="AE2216"/>
      <c r="AH2216" s="11"/>
      <c r="AI2216" s="11"/>
      <c r="AJ2216" s="11"/>
      <c r="AK2216" s="11"/>
      <c r="AL2216" s="11"/>
      <c r="AM2216" s="11"/>
    </row>
    <row r="2217" spans="17:39" x14ac:dyDescent="0.2">
      <c r="Q2217" s="11"/>
      <c r="Z2217"/>
      <c r="AA2217"/>
      <c r="AB2217"/>
      <c r="AC2217"/>
      <c r="AD2217"/>
      <c r="AE2217"/>
      <c r="AH2217" s="11"/>
      <c r="AI2217" s="11"/>
      <c r="AJ2217" s="11"/>
      <c r="AK2217" s="11"/>
      <c r="AL2217" s="11"/>
      <c r="AM2217" s="11"/>
    </row>
    <row r="2218" spans="17:39" x14ac:dyDescent="0.2">
      <c r="Q2218" s="11"/>
      <c r="Z2218"/>
      <c r="AA2218"/>
      <c r="AB2218"/>
      <c r="AC2218"/>
      <c r="AD2218"/>
      <c r="AE2218"/>
      <c r="AH2218" s="11"/>
      <c r="AI2218" s="11"/>
      <c r="AJ2218" s="11"/>
      <c r="AK2218" s="11"/>
      <c r="AL2218" s="11"/>
      <c r="AM2218" s="11"/>
    </row>
    <row r="2219" spans="17:39" x14ac:dyDescent="0.2">
      <c r="Q2219" s="11"/>
      <c r="Z2219"/>
      <c r="AA2219"/>
      <c r="AB2219"/>
      <c r="AC2219"/>
      <c r="AD2219"/>
      <c r="AE2219"/>
      <c r="AH2219" s="11"/>
      <c r="AI2219" s="11"/>
      <c r="AJ2219" s="11"/>
      <c r="AK2219" s="11"/>
      <c r="AL2219" s="11"/>
      <c r="AM2219" s="11"/>
    </row>
    <row r="2220" spans="17:39" x14ac:dyDescent="0.2">
      <c r="Q2220" s="11"/>
      <c r="Z2220"/>
      <c r="AA2220"/>
      <c r="AB2220"/>
      <c r="AC2220"/>
      <c r="AD2220"/>
      <c r="AE2220"/>
      <c r="AH2220" s="11"/>
      <c r="AI2220" s="11"/>
      <c r="AJ2220" s="11"/>
      <c r="AK2220" s="11"/>
      <c r="AL2220" s="11"/>
      <c r="AM2220" s="11"/>
    </row>
    <row r="2221" spans="17:39" x14ac:dyDescent="0.2">
      <c r="Q2221" s="11"/>
      <c r="Z2221"/>
      <c r="AA2221"/>
      <c r="AB2221"/>
      <c r="AC2221"/>
      <c r="AD2221"/>
      <c r="AE2221"/>
      <c r="AH2221" s="11"/>
      <c r="AI2221" s="11"/>
      <c r="AJ2221" s="11"/>
      <c r="AK2221" s="11"/>
      <c r="AL2221" s="11"/>
      <c r="AM2221" s="11"/>
    </row>
    <row r="2222" spans="17:39" x14ac:dyDescent="0.2">
      <c r="Q2222" s="11"/>
      <c r="Z2222"/>
      <c r="AA2222"/>
      <c r="AB2222"/>
      <c r="AC2222"/>
      <c r="AD2222"/>
      <c r="AE2222"/>
      <c r="AH2222" s="11"/>
      <c r="AI2222" s="11"/>
      <c r="AJ2222" s="11"/>
      <c r="AK2222" s="11"/>
      <c r="AL2222" s="11"/>
      <c r="AM2222" s="11"/>
    </row>
    <row r="2223" spans="17:39" x14ac:dyDescent="0.2">
      <c r="Q2223" s="11"/>
      <c r="Z2223"/>
      <c r="AA2223"/>
      <c r="AB2223"/>
      <c r="AC2223"/>
      <c r="AD2223"/>
      <c r="AE2223"/>
      <c r="AH2223" s="11"/>
      <c r="AI2223" s="11"/>
      <c r="AJ2223" s="11"/>
      <c r="AK2223" s="11"/>
      <c r="AL2223" s="11"/>
      <c r="AM2223" s="11"/>
    </row>
    <row r="2224" spans="17:39" x14ac:dyDescent="0.2">
      <c r="Q2224" s="11"/>
      <c r="Z2224"/>
      <c r="AA2224"/>
      <c r="AB2224"/>
      <c r="AC2224"/>
      <c r="AD2224"/>
      <c r="AE2224"/>
      <c r="AH2224" s="11"/>
      <c r="AI2224" s="11"/>
      <c r="AJ2224" s="11"/>
      <c r="AK2224" s="11"/>
      <c r="AL2224" s="11"/>
      <c r="AM2224" s="11"/>
    </row>
    <row r="2225" spans="17:39" x14ac:dyDescent="0.2">
      <c r="Q2225" s="11"/>
      <c r="Z2225"/>
      <c r="AA2225"/>
      <c r="AB2225"/>
      <c r="AC2225"/>
      <c r="AD2225"/>
      <c r="AE2225"/>
      <c r="AH2225" s="11"/>
      <c r="AI2225" s="11"/>
      <c r="AJ2225" s="11"/>
      <c r="AK2225" s="11"/>
      <c r="AL2225" s="11"/>
      <c r="AM2225" s="11"/>
    </row>
    <row r="2226" spans="17:39" x14ac:dyDescent="0.2">
      <c r="Q2226" s="11"/>
      <c r="Z2226"/>
      <c r="AA2226"/>
      <c r="AB2226"/>
      <c r="AC2226"/>
      <c r="AD2226"/>
      <c r="AE2226"/>
      <c r="AH2226" s="11"/>
      <c r="AI2226" s="11"/>
      <c r="AJ2226" s="11"/>
      <c r="AK2226" s="11"/>
      <c r="AL2226" s="11"/>
      <c r="AM2226" s="11"/>
    </row>
    <row r="2227" spans="17:39" x14ac:dyDescent="0.2">
      <c r="Q2227" s="11"/>
      <c r="Z2227"/>
      <c r="AA2227"/>
      <c r="AB2227"/>
      <c r="AC2227"/>
      <c r="AD2227"/>
      <c r="AE2227"/>
      <c r="AH2227" s="11"/>
      <c r="AI2227" s="11"/>
      <c r="AJ2227" s="11"/>
      <c r="AK2227" s="11"/>
      <c r="AL2227" s="11"/>
      <c r="AM2227" s="11"/>
    </row>
    <row r="2228" spans="17:39" x14ac:dyDescent="0.2">
      <c r="Q2228" s="11"/>
      <c r="Z2228"/>
      <c r="AA2228"/>
      <c r="AB2228"/>
      <c r="AC2228"/>
      <c r="AD2228"/>
      <c r="AE2228"/>
      <c r="AH2228" s="11"/>
      <c r="AI2228" s="11"/>
      <c r="AJ2228" s="11"/>
      <c r="AK2228" s="11"/>
      <c r="AL2228" s="11"/>
      <c r="AM2228" s="11"/>
    </row>
    <row r="2229" spans="17:39" x14ac:dyDescent="0.2">
      <c r="Q2229" s="11"/>
      <c r="Z2229"/>
      <c r="AA2229"/>
      <c r="AB2229"/>
      <c r="AC2229"/>
      <c r="AD2229"/>
      <c r="AE2229"/>
      <c r="AH2229" s="11"/>
      <c r="AI2229" s="11"/>
      <c r="AJ2229" s="11"/>
      <c r="AK2229" s="11"/>
      <c r="AL2229" s="11"/>
      <c r="AM2229" s="11"/>
    </row>
    <row r="2230" spans="17:39" x14ac:dyDescent="0.2">
      <c r="Q2230" s="11"/>
      <c r="Z2230"/>
      <c r="AA2230"/>
      <c r="AB2230"/>
      <c r="AC2230"/>
      <c r="AD2230"/>
      <c r="AE2230"/>
      <c r="AH2230" s="11"/>
      <c r="AI2230" s="11"/>
      <c r="AJ2230" s="11"/>
      <c r="AK2230" s="11"/>
      <c r="AL2230" s="11"/>
      <c r="AM2230" s="11"/>
    </row>
    <row r="2231" spans="17:39" x14ac:dyDescent="0.2">
      <c r="Q2231" s="11"/>
      <c r="Z2231"/>
      <c r="AA2231"/>
      <c r="AB2231"/>
      <c r="AC2231"/>
      <c r="AD2231"/>
      <c r="AE2231"/>
      <c r="AH2231" s="11"/>
      <c r="AI2231" s="11"/>
      <c r="AJ2231" s="11"/>
      <c r="AK2231" s="11"/>
      <c r="AL2231" s="11"/>
      <c r="AM2231" s="11"/>
    </row>
    <row r="2232" spans="17:39" x14ac:dyDescent="0.2">
      <c r="Q2232" s="11"/>
      <c r="Z2232"/>
      <c r="AA2232"/>
      <c r="AB2232"/>
      <c r="AC2232"/>
      <c r="AD2232"/>
      <c r="AE2232"/>
      <c r="AH2232" s="11"/>
      <c r="AI2232" s="11"/>
      <c r="AJ2232" s="11"/>
      <c r="AK2232" s="11"/>
      <c r="AL2232" s="11"/>
      <c r="AM2232" s="11"/>
    </row>
    <row r="2233" spans="17:39" x14ac:dyDescent="0.2">
      <c r="Q2233" s="11"/>
      <c r="Z2233"/>
      <c r="AA2233"/>
      <c r="AB2233"/>
      <c r="AC2233"/>
      <c r="AD2233"/>
      <c r="AE2233"/>
      <c r="AH2233" s="11"/>
      <c r="AI2233" s="11"/>
      <c r="AJ2233" s="11"/>
      <c r="AK2233" s="11"/>
      <c r="AL2233" s="11"/>
      <c r="AM2233" s="11"/>
    </row>
    <row r="2234" spans="17:39" x14ac:dyDescent="0.2">
      <c r="Q2234" s="11"/>
      <c r="Z2234"/>
      <c r="AA2234"/>
      <c r="AB2234"/>
      <c r="AC2234"/>
      <c r="AD2234"/>
      <c r="AE2234"/>
      <c r="AH2234" s="11"/>
      <c r="AI2234" s="11"/>
      <c r="AJ2234" s="11"/>
      <c r="AK2234" s="11"/>
      <c r="AL2234" s="11"/>
      <c r="AM2234" s="11"/>
    </row>
    <row r="2235" spans="17:39" x14ac:dyDescent="0.2">
      <c r="Q2235" s="11"/>
      <c r="Z2235"/>
      <c r="AA2235"/>
      <c r="AB2235"/>
      <c r="AC2235"/>
      <c r="AD2235"/>
      <c r="AE2235"/>
      <c r="AH2235" s="11"/>
      <c r="AI2235" s="11"/>
      <c r="AJ2235" s="11"/>
      <c r="AK2235" s="11"/>
      <c r="AL2235" s="11"/>
      <c r="AM2235" s="11"/>
    </row>
    <row r="2236" spans="17:39" x14ac:dyDescent="0.2">
      <c r="Q2236" s="11"/>
      <c r="Z2236"/>
      <c r="AA2236"/>
      <c r="AB2236"/>
      <c r="AC2236"/>
      <c r="AD2236"/>
      <c r="AE2236"/>
      <c r="AH2236" s="11"/>
      <c r="AI2236" s="11"/>
      <c r="AJ2236" s="11"/>
      <c r="AK2236" s="11"/>
      <c r="AL2236" s="11"/>
      <c r="AM2236" s="11"/>
    </row>
    <row r="2237" spans="17:39" x14ac:dyDescent="0.2">
      <c r="Q2237" s="11"/>
      <c r="Z2237"/>
      <c r="AA2237"/>
      <c r="AB2237"/>
      <c r="AC2237"/>
      <c r="AD2237"/>
      <c r="AE2237"/>
      <c r="AH2237" s="11"/>
      <c r="AI2237" s="11"/>
      <c r="AJ2237" s="11"/>
      <c r="AK2237" s="11"/>
      <c r="AL2237" s="11"/>
      <c r="AM2237" s="11"/>
    </row>
    <row r="2238" spans="17:39" x14ac:dyDescent="0.2">
      <c r="Q2238" s="11"/>
      <c r="Z2238"/>
      <c r="AA2238"/>
      <c r="AB2238"/>
      <c r="AC2238"/>
      <c r="AD2238"/>
      <c r="AE2238"/>
      <c r="AH2238" s="11"/>
      <c r="AI2238" s="11"/>
      <c r="AJ2238" s="11"/>
      <c r="AK2238" s="11"/>
      <c r="AL2238" s="11"/>
      <c r="AM2238" s="11"/>
    </row>
    <row r="2239" spans="17:39" x14ac:dyDescent="0.2">
      <c r="Q2239" s="11"/>
      <c r="Z2239"/>
      <c r="AA2239"/>
      <c r="AB2239"/>
      <c r="AC2239"/>
      <c r="AD2239"/>
      <c r="AE2239"/>
      <c r="AH2239" s="11"/>
      <c r="AI2239" s="11"/>
      <c r="AJ2239" s="11"/>
      <c r="AK2239" s="11"/>
      <c r="AL2239" s="11"/>
      <c r="AM2239" s="11"/>
    </row>
    <row r="2240" spans="17:39" x14ac:dyDescent="0.2">
      <c r="Q2240" s="11"/>
      <c r="Z2240"/>
      <c r="AA2240"/>
      <c r="AB2240"/>
      <c r="AC2240"/>
      <c r="AD2240"/>
      <c r="AE2240"/>
      <c r="AH2240" s="11"/>
      <c r="AI2240" s="11"/>
      <c r="AJ2240" s="11"/>
      <c r="AK2240" s="11"/>
      <c r="AL2240" s="11"/>
      <c r="AM2240" s="11"/>
    </row>
    <row r="2241" spans="17:39" x14ac:dyDescent="0.2">
      <c r="Q2241" s="11"/>
      <c r="Z2241"/>
      <c r="AA2241"/>
      <c r="AB2241"/>
      <c r="AC2241"/>
      <c r="AD2241"/>
      <c r="AE2241"/>
      <c r="AH2241" s="11"/>
      <c r="AI2241" s="11"/>
      <c r="AJ2241" s="11"/>
      <c r="AK2241" s="11"/>
      <c r="AL2241" s="11"/>
      <c r="AM2241" s="11"/>
    </row>
    <row r="2242" spans="17:39" x14ac:dyDescent="0.2">
      <c r="Q2242" s="11"/>
      <c r="Z2242"/>
      <c r="AA2242"/>
      <c r="AB2242"/>
      <c r="AC2242"/>
      <c r="AD2242"/>
      <c r="AE2242"/>
      <c r="AH2242" s="11"/>
      <c r="AI2242" s="11"/>
      <c r="AJ2242" s="11"/>
      <c r="AK2242" s="11"/>
      <c r="AL2242" s="11"/>
      <c r="AM2242" s="11"/>
    </row>
    <row r="2243" spans="17:39" x14ac:dyDescent="0.2">
      <c r="Q2243" s="11"/>
      <c r="Z2243"/>
      <c r="AA2243"/>
      <c r="AB2243"/>
      <c r="AC2243"/>
      <c r="AD2243"/>
      <c r="AE2243"/>
      <c r="AH2243" s="11"/>
      <c r="AI2243" s="11"/>
      <c r="AJ2243" s="11"/>
      <c r="AK2243" s="11"/>
      <c r="AL2243" s="11"/>
      <c r="AM2243" s="11"/>
    </row>
    <row r="2244" spans="17:39" x14ac:dyDescent="0.2">
      <c r="Q2244" s="11"/>
      <c r="Z2244"/>
      <c r="AA2244"/>
      <c r="AB2244"/>
      <c r="AC2244"/>
      <c r="AD2244"/>
      <c r="AE2244"/>
      <c r="AH2244" s="11"/>
      <c r="AI2244" s="11"/>
      <c r="AJ2244" s="11"/>
      <c r="AK2244" s="11"/>
      <c r="AL2244" s="11"/>
      <c r="AM2244" s="11"/>
    </row>
    <row r="2245" spans="17:39" x14ac:dyDescent="0.2">
      <c r="Q2245" s="11"/>
      <c r="Z2245"/>
      <c r="AA2245"/>
      <c r="AB2245"/>
      <c r="AC2245"/>
      <c r="AD2245"/>
      <c r="AE2245"/>
      <c r="AH2245" s="11"/>
      <c r="AI2245" s="11"/>
      <c r="AJ2245" s="11"/>
      <c r="AK2245" s="11"/>
      <c r="AL2245" s="11"/>
      <c r="AM2245" s="11"/>
    </row>
    <row r="2246" spans="17:39" x14ac:dyDescent="0.2">
      <c r="Q2246" s="11"/>
      <c r="Z2246"/>
      <c r="AA2246"/>
      <c r="AB2246"/>
      <c r="AC2246"/>
      <c r="AD2246"/>
      <c r="AE2246"/>
      <c r="AH2246" s="11"/>
      <c r="AI2246" s="11"/>
      <c r="AJ2246" s="11"/>
      <c r="AK2246" s="11"/>
      <c r="AL2246" s="11"/>
      <c r="AM2246" s="11"/>
    </row>
    <row r="2247" spans="17:39" x14ac:dyDescent="0.2">
      <c r="Q2247" s="11"/>
      <c r="Z2247"/>
      <c r="AA2247"/>
      <c r="AB2247"/>
      <c r="AC2247"/>
      <c r="AD2247"/>
      <c r="AE2247"/>
      <c r="AH2247" s="11"/>
      <c r="AI2247" s="11"/>
      <c r="AJ2247" s="11"/>
      <c r="AK2247" s="11"/>
      <c r="AL2247" s="11"/>
      <c r="AM2247" s="11"/>
    </row>
    <row r="2248" spans="17:39" x14ac:dyDescent="0.2">
      <c r="Q2248" s="11"/>
      <c r="Z2248"/>
      <c r="AA2248"/>
      <c r="AB2248"/>
      <c r="AC2248"/>
      <c r="AD2248"/>
      <c r="AE2248"/>
      <c r="AH2248" s="11"/>
      <c r="AI2248" s="11"/>
      <c r="AJ2248" s="11"/>
      <c r="AK2248" s="11"/>
      <c r="AL2248" s="11"/>
      <c r="AM2248" s="11"/>
    </row>
    <row r="2249" spans="17:39" x14ac:dyDescent="0.2">
      <c r="Q2249" s="11"/>
      <c r="Z2249"/>
      <c r="AA2249"/>
      <c r="AB2249"/>
      <c r="AC2249"/>
      <c r="AD2249"/>
      <c r="AE2249"/>
      <c r="AH2249" s="11"/>
      <c r="AI2249" s="11"/>
      <c r="AJ2249" s="11"/>
      <c r="AK2249" s="11"/>
      <c r="AL2249" s="11"/>
      <c r="AM2249" s="11"/>
    </row>
    <row r="2250" spans="17:39" x14ac:dyDescent="0.2">
      <c r="Q2250" s="11"/>
      <c r="Z2250"/>
      <c r="AA2250"/>
      <c r="AB2250"/>
      <c r="AC2250"/>
      <c r="AD2250"/>
      <c r="AE2250"/>
      <c r="AH2250" s="11"/>
      <c r="AI2250" s="11"/>
      <c r="AJ2250" s="11"/>
      <c r="AK2250" s="11"/>
      <c r="AL2250" s="11"/>
      <c r="AM2250" s="11"/>
    </row>
    <row r="2251" spans="17:39" x14ac:dyDescent="0.2">
      <c r="Q2251" s="11"/>
      <c r="Z2251"/>
      <c r="AA2251"/>
      <c r="AB2251"/>
      <c r="AC2251"/>
      <c r="AD2251"/>
      <c r="AE2251"/>
      <c r="AH2251" s="11"/>
      <c r="AI2251" s="11"/>
      <c r="AJ2251" s="11"/>
      <c r="AK2251" s="11"/>
      <c r="AL2251" s="11"/>
      <c r="AM2251" s="11"/>
    </row>
    <row r="2252" spans="17:39" x14ac:dyDescent="0.2">
      <c r="Q2252" s="11"/>
      <c r="Z2252"/>
      <c r="AA2252"/>
      <c r="AB2252"/>
      <c r="AC2252"/>
      <c r="AD2252"/>
      <c r="AE2252"/>
      <c r="AH2252" s="11"/>
      <c r="AI2252" s="11"/>
      <c r="AJ2252" s="11"/>
      <c r="AK2252" s="11"/>
      <c r="AL2252" s="11"/>
      <c r="AM2252" s="11"/>
    </row>
    <row r="2253" spans="17:39" x14ac:dyDescent="0.2">
      <c r="Q2253" s="11"/>
      <c r="Z2253"/>
      <c r="AA2253"/>
      <c r="AB2253"/>
      <c r="AC2253"/>
      <c r="AD2253"/>
      <c r="AE2253"/>
      <c r="AH2253" s="11"/>
      <c r="AI2253" s="11"/>
      <c r="AJ2253" s="11"/>
      <c r="AK2253" s="11"/>
      <c r="AL2253" s="11"/>
      <c r="AM2253" s="11"/>
    </row>
    <row r="2254" spans="17:39" x14ac:dyDescent="0.2">
      <c r="Q2254" s="11"/>
      <c r="Z2254"/>
      <c r="AA2254"/>
      <c r="AB2254"/>
      <c r="AC2254"/>
      <c r="AD2254"/>
      <c r="AE2254"/>
      <c r="AH2254" s="11"/>
      <c r="AI2254" s="11"/>
      <c r="AJ2254" s="11"/>
      <c r="AK2254" s="11"/>
      <c r="AL2254" s="11"/>
      <c r="AM2254" s="11"/>
    </row>
    <row r="2255" spans="17:39" x14ac:dyDescent="0.2">
      <c r="Q2255" s="11"/>
      <c r="Z2255"/>
      <c r="AA2255"/>
      <c r="AB2255"/>
      <c r="AC2255"/>
      <c r="AD2255"/>
      <c r="AE2255"/>
      <c r="AH2255" s="11"/>
      <c r="AI2255" s="11"/>
      <c r="AJ2255" s="11"/>
      <c r="AK2255" s="11"/>
      <c r="AL2255" s="11"/>
      <c r="AM2255" s="11"/>
    </row>
    <row r="2256" spans="17:39" x14ac:dyDescent="0.2">
      <c r="Q2256" s="11"/>
      <c r="Z2256"/>
      <c r="AA2256"/>
      <c r="AB2256"/>
      <c r="AC2256"/>
      <c r="AD2256"/>
      <c r="AE2256"/>
      <c r="AH2256" s="11"/>
      <c r="AI2256" s="11"/>
      <c r="AJ2256" s="11"/>
      <c r="AK2256" s="11"/>
      <c r="AL2256" s="11"/>
      <c r="AM2256" s="11"/>
    </row>
    <row r="2257" spans="17:39" x14ac:dyDescent="0.2">
      <c r="Q2257" s="11"/>
      <c r="Z2257"/>
      <c r="AA2257"/>
      <c r="AB2257"/>
      <c r="AC2257"/>
      <c r="AD2257"/>
      <c r="AE2257"/>
      <c r="AH2257" s="11"/>
      <c r="AI2257" s="11"/>
      <c r="AJ2257" s="11"/>
      <c r="AK2257" s="11"/>
      <c r="AL2257" s="11"/>
      <c r="AM2257" s="11"/>
    </row>
    <row r="2258" spans="17:39" x14ac:dyDescent="0.2">
      <c r="Q2258" s="11"/>
      <c r="Z2258"/>
      <c r="AA2258"/>
      <c r="AB2258"/>
      <c r="AC2258"/>
      <c r="AD2258"/>
      <c r="AE2258"/>
      <c r="AH2258" s="11"/>
      <c r="AI2258" s="11"/>
      <c r="AJ2258" s="11"/>
      <c r="AK2258" s="11"/>
      <c r="AL2258" s="11"/>
      <c r="AM2258" s="11"/>
    </row>
    <row r="2259" spans="17:39" x14ac:dyDescent="0.2">
      <c r="Q2259" s="11"/>
      <c r="Z2259"/>
      <c r="AA2259"/>
      <c r="AB2259"/>
      <c r="AC2259"/>
      <c r="AD2259"/>
      <c r="AE2259"/>
      <c r="AH2259" s="11"/>
      <c r="AI2259" s="11"/>
      <c r="AJ2259" s="11"/>
      <c r="AK2259" s="11"/>
      <c r="AL2259" s="11"/>
      <c r="AM2259" s="11"/>
    </row>
    <row r="2260" spans="17:39" x14ac:dyDescent="0.2">
      <c r="Q2260" s="11"/>
      <c r="Z2260"/>
      <c r="AA2260"/>
      <c r="AB2260"/>
      <c r="AC2260"/>
      <c r="AD2260"/>
      <c r="AE2260"/>
      <c r="AH2260" s="11"/>
      <c r="AI2260" s="11"/>
      <c r="AJ2260" s="11"/>
      <c r="AK2260" s="11"/>
      <c r="AL2260" s="11"/>
      <c r="AM2260" s="11"/>
    </row>
    <row r="2261" spans="17:39" x14ac:dyDescent="0.2">
      <c r="Q2261" s="11"/>
      <c r="Z2261"/>
      <c r="AA2261"/>
      <c r="AB2261"/>
      <c r="AC2261"/>
      <c r="AD2261"/>
      <c r="AE2261"/>
      <c r="AH2261" s="11"/>
      <c r="AI2261" s="11"/>
      <c r="AJ2261" s="11"/>
      <c r="AK2261" s="11"/>
      <c r="AL2261" s="11"/>
      <c r="AM2261" s="11"/>
    </row>
    <row r="2262" spans="17:39" x14ac:dyDescent="0.2">
      <c r="Q2262" s="11"/>
      <c r="Z2262"/>
      <c r="AA2262"/>
      <c r="AB2262"/>
      <c r="AC2262"/>
      <c r="AD2262"/>
      <c r="AE2262"/>
      <c r="AH2262" s="11"/>
      <c r="AI2262" s="11"/>
      <c r="AJ2262" s="11"/>
      <c r="AK2262" s="11"/>
      <c r="AL2262" s="11"/>
      <c r="AM2262" s="11"/>
    </row>
    <row r="2263" spans="17:39" x14ac:dyDescent="0.2">
      <c r="Q2263" s="11"/>
      <c r="Z2263"/>
      <c r="AA2263"/>
      <c r="AB2263"/>
      <c r="AC2263"/>
      <c r="AD2263"/>
      <c r="AE2263"/>
      <c r="AH2263" s="11"/>
      <c r="AI2263" s="11"/>
      <c r="AJ2263" s="11"/>
      <c r="AK2263" s="11"/>
      <c r="AL2263" s="11"/>
      <c r="AM2263" s="11"/>
    </row>
    <row r="2264" spans="17:39" x14ac:dyDescent="0.2">
      <c r="Q2264" s="11"/>
      <c r="Z2264"/>
      <c r="AA2264"/>
      <c r="AB2264"/>
      <c r="AC2264"/>
      <c r="AD2264"/>
      <c r="AE2264"/>
      <c r="AH2264" s="11"/>
      <c r="AI2264" s="11"/>
      <c r="AJ2264" s="11"/>
      <c r="AK2264" s="11"/>
      <c r="AL2264" s="11"/>
      <c r="AM2264" s="11"/>
    </row>
    <row r="2265" spans="17:39" x14ac:dyDescent="0.2">
      <c r="Q2265" s="11"/>
      <c r="Z2265"/>
      <c r="AA2265"/>
      <c r="AB2265"/>
      <c r="AC2265"/>
      <c r="AD2265"/>
      <c r="AE2265"/>
      <c r="AH2265" s="11"/>
      <c r="AI2265" s="11"/>
      <c r="AJ2265" s="11"/>
      <c r="AK2265" s="11"/>
      <c r="AL2265" s="11"/>
      <c r="AM2265" s="11"/>
    </row>
    <row r="2266" spans="17:39" x14ac:dyDescent="0.2">
      <c r="Q2266" s="11"/>
      <c r="Z2266"/>
      <c r="AA2266"/>
      <c r="AB2266"/>
      <c r="AC2266"/>
      <c r="AD2266"/>
      <c r="AE2266"/>
      <c r="AH2266" s="11"/>
      <c r="AI2266" s="11"/>
      <c r="AJ2266" s="11"/>
      <c r="AK2266" s="11"/>
      <c r="AL2266" s="11"/>
      <c r="AM2266" s="11"/>
    </row>
    <row r="2267" spans="17:39" x14ac:dyDescent="0.2">
      <c r="Q2267" s="11"/>
      <c r="Z2267"/>
      <c r="AA2267"/>
      <c r="AB2267"/>
      <c r="AC2267"/>
      <c r="AD2267"/>
      <c r="AE2267"/>
      <c r="AH2267" s="11"/>
      <c r="AI2267" s="11"/>
      <c r="AJ2267" s="11"/>
      <c r="AK2267" s="11"/>
      <c r="AL2267" s="11"/>
      <c r="AM2267" s="11"/>
    </row>
    <row r="2268" spans="17:39" x14ac:dyDescent="0.2">
      <c r="Q2268" s="11"/>
      <c r="Z2268"/>
      <c r="AA2268"/>
      <c r="AB2268"/>
      <c r="AC2268"/>
      <c r="AD2268"/>
      <c r="AE2268"/>
      <c r="AH2268" s="11"/>
      <c r="AI2268" s="11"/>
      <c r="AJ2268" s="11"/>
      <c r="AK2268" s="11"/>
      <c r="AL2268" s="11"/>
      <c r="AM2268" s="11"/>
    </row>
    <row r="2269" spans="17:39" x14ac:dyDescent="0.2">
      <c r="Q2269" s="11"/>
      <c r="Z2269"/>
      <c r="AA2269"/>
      <c r="AB2269"/>
      <c r="AC2269"/>
      <c r="AD2269"/>
      <c r="AE2269"/>
      <c r="AH2269" s="11"/>
      <c r="AI2269" s="11"/>
      <c r="AJ2269" s="11"/>
      <c r="AK2269" s="11"/>
      <c r="AL2269" s="11"/>
      <c r="AM2269" s="11"/>
    </row>
    <row r="2270" spans="17:39" x14ac:dyDescent="0.2">
      <c r="Q2270" s="11"/>
      <c r="Z2270"/>
      <c r="AA2270"/>
      <c r="AB2270"/>
      <c r="AC2270"/>
      <c r="AD2270"/>
      <c r="AE2270"/>
      <c r="AH2270" s="11"/>
      <c r="AI2270" s="11"/>
      <c r="AJ2270" s="11"/>
      <c r="AK2270" s="11"/>
      <c r="AL2270" s="11"/>
      <c r="AM2270" s="11"/>
    </row>
    <row r="2271" spans="17:39" x14ac:dyDescent="0.2">
      <c r="Q2271" s="11"/>
      <c r="Z2271"/>
      <c r="AA2271"/>
      <c r="AB2271"/>
      <c r="AC2271"/>
      <c r="AD2271"/>
      <c r="AE2271"/>
      <c r="AH2271" s="11"/>
      <c r="AI2271" s="11"/>
      <c r="AJ2271" s="11"/>
      <c r="AK2271" s="11"/>
      <c r="AL2271" s="11"/>
      <c r="AM2271" s="11"/>
    </row>
    <row r="2272" spans="17:39" x14ac:dyDescent="0.2">
      <c r="Q2272" s="11"/>
      <c r="Z2272"/>
      <c r="AA2272"/>
      <c r="AB2272"/>
      <c r="AC2272"/>
      <c r="AD2272"/>
      <c r="AE2272"/>
      <c r="AH2272" s="11"/>
      <c r="AI2272" s="11"/>
      <c r="AJ2272" s="11"/>
      <c r="AK2272" s="11"/>
      <c r="AL2272" s="11"/>
      <c r="AM2272" s="11"/>
    </row>
    <row r="2273" spans="17:39" x14ac:dyDescent="0.2">
      <c r="Q2273" s="11"/>
      <c r="Z2273"/>
      <c r="AA2273"/>
      <c r="AB2273"/>
      <c r="AC2273"/>
      <c r="AD2273"/>
      <c r="AE2273"/>
      <c r="AH2273" s="11"/>
      <c r="AI2273" s="11"/>
      <c r="AJ2273" s="11"/>
      <c r="AK2273" s="11"/>
      <c r="AL2273" s="11"/>
      <c r="AM2273" s="11"/>
    </row>
    <row r="2274" spans="17:39" x14ac:dyDescent="0.2">
      <c r="Q2274" s="11"/>
      <c r="Z2274"/>
      <c r="AA2274"/>
      <c r="AB2274"/>
      <c r="AC2274"/>
      <c r="AD2274"/>
      <c r="AE2274"/>
      <c r="AH2274" s="11"/>
      <c r="AI2274" s="11"/>
      <c r="AJ2274" s="11"/>
      <c r="AK2274" s="11"/>
      <c r="AL2274" s="11"/>
      <c r="AM2274" s="11"/>
    </row>
    <row r="2275" spans="17:39" x14ac:dyDescent="0.2">
      <c r="Q2275" s="11"/>
      <c r="Z2275"/>
      <c r="AA2275"/>
      <c r="AB2275"/>
      <c r="AC2275"/>
      <c r="AD2275"/>
      <c r="AE2275"/>
      <c r="AH2275" s="11"/>
      <c r="AI2275" s="11"/>
      <c r="AJ2275" s="11"/>
      <c r="AK2275" s="11"/>
      <c r="AL2275" s="11"/>
      <c r="AM2275" s="11"/>
    </row>
    <row r="2276" spans="17:39" x14ac:dyDescent="0.2">
      <c r="Q2276" s="11"/>
      <c r="Z2276"/>
      <c r="AA2276"/>
      <c r="AB2276"/>
      <c r="AC2276"/>
      <c r="AD2276"/>
      <c r="AE2276"/>
      <c r="AH2276" s="11"/>
      <c r="AI2276" s="11"/>
      <c r="AJ2276" s="11"/>
      <c r="AK2276" s="11"/>
      <c r="AL2276" s="11"/>
      <c r="AM2276" s="11"/>
    </row>
    <row r="2277" spans="17:39" x14ac:dyDescent="0.2">
      <c r="Q2277" s="11"/>
      <c r="Z2277"/>
      <c r="AA2277"/>
      <c r="AB2277"/>
      <c r="AC2277"/>
      <c r="AD2277"/>
      <c r="AE2277"/>
      <c r="AH2277" s="11"/>
      <c r="AI2277" s="11"/>
      <c r="AJ2277" s="11"/>
      <c r="AK2277" s="11"/>
      <c r="AL2277" s="11"/>
      <c r="AM2277" s="11"/>
    </row>
    <row r="2278" spans="17:39" x14ac:dyDescent="0.2">
      <c r="Q2278" s="11"/>
      <c r="Z2278"/>
      <c r="AA2278"/>
      <c r="AB2278"/>
      <c r="AC2278"/>
      <c r="AD2278"/>
      <c r="AE2278"/>
      <c r="AH2278" s="11"/>
      <c r="AI2278" s="11"/>
      <c r="AJ2278" s="11"/>
      <c r="AK2278" s="11"/>
      <c r="AL2278" s="11"/>
      <c r="AM2278" s="11"/>
    </row>
    <row r="2279" spans="17:39" x14ac:dyDescent="0.2">
      <c r="Q2279" s="11"/>
      <c r="Z2279"/>
      <c r="AA2279"/>
      <c r="AB2279"/>
      <c r="AC2279"/>
      <c r="AD2279"/>
      <c r="AE2279"/>
      <c r="AH2279" s="11"/>
      <c r="AI2279" s="11"/>
      <c r="AJ2279" s="11"/>
      <c r="AK2279" s="11"/>
      <c r="AL2279" s="11"/>
      <c r="AM2279" s="11"/>
    </row>
    <row r="2280" spans="17:39" x14ac:dyDescent="0.2">
      <c r="Q2280" s="11"/>
      <c r="Z2280"/>
      <c r="AA2280"/>
      <c r="AB2280"/>
      <c r="AC2280"/>
      <c r="AD2280"/>
      <c r="AE2280"/>
      <c r="AH2280" s="11"/>
      <c r="AI2280" s="11"/>
      <c r="AJ2280" s="11"/>
      <c r="AK2280" s="11"/>
      <c r="AL2280" s="11"/>
      <c r="AM2280" s="11"/>
    </row>
    <row r="2281" spans="17:39" x14ac:dyDescent="0.2">
      <c r="Q2281" s="11"/>
      <c r="Z2281"/>
      <c r="AA2281"/>
      <c r="AB2281"/>
      <c r="AC2281"/>
      <c r="AD2281"/>
      <c r="AE2281"/>
      <c r="AH2281" s="11"/>
      <c r="AI2281" s="11"/>
      <c r="AJ2281" s="11"/>
      <c r="AK2281" s="11"/>
      <c r="AL2281" s="11"/>
      <c r="AM2281" s="11"/>
    </row>
    <row r="2282" spans="17:39" x14ac:dyDescent="0.2">
      <c r="Q2282" s="11"/>
      <c r="Z2282"/>
      <c r="AA2282"/>
      <c r="AB2282"/>
      <c r="AC2282"/>
      <c r="AD2282"/>
      <c r="AE2282"/>
      <c r="AH2282" s="11"/>
      <c r="AI2282" s="11"/>
      <c r="AJ2282" s="11"/>
      <c r="AK2282" s="11"/>
      <c r="AL2282" s="11"/>
      <c r="AM2282" s="11"/>
    </row>
    <row r="2283" spans="17:39" x14ac:dyDescent="0.2">
      <c r="Q2283" s="11"/>
      <c r="Z2283"/>
      <c r="AA2283"/>
      <c r="AB2283"/>
      <c r="AC2283"/>
      <c r="AD2283"/>
      <c r="AE2283"/>
      <c r="AH2283" s="11"/>
      <c r="AI2283" s="11"/>
      <c r="AJ2283" s="11"/>
      <c r="AK2283" s="11"/>
      <c r="AL2283" s="11"/>
      <c r="AM2283" s="11"/>
    </row>
    <row r="2284" spans="17:39" x14ac:dyDescent="0.2">
      <c r="Q2284" s="11"/>
      <c r="Z2284"/>
      <c r="AA2284"/>
      <c r="AB2284"/>
      <c r="AC2284"/>
      <c r="AD2284"/>
      <c r="AE2284"/>
      <c r="AH2284" s="11"/>
      <c r="AI2284" s="11"/>
      <c r="AJ2284" s="11"/>
      <c r="AK2284" s="11"/>
      <c r="AL2284" s="11"/>
      <c r="AM2284" s="11"/>
    </row>
    <row r="2285" spans="17:39" x14ac:dyDescent="0.2">
      <c r="Q2285" s="11"/>
      <c r="Z2285"/>
      <c r="AA2285"/>
      <c r="AB2285"/>
      <c r="AC2285"/>
      <c r="AD2285"/>
      <c r="AE2285"/>
      <c r="AH2285" s="11"/>
      <c r="AI2285" s="11"/>
      <c r="AJ2285" s="11"/>
      <c r="AK2285" s="11"/>
      <c r="AL2285" s="11"/>
      <c r="AM2285" s="11"/>
    </row>
    <row r="2286" spans="17:39" x14ac:dyDescent="0.2">
      <c r="Q2286" s="11"/>
      <c r="Z2286"/>
      <c r="AA2286"/>
      <c r="AB2286"/>
      <c r="AC2286"/>
      <c r="AD2286"/>
      <c r="AE2286"/>
      <c r="AH2286" s="11"/>
      <c r="AI2286" s="11"/>
      <c r="AJ2286" s="11"/>
      <c r="AK2286" s="11"/>
      <c r="AL2286" s="11"/>
      <c r="AM2286" s="11"/>
    </row>
    <row r="2287" spans="17:39" x14ac:dyDescent="0.2">
      <c r="Q2287" s="11"/>
      <c r="Z2287"/>
      <c r="AA2287"/>
      <c r="AB2287"/>
      <c r="AC2287"/>
      <c r="AD2287"/>
      <c r="AE2287"/>
      <c r="AH2287" s="11"/>
      <c r="AI2287" s="11"/>
      <c r="AJ2287" s="11"/>
      <c r="AK2287" s="11"/>
      <c r="AL2287" s="11"/>
      <c r="AM2287" s="11"/>
    </row>
    <row r="2288" spans="17:39" x14ac:dyDescent="0.2">
      <c r="Q2288" s="11"/>
      <c r="Z2288"/>
      <c r="AA2288"/>
      <c r="AB2288"/>
      <c r="AC2288"/>
      <c r="AD2288"/>
      <c r="AE2288"/>
      <c r="AH2288" s="11"/>
      <c r="AI2288" s="11"/>
      <c r="AJ2288" s="11"/>
      <c r="AK2288" s="11"/>
      <c r="AL2288" s="11"/>
      <c r="AM2288" s="11"/>
    </row>
    <row r="2289" spans="17:39" x14ac:dyDescent="0.2">
      <c r="Q2289" s="11"/>
      <c r="Z2289"/>
      <c r="AA2289"/>
      <c r="AB2289"/>
      <c r="AC2289"/>
      <c r="AD2289"/>
      <c r="AE2289"/>
      <c r="AH2289" s="11"/>
      <c r="AI2289" s="11"/>
      <c r="AJ2289" s="11"/>
      <c r="AK2289" s="11"/>
      <c r="AL2289" s="11"/>
      <c r="AM2289" s="11"/>
    </row>
    <row r="2290" spans="17:39" x14ac:dyDescent="0.2">
      <c r="Q2290" s="11"/>
      <c r="Z2290"/>
      <c r="AA2290"/>
      <c r="AB2290"/>
      <c r="AC2290"/>
      <c r="AD2290"/>
      <c r="AE2290"/>
      <c r="AH2290" s="11"/>
      <c r="AI2290" s="11"/>
      <c r="AJ2290" s="11"/>
      <c r="AK2290" s="11"/>
      <c r="AL2290" s="11"/>
      <c r="AM2290" s="11"/>
    </row>
    <row r="2291" spans="17:39" x14ac:dyDescent="0.2">
      <c r="Q2291" s="11"/>
      <c r="Z2291"/>
      <c r="AA2291"/>
      <c r="AB2291"/>
      <c r="AC2291"/>
      <c r="AD2291"/>
      <c r="AE2291"/>
      <c r="AH2291" s="11"/>
      <c r="AI2291" s="11"/>
      <c r="AJ2291" s="11"/>
      <c r="AK2291" s="11"/>
      <c r="AL2291" s="11"/>
      <c r="AM2291" s="11"/>
    </row>
    <row r="2292" spans="17:39" x14ac:dyDescent="0.2">
      <c r="Q2292" s="11"/>
      <c r="Z2292"/>
      <c r="AA2292"/>
      <c r="AB2292"/>
      <c r="AC2292"/>
      <c r="AD2292"/>
      <c r="AE2292"/>
      <c r="AH2292" s="11"/>
      <c r="AI2292" s="11"/>
      <c r="AJ2292" s="11"/>
      <c r="AK2292" s="11"/>
      <c r="AL2292" s="11"/>
      <c r="AM2292" s="11"/>
    </row>
    <row r="2293" spans="17:39" x14ac:dyDescent="0.2">
      <c r="Q2293" s="11"/>
      <c r="Z2293"/>
      <c r="AA2293"/>
      <c r="AB2293"/>
      <c r="AC2293"/>
      <c r="AD2293"/>
      <c r="AE2293"/>
      <c r="AH2293" s="11"/>
      <c r="AI2293" s="11"/>
      <c r="AJ2293" s="11"/>
      <c r="AK2293" s="11"/>
      <c r="AL2293" s="11"/>
      <c r="AM2293" s="11"/>
    </row>
    <row r="2294" spans="17:39" x14ac:dyDescent="0.2">
      <c r="Q2294" s="11"/>
      <c r="Z2294"/>
      <c r="AA2294"/>
      <c r="AB2294"/>
      <c r="AC2294"/>
      <c r="AD2294"/>
      <c r="AE2294"/>
      <c r="AH2294" s="11"/>
      <c r="AI2294" s="11"/>
      <c r="AJ2294" s="11"/>
      <c r="AK2294" s="11"/>
      <c r="AL2294" s="11"/>
      <c r="AM2294" s="11"/>
    </row>
    <row r="2295" spans="17:39" x14ac:dyDescent="0.2">
      <c r="Q2295" s="11"/>
      <c r="Z2295"/>
      <c r="AA2295"/>
      <c r="AB2295"/>
      <c r="AC2295"/>
      <c r="AD2295"/>
      <c r="AE2295"/>
      <c r="AH2295" s="11"/>
      <c r="AI2295" s="11"/>
      <c r="AJ2295" s="11"/>
      <c r="AK2295" s="11"/>
      <c r="AL2295" s="11"/>
      <c r="AM2295" s="11"/>
    </row>
    <row r="2296" spans="17:39" x14ac:dyDescent="0.2">
      <c r="Q2296" s="11"/>
      <c r="Z2296"/>
      <c r="AA2296"/>
      <c r="AB2296"/>
      <c r="AC2296"/>
      <c r="AD2296"/>
      <c r="AE2296"/>
      <c r="AH2296" s="11"/>
      <c r="AI2296" s="11"/>
      <c r="AJ2296" s="11"/>
      <c r="AK2296" s="11"/>
      <c r="AL2296" s="11"/>
      <c r="AM2296" s="11"/>
    </row>
    <row r="2297" spans="17:39" x14ac:dyDescent="0.2">
      <c r="Q2297" s="11"/>
      <c r="Z2297"/>
      <c r="AA2297"/>
      <c r="AB2297"/>
      <c r="AC2297"/>
      <c r="AD2297"/>
      <c r="AE2297"/>
      <c r="AH2297" s="11"/>
      <c r="AI2297" s="11"/>
      <c r="AJ2297" s="11"/>
      <c r="AK2297" s="11"/>
      <c r="AL2297" s="11"/>
      <c r="AM2297" s="11"/>
    </row>
    <row r="2298" spans="17:39" x14ac:dyDescent="0.2">
      <c r="Q2298" s="11"/>
      <c r="Z2298"/>
      <c r="AA2298"/>
      <c r="AB2298"/>
      <c r="AC2298"/>
      <c r="AD2298"/>
      <c r="AE2298"/>
      <c r="AH2298" s="11"/>
      <c r="AI2298" s="11"/>
      <c r="AJ2298" s="11"/>
      <c r="AK2298" s="11"/>
      <c r="AL2298" s="11"/>
      <c r="AM2298" s="11"/>
    </row>
    <row r="2299" spans="17:39" x14ac:dyDescent="0.2">
      <c r="Q2299" s="11"/>
      <c r="Z2299"/>
      <c r="AA2299"/>
      <c r="AB2299"/>
      <c r="AC2299"/>
      <c r="AD2299"/>
      <c r="AE2299"/>
      <c r="AH2299" s="11"/>
      <c r="AI2299" s="11"/>
      <c r="AJ2299" s="11"/>
      <c r="AK2299" s="11"/>
      <c r="AL2299" s="11"/>
      <c r="AM2299" s="11"/>
    </row>
    <row r="2300" spans="17:39" x14ac:dyDescent="0.2">
      <c r="Q2300" s="11"/>
      <c r="Z2300"/>
      <c r="AA2300"/>
      <c r="AB2300"/>
      <c r="AC2300"/>
      <c r="AD2300"/>
      <c r="AE2300"/>
      <c r="AH2300" s="11"/>
      <c r="AI2300" s="11"/>
      <c r="AJ2300" s="11"/>
      <c r="AK2300" s="11"/>
      <c r="AL2300" s="11"/>
      <c r="AM2300" s="11"/>
    </row>
    <row r="2301" spans="17:39" x14ac:dyDescent="0.2">
      <c r="Q2301" s="11"/>
      <c r="Z2301"/>
      <c r="AA2301"/>
      <c r="AB2301"/>
      <c r="AC2301"/>
      <c r="AD2301"/>
      <c r="AE2301"/>
      <c r="AH2301" s="11"/>
      <c r="AI2301" s="11"/>
      <c r="AJ2301" s="11"/>
      <c r="AK2301" s="11"/>
      <c r="AL2301" s="11"/>
      <c r="AM2301" s="11"/>
    </row>
    <row r="2302" spans="17:39" x14ac:dyDescent="0.2">
      <c r="Q2302" s="11"/>
      <c r="Z2302"/>
      <c r="AA2302"/>
      <c r="AB2302"/>
      <c r="AC2302"/>
      <c r="AD2302"/>
      <c r="AE2302"/>
      <c r="AH2302" s="11"/>
      <c r="AI2302" s="11"/>
      <c r="AJ2302" s="11"/>
      <c r="AK2302" s="11"/>
      <c r="AL2302" s="11"/>
      <c r="AM2302" s="11"/>
    </row>
    <row r="2303" spans="17:39" x14ac:dyDescent="0.2">
      <c r="Q2303" s="11"/>
      <c r="Z2303"/>
      <c r="AA2303"/>
      <c r="AB2303"/>
      <c r="AC2303"/>
      <c r="AD2303"/>
      <c r="AE2303"/>
      <c r="AH2303" s="11"/>
      <c r="AI2303" s="11"/>
      <c r="AJ2303" s="11"/>
      <c r="AK2303" s="11"/>
      <c r="AL2303" s="11"/>
      <c r="AM2303" s="11"/>
    </row>
    <row r="2304" spans="17:39" x14ac:dyDescent="0.2">
      <c r="Q2304" s="11"/>
      <c r="Z2304"/>
      <c r="AA2304"/>
      <c r="AB2304"/>
      <c r="AC2304"/>
      <c r="AD2304"/>
      <c r="AE2304"/>
      <c r="AH2304" s="11"/>
      <c r="AI2304" s="11"/>
      <c r="AJ2304" s="11"/>
      <c r="AK2304" s="11"/>
      <c r="AL2304" s="11"/>
      <c r="AM2304" s="11"/>
    </row>
    <row r="2305" spans="17:39" x14ac:dyDescent="0.2">
      <c r="Q2305" s="11"/>
      <c r="Z2305"/>
      <c r="AA2305"/>
      <c r="AB2305"/>
      <c r="AC2305"/>
      <c r="AD2305"/>
      <c r="AE2305"/>
      <c r="AH2305" s="11"/>
      <c r="AI2305" s="11"/>
      <c r="AJ2305" s="11"/>
      <c r="AK2305" s="11"/>
      <c r="AL2305" s="11"/>
      <c r="AM2305" s="11"/>
    </row>
    <row r="2306" spans="17:39" x14ac:dyDescent="0.2">
      <c r="Q2306" s="11"/>
      <c r="Z2306"/>
      <c r="AA2306"/>
      <c r="AB2306"/>
      <c r="AC2306"/>
      <c r="AD2306"/>
      <c r="AE2306"/>
      <c r="AH2306" s="11"/>
      <c r="AI2306" s="11"/>
      <c r="AJ2306" s="11"/>
      <c r="AK2306" s="11"/>
      <c r="AL2306" s="11"/>
      <c r="AM2306" s="11"/>
    </row>
    <row r="2307" spans="17:39" x14ac:dyDescent="0.2">
      <c r="Q2307" s="11"/>
      <c r="Z2307"/>
      <c r="AA2307"/>
      <c r="AB2307"/>
      <c r="AC2307"/>
      <c r="AD2307"/>
      <c r="AE2307"/>
      <c r="AH2307" s="11"/>
      <c r="AI2307" s="11"/>
      <c r="AJ2307" s="11"/>
      <c r="AK2307" s="11"/>
      <c r="AL2307" s="11"/>
      <c r="AM2307" s="11"/>
    </row>
    <row r="2308" spans="17:39" x14ac:dyDescent="0.2">
      <c r="Q2308" s="11"/>
      <c r="Z2308"/>
      <c r="AA2308"/>
      <c r="AB2308"/>
      <c r="AC2308"/>
      <c r="AD2308"/>
      <c r="AE2308"/>
      <c r="AH2308" s="11"/>
      <c r="AI2308" s="11"/>
      <c r="AJ2308" s="11"/>
      <c r="AK2308" s="11"/>
      <c r="AL2308" s="11"/>
      <c r="AM2308" s="11"/>
    </row>
    <row r="2309" spans="17:39" x14ac:dyDescent="0.2">
      <c r="Q2309" s="11"/>
      <c r="Z2309"/>
      <c r="AA2309"/>
      <c r="AB2309"/>
      <c r="AC2309"/>
      <c r="AD2309"/>
      <c r="AE2309"/>
      <c r="AH2309" s="11"/>
      <c r="AI2309" s="11"/>
      <c r="AJ2309" s="11"/>
      <c r="AK2309" s="11"/>
      <c r="AL2309" s="11"/>
      <c r="AM2309" s="11"/>
    </row>
    <row r="2310" spans="17:39" x14ac:dyDescent="0.2">
      <c r="Q2310" s="11"/>
      <c r="Z2310"/>
      <c r="AA2310"/>
      <c r="AB2310"/>
      <c r="AC2310"/>
      <c r="AD2310"/>
      <c r="AE2310"/>
      <c r="AH2310" s="11"/>
      <c r="AI2310" s="11"/>
      <c r="AJ2310" s="11"/>
      <c r="AK2310" s="11"/>
      <c r="AL2310" s="11"/>
      <c r="AM2310" s="11"/>
    </row>
    <row r="2311" spans="17:39" x14ac:dyDescent="0.2">
      <c r="Q2311" s="11"/>
      <c r="Z2311"/>
      <c r="AA2311"/>
      <c r="AB2311"/>
      <c r="AC2311"/>
      <c r="AD2311"/>
      <c r="AE2311"/>
      <c r="AH2311" s="11"/>
      <c r="AI2311" s="11"/>
      <c r="AJ2311" s="11"/>
      <c r="AK2311" s="11"/>
      <c r="AL2311" s="11"/>
      <c r="AM2311" s="11"/>
    </row>
    <row r="2312" spans="17:39" x14ac:dyDescent="0.2">
      <c r="Q2312" s="11"/>
      <c r="Z2312"/>
      <c r="AA2312"/>
      <c r="AB2312"/>
      <c r="AC2312"/>
      <c r="AD2312"/>
      <c r="AE2312"/>
      <c r="AH2312" s="11"/>
      <c r="AI2312" s="11"/>
      <c r="AJ2312" s="11"/>
      <c r="AK2312" s="11"/>
      <c r="AL2312" s="11"/>
      <c r="AM2312" s="11"/>
    </row>
    <row r="2313" spans="17:39" x14ac:dyDescent="0.2">
      <c r="Q2313" s="11"/>
      <c r="Z2313"/>
      <c r="AA2313"/>
      <c r="AB2313"/>
      <c r="AC2313"/>
      <c r="AD2313"/>
      <c r="AE2313"/>
      <c r="AH2313" s="11"/>
      <c r="AI2313" s="11"/>
      <c r="AJ2313" s="11"/>
      <c r="AK2313" s="11"/>
      <c r="AL2313" s="11"/>
      <c r="AM2313" s="11"/>
    </row>
    <row r="2314" spans="17:39" x14ac:dyDescent="0.2">
      <c r="Q2314" s="11"/>
      <c r="Z2314"/>
      <c r="AA2314"/>
      <c r="AB2314"/>
      <c r="AC2314"/>
      <c r="AD2314"/>
      <c r="AE2314"/>
      <c r="AH2314" s="11"/>
      <c r="AI2314" s="11"/>
      <c r="AJ2314" s="11"/>
      <c r="AK2314" s="11"/>
      <c r="AL2314" s="11"/>
      <c r="AM2314" s="11"/>
    </row>
    <row r="2315" spans="17:39" x14ac:dyDescent="0.2">
      <c r="Q2315" s="11"/>
      <c r="Z2315"/>
      <c r="AA2315"/>
      <c r="AB2315"/>
      <c r="AC2315"/>
      <c r="AD2315"/>
      <c r="AE2315"/>
      <c r="AH2315" s="11"/>
      <c r="AI2315" s="11"/>
      <c r="AJ2315" s="11"/>
      <c r="AK2315" s="11"/>
      <c r="AL2315" s="11"/>
      <c r="AM2315" s="11"/>
    </row>
    <row r="2316" spans="17:39" x14ac:dyDescent="0.2">
      <c r="Q2316" s="11"/>
      <c r="Z2316"/>
      <c r="AA2316"/>
      <c r="AB2316"/>
      <c r="AC2316"/>
      <c r="AD2316"/>
      <c r="AE2316"/>
      <c r="AH2316" s="11"/>
      <c r="AI2316" s="11"/>
      <c r="AJ2316" s="11"/>
      <c r="AK2316" s="11"/>
      <c r="AL2316" s="11"/>
      <c r="AM2316" s="11"/>
    </row>
    <row r="2317" spans="17:39" x14ac:dyDescent="0.2">
      <c r="Q2317" s="11"/>
      <c r="Z2317"/>
      <c r="AA2317"/>
      <c r="AB2317"/>
      <c r="AC2317"/>
      <c r="AD2317"/>
      <c r="AE2317"/>
      <c r="AH2317" s="11"/>
      <c r="AI2317" s="11"/>
      <c r="AJ2317" s="11"/>
      <c r="AK2317" s="11"/>
      <c r="AL2317" s="11"/>
      <c r="AM2317" s="11"/>
    </row>
    <row r="2318" spans="17:39" x14ac:dyDescent="0.2">
      <c r="Q2318" s="11"/>
      <c r="Z2318"/>
      <c r="AA2318"/>
      <c r="AB2318"/>
      <c r="AC2318"/>
      <c r="AD2318"/>
      <c r="AE2318"/>
      <c r="AH2318" s="11"/>
      <c r="AI2318" s="11"/>
      <c r="AJ2318" s="11"/>
      <c r="AK2318" s="11"/>
      <c r="AL2318" s="11"/>
      <c r="AM2318" s="11"/>
    </row>
    <row r="2319" spans="17:39" x14ac:dyDescent="0.2">
      <c r="Q2319" s="11"/>
      <c r="Z2319"/>
      <c r="AA2319"/>
      <c r="AB2319"/>
      <c r="AC2319"/>
      <c r="AD2319"/>
      <c r="AE2319"/>
      <c r="AH2319" s="11"/>
      <c r="AI2319" s="11"/>
      <c r="AJ2319" s="11"/>
      <c r="AK2319" s="11"/>
      <c r="AL2319" s="11"/>
      <c r="AM2319" s="11"/>
    </row>
    <row r="2320" spans="17:39" x14ac:dyDescent="0.2">
      <c r="Q2320" s="11"/>
      <c r="Z2320"/>
      <c r="AA2320"/>
      <c r="AB2320"/>
      <c r="AC2320"/>
      <c r="AD2320"/>
      <c r="AE2320"/>
      <c r="AH2320" s="11"/>
      <c r="AI2320" s="11"/>
      <c r="AJ2320" s="11"/>
      <c r="AK2320" s="11"/>
      <c r="AL2320" s="11"/>
      <c r="AM2320" s="11"/>
    </row>
    <row r="2321" spans="17:39" x14ac:dyDescent="0.2">
      <c r="Q2321" s="11"/>
      <c r="Z2321"/>
      <c r="AA2321"/>
      <c r="AB2321"/>
      <c r="AC2321"/>
      <c r="AD2321"/>
      <c r="AE2321"/>
      <c r="AH2321" s="11"/>
      <c r="AI2321" s="11"/>
      <c r="AJ2321" s="11"/>
      <c r="AK2321" s="11"/>
      <c r="AL2321" s="11"/>
      <c r="AM2321" s="11"/>
    </row>
    <row r="2322" spans="17:39" x14ac:dyDescent="0.2">
      <c r="Q2322" s="11"/>
      <c r="Z2322"/>
      <c r="AA2322"/>
      <c r="AB2322"/>
      <c r="AC2322"/>
      <c r="AD2322"/>
      <c r="AE2322"/>
      <c r="AH2322" s="11"/>
      <c r="AI2322" s="11"/>
      <c r="AJ2322" s="11"/>
      <c r="AK2322" s="11"/>
      <c r="AL2322" s="11"/>
      <c r="AM2322" s="11"/>
    </row>
    <row r="2323" spans="17:39" x14ac:dyDescent="0.2">
      <c r="Q2323" s="11"/>
      <c r="Z2323"/>
      <c r="AA2323"/>
      <c r="AB2323"/>
      <c r="AC2323"/>
      <c r="AD2323"/>
      <c r="AE2323"/>
      <c r="AH2323" s="11"/>
      <c r="AI2323" s="11"/>
      <c r="AJ2323" s="11"/>
      <c r="AK2323" s="11"/>
      <c r="AL2323" s="11"/>
      <c r="AM2323" s="11"/>
    </row>
    <row r="2324" spans="17:39" x14ac:dyDescent="0.2">
      <c r="Q2324" s="11"/>
      <c r="Z2324"/>
      <c r="AA2324"/>
      <c r="AB2324"/>
      <c r="AC2324"/>
      <c r="AD2324"/>
      <c r="AE2324"/>
      <c r="AH2324" s="11"/>
      <c r="AI2324" s="11"/>
      <c r="AJ2324" s="11"/>
      <c r="AK2324" s="11"/>
      <c r="AL2324" s="11"/>
      <c r="AM2324" s="11"/>
    </row>
    <row r="2325" spans="17:39" x14ac:dyDescent="0.2">
      <c r="Q2325" s="11"/>
      <c r="Z2325"/>
      <c r="AA2325"/>
      <c r="AB2325"/>
      <c r="AC2325"/>
      <c r="AD2325"/>
      <c r="AE2325"/>
      <c r="AH2325" s="11"/>
      <c r="AI2325" s="11"/>
      <c r="AJ2325" s="11"/>
      <c r="AK2325" s="11"/>
      <c r="AL2325" s="11"/>
      <c r="AM2325" s="11"/>
    </row>
    <row r="2326" spans="17:39" x14ac:dyDescent="0.2">
      <c r="Q2326" s="11"/>
      <c r="Z2326"/>
      <c r="AA2326"/>
      <c r="AB2326"/>
      <c r="AC2326"/>
      <c r="AD2326"/>
      <c r="AE2326"/>
      <c r="AH2326" s="11"/>
      <c r="AI2326" s="11"/>
      <c r="AJ2326" s="11"/>
      <c r="AK2326" s="11"/>
      <c r="AL2326" s="11"/>
      <c r="AM2326" s="11"/>
    </row>
    <row r="2327" spans="17:39" x14ac:dyDescent="0.2">
      <c r="Q2327" s="11"/>
      <c r="Z2327"/>
      <c r="AA2327"/>
      <c r="AB2327"/>
      <c r="AC2327"/>
      <c r="AD2327"/>
      <c r="AE2327"/>
      <c r="AH2327" s="11"/>
      <c r="AI2327" s="11"/>
      <c r="AJ2327" s="11"/>
      <c r="AK2327" s="11"/>
      <c r="AL2327" s="11"/>
      <c r="AM2327" s="11"/>
    </row>
    <row r="2328" spans="17:39" x14ac:dyDescent="0.2">
      <c r="Q2328" s="11"/>
      <c r="Z2328"/>
      <c r="AA2328"/>
      <c r="AB2328"/>
      <c r="AC2328"/>
      <c r="AD2328"/>
      <c r="AE2328"/>
      <c r="AH2328" s="11"/>
      <c r="AI2328" s="11"/>
      <c r="AJ2328" s="11"/>
      <c r="AK2328" s="11"/>
      <c r="AL2328" s="11"/>
      <c r="AM2328" s="11"/>
    </row>
    <row r="2329" spans="17:39" x14ac:dyDescent="0.2">
      <c r="Q2329" s="11"/>
      <c r="Z2329"/>
      <c r="AA2329"/>
      <c r="AB2329"/>
      <c r="AC2329"/>
      <c r="AD2329"/>
      <c r="AE2329"/>
      <c r="AH2329" s="11"/>
      <c r="AI2329" s="11"/>
      <c r="AJ2329" s="11"/>
      <c r="AK2329" s="11"/>
      <c r="AL2329" s="11"/>
      <c r="AM2329" s="11"/>
    </row>
    <row r="2330" spans="17:39" x14ac:dyDescent="0.2">
      <c r="Q2330" s="11"/>
      <c r="Z2330"/>
      <c r="AA2330"/>
      <c r="AB2330"/>
      <c r="AC2330"/>
      <c r="AD2330"/>
      <c r="AE2330"/>
      <c r="AH2330" s="11"/>
      <c r="AI2330" s="11"/>
      <c r="AJ2330" s="11"/>
      <c r="AK2330" s="11"/>
      <c r="AL2330" s="11"/>
      <c r="AM2330" s="11"/>
    </row>
    <row r="2331" spans="17:39" x14ac:dyDescent="0.2">
      <c r="Q2331" s="11"/>
      <c r="Z2331"/>
      <c r="AA2331"/>
      <c r="AB2331"/>
      <c r="AC2331"/>
      <c r="AD2331"/>
      <c r="AE2331"/>
      <c r="AH2331" s="11"/>
      <c r="AI2331" s="11"/>
      <c r="AJ2331" s="11"/>
      <c r="AK2331" s="11"/>
      <c r="AL2331" s="11"/>
      <c r="AM2331" s="11"/>
    </row>
    <row r="2332" spans="17:39" x14ac:dyDescent="0.2">
      <c r="Q2332" s="11"/>
      <c r="Z2332"/>
      <c r="AA2332"/>
      <c r="AB2332"/>
      <c r="AC2332"/>
      <c r="AD2332"/>
      <c r="AE2332"/>
      <c r="AH2332" s="11"/>
      <c r="AI2332" s="11"/>
      <c r="AJ2332" s="11"/>
      <c r="AK2332" s="11"/>
      <c r="AL2332" s="11"/>
      <c r="AM2332" s="11"/>
    </row>
    <row r="2333" spans="17:39" x14ac:dyDescent="0.2">
      <c r="Q2333" s="11"/>
      <c r="Z2333"/>
      <c r="AA2333"/>
      <c r="AB2333"/>
      <c r="AC2333"/>
      <c r="AD2333"/>
      <c r="AE2333"/>
      <c r="AH2333" s="11"/>
      <c r="AI2333" s="11"/>
      <c r="AJ2333" s="11"/>
      <c r="AK2333" s="11"/>
      <c r="AL2333" s="11"/>
      <c r="AM2333" s="11"/>
    </row>
    <row r="2334" spans="17:39" x14ac:dyDescent="0.2">
      <c r="Q2334" s="11"/>
      <c r="Z2334"/>
      <c r="AA2334"/>
      <c r="AB2334"/>
      <c r="AC2334"/>
      <c r="AD2334"/>
      <c r="AE2334"/>
      <c r="AH2334" s="11"/>
      <c r="AI2334" s="11"/>
      <c r="AJ2334" s="11"/>
      <c r="AK2334" s="11"/>
      <c r="AL2334" s="11"/>
      <c r="AM2334" s="11"/>
    </row>
    <row r="2335" spans="17:39" x14ac:dyDescent="0.2">
      <c r="Q2335" s="11"/>
      <c r="Z2335"/>
      <c r="AA2335"/>
      <c r="AB2335"/>
      <c r="AC2335"/>
      <c r="AD2335"/>
      <c r="AE2335"/>
      <c r="AH2335" s="11"/>
      <c r="AI2335" s="11"/>
      <c r="AJ2335" s="11"/>
      <c r="AK2335" s="11"/>
      <c r="AL2335" s="11"/>
      <c r="AM2335" s="11"/>
    </row>
    <row r="2336" spans="17:39" x14ac:dyDescent="0.2">
      <c r="Q2336" s="11"/>
      <c r="Z2336"/>
      <c r="AA2336"/>
      <c r="AB2336"/>
      <c r="AC2336"/>
      <c r="AD2336"/>
      <c r="AE2336"/>
      <c r="AH2336" s="11"/>
      <c r="AI2336" s="11"/>
      <c r="AJ2336" s="11"/>
      <c r="AK2336" s="11"/>
      <c r="AL2336" s="11"/>
      <c r="AM2336" s="11"/>
    </row>
    <row r="2337" spans="17:39" x14ac:dyDescent="0.2">
      <c r="Q2337" s="11"/>
      <c r="Z2337"/>
      <c r="AA2337"/>
      <c r="AB2337"/>
      <c r="AC2337"/>
      <c r="AD2337"/>
      <c r="AE2337"/>
      <c r="AH2337" s="11"/>
      <c r="AI2337" s="11"/>
      <c r="AJ2337" s="11"/>
      <c r="AK2337" s="11"/>
      <c r="AL2337" s="11"/>
      <c r="AM2337" s="11"/>
    </row>
    <row r="2338" spans="17:39" x14ac:dyDescent="0.2">
      <c r="Q2338" s="11"/>
      <c r="Z2338"/>
      <c r="AA2338"/>
      <c r="AB2338"/>
      <c r="AC2338"/>
      <c r="AD2338"/>
      <c r="AE2338"/>
      <c r="AH2338" s="11"/>
      <c r="AI2338" s="11"/>
      <c r="AJ2338" s="11"/>
      <c r="AK2338" s="11"/>
      <c r="AL2338" s="11"/>
      <c r="AM2338" s="11"/>
    </row>
    <row r="2339" spans="17:39" x14ac:dyDescent="0.2">
      <c r="Q2339" s="11"/>
      <c r="Z2339"/>
      <c r="AA2339"/>
      <c r="AB2339"/>
      <c r="AC2339"/>
      <c r="AD2339"/>
      <c r="AE2339"/>
      <c r="AH2339" s="11"/>
      <c r="AI2339" s="11"/>
      <c r="AJ2339" s="11"/>
      <c r="AK2339" s="11"/>
      <c r="AL2339" s="11"/>
      <c r="AM2339" s="11"/>
    </row>
    <row r="2340" spans="17:39" x14ac:dyDescent="0.2">
      <c r="Q2340" s="11"/>
      <c r="Z2340"/>
      <c r="AA2340"/>
      <c r="AB2340"/>
      <c r="AC2340"/>
      <c r="AD2340"/>
      <c r="AE2340"/>
      <c r="AH2340" s="11"/>
      <c r="AI2340" s="11"/>
      <c r="AJ2340" s="11"/>
      <c r="AK2340" s="11"/>
      <c r="AL2340" s="11"/>
      <c r="AM2340" s="11"/>
    </row>
    <row r="2341" spans="17:39" x14ac:dyDescent="0.2">
      <c r="Q2341" s="11"/>
      <c r="Z2341"/>
      <c r="AA2341"/>
      <c r="AB2341"/>
      <c r="AC2341"/>
      <c r="AD2341"/>
      <c r="AE2341"/>
      <c r="AH2341" s="11"/>
      <c r="AI2341" s="11"/>
      <c r="AJ2341" s="11"/>
      <c r="AK2341" s="11"/>
      <c r="AL2341" s="11"/>
      <c r="AM2341" s="11"/>
    </row>
    <row r="2342" spans="17:39" x14ac:dyDescent="0.2">
      <c r="Q2342" s="11"/>
      <c r="Z2342"/>
      <c r="AA2342"/>
      <c r="AB2342"/>
      <c r="AC2342"/>
      <c r="AD2342"/>
      <c r="AE2342"/>
      <c r="AH2342" s="11"/>
      <c r="AI2342" s="11"/>
      <c r="AJ2342" s="11"/>
      <c r="AK2342" s="11"/>
      <c r="AL2342" s="11"/>
      <c r="AM2342" s="11"/>
    </row>
    <row r="2343" spans="17:39" x14ac:dyDescent="0.2">
      <c r="Q2343" s="11"/>
      <c r="Z2343"/>
      <c r="AA2343"/>
      <c r="AB2343"/>
      <c r="AC2343"/>
      <c r="AD2343"/>
      <c r="AE2343"/>
      <c r="AH2343" s="11"/>
      <c r="AI2343" s="11"/>
      <c r="AJ2343" s="11"/>
      <c r="AK2343" s="11"/>
      <c r="AL2343" s="11"/>
      <c r="AM2343" s="11"/>
    </row>
    <row r="2344" spans="17:39" x14ac:dyDescent="0.2">
      <c r="Q2344" s="11"/>
      <c r="Z2344"/>
      <c r="AA2344"/>
      <c r="AB2344"/>
      <c r="AC2344"/>
      <c r="AD2344"/>
      <c r="AE2344"/>
      <c r="AH2344" s="11"/>
      <c r="AI2344" s="11"/>
      <c r="AJ2344" s="11"/>
      <c r="AK2344" s="11"/>
      <c r="AL2344" s="11"/>
      <c r="AM2344" s="11"/>
    </row>
    <row r="2345" spans="17:39" x14ac:dyDescent="0.2">
      <c r="Q2345" s="11"/>
      <c r="Z2345"/>
      <c r="AA2345"/>
      <c r="AB2345"/>
      <c r="AC2345"/>
      <c r="AD2345"/>
      <c r="AE2345"/>
      <c r="AH2345" s="11"/>
      <c r="AI2345" s="11"/>
      <c r="AJ2345" s="11"/>
      <c r="AK2345" s="11"/>
      <c r="AL2345" s="11"/>
      <c r="AM2345" s="11"/>
    </row>
    <row r="2346" spans="17:39" x14ac:dyDescent="0.2">
      <c r="Q2346" s="11"/>
      <c r="Z2346"/>
      <c r="AA2346"/>
      <c r="AB2346"/>
      <c r="AC2346"/>
      <c r="AD2346"/>
      <c r="AE2346"/>
      <c r="AH2346" s="11"/>
      <c r="AI2346" s="11"/>
      <c r="AJ2346" s="11"/>
      <c r="AK2346" s="11"/>
      <c r="AL2346" s="11"/>
      <c r="AM2346" s="11"/>
    </row>
    <row r="2347" spans="17:39" x14ac:dyDescent="0.2">
      <c r="Q2347" s="11"/>
      <c r="Z2347"/>
      <c r="AA2347"/>
      <c r="AB2347"/>
      <c r="AC2347"/>
      <c r="AD2347"/>
      <c r="AE2347"/>
      <c r="AH2347" s="11"/>
      <c r="AI2347" s="11"/>
      <c r="AJ2347" s="11"/>
      <c r="AK2347" s="11"/>
      <c r="AL2347" s="11"/>
      <c r="AM2347" s="11"/>
    </row>
    <row r="2348" spans="17:39" x14ac:dyDescent="0.2">
      <c r="Q2348" s="11"/>
      <c r="Z2348"/>
      <c r="AA2348"/>
      <c r="AB2348"/>
      <c r="AC2348"/>
      <c r="AD2348"/>
      <c r="AE2348"/>
      <c r="AH2348" s="11"/>
      <c r="AI2348" s="11"/>
      <c r="AJ2348" s="11"/>
      <c r="AK2348" s="11"/>
      <c r="AL2348" s="11"/>
      <c r="AM2348" s="11"/>
    </row>
    <row r="2349" spans="17:39" x14ac:dyDescent="0.2">
      <c r="Q2349" s="11"/>
      <c r="Z2349"/>
      <c r="AA2349"/>
      <c r="AB2349"/>
      <c r="AC2349"/>
      <c r="AD2349"/>
      <c r="AE2349"/>
      <c r="AH2349" s="11"/>
      <c r="AI2349" s="11"/>
      <c r="AJ2349" s="11"/>
      <c r="AK2349" s="11"/>
      <c r="AL2349" s="11"/>
      <c r="AM2349" s="11"/>
    </row>
    <row r="2350" spans="17:39" x14ac:dyDescent="0.2">
      <c r="Q2350" s="11"/>
      <c r="Z2350"/>
      <c r="AA2350"/>
      <c r="AB2350"/>
      <c r="AC2350"/>
      <c r="AD2350"/>
      <c r="AE2350"/>
      <c r="AH2350" s="11"/>
      <c r="AI2350" s="11"/>
      <c r="AJ2350" s="11"/>
      <c r="AK2350" s="11"/>
      <c r="AL2350" s="11"/>
      <c r="AM2350" s="11"/>
    </row>
    <row r="2351" spans="17:39" x14ac:dyDescent="0.2">
      <c r="Q2351" s="11"/>
      <c r="Z2351"/>
      <c r="AA2351"/>
      <c r="AB2351"/>
      <c r="AC2351"/>
      <c r="AD2351"/>
      <c r="AE2351"/>
      <c r="AH2351" s="11"/>
      <c r="AI2351" s="11"/>
      <c r="AJ2351" s="11"/>
      <c r="AK2351" s="11"/>
      <c r="AL2351" s="11"/>
      <c r="AM2351" s="11"/>
    </row>
    <row r="2352" spans="17:39" x14ac:dyDescent="0.2">
      <c r="Q2352" s="11"/>
      <c r="Z2352"/>
      <c r="AA2352"/>
      <c r="AB2352"/>
      <c r="AC2352"/>
      <c r="AD2352"/>
      <c r="AE2352"/>
      <c r="AH2352" s="11"/>
      <c r="AI2352" s="11"/>
      <c r="AJ2352" s="11"/>
      <c r="AK2352" s="11"/>
      <c r="AL2352" s="11"/>
      <c r="AM2352" s="11"/>
    </row>
    <row r="2353" spans="17:39" x14ac:dyDescent="0.2">
      <c r="Q2353" s="11"/>
      <c r="Z2353"/>
      <c r="AA2353"/>
      <c r="AB2353"/>
      <c r="AC2353"/>
      <c r="AD2353"/>
      <c r="AE2353"/>
      <c r="AH2353" s="11"/>
      <c r="AI2353" s="11"/>
      <c r="AJ2353" s="11"/>
      <c r="AK2353" s="11"/>
      <c r="AL2353" s="11"/>
      <c r="AM2353" s="11"/>
    </row>
    <row r="2354" spans="17:39" x14ac:dyDescent="0.2">
      <c r="Q2354" s="11"/>
      <c r="Z2354"/>
      <c r="AA2354"/>
      <c r="AB2354"/>
      <c r="AC2354"/>
      <c r="AD2354"/>
      <c r="AE2354"/>
      <c r="AH2354" s="11"/>
      <c r="AI2354" s="11"/>
      <c r="AJ2354" s="11"/>
      <c r="AK2354" s="11"/>
      <c r="AL2354" s="11"/>
      <c r="AM2354" s="11"/>
    </row>
    <row r="2355" spans="17:39" x14ac:dyDescent="0.2">
      <c r="Q2355" s="11"/>
      <c r="Z2355"/>
      <c r="AA2355"/>
      <c r="AB2355"/>
      <c r="AC2355"/>
      <c r="AD2355"/>
      <c r="AE2355"/>
      <c r="AH2355" s="11"/>
      <c r="AI2355" s="11"/>
      <c r="AJ2355" s="11"/>
      <c r="AK2355" s="11"/>
      <c r="AL2355" s="11"/>
      <c r="AM2355" s="11"/>
    </row>
    <row r="2356" spans="17:39" x14ac:dyDescent="0.2">
      <c r="Q2356" s="11"/>
      <c r="Z2356"/>
      <c r="AA2356"/>
      <c r="AB2356"/>
      <c r="AC2356"/>
      <c r="AD2356"/>
      <c r="AE2356"/>
      <c r="AH2356" s="11"/>
      <c r="AI2356" s="11"/>
      <c r="AJ2356" s="11"/>
      <c r="AK2356" s="11"/>
      <c r="AL2356" s="11"/>
      <c r="AM2356" s="11"/>
    </row>
    <row r="2357" spans="17:39" x14ac:dyDescent="0.2">
      <c r="Q2357" s="11"/>
      <c r="Z2357"/>
      <c r="AA2357"/>
      <c r="AB2357"/>
      <c r="AC2357"/>
      <c r="AD2357"/>
      <c r="AE2357"/>
      <c r="AH2357" s="11"/>
      <c r="AI2357" s="11"/>
      <c r="AJ2357" s="11"/>
      <c r="AK2357" s="11"/>
      <c r="AL2357" s="11"/>
      <c r="AM2357" s="11"/>
    </row>
    <row r="2358" spans="17:39" x14ac:dyDescent="0.2">
      <c r="Q2358" s="11"/>
      <c r="Z2358"/>
      <c r="AA2358"/>
      <c r="AB2358"/>
      <c r="AC2358"/>
      <c r="AD2358"/>
      <c r="AE2358"/>
      <c r="AH2358" s="11"/>
      <c r="AI2358" s="11"/>
      <c r="AJ2358" s="11"/>
      <c r="AK2358" s="11"/>
      <c r="AL2358" s="11"/>
      <c r="AM2358" s="11"/>
    </row>
    <row r="2359" spans="17:39" x14ac:dyDescent="0.2">
      <c r="Q2359" s="11"/>
      <c r="Z2359"/>
      <c r="AA2359"/>
      <c r="AB2359"/>
      <c r="AC2359"/>
      <c r="AD2359"/>
      <c r="AE2359"/>
      <c r="AH2359" s="11"/>
      <c r="AI2359" s="11"/>
      <c r="AJ2359" s="11"/>
      <c r="AK2359" s="11"/>
      <c r="AL2359" s="11"/>
      <c r="AM2359" s="11"/>
    </row>
    <row r="2360" spans="17:39" x14ac:dyDescent="0.2">
      <c r="Q2360" s="11"/>
      <c r="Z2360"/>
      <c r="AA2360"/>
      <c r="AB2360"/>
      <c r="AC2360"/>
      <c r="AD2360"/>
      <c r="AE2360"/>
      <c r="AH2360" s="11"/>
      <c r="AI2360" s="11"/>
      <c r="AJ2360" s="11"/>
      <c r="AK2360" s="11"/>
      <c r="AL2360" s="11"/>
      <c r="AM2360" s="11"/>
    </row>
    <row r="2361" spans="17:39" x14ac:dyDescent="0.2">
      <c r="Q2361" s="11"/>
      <c r="Z2361"/>
      <c r="AA2361"/>
      <c r="AB2361"/>
      <c r="AC2361"/>
      <c r="AD2361"/>
      <c r="AE2361"/>
      <c r="AH2361" s="11"/>
      <c r="AI2361" s="11"/>
      <c r="AJ2361" s="11"/>
      <c r="AK2361" s="11"/>
      <c r="AL2361" s="11"/>
      <c r="AM2361" s="11"/>
    </row>
    <row r="2362" spans="17:39" x14ac:dyDescent="0.2">
      <c r="Q2362" s="11"/>
      <c r="Z2362"/>
      <c r="AA2362"/>
      <c r="AB2362"/>
      <c r="AC2362"/>
      <c r="AD2362"/>
      <c r="AE2362"/>
      <c r="AH2362" s="11"/>
      <c r="AI2362" s="11"/>
      <c r="AJ2362" s="11"/>
      <c r="AK2362" s="11"/>
      <c r="AL2362" s="11"/>
      <c r="AM2362" s="11"/>
    </row>
    <row r="2363" spans="17:39" x14ac:dyDescent="0.2">
      <c r="Q2363" s="11"/>
      <c r="Z2363"/>
      <c r="AA2363"/>
      <c r="AB2363"/>
      <c r="AC2363"/>
      <c r="AD2363"/>
      <c r="AE2363"/>
      <c r="AH2363" s="11"/>
      <c r="AI2363" s="11"/>
      <c r="AJ2363" s="11"/>
      <c r="AK2363" s="11"/>
      <c r="AL2363" s="11"/>
      <c r="AM2363" s="11"/>
    </row>
    <row r="2364" spans="17:39" x14ac:dyDescent="0.2">
      <c r="Q2364" s="11"/>
      <c r="Z2364"/>
      <c r="AA2364"/>
      <c r="AB2364"/>
      <c r="AC2364"/>
      <c r="AD2364"/>
      <c r="AE2364"/>
      <c r="AH2364" s="11"/>
      <c r="AI2364" s="11"/>
      <c r="AJ2364" s="11"/>
      <c r="AK2364" s="11"/>
      <c r="AL2364" s="11"/>
      <c r="AM2364" s="11"/>
    </row>
    <row r="2365" spans="17:39" x14ac:dyDescent="0.2">
      <c r="Q2365" s="11"/>
      <c r="Z2365"/>
      <c r="AA2365"/>
      <c r="AB2365"/>
      <c r="AC2365"/>
      <c r="AD2365"/>
      <c r="AE2365"/>
      <c r="AH2365" s="11"/>
      <c r="AI2365" s="11"/>
      <c r="AJ2365" s="11"/>
      <c r="AK2365" s="11"/>
      <c r="AL2365" s="11"/>
      <c r="AM2365" s="11"/>
    </row>
    <row r="2366" spans="17:39" x14ac:dyDescent="0.2">
      <c r="Q2366" s="11"/>
      <c r="Z2366"/>
      <c r="AA2366"/>
      <c r="AB2366"/>
      <c r="AC2366"/>
      <c r="AD2366"/>
      <c r="AE2366"/>
      <c r="AH2366" s="11"/>
      <c r="AI2366" s="11"/>
      <c r="AJ2366" s="11"/>
      <c r="AK2366" s="11"/>
      <c r="AL2366" s="11"/>
      <c r="AM2366" s="11"/>
    </row>
    <row r="2367" spans="17:39" x14ac:dyDescent="0.2">
      <c r="Q2367" s="11"/>
      <c r="Z2367"/>
      <c r="AA2367"/>
      <c r="AB2367"/>
      <c r="AC2367"/>
      <c r="AD2367"/>
      <c r="AE2367"/>
      <c r="AH2367" s="11"/>
      <c r="AI2367" s="11"/>
      <c r="AJ2367" s="11"/>
      <c r="AK2367" s="11"/>
      <c r="AL2367" s="11"/>
      <c r="AM2367" s="11"/>
    </row>
    <row r="2368" spans="17:39" x14ac:dyDescent="0.2">
      <c r="Q2368" s="11"/>
      <c r="Z2368"/>
      <c r="AA2368"/>
      <c r="AB2368"/>
      <c r="AC2368"/>
      <c r="AD2368"/>
      <c r="AE2368"/>
      <c r="AH2368" s="11"/>
      <c r="AI2368" s="11"/>
      <c r="AJ2368" s="11"/>
      <c r="AK2368" s="11"/>
      <c r="AL2368" s="11"/>
      <c r="AM2368" s="11"/>
    </row>
    <row r="2369" spans="17:39" x14ac:dyDescent="0.2">
      <c r="Q2369" s="11"/>
      <c r="Z2369"/>
      <c r="AA2369"/>
      <c r="AB2369"/>
      <c r="AC2369"/>
      <c r="AD2369"/>
      <c r="AE2369"/>
      <c r="AH2369" s="11"/>
      <c r="AI2369" s="11"/>
      <c r="AJ2369" s="11"/>
      <c r="AK2369" s="11"/>
      <c r="AL2369" s="11"/>
      <c r="AM2369" s="11"/>
    </row>
    <row r="2370" spans="17:39" x14ac:dyDescent="0.2">
      <c r="Q2370" s="11"/>
      <c r="Z2370"/>
      <c r="AA2370"/>
      <c r="AB2370"/>
      <c r="AC2370"/>
      <c r="AD2370"/>
      <c r="AE2370"/>
      <c r="AH2370" s="11"/>
      <c r="AI2370" s="11"/>
      <c r="AJ2370" s="11"/>
      <c r="AK2370" s="11"/>
      <c r="AL2370" s="11"/>
      <c r="AM2370" s="11"/>
    </row>
    <row r="2371" spans="17:39" x14ac:dyDescent="0.2">
      <c r="Q2371" s="11"/>
      <c r="Z2371"/>
      <c r="AA2371"/>
      <c r="AB2371"/>
      <c r="AC2371"/>
      <c r="AD2371"/>
      <c r="AE2371"/>
      <c r="AH2371" s="11"/>
      <c r="AI2371" s="11"/>
      <c r="AJ2371" s="11"/>
      <c r="AK2371" s="11"/>
      <c r="AL2371" s="11"/>
      <c r="AM2371" s="11"/>
    </row>
    <row r="2372" spans="17:39" x14ac:dyDescent="0.2">
      <c r="Q2372" s="11"/>
      <c r="Z2372"/>
      <c r="AA2372"/>
      <c r="AB2372"/>
      <c r="AC2372"/>
      <c r="AD2372"/>
      <c r="AE2372"/>
      <c r="AH2372" s="11"/>
      <c r="AI2372" s="11"/>
      <c r="AJ2372" s="11"/>
      <c r="AK2372" s="11"/>
      <c r="AL2372" s="11"/>
      <c r="AM2372" s="11"/>
    </row>
    <row r="2373" spans="17:39" x14ac:dyDescent="0.2">
      <c r="Q2373" s="11"/>
      <c r="Z2373"/>
      <c r="AA2373"/>
      <c r="AB2373"/>
      <c r="AC2373"/>
      <c r="AD2373"/>
      <c r="AE2373"/>
      <c r="AH2373" s="11"/>
      <c r="AI2373" s="11"/>
      <c r="AJ2373" s="11"/>
      <c r="AK2373" s="11"/>
      <c r="AL2373" s="11"/>
      <c r="AM2373" s="11"/>
    </row>
    <row r="2374" spans="17:39" x14ac:dyDescent="0.2">
      <c r="Q2374" s="11"/>
      <c r="Z2374"/>
      <c r="AA2374"/>
      <c r="AB2374"/>
      <c r="AC2374"/>
      <c r="AD2374"/>
      <c r="AE2374"/>
      <c r="AH2374" s="11"/>
      <c r="AI2374" s="11"/>
      <c r="AJ2374" s="11"/>
      <c r="AK2374" s="11"/>
      <c r="AL2374" s="11"/>
      <c r="AM2374" s="11"/>
    </row>
    <row r="2375" spans="17:39" x14ac:dyDescent="0.2">
      <c r="Q2375" s="11"/>
      <c r="Z2375"/>
      <c r="AA2375"/>
      <c r="AB2375"/>
      <c r="AC2375"/>
      <c r="AD2375"/>
      <c r="AE2375"/>
      <c r="AH2375" s="11"/>
      <c r="AI2375" s="11"/>
      <c r="AJ2375" s="11"/>
      <c r="AK2375" s="11"/>
      <c r="AL2375" s="11"/>
      <c r="AM2375" s="11"/>
    </row>
    <row r="2376" spans="17:39" x14ac:dyDescent="0.2">
      <c r="Q2376" s="11"/>
      <c r="Z2376"/>
      <c r="AA2376"/>
      <c r="AB2376"/>
      <c r="AC2376"/>
      <c r="AD2376"/>
      <c r="AE2376"/>
      <c r="AH2376" s="11"/>
      <c r="AI2376" s="11"/>
      <c r="AJ2376" s="11"/>
      <c r="AK2376" s="11"/>
      <c r="AL2376" s="11"/>
      <c r="AM2376" s="11"/>
    </row>
    <row r="2377" spans="17:39" x14ac:dyDescent="0.2">
      <c r="Q2377" s="11"/>
      <c r="Z2377"/>
      <c r="AA2377"/>
      <c r="AB2377"/>
      <c r="AC2377"/>
      <c r="AD2377"/>
      <c r="AE2377"/>
      <c r="AH2377" s="11"/>
      <c r="AI2377" s="11"/>
      <c r="AJ2377" s="11"/>
      <c r="AK2377" s="11"/>
      <c r="AL2377" s="11"/>
      <c r="AM2377" s="11"/>
    </row>
    <row r="2378" spans="17:39" x14ac:dyDescent="0.2">
      <c r="Q2378" s="11"/>
      <c r="Z2378"/>
      <c r="AA2378"/>
      <c r="AB2378"/>
      <c r="AC2378"/>
      <c r="AD2378"/>
      <c r="AE2378"/>
      <c r="AH2378" s="11"/>
      <c r="AI2378" s="11"/>
      <c r="AJ2378" s="11"/>
      <c r="AK2378" s="11"/>
      <c r="AL2378" s="11"/>
      <c r="AM2378" s="11"/>
    </row>
    <row r="2379" spans="17:39" x14ac:dyDescent="0.2">
      <c r="Q2379" s="11"/>
      <c r="Z2379"/>
      <c r="AA2379"/>
      <c r="AB2379"/>
      <c r="AC2379"/>
      <c r="AD2379"/>
      <c r="AE2379"/>
      <c r="AH2379" s="11"/>
      <c r="AI2379" s="11"/>
      <c r="AJ2379" s="11"/>
      <c r="AK2379" s="11"/>
      <c r="AL2379" s="11"/>
      <c r="AM2379" s="11"/>
    </row>
    <row r="2380" spans="17:39" x14ac:dyDescent="0.2">
      <c r="Q2380" s="11"/>
      <c r="Z2380"/>
      <c r="AA2380"/>
      <c r="AB2380"/>
      <c r="AC2380"/>
      <c r="AD2380"/>
      <c r="AE2380"/>
      <c r="AH2380" s="11"/>
      <c r="AI2380" s="11"/>
      <c r="AJ2380" s="11"/>
      <c r="AK2380" s="11"/>
      <c r="AL2380" s="11"/>
      <c r="AM2380" s="11"/>
    </row>
    <row r="2381" spans="17:39" x14ac:dyDescent="0.2">
      <c r="Q2381" s="11"/>
      <c r="Z2381"/>
      <c r="AA2381"/>
      <c r="AB2381"/>
      <c r="AC2381"/>
      <c r="AD2381"/>
      <c r="AE2381"/>
      <c r="AH2381" s="11"/>
      <c r="AI2381" s="11"/>
      <c r="AJ2381" s="11"/>
      <c r="AK2381" s="11"/>
      <c r="AL2381" s="11"/>
      <c r="AM2381" s="11"/>
    </row>
    <row r="2382" spans="17:39" x14ac:dyDescent="0.2">
      <c r="Q2382" s="11"/>
      <c r="Z2382"/>
      <c r="AA2382"/>
      <c r="AB2382"/>
      <c r="AC2382"/>
      <c r="AD2382"/>
      <c r="AE2382"/>
      <c r="AH2382" s="11"/>
      <c r="AI2382" s="11"/>
      <c r="AJ2382" s="11"/>
      <c r="AK2382" s="11"/>
      <c r="AL2382" s="11"/>
      <c r="AM2382" s="11"/>
    </row>
    <row r="2383" spans="17:39" x14ac:dyDescent="0.2">
      <c r="Q2383" s="11"/>
      <c r="Z2383"/>
      <c r="AA2383"/>
      <c r="AB2383"/>
      <c r="AC2383"/>
      <c r="AD2383"/>
      <c r="AE2383"/>
      <c r="AH2383" s="11"/>
      <c r="AI2383" s="11"/>
      <c r="AJ2383" s="11"/>
      <c r="AK2383" s="11"/>
      <c r="AL2383" s="11"/>
      <c r="AM2383" s="11"/>
    </row>
    <row r="2384" spans="17:39" x14ac:dyDescent="0.2">
      <c r="Q2384" s="11"/>
      <c r="Z2384"/>
      <c r="AA2384"/>
      <c r="AB2384"/>
      <c r="AC2384"/>
      <c r="AD2384"/>
      <c r="AE2384"/>
      <c r="AH2384" s="11"/>
      <c r="AI2384" s="11"/>
      <c r="AJ2384" s="11"/>
      <c r="AK2384" s="11"/>
      <c r="AL2384" s="11"/>
      <c r="AM2384" s="11"/>
    </row>
    <row r="2385" spans="17:39" x14ac:dyDescent="0.2">
      <c r="Q2385" s="11"/>
      <c r="Z2385"/>
      <c r="AA2385"/>
      <c r="AB2385"/>
      <c r="AC2385"/>
      <c r="AD2385"/>
      <c r="AE2385"/>
      <c r="AH2385" s="11"/>
      <c r="AI2385" s="11"/>
      <c r="AJ2385" s="11"/>
      <c r="AK2385" s="11"/>
      <c r="AL2385" s="11"/>
      <c r="AM2385" s="11"/>
    </row>
    <row r="2386" spans="17:39" x14ac:dyDescent="0.2">
      <c r="Q2386" s="11"/>
      <c r="Z2386"/>
      <c r="AA2386"/>
      <c r="AB2386"/>
      <c r="AC2386"/>
      <c r="AD2386"/>
      <c r="AE2386"/>
      <c r="AH2386" s="11"/>
      <c r="AI2386" s="11"/>
      <c r="AJ2386" s="11"/>
      <c r="AK2386" s="11"/>
      <c r="AL2386" s="11"/>
      <c r="AM2386" s="11"/>
    </row>
    <row r="2387" spans="17:39" x14ac:dyDescent="0.2">
      <c r="Q2387" s="11"/>
      <c r="Z2387"/>
      <c r="AA2387"/>
      <c r="AB2387"/>
      <c r="AC2387"/>
      <c r="AD2387"/>
      <c r="AE2387"/>
      <c r="AH2387" s="11"/>
      <c r="AI2387" s="11"/>
      <c r="AJ2387" s="11"/>
      <c r="AK2387" s="11"/>
      <c r="AL2387" s="11"/>
      <c r="AM2387" s="11"/>
    </row>
    <row r="2388" spans="17:39" x14ac:dyDescent="0.2">
      <c r="Q2388" s="11"/>
      <c r="Z2388"/>
      <c r="AA2388"/>
      <c r="AB2388"/>
      <c r="AC2388"/>
      <c r="AD2388"/>
      <c r="AE2388"/>
      <c r="AH2388" s="11"/>
      <c r="AI2388" s="11"/>
      <c r="AJ2388" s="11"/>
      <c r="AK2388" s="11"/>
      <c r="AL2388" s="11"/>
      <c r="AM2388" s="11"/>
    </row>
    <row r="2389" spans="17:39" x14ac:dyDescent="0.2">
      <c r="Q2389" s="11"/>
      <c r="Z2389"/>
      <c r="AA2389"/>
      <c r="AB2389"/>
      <c r="AC2389"/>
      <c r="AD2389"/>
      <c r="AE2389"/>
      <c r="AH2389" s="11"/>
      <c r="AI2389" s="11"/>
      <c r="AJ2389" s="11"/>
      <c r="AK2389" s="11"/>
      <c r="AL2389" s="11"/>
      <c r="AM2389" s="11"/>
    </row>
    <row r="2390" spans="17:39" x14ac:dyDescent="0.2">
      <c r="Q2390" s="11"/>
      <c r="Z2390"/>
      <c r="AA2390"/>
      <c r="AB2390"/>
      <c r="AC2390"/>
      <c r="AD2390"/>
      <c r="AE2390"/>
      <c r="AH2390" s="11"/>
      <c r="AI2390" s="11"/>
      <c r="AJ2390" s="11"/>
      <c r="AK2390" s="11"/>
      <c r="AL2390" s="11"/>
      <c r="AM2390" s="11"/>
    </row>
    <row r="2391" spans="17:39" x14ac:dyDescent="0.2">
      <c r="Q2391" s="11"/>
      <c r="Z2391"/>
      <c r="AA2391"/>
      <c r="AB2391"/>
      <c r="AC2391"/>
      <c r="AD2391"/>
      <c r="AE2391"/>
      <c r="AH2391" s="11"/>
      <c r="AI2391" s="11"/>
      <c r="AJ2391" s="11"/>
      <c r="AK2391" s="11"/>
      <c r="AL2391" s="11"/>
      <c r="AM2391" s="11"/>
    </row>
    <row r="2392" spans="17:39" x14ac:dyDescent="0.2">
      <c r="Q2392" s="11"/>
      <c r="Z2392"/>
      <c r="AA2392"/>
      <c r="AB2392"/>
      <c r="AC2392"/>
      <c r="AD2392"/>
      <c r="AE2392"/>
      <c r="AH2392" s="11"/>
      <c r="AI2392" s="11"/>
      <c r="AJ2392" s="11"/>
      <c r="AK2392" s="11"/>
      <c r="AL2392" s="11"/>
      <c r="AM2392" s="11"/>
    </row>
    <row r="2393" spans="17:39" x14ac:dyDescent="0.2">
      <c r="Q2393" s="11"/>
      <c r="Z2393"/>
      <c r="AA2393"/>
      <c r="AB2393"/>
      <c r="AC2393"/>
      <c r="AD2393"/>
      <c r="AE2393"/>
      <c r="AH2393" s="11"/>
      <c r="AI2393" s="11"/>
      <c r="AJ2393" s="11"/>
      <c r="AK2393" s="11"/>
      <c r="AL2393" s="11"/>
      <c r="AM2393" s="11"/>
    </row>
    <row r="2394" spans="17:39" x14ac:dyDescent="0.2">
      <c r="Q2394" s="11"/>
      <c r="Z2394"/>
      <c r="AA2394"/>
      <c r="AB2394"/>
      <c r="AC2394"/>
      <c r="AD2394"/>
      <c r="AE2394"/>
      <c r="AH2394" s="11"/>
      <c r="AI2394" s="11"/>
      <c r="AJ2394" s="11"/>
      <c r="AK2394" s="11"/>
      <c r="AL2394" s="11"/>
      <c r="AM2394" s="11"/>
    </row>
    <row r="2395" spans="17:39" x14ac:dyDescent="0.2">
      <c r="Q2395" s="11"/>
      <c r="Z2395"/>
      <c r="AA2395"/>
      <c r="AB2395"/>
      <c r="AC2395"/>
      <c r="AD2395"/>
      <c r="AE2395"/>
      <c r="AH2395" s="11"/>
      <c r="AI2395" s="11"/>
      <c r="AJ2395" s="11"/>
      <c r="AK2395" s="11"/>
      <c r="AL2395" s="11"/>
      <c r="AM2395" s="11"/>
    </row>
    <row r="2396" spans="17:39" x14ac:dyDescent="0.2">
      <c r="Q2396" s="11"/>
      <c r="Z2396"/>
      <c r="AA2396"/>
      <c r="AB2396"/>
      <c r="AC2396"/>
      <c r="AD2396"/>
      <c r="AE2396"/>
      <c r="AH2396" s="11"/>
      <c r="AI2396" s="11"/>
      <c r="AJ2396" s="11"/>
      <c r="AK2396" s="11"/>
      <c r="AL2396" s="11"/>
      <c r="AM2396" s="11"/>
    </row>
    <row r="2397" spans="17:39" x14ac:dyDescent="0.2">
      <c r="Q2397" s="11"/>
      <c r="Z2397"/>
      <c r="AA2397"/>
      <c r="AB2397"/>
      <c r="AC2397"/>
      <c r="AD2397"/>
      <c r="AE2397"/>
      <c r="AH2397" s="11"/>
      <c r="AI2397" s="11"/>
      <c r="AJ2397" s="11"/>
      <c r="AK2397" s="11"/>
      <c r="AL2397" s="11"/>
      <c r="AM2397" s="11"/>
    </row>
    <row r="2398" spans="17:39" x14ac:dyDescent="0.2">
      <c r="Q2398" s="11"/>
      <c r="Z2398"/>
      <c r="AA2398"/>
      <c r="AB2398"/>
      <c r="AC2398"/>
      <c r="AD2398"/>
      <c r="AE2398"/>
      <c r="AH2398" s="11"/>
      <c r="AI2398" s="11"/>
      <c r="AJ2398" s="11"/>
      <c r="AK2398" s="11"/>
      <c r="AL2398" s="11"/>
      <c r="AM2398" s="11"/>
    </row>
    <row r="2399" spans="17:39" x14ac:dyDescent="0.2">
      <c r="Q2399" s="11"/>
      <c r="Z2399"/>
      <c r="AA2399"/>
      <c r="AB2399"/>
      <c r="AC2399"/>
      <c r="AD2399"/>
      <c r="AE2399"/>
      <c r="AH2399" s="11"/>
      <c r="AI2399" s="11"/>
      <c r="AJ2399" s="11"/>
      <c r="AK2399" s="11"/>
      <c r="AL2399" s="11"/>
      <c r="AM2399" s="11"/>
    </row>
    <row r="2400" spans="17:39" x14ac:dyDescent="0.2">
      <c r="Q2400" s="11"/>
      <c r="Z2400"/>
      <c r="AA2400"/>
      <c r="AB2400"/>
      <c r="AC2400"/>
      <c r="AD2400"/>
      <c r="AE2400"/>
      <c r="AH2400" s="11"/>
      <c r="AI2400" s="11"/>
      <c r="AJ2400" s="11"/>
      <c r="AK2400" s="11"/>
      <c r="AL2400" s="11"/>
      <c r="AM2400" s="11"/>
    </row>
    <row r="2401" spans="17:39" x14ac:dyDescent="0.2">
      <c r="Q2401" s="11"/>
      <c r="Z2401"/>
      <c r="AA2401"/>
      <c r="AB2401"/>
      <c r="AC2401"/>
      <c r="AD2401"/>
      <c r="AE2401"/>
      <c r="AH2401" s="11"/>
      <c r="AI2401" s="11"/>
      <c r="AJ2401" s="11"/>
      <c r="AK2401" s="11"/>
      <c r="AL2401" s="11"/>
      <c r="AM2401" s="11"/>
    </row>
    <row r="2402" spans="17:39" x14ac:dyDescent="0.2">
      <c r="Q2402" s="11"/>
      <c r="Z2402"/>
      <c r="AA2402"/>
      <c r="AB2402"/>
      <c r="AC2402"/>
      <c r="AD2402"/>
      <c r="AE2402"/>
      <c r="AH2402" s="11"/>
      <c r="AI2402" s="11"/>
      <c r="AJ2402" s="11"/>
      <c r="AK2402" s="11"/>
      <c r="AL2402" s="11"/>
      <c r="AM2402" s="11"/>
    </row>
    <row r="2403" spans="17:39" x14ac:dyDescent="0.2">
      <c r="Q2403" s="11"/>
      <c r="Z2403"/>
      <c r="AA2403"/>
      <c r="AB2403"/>
      <c r="AC2403"/>
      <c r="AD2403"/>
      <c r="AE2403"/>
      <c r="AH2403" s="11"/>
      <c r="AI2403" s="11"/>
      <c r="AJ2403" s="11"/>
      <c r="AK2403" s="11"/>
      <c r="AL2403" s="11"/>
      <c r="AM2403" s="11"/>
    </row>
    <row r="2404" spans="17:39" x14ac:dyDescent="0.2">
      <c r="Q2404" s="11"/>
      <c r="Z2404"/>
      <c r="AA2404"/>
      <c r="AB2404"/>
      <c r="AC2404"/>
      <c r="AD2404"/>
      <c r="AE2404"/>
      <c r="AH2404" s="11"/>
      <c r="AI2404" s="11"/>
      <c r="AJ2404" s="11"/>
      <c r="AK2404" s="11"/>
      <c r="AL2404" s="11"/>
      <c r="AM2404" s="11"/>
    </row>
    <row r="2405" spans="17:39" x14ac:dyDescent="0.2">
      <c r="Q2405" s="11"/>
      <c r="Z2405"/>
      <c r="AA2405"/>
      <c r="AB2405"/>
      <c r="AC2405"/>
      <c r="AD2405"/>
      <c r="AE2405"/>
      <c r="AH2405" s="11"/>
      <c r="AI2405" s="11"/>
      <c r="AJ2405" s="11"/>
      <c r="AK2405" s="11"/>
      <c r="AL2405" s="11"/>
      <c r="AM2405" s="11"/>
    </row>
    <row r="2406" spans="17:39" x14ac:dyDescent="0.2">
      <c r="Q2406" s="11"/>
      <c r="Z2406"/>
      <c r="AA2406"/>
      <c r="AB2406"/>
      <c r="AC2406"/>
      <c r="AD2406"/>
      <c r="AE2406"/>
      <c r="AH2406" s="11"/>
      <c r="AI2406" s="11"/>
      <c r="AJ2406" s="11"/>
      <c r="AK2406" s="11"/>
      <c r="AL2406" s="11"/>
      <c r="AM2406" s="11"/>
    </row>
    <row r="2407" spans="17:39" x14ac:dyDescent="0.2">
      <c r="Q2407" s="11"/>
      <c r="Z2407"/>
      <c r="AA2407"/>
      <c r="AB2407"/>
      <c r="AC2407"/>
      <c r="AD2407"/>
      <c r="AE2407"/>
      <c r="AH2407" s="11"/>
      <c r="AI2407" s="11"/>
      <c r="AJ2407" s="11"/>
      <c r="AK2407" s="11"/>
      <c r="AL2407" s="11"/>
      <c r="AM2407" s="11"/>
    </row>
    <row r="2408" spans="17:39" x14ac:dyDescent="0.2">
      <c r="Q2408" s="11"/>
      <c r="Z2408"/>
      <c r="AA2408"/>
      <c r="AB2408"/>
      <c r="AC2408"/>
      <c r="AD2408"/>
      <c r="AE2408"/>
      <c r="AH2408" s="11"/>
      <c r="AI2408" s="11"/>
      <c r="AJ2408" s="11"/>
      <c r="AK2408" s="11"/>
      <c r="AL2408" s="11"/>
      <c r="AM2408" s="11"/>
    </row>
    <row r="2409" spans="17:39" x14ac:dyDescent="0.2">
      <c r="Q2409" s="11"/>
      <c r="Z2409"/>
      <c r="AA2409"/>
      <c r="AB2409"/>
      <c r="AC2409"/>
      <c r="AD2409"/>
      <c r="AE2409"/>
      <c r="AH2409" s="11"/>
      <c r="AI2409" s="11"/>
      <c r="AJ2409" s="11"/>
      <c r="AK2409" s="11"/>
      <c r="AL2409" s="11"/>
      <c r="AM2409" s="11"/>
    </row>
    <row r="2410" spans="17:39" x14ac:dyDescent="0.2">
      <c r="Q2410" s="11"/>
      <c r="Z2410"/>
      <c r="AA2410"/>
      <c r="AB2410"/>
      <c r="AC2410"/>
      <c r="AD2410"/>
      <c r="AE2410"/>
      <c r="AH2410" s="11"/>
      <c r="AI2410" s="11"/>
      <c r="AJ2410" s="11"/>
      <c r="AK2410" s="11"/>
      <c r="AL2410" s="11"/>
      <c r="AM2410" s="11"/>
    </row>
    <row r="2411" spans="17:39" x14ac:dyDescent="0.2">
      <c r="Q2411" s="11"/>
      <c r="Z2411"/>
      <c r="AA2411"/>
      <c r="AB2411"/>
      <c r="AC2411"/>
      <c r="AD2411"/>
      <c r="AE2411"/>
      <c r="AH2411" s="11"/>
      <c r="AI2411" s="11"/>
      <c r="AJ2411" s="11"/>
      <c r="AK2411" s="11"/>
      <c r="AL2411" s="11"/>
      <c r="AM2411" s="11"/>
    </row>
    <row r="2412" spans="17:39" x14ac:dyDescent="0.2">
      <c r="Q2412" s="11"/>
      <c r="Z2412"/>
      <c r="AA2412"/>
      <c r="AB2412"/>
      <c r="AC2412"/>
      <c r="AD2412"/>
      <c r="AE2412"/>
      <c r="AH2412" s="11"/>
      <c r="AI2412" s="11"/>
      <c r="AJ2412" s="11"/>
      <c r="AK2412" s="11"/>
      <c r="AL2412" s="11"/>
      <c r="AM2412" s="11"/>
    </row>
    <row r="2413" spans="17:39" x14ac:dyDescent="0.2">
      <c r="Q2413" s="11"/>
      <c r="Z2413"/>
      <c r="AA2413"/>
      <c r="AB2413"/>
      <c r="AC2413"/>
      <c r="AD2413"/>
      <c r="AE2413"/>
      <c r="AH2413" s="11"/>
      <c r="AI2413" s="11"/>
      <c r="AJ2413" s="11"/>
      <c r="AK2413" s="11"/>
      <c r="AL2413" s="11"/>
      <c r="AM2413" s="11"/>
    </row>
    <row r="2414" spans="17:39" x14ac:dyDescent="0.2">
      <c r="Q2414" s="11"/>
      <c r="Z2414"/>
      <c r="AA2414"/>
      <c r="AB2414"/>
      <c r="AC2414"/>
      <c r="AD2414"/>
      <c r="AE2414"/>
      <c r="AH2414" s="11"/>
      <c r="AI2414" s="11"/>
      <c r="AJ2414" s="11"/>
      <c r="AK2414" s="11"/>
      <c r="AL2414" s="11"/>
      <c r="AM2414" s="11"/>
    </row>
    <row r="2415" spans="17:39" x14ac:dyDescent="0.2">
      <c r="Q2415" s="11"/>
      <c r="Z2415"/>
      <c r="AA2415"/>
      <c r="AB2415"/>
      <c r="AC2415"/>
      <c r="AD2415"/>
      <c r="AE2415"/>
      <c r="AH2415" s="11"/>
      <c r="AI2415" s="11"/>
      <c r="AJ2415" s="11"/>
      <c r="AK2415" s="11"/>
      <c r="AL2415" s="11"/>
      <c r="AM2415" s="11"/>
    </row>
    <row r="2416" spans="17:39" x14ac:dyDescent="0.2">
      <c r="Q2416" s="11"/>
      <c r="Z2416"/>
      <c r="AA2416"/>
      <c r="AB2416"/>
      <c r="AC2416"/>
      <c r="AD2416"/>
      <c r="AE2416"/>
      <c r="AH2416" s="11"/>
      <c r="AI2416" s="11"/>
      <c r="AJ2416" s="11"/>
      <c r="AK2416" s="11"/>
      <c r="AL2416" s="11"/>
      <c r="AM2416" s="11"/>
    </row>
    <row r="2417" spans="17:39" x14ac:dyDescent="0.2">
      <c r="Q2417" s="11"/>
      <c r="Z2417"/>
      <c r="AA2417"/>
      <c r="AB2417"/>
      <c r="AC2417"/>
      <c r="AD2417"/>
      <c r="AE2417"/>
      <c r="AH2417" s="11"/>
      <c r="AI2417" s="11"/>
      <c r="AJ2417" s="11"/>
      <c r="AK2417" s="11"/>
      <c r="AL2417" s="11"/>
      <c r="AM2417" s="11"/>
    </row>
    <row r="2418" spans="17:39" x14ac:dyDescent="0.2">
      <c r="Q2418" s="11"/>
      <c r="Z2418"/>
      <c r="AA2418"/>
      <c r="AB2418"/>
      <c r="AC2418"/>
      <c r="AD2418"/>
      <c r="AE2418"/>
      <c r="AH2418" s="11"/>
      <c r="AI2418" s="11"/>
      <c r="AJ2418" s="11"/>
      <c r="AK2418" s="11"/>
      <c r="AL2418" s="11"/>
      <c r="AM2418" s="11"/>
    </row>
    <row r="2419" spans="17:39" x14ac:dyDescent="0.2">
      <c r="Q2419" s="11"/>
      <c r="Z2419"/>
      <c r="AA2419"/>
      <c r="AB2419"/>
      <c r="AC2419"/>
      <c r="AD2419"/>
      <c r="AE2419"/>
      <c r="AH2419" s="11"/>
      <c r="AI2419" s="11"/>
      <c r="AJ2419" s="11"/>
      <c r="AK2419" s="11"/>
      <c r="AL2419" s="11"/>
      <c r="AM2419" s="11"/>
    </row>
    <row r="2420" spans="17:39" x14ac:dyDescent="0.2">
      <c r="Q2420" s="11"/>
      <c r="Z2420"/>
      <c r="AA2420"/>
      <c r="AB2420"/>
      <c r="AC2420"/>
      <c r="AD2420"/>
      <c r="AE2420"/>
      <c r="AH2420" s="11"/>
      <c r="AI2420" s="11"/>
      <c r="AJ2420" s="11"/>
      <c r="AK2420" s="11"/>
      <c r="AL2420" s="11"/>
      <c r="AM2420" s="11"/>
    </row>
    <row r="2421" spans="17:39" x14ac:dyDescent="0.2">
      <c r="Q2421" s="11"/>
      <c r="Z2421"/>
      <c r="AA2421"/>
      <c r="AB2421"/>
      <c r="AC2421"/>
      <c r="AD2421"/>
      <c r="AE2421"/>
      <c r="AH2421" s="11"/>
      <c r="AI2421" s="11"/>
      <c r="AJ2421" s="11"/>
      <c r="AK2421" s="11"/>
      <c r="AL2421" s="11"/>
      <c r="AM2421" s="11"/>
    </row>
    <row r="2422" spans="17:39" x14ac:dyDescent="0.2">
      <c r="Q2422" s="11"/>
      <c r="Z2422"/>
      <c r="AA2422"/>
      <c r="AB2422"/>
      <c r="AC2422"/>
      <c r="AD2422"/>
      <c r="AE2422"/>
      <c r="AH2422" s="11"/>
      <c r="AI2422" s="11"/>
      <c r="AJ2422" s="11"/>
      <c r="AK2422" s="11"/>
      <c r="AL2422" s="11"/>
      <c r="AM2422" s="11"/>
    </row>
    <row r="2423" spans="17:39" x14ac:dyDescent="0.2">
      <c r="Q2423" s="11"/>
      <c r="Z2423"/>
      <c r="AA2423"/>
      <c r="AB2423"/>
      <c r="AC2423"/>
      <c r="AD2423"/>
      <c r="AE2423"/>
      <c r="AH2423" s="11"/>
      <c r="AI2423" s="11"/>
      <c r="AJ2423" s="11"/>
      <c r="AK2423" s="11"/>
      <c r="AL2423" s="11"/>
      <c r="AM2423" s="11"/>
    </row>
    <row r="2424" spans="17:39" x14ac:dyDescent="0.2">
      <c r="Q2424" s="11"/>
      <c r="Z2424"/>
      <c r="AA2424"/>
      <c r="AB2424"/>
      <c r="AC2424"/>
      <c r="AD2424"/>
      <c r="AE2424"/>
      <c r="AH2424" s="11"/>
      <c r="AI2424" s="11"/>
      <c r="AJ2424" s="11"/>
      <c r="AK2424" s="11"/>
      <c r="AL2424" s="11"/>
      <c r="AM2424" s="11"/>
    </row>
    <row r="2425" spans="17:39" x14ac:dyDescent="0.2">
      <c r="Q2425" s="11"/>
      <c r="Z2425"/>
      <c r="AA2425"/>
      <c r="AB2425"/>
      <c r="AC2425"/>
      <c r="AD2425"/>
      <c r="AE2425"/>
      <c r="AH2425" s="11"/>
      <c r="AI2425" s="11"/>
      <c r="AJ2425" s="11"/>
      <c r="AK2425" s="11"/>
      <c r="AL2425" s="11"/>
      <c r="AM2425" s="11"/>
    </row>
    <row r="2426" spans="17:39" x14ac:dyDescent="0.2">
      <c r="Q2426" s="11"/>
      <c r="Z2426"/>
      <c r="AA2426"/>
      <c r="AB2426"/>
      <c r="AC2426"/>
      <c r="AD2426"/>
      <c r="AE2426"/>
      <c r="AH2426" s="11"/>
      <c r="AI2426" s="11"/>
      <c r="AJ2426" s="11"/>
      <c r="AK2426" s="11"/>
      <c r="AL2426" s="11"/>
      <c r="AM2426" s="11"/>
    </row>
    <row r="2427" spans="17:39" x14ac:dyDescent="0.2">
      <c r="Q2427" s="11"/>
      <c r="Z2427"/>
      <c r="AA2427"/>
      <c r="AB2427"/>
      <c r="AC2427"/>
      <c r="AD2427"/>
      <c r="AE2427"/>
      <c r="AH2427" s="11"/>
      <c r="AI2427" s="11"/>
      <c r="AJ2427" s="11"/>
      <c r="AK2427" s="11"/>
      <c r="AL2427" s="11"/>
      <c r="AM2427" s="11"/>
    </row>
    <row r="2428" spans="17:39" x14ac:dyDescent="0.2">
      <c r="Q2428" s="11"/>
      <c r="Z2428"/>
      <c r="AA2428"/>
      <c r="AB2428"/>
      <c r="AC2428"/>
      <c r="AD2428"/>
      <c r="AE2428"/>
      <c r="AH2428" s="11"/>
      <c r="AI2428" s="11"/>
      <c r="AJ2428" s="11"/>
      <c r="AK2428" s="11"/>
      <c r="AL2428" s="11"/>
      <c r="AM2428" s="11"/>
    </row>
    <row r="2429" spans="17:39" x14ac:dyDescent="0.2">
      <c r="Q2429" s="11"/>
      <c r="Z2429"/>
      <c r="AA2429"/>
      <c r="AB2429"/>
      <c r="AC2429"/>
      <c r="AD2429"/>
      <c r="AE2429"/>
      <c r="AH2429" s="11"/>
      <c r="AI2429" s="11"/>
      <c r="AJ2429" s="11"/>
      <c r="AK2429" s="11"/>
      <c r="AL2429" s="11"/>
      <c r="AM2429" s="11"/>
    </row>
    <row r="2430" spans="17:39" x14ac:dyDescent="0.2">
      <c r="Q2430" s="11"/>
      <c r="Z2430"/>
      <c r="AA2430"/>
      <c r="AB2430"/>
      <c r="AC2430"/>
      <c r="AD2430"/>
      <c r="AE2430"/>
      <c r="AH2430" s="11"/>
      <c r="AI2430" s="11"/>
      <c r="AJ2430" s="11"/>
      <c r="AK2430" s="11"/>
      <c r="AL2430" s="11"/>
      <c r="AM2430" s="11"/>
    </row>
    <row r="2431" spans="17:39" x14ac:dyDescent="0.2">
      <c r="Q2431" s="11"/>
      <c r="Z2431"/>
      <c r="AA2431"/>
      <c r="AB2431"/>
      <c r="AC2431"/>
      <c r="AD2431"/>
      <c r="AE2431"/>
      <c r="AH2431" s="11"/>
      <c r="AI2431" s="11"/>
      <c r="AJ2431" s="11"/>
      <c r="AK2431" s="11"/>
      <c r="AL2431" s="11"/>
      <c r="AM2431" s="11"/>
    </row>
    <row r="2432" spans="17:39" x14ac:dyDescent="0.2">
      <c r="Q2432" s="11"/>
      <c r="Z2432"/>
      <c r="AA2432"/>
      <c r="AB2432"/>
      <c r="AC2432"/>
      <c r="AD2432"/>
      <c r="AE2432"/>
      <c r="AH2432" s="11"/>
      <c r="AI2432" s="11"/>
      <c r="AJ2432" s="11"/>
      <c r="AK2432" s="11"/>
      <c r="AL2432" s="11"/>
      <c r="AM2432" s="11"/>
    </row>
    <row r="2433" spans="17:39" x14ac:dyDescent="0.2">
      <c r="Q2433" s="11"/>
      <c r="Z2433"/>
      <c r="AA2433"/>
      <c r="AB2433"/>
      <c r="AC2433"/>
      <c r="AD2433"/>
      <c r="AE2433"/>
      <c r="AH2433" s="11"/>
      <c r="AI2433" s="11"/>
      <c r="AJ2433" s="11"/>
      <c r="AK2433" s="11"/>
      <c r="AL2433" s="11"/>
      <c r="AM2433" s="11"/>
    </row>
    <row r="2434" spans="17:39" x14ac:dyDescent="0.2">
      <c r="Q2434" s="11"/>
      <c r="Z2434"/>
      <c r="AA2434"/>
      <c r="AB2434"/>
      <c r="AC2434"/>
      <c r="AD2434"/>
      <c r="AE2434"/>
      <c r="AH2434" s="11"/>
      <c r="AI2434" s="11"/>
      <c r="AJ2434" s="11"/>
      <c r="AK2434" s="11"/>
      <c r="AL2434" s="11"/>
      <c r="AM2434" s="11"/>
    </row>
    <row r="2435" spans="17:39" x14ac:dyDescent="0.2">
      <c r="Q2435" s="11"/>
      <c r="Z2435"/>
      <c r="AA2435"/>
      <c r="AB2435"/>
      <c r="AC2435"/>
      <c r="AD2435"/>
      <c r="AE2435"/>
      <c r="AH2435" s="11"/>
      <c r="AI2435" s="11"/>
      <c r="AJ2435" s="11"/>
      <c r="AK2435" s="11"/>
      <c r="AL2435" s="11"/>
      <c r="AM2435" s="11"/>
    </row>
    <row r="2436" spans="17:39" x14ac:dyDescent="0.2">
      <c r="Q2436" s="11"/>
      <c r="Z2436"/>
      <c r="AA2436"/>
      <c r="AB2436"/>
      <c r="AC2436"/>
      <c r="AD2436"/>
      <c r="AE2436"/>
      <c r="AH2436" s="11"/>
      <c r="AI2436" s="11"/>
      <c r="AJ2436" s="11"/>
      <c r="AK2436" s="11"/>
      <c r="AL2436" s="11"/>
      <c r="AM2436" s="11"/>
    </row>
    <row r="2437" spans="17:39" x14ac:dyDescent="0.2">
      <c r="Q2437" s="11"/>
      <c r="Z2437"/>
      <c r="AA2437"/>
      <c r="AB2437"/>
      <c r="AC2437"/>
      <c r="AD2437"/>
      <c r="AE2437"/>
      <c r="AH2437" s="11"/>
      <c r="AI2437" s="11"/>
      <c r="AJ2437" s="11"/>
      <c r="AK2437" s="11"/>
      <c r="AL2437" s="11"/>
      <c r="AM2437" s="11"/>
    </row>
    <row r="2438" spans="17:39" x14ac:dyDescent="0.2">
      <c r="Q2438" s="11"/>
      <c r="Z2438"/>
      <c r="AA2438"/>
      <c r="AB2438"/>
      <c r="AC2438"/>
      <c r="AD2438"/>
      <c r="AE2438"/>
      <c r="AH2438" s="11"/>
      <c r="AI2438" s="11"/>
      <c r="AJ2438" s="11"/>
      <c r="AK2438" s="11"/>
      <c r="AL2438" s="11"/>
      <c r="AM2438" s="11"/>
    </row>
    <row r="2439" spans="17:39" x14ac:dyDescent="0.2">
      <c r="Q2439" s="11"/>
      <c r="Z2439"/>
      <c r="AA2439"/>
      <c r="AB2439"/>
      <c r="AC2439"/>
      <c r="AD2439"/>
      <c r="AE2439"/>
      <c r="AH2439" s="11"/>
      <c r="AI2439" s="11"/>
      <c r="AJ2439" s="11"/>
      <c r="AK2439" s="11"/>
      <c r="AL2439" s="11"/>
      <c r="AM2439" s="11"/>
    </row>
    <row r="2440" spans="17:39" x14ac:dyDescent="0.2">
      <c r="Q2440" s="11"/>
      <c r="Z2440"/>
      <c r="AA2440"/>
      <c r="AB2440"/>
      <c r="AC2440"/>
      <c r="AD2440"/>
      <c r="AE2440"/>
      <c r="AH2440" s="11"/>
      <c r="AI2440" s="11"/>
      <c r="AJ2440" s="11"/>
      <c r="AK2440" s="11"/>
      <c r="AL2440" s="11"/>
      <c r="AM2440" s="11"/>
    </row>
    <row r="2441" spans="17:39" x14ac:dyDescent="0.2">
      <c r="Q2441" s="11"/>
      <c r="Z2441"/>
      <c r="AA2441"/>
      <c r="AB2441"/>
      <c r="AC2441"/>
      <c r="AD2441"/>
      <c r="AE2441"/>
      <c r="AH2441" s="11"/>
      <c r="AI2441" s="11"/>
      <c r="AJ2441" s="11"/>
      <c r="AK2441" s="11"/>
      <c r="AL2441" s="11"/>
      <c r="AM2441" s="11"/>
    </row>
    <row r="2442" spans="17:39" x14ac:dyDescent="0.2">
      <c r="Q2442" s="11"/>
      <c r="Z2442"/>
      <c r="AA2442"/>
      <c r="AB2442"/>
      <c r="AC2442"/>
      <c r="AD2442"/>
      <c r="AE2442"/>
      <c r="AH2442" s="11"/>
      <c r="AI2442" s="11"/>
      <c r="AJ2442" s="11"/>
      <c r="AK2442" s="11"/>
      <c r="AL2442" s="11"/>
      <c r="AM2442" s="11"/>
    </row>
    <row r="2443" spans="17:39" x14ac:dyDescent="0.2">
      <c r="Q2443" s="11"/>
      <c r="Z2443"/>
      <c r="AA2443"/>
      <c r="AB2443"/>
      <c r="AC2443"/>
      <c r="AD2443"/>
      <c r="AE2443"/>
      <c r="AH2443" s="11"/>
      <c r="AI2443" s="11"/>
      <c r="AJ2443" s="11"/>
      <c r="AK2443" s="11"/>
      <c r="AL2443" s="11"/>
      <c r="AM2443" s="11"/>
    </row>
    <row r="2444" spans="17:39" x14ac:dyDescent="0.2">
      <c r="Q2444" s="11"/>
      <c r="Z2444"/>
      <c r="AA2444"/>
      <c r="AB2444"/>
      <c r="AC2444"/>
      <c r="AD2444"/>
      <c r="AE2444"/>
      <c r="AH2444" s="11"/>
      <c r="AI2444" s="11"/>
      <c r="AJ2444" s="11"/>
      <c r="AK2444" s="11"/>
      <c r="AL2444" s="11"/>
      <c r="AM2444" s="11"/>
    </row>
    <row r="2445" spans="17:39" x14ac:dyDescent="0.2">
      <c r="Q2445" s="11"/>
      <c r="Z2445"/>
      <c r="AA2445"/>
      <c r="AB2445"/>
      <c r="AC2445"/>
      <c r="AD2445"/>
      <c r="AE2445"/>
      <c r="AH2445" s="11"/>
      <c r="AI2445" s="11"/>
      <c r="AJ2445" s="11"/>
      <c r="AK2445" s="11"/>
      <c r="AL2445" s="11"/>
      <c r="AM2445" s="11"/>
    </row>
    <row r="2446" spans="17:39" x14ac:dyDescent="0.2">
      <c r="Q2446" s="11"/>
      <c r="Z2446"/>
      <c r="AA2446"/>
      <c r="AB2446"/>
      <c r="AC2446"/>
      <c r="AD2446"/>
      <c r="AE2446"/>
      <c r="AH2446" s="11"/>
      <c r="AI2446" s="11"/>
      <c r="AJ2446" s="11"/>
      <c r="AK2446" s="11"/>
      <c r="AL2446" s="11"/>
      <c r="AM2446" s="11"/>
    </row>
    <row r="2447" spans="17:39" x14ac:dyDescent="0.2">
      <c r="Q2447" s="11"/>
      <c r="Z2447"/>
      <c r="AA2447"/>
      <c r="AB2447"/>
      <c r="AC2447"/>
      <c r="AD2447"/>
      <c r="AE2447"/>
      <c r="AH2447" s="11"/>
      <c r="AI2447" s="11"/>
      <c r="AJ2447" s="11"/>
      <c r="AK2447" s="11"/>
      <c r="AL2447" s="11"/>
      <c r="AM2447" s="11"/>
    </row>
    <row r="2448" spans="17:39" x14ac:dyDescent="0.2">
      <c r="Q2448" s="11"/>
      <c r="Z2448"/>
      <c r="AA2448"/>
      <c r="AB2448"/>
      <c r="AC2448"/>
      <c r="AD2448"/>
      <c r="AE2448"/>
      <c r="AH2448" s="11"/>
      <c r="AI2448" s="11"/>
      <c r="AJ2448" s="11"/>
      <c r="AK2448" s="11"/>
      <c r="AL2448" s="11"/>
      <c r="AM2448" s="11"/>
    </row>
    <row r="2449" spans="17:39" x14ac:dyDescent="0.2">
      <c r="Q2449" s="11"/>
      <c r="Z2449"/>
      <c r="AA2449"/>
      <c r="AB2449"/>
      <c r="AC2449"/>
      <c r="AD2449"/>
      <c r="AE2449"/>
      <c r="AH2449" s="11"/>
      <c r="AI2449" s="11"/>
      <c r="AJ2449" s="11"/>
      <c r="AK2449" s="11"/>
      <c r="AL2449" s="11"/>
      <c r="AM2449" s="11"/>
    </row>
    <row r="2450" spans="17:39" x14ac:dyDescent="0.2">
      <c r="Q2450" s="11"/>
      <c r="Z2450"/>
      <c r="AA2450"/>
      <c r="AB2450"/>
      <c r="AC2450"/>
      <c r="AD2450"/>
      <c r="AE2450"/>
      <c r="AH2450" s="11"/>
      <c r="AI2450" s="11"/>
      <c r="AJ2450" s="11"/>
      <c r="AK2450" s="11"/>
      <c r="AL2450" s="11"/>
      <c r="AM2450" s="11"/>
    </row>
    <row r="2451" spans="17:39" x14ac:dyDescent="0.2">
      <c r="Q2451" s="11"/>
      <c r="Z2451"/>
      <c r="AA2451"/>
      <c r="AB2451"/>
      <c r="AC2451"/>
      <c r="AD2451"/>
      <c r="AE2451"/>
      <c r="AH2451" s="11"/>
      <c r="AI2451" s="11"/>
      <c r="AJ2451" s="11"/>
      <c r="AK2451" s="11"/>
      <c r="AL2451" s="11"/>
      <c r="AM2451" s="11"/>
    </row>
    <row r="2452" spans="17:39" x14ac:dyDescent="0.2">
      <c r="Q2452" s="11"/>
      <c r="Z2452"/>
      <c r="AA2452"/>
      <c r="AB2452"/>
      <c r="AC2452"/>
      <c r="AD2452"/>
      <c r="AE2452"/>
      <c r="AH2452" s="11"/>
      <c r="AI2452" s="11"/>
      <c r="AJ2452" s="11"/>
      <c r="AK2452" s="11"/>
      <c r="AL2452" s="11"/>
      <c r="AM2452" s="11"/>
    </row>
    <row r="2453" spans="17:39" x14ac:dyDescent="0.2">
      <c r="Q2453" s="11"/>
      <c r="Z2453"/>
      <c r="AA2453"/>
      <c r="AB2453"/>
      <c r="AC2453"/>
      <c r="AD2453"/>
      <c r="AE2453"/>
      <c r="AH2453" s="11"/>
      <c r="AI2453" s="11"/>
      <c r="AJ2453" s="11"/>
      <c r="AK2453" s="11"/>
      <c r="AL2453" s="11"/>
      <c r="AM2453" s="11"/>
    </row>
    <row r="2454" spans="17:39" x14ac:dyDescent="0.2">
      <c r="Q2454" s="11"/>
      <c r="Z2454"/>
      <c r="AA2454"/>
      <c r="AB2454"/>
      <c r="AC2454"/>
      <c r="AD2454"/>
      <c r="AE2454"/>
      <c r="AH2454" s="11"/>
      <c r="AI2454" s="11"/>
      <c r="AJ2454" s="11"/>
      <c r="AK2454" s="11"/>
      <c r="AL2454" s="11"/>
      <c r="AM2454" s="11"/>
    </row>
    <row r="2455" spans="17:39" x14ac:dyDescent="0.2">
      <c r="Q2455" s="11"/>
      <c r="Z2455"/>
      <c r="AA2455"/>
      <c r="AB2455"/>
      <c r="AC2455"/>
      <c r="AD2455"/>
      <c r="AE2455"/>
      <c r="AH2455" s="11"/>
      <c r="AI2455" s="11"/>
      <c r="AJ2455" s="11"/>
      <c r="AK2455" s="11"/>
      <c r="AL2455" s="11"/>
      <c r="AM2455" s="11"/>
    </row>
    <row r="2456" spans="17:39" x14ac:dyDescent="0.2">
      <c r="Q2456" s="11"/>
      <c r="Z2456"/>
      <c r="AA2456"/>
      <c r="AB2456"/>
      <c r="AC2456"/>
      <c r="AD2456"/>
      <c r="AE2456"/>
      <c r="AH2456" s="11"/>
      <c r="AI2456" s="11"/>
      <c r="AJ2456" s="11"/>
      <c r="AK2456" s="11"/>
      <c r="AL2456" s="11"/>
      <c r="AM2456" s="11"/>
    </row>
    <row r="2457" spans="17:39" x14ac:dyDescent="0.2">
      <c r="Q2457" s="11"/>
      <c r="Z2457"/>
      <c r="AA2457"/>
      <c r="AB2457"/>
      <c r="AC2457"/>
      <c r="AD2457"/>
      <c r="AE2457"/>
      <c r="AH2457" s="11"/>
      <c r="AI2457" s="11"/>
      <c r="AJ2457" s="11"/>
      <c r="AK2457" s="11"/>
      <c r="AL2457" s="11"/>
      <c r="AM2457" s="11"/>
    </row>
    <row r="2458" spans="17:39" x14ac:dyDescent="0.2">
      <c r="Q2458" s="11"/>
      <c r="Z2458"/>
      <c r="AA2458"/>
      <c r="AB2458"/>
      <c r="AC2458"/>
      <c r="AD2458"/>
      <c r="AE2458"/>
      <c r="AH2458" s="11"/>
      <c r="AI2458" s="11"/>
      <c r="AJ2458" s="11"/>
      <c r="AK2458" s="11"/>
      <c r="AL2458" s="11"/>
      <c r="AM2458" s="11"/>
    </row>
    <row r="2459" spans="17:39" x14ac:dyDescent="0.2">
      <c r="Q2459" s="11"/>
      <c r="Z2459"/>
      <c r="AA2459"/>
      <c r="AB2459"/>
      <c r="AC2459"/>
      <c r="AD2459"/>
      <c r="AE2459"/>
      <c r="AH2459" s="11"/>
      <c r="AI2459" s="11"/>
      <c r="AJ2459" s="11"/>
      <c r="AK2459" s="11"/>
      <c r="AL2459" s="11"/>
      <c r="AM2459" s="11"/>
    </row>
    <row r="2460" spans="17:39" x14ac:dyDescent="0.2">
      <c r="Q2460" s="11"/>
      <c r="Z2460"/>
      <c r="AA2460"/>
      <c r="AB2460"/>
      <c r="AC2460"/>
      <c r="AD2460"/>
      <c r="AE2460"/>
      <c r="AH2460" s="11"/>
      <c r="AI2460" s="11"/>
      <c r="AJ2460" s="11"/>
      <c r="AK2460" s="11"/>
      <c r="AL2460" s="11"/>
      <c r="AM2460" s="11"/>
    </row>
    <row r="2461" spans="17:39" x14ac:dyDescent="0.2">
      <c r="Q2461" s="11"/>
      <c r="Z2461"/>
      <c r="AA2461"/>
      <c r="AB2461"/>
      <c r="AC2461"/>
      <c r="AD2461"/>
      <c r="AE2461"/>
      <c r="AH2461" s="11"/>
      <c r="AI2461" s="11"/>
      <c r="AJ2461" s="11"/>
      <c r="AK2461" s="11"/>
      <c r="AL2461" s="11"/>
      <c r="AM2461" s="11"/>
    </row>
    <row r="2462" spans="17:39" x14ac:dyDescent="0.2">
      <c r="Q2462" s="11"/>
      <c r="Z2462"/>
      <c r="AA2462"/>
      <c r="AB2462"/>
      <c r="AC2462"/>
      <c r="AD2462"/>
      <c r="AE2462"/>
      <c r="AH2462" s="11"/>
      <c r="AI2462" s="11"/>
      <c r="AJ2462" s="11"/>
      <c r="AK2462" s="11"/>
      <c r="AL2462" s="11"/>
      <c r="AM2462" s="11"/>
    </row>
    <row r="2463" spans="17:39" x14ac:dyDescent="0.2">
      <c r="Q2463" s="11"/>
      <c r="Z2463"/>
      <c r="AA2463"/>
      <c r="AB2463"/>
      <c r="AC2463"/>
      <c r="AD2463"/>
      <c r="AE2463"/>
      <c r="AH2463" s="11"/>
      <c r="AI2463" s="11"/>
      <c r="AJ2463" s="11"/>
      <c r="AK2463" s="11"/>
      <c r="AL2463" s="11"/>
      <c r="AM2463" s="11"/>
    </row>
    <row r="2464" spans="17:39" x14ac:dyDescent="0.2">
      <c r="Q2464" s="11"/>
      <c r="Z2464"/>
      <c r="AA2464"/>
      <c r="AB2464"/>
      <c r="AC2464"/>
      <c r="AD2464"/>
      <c r="AE2464"/>
      <c r="AH2464" s="11"/>
      <c r="AI2464" s="11"/>
      <c r="AJ2464" s="11"/>
      <c r="AK2464" s="11"/>
      <c r="AL2464" s="11"/>
      <c r="AM2464" s="11"/>
    </row>
    <row r="2465" spans="17:39" x14ac:dyDescent="0.2">
      <c r="Q2465" s="11"/>
      <c r="Z2465"/>
      <c r="AA2465"/>
      <c r="AB2465"/>
      <c r="AC2465"/>
      <c r="AD2465"/>
      <c r="AE2465"/>
      <c r="AH2465" s="11"/>
      <c r="AI2465" s="11"/>
      <c r="AJ2465" s="11"/>
      <c r="AK2465" s="11"/>
      <c r="AL2465" s="11"/>
      <c r="AM2465" s="11"/>
    </row>
    <row r="2466" spans="17:39" x14ac:dyDescent="0.2">
      <c r="Q2466" s="11"/>
      <c r="Z2466"/>
      <c r="AA2466"/>
      <c r="AB2466"/>
      <c r="AC2466"/>
      <c r="AD2466"/>
      <c r="AE2466"/>
      <c r="AH2466" s="11"/>
      <c r="AI2466" s="11"/>
      <c r="AJ2466" s="11"/>
      <c r="AK2466" s="11"/>
      <c r="AL2466" s="11"/>
      <c r="AM2466" s="11"/>
    </row>
    <row r="2467" spans="17:39" x14ac:dyDescent="0.2">
      <c r="Q2467" s="11"/>
      <c r="Z2467"/>
      <c r="AA2467"/>
      <c r="AB2467"/>
      <c r="AC2467"/>
      <c r="AD2467"/>
      <c r="AE2467"/>
      <c r="AH2467" s="11"/>
      <c r="AI2467" s="11"/>
      <c r="AJ2467" s="11"/>
      <c r="AK2467" s="11"/>
      <c r="AL2467" s="11"/>
      <c r="AM2467" s="11"/>
    </row>
    <row r="2468" spans="17:39" x14ac:dyDescent="0.2">
      <c r="Q2468" s="11"/>
      <c r="Z2468"/>
      <c r="AA2468"/>
      <c r="AB2468"/>
      <c r="AC2468"/>
      <c r="AD2468"/>
      <c r="AE2468"/>
      <c r="AH2468" s="11"/>
      <c r="AI2468" s="11"/>
      <c r="AJ2468" s="11"/>
      <c r="AK2468" s="11"/>
      <c r="AL2468" s="11"/>
      <c r="AM2468" s="11"/>
    </row>
    <row r="2469" spans="17:39" x14ac:dyDescent="0.2">
      <c r="Q2469" s="11"/>
      <c r="Z2469"/>
      <c r="AA2469"/>
      <c r="AB2469"/>
      <c r="AC2469"/>
      <c r="AD2469"/>
      <c r="AE2469"/>
      <c r="AH2469" s="11"/>
      <c r="AI2469" s="11"/>
      <c r="AJ2469" s="11"/>
      <c r="AK2469" s="11"/>
      <c r="AL2469" s="11"/>
      <c r="AM2469" s="11"/>
    </row>
    <row r="2470" spans="17:39" x14ac:dyDescent="0.2">
      <c r="Q2470" s="11"/>
      <c r="Z2470"/>
      <c r="AA2470"/>
      <c r="AB2470"/>
      <c r="AC2470"/>
      <c r="AD2470"/>
      <c r="AE2470"/>
      <c r="AH2470" s="11"/>
      <c r="AI2470" s="11"/>
      <c r="AJ2470" s="11"/>
      <c r="AK2470" s="11"/>
      <c r="AL2470" s="11"/>
      <c r="AM2470" s="11"/>
    </row>
    <row r="2471" spans="17:39" x14ac:dyDescent="0.2">
      <c r="Q2471" s="11"/>
      <c r="Z2471"/>
      <c r="AA2471"/>
      <c r="AB2471"/>
      <c r="AC2471"/>
      <c r="AD2471"/>
      <c r="AE2471"/>
      <c r="AH2471" s="11"/>
      <c r="AI2471" s="11"/>
      <c r="AJ2471" s="11"/>
      <c r="AK2471" s="11"/>
      <c r="AL2471" s="11"/>
      <c r="AM2471" s="11"/>
    </row>
    <row r="2472" spans="17:39" x14ac:dyDescent="0.2">
      <c r="Q2472" s="11"/>
      <c r="Z2472"/>
      <c r="AA2472"/>
      <c r="AB2472"/>
      <c r="AC2472"/>
      <c r="AD2472"/>
      <c r="AE2472"/>
      <c r="AH2472" s="11"/>
      <c r="AI2472" s="11"/>
      <c r="AJ2472" s="11"/>
      <c r="AK2472" s="11"/>
      <c r="AL2472" s="11"/>
      <c r="AM2472" s="11"/>
    </row>
    <row r="2473" spans="17:39" x14ac:dyDescent="0.2">
      <c r="Q2473" s="11"/>
      <c r="Z2473"/>
      <c r="AA2473"/>
      <c r="AB2473"/>
      <c r="AC2473"/>
      <c r="AD2473"/>
      <c r="AE2473"/>
      <c r="AH2473" s="11"/>
      <c r="AI2473" s="11"/>
      <c r="AJ2473" s="11"/>
      <c r="AK2473" s="11"/>
      <c r="AL2473" s="11"/>
      <c r="AM2473" s="11"/>
    </row>
    <row r="2474" spans="17:39" x14ac:dyDescent="0.2">
      <c r="Q2474" s="11"/>
      <c r="Z2474"/>
      <c r="AA2474"/>
      <c r="AB2474"/>
      <c r="AC2474"/>
      <c r="AD2474"/>
      <c r="AE2474"/>
      <c r="AH2474" s="11"/>
      <c r="AI2474" s="11"/>
      <c r="AJ2474" s="11"/>
      <c r="AK2474" s="11"/>
      <c r="AL2474" s="11"/>
      <c r="AM2474" s="11"/>
    </row>
    <row r="2475" spans="17:39" x14ac:dyDescent="0.2">
      <c r="Q2475" s="11"/>
      <c r="Z2475"/>
      <c r="AA2475"/>
      <c r="AB2475"/>
      <c r="AC2475"/>
      <c r="AD2475"/>
      <c r="AE2475"/>
      <c r="AH2475" s="11"/>
      <c r="AI2475" s="11"/>
      <c r="AJ2475" s="11"/>
      <c r="AK2475" s="11"/>
      <c r="AL2475" s="11"/>
      <c r="AM2475" s="11"/>
    </row>
    <row r="2476" spans="17:39" x14ac:dyDescent="0.2">
      <c r="Q2476" s="11"/>
      <c r="Z2476"/>
      <c r="AA2476"/>
      <c r="AB2476"/>
      <c r="AC2476"/>
      <c r="AD2476"/>
      <c r="AE2476"/>
      <c r="AH2476" s="11"/>
      <c r="AI2476" s="11"/>
      <c r="AJ2476" s="11"/>
      <c r="AK2476" s="11"/>
      <c r="AL2476" s="11"/>
      <c r="AM2476" s="11"/>
    </row>
    <row r="2477" spans="17:39" x14ac:dyDescent="0.2">
      <c r="Q2477" s="11"/>
      <c r="Z2477"/>
      <c r="AA2477"/>
      <c r="AB2477"/>
      <c r="AC2477"/>
      <c r="AD2477"/>
      <c r="AE2477"/>
      <c r="AH2477" s="11"/>
      <c r="AI2477" s="11"/>
      <c r="AJ2477" s="11"/>
      <c r="AK2477" s="11"/>
      <c r="AL2477" s="11"/>
      <c r="AM2477" s="11"/>
    </row>
    <row r="2478" spans="17:39" x14ac:dyDescent="0.2">
      <c r="Q2478" s="11"/>
      <c r="Z2478"/>
      <c r="AA2478"/>
      <c r="AB2478"/>
      <c r="AC2478"/>
      <c r="AD2478"/>
      <c r="AE2478"/>
      <c r="AH2478" s="11"/>
      <c r="AI2478" s="11"/>
      <c r="AJ2478" s="11"/>
      <c r="AK2478" s="11"/>
      <c r="AL2478" s="11"/>
      <c r="AM2478" s="11"/>
    </row>
    <row r="2479" spans="17:39" x14ac:dyDescent="0.2">
      <c r="Q2479" s="11"/>
      <c r="Z2479"/>
      <c r="AA2479"/>
      <c r="AB2479"/>
      <c r="AC2479"/>
      <c r="AD2479"/>
      <c r="AE2479"/>
      <c r="AH2479" s="11"/>
      <c r="AI2479" s="11"/>
      <c r="AJ2479" s="11"/>
      <c r="AK2479" s="11"/>
      <c r="AL2479" s="11"/>
      <c r="AM2479" s="11"/>
    </row>
    <row r="2480" spans="17:39" x14ac:dyDescent="0.2">
      <c r="Q2480" s="11"/>
      <c r="Z2480"/>
      <c r="AA2480"/>
      <c r="AB2480"/>
      <c r="AC2480"/>
      <c r="AD2480"/>
      <c r="AE2480"/>
      <c r="AH2480" s="11"/>
      <c r="AI2480" s="11"/>
      <c r="AJ2480" s="11"/>
      <c r="AK2480" s="11"/>
      <c r="AL2480" s="11"/>
      <c r="AM2480" s="11"/>
    </row>
    <row r="2481" spans="17:39" x14ac:dyDescent="0.2">
      <c r="Q2481" s="11"/>
      <c r="Z2481"/>
      <c r="AA2481"/>
      <c r="AB2481"/>
      <c r="AC2481"/>
      <c r="AD2481"/>
      <c r="AE2481"/>
      <c r="AH2481" s="11"/>
      <c r="AI2481" s="11"/>
      <c r="AJ2481" s="11"/>
      <c r="AK2481" s="11"/>
      <c r="AL2481" s="11"/>
      <c r="AM2481" s="11"/>
    </row>
    <row r="2482" spans="17:39" x14ac:dyDescent="0.2">
      <c r="Q2482" s="11"/>
      <c r="Z2482"/>
      <c r="AA2482"/>
      <c r="AB2482"/>
      <c r="AC2482"/>
      <c r="AD2482"/>
      <c r="AE2482"/>
      <c r="AH2482" s="11"/>
      <c r="AI2482" s="11"/>
      <c r="AJ2482" s="11"/>
      <c r="AK2482" s="11"/>
      <c r="AL2482" s="11"/>
      <c r="AM2482" s="11"/>
    </row>
    <row r="2483" spans="17:39" x14ac:dyDescent="0.2">
      <c r="Q2483" s="11"/>
      <c r="Z2483"/>
      <c r="AA2483"/>
      <c r="AB2483"/>
      <c r="AC2483"/>
      <c r="AD2483"/>
      <c r="AE2483"/>
      <c r="AH2483" s="11"/>
      <c r="AI2483" s="11"/>
      <c r="AJ2483" s="11"/>
      <c r="AK2483" s="11"/>
      <c r="AL2483" s="11"/>
      <c r="AM2483" s="11"/>
    </row>
    <row r="2484" spans="17:39" x14ac:dyDescent="0.2">
      <c r="Q2484" s="11"/>
      <c r="Z2484"/>
      <c r="AA2484"/>
      <c r="AB2484"/>
      <c r="AC2484"/>
      <c r="AD2484"/>
      <c r="AE2484"/>
      <c r="AH2484" s="11"/>
      <c r="AI2484" s="11"/>
      <c r="AJ2484" s="11"/>
      <c r="AK2484" s="11"/>
      <c r="AL2484" s="11"/>
      <c r="AM2484" s="11"/>
    </row>
    <row r="2485" spans="17:39" x14ac:dyDescent="0.2">
      <c r="Q2485" s="11"/>
      <c r="Z2485"/>
      <c r="AA2485"/>
      <c r="AB2485"/>
      <c r="AC2485"/>
      <c r="AD2485"/>
      <c r="AE2485"/>
      <c r="AH2485" s="11"/>
      <c r="AI2485" s="11"/>
      <c r="AJ2485" s="11"/>
      <c r="AK2485" s="11"/>
      <c r="AL2485" s="11"/>
      <c r="AM2485" s="11"/>
    </row>
    <row r="2486" spans="17:39" x14ac:dyDescent="0.2">
      <c r="Q2486" s="11"/>
      <c r="Z2486"/>
      <c r="AA2486"/>
      <c r="AB2486"/>
      <c r="AC2486"/>
      <c r="AD2486"/>
      <c r="AE2486"/>
      <c r="AH2486" s="11"/>
      <c r="AI2486" s="11"/>
      <c r="AJ2486" s="11"/>
      <c r="AK2486" s="11"/>
      <c r="AL2486" s="11"/>
      <c r="AM2486" s="11"/>
    </row>
    <row r="2487" spans="17:39" x14ac:dyDescent="0.2">
      <c r="Q2487" s="11"/>
      <c r="Z2487"/>
      <c r="AA2487"/>
      <c r="AB2487"/>
      <c r="AC2487"/>
      <c r="AD2487"/>
      <c r="AE2487"/>
      <c r="AH2487" s="11"/>
      <c r="AI2487" s="11"/>
      <c r="AJ2487" s="11"/>
      <c r="AK2487" s="11"/>
      <c r="AL2487" s="11"/>
      <c r="AM2487" s="11"/>
    </row>
    <row r="2488" spans="17:39" x14ac:dyDescent="0.2">
      <c r="Q2488" s="11"/>
      <c r="Z2488"/>
      <c r="AA2488"/>
      <c r="AB2488"/>
      <c r="AC2488"/>
      <c r="AD2488"/>
      <c r="AE2488"/>
      <c r="AH2488" s="11"/>
      <c r="AI2488" s="11"/>
      <c r="AJ2488" s="11"/>
      <c r="AK2488" s="11"/>
      <c r="AL2488" s="11"/>
      <c r="AM2488" s="11"/>
    </row>
    <row r="2489" spans="17:39" x14ac:dyDescent="0.2">
      <c r="Q2489" s="11"/>
      <c r="Z2489"/>
      <c r="AA2489"/>
      <c r="AB2489"/>
      <c r="AC2489"/>
      <c r="AD2489"/>
      <c r="AE2489"/>
      <c r="AH2489" s="11"/>
      <c r="AI2489" s="11"/>
      <c r="AJ2489" s="11"/>
      <c r="AK2489" s="11"/>
      <c r="AL2489" s="11"/>
      <c r="AM2489" s="11"/>
    </row>
    <row r="2490" spans="17:39" x14ac:dyDescent="0.2">
      <c r="Q2490" s="11"/>
      <c r="Z2490"/>
      <c r="AA2490"/>
      <c r="AB2490"/>
      <c r="AC2490"/>
      <c r="AD2490"/>
      <c r="AE2490"/>
      <c r="AH2490" s="11"/>
      <c r="AI2490" s="11"/>
      <c r="AJ2490" s="11"/>
      <c r="AK2490" s="11"/>
      <c r="AL2490" s="11"/>
      <c r="AM2490" s="11"/>
    </row>
    <row r="2491" spans="17:39" x14ac:dyDescent="0.2">
      <c r="Q2491" s="11"/>
      <c r="Z2491"/>
      <c r="AA2491"/>
      <c r="AB2491"/>
      <c r="AC2491"/>
      <c r="AD2491"/>
      <c r="AE2491"/>
      <c r="AH2491" s="11"/>
      <c r="AI2491" s="11"/>
      <c r="AJ2491" s="11"/>
      <c r="AK2491" s="11"/>
      <c r="AL2491" s="11"/>
      <c r="AM2491" s="11"/>
    </row>
    <row r="2492" spans="17:39" x14ac:dyDescent="0.2">
      <c r="Q2492" s="11"/>
      <c r="Z2492"/>
      <c r="AA2492"/>
      <c r="AB2492"/>
      <c r="AC2492"/>
      <c r="AD2492"/>
      <c r="AE2492"/>
      <c r="AH2492" s="11"/>
      <c r="AI2492" s="11"/>
      <c r="AJ2492" s="11"/>
      <c r="AK2492" s="11"/>
      <c r="AL2492" s="11"/>
      <c r="AM2492" s="11"/>
    </row>
    <row r="2493" spans="17:39" x14ac:dyDescent="0.2">
      <c r="Q2493" s="11"/>
      <c r="Z2493"/>
      <c r="AA2493"/>
      <c r="AB2493"/>
      <c r="AC2493"/>
      <c r="AD2493"/>
      <c r="AE2493"/>
      <c r="AH2493" s="11"/>
      <c r="AI2493" s="11"/>
      <c r="AJ2493" s="11"/>
      <c r="AK2493" s="11"/>
      <c r="AL2493" s="11"/>
      <c r="AM2493" s="11"/>
    </row>
    <row r="2494" spans="17:39" x14ac:dyDescent="0.2">
      <c r="Q2494" s="11"/>
      <c r="Z2494"/>
      <c r="AA2494"/>
      <c r="AB2494"/>
      <c r="AC2494"/>
      <c r="AD2494"/>
      <c r="AE2494"/>
      <c r="AH2494" s="11"/>
      <c r="AI2494" s="11"/>
      <c r="AJ2494" s="11"/>
      <c r="AK2494" s="11"/>
      <c r="AL2494" s="11"/>
      <c r="AM2494" s="11"/>
    </row>
    <row r="2495" spans="17:39" x14ac:dyDescent="0.2">
      <c r="Q2495" s="11"/>
      <c r="Z2495"/>
      <c r="AA2495"/>
      <c r="AB2495"/>
      <c r="AC2495"/>
      <c r="AD2495"/>
      <c r="AE2495"/>
      <c r="AH2495" s="11"/>
      <c r="AI2495" s="11"/>
      <c r="AJ2495" s="11"/>
      <c r="AK2495" s="11"/>
      <c r="AL2495" s="11"/>
      <c r="AM2495" s="11"/>
    </row>
    <row r="2496" spans="17:39" x14ac:dyDescent="0.2">
      <c r="Q2496" s="11"/>
      <c r="Z2496"/>
      <c r="AA2496"/>
      <c r="AB2496"/>
      <c r="AC2496"/>
      <c r="AD2496"/>
      <c r="AE2496"/>
      <c r="AH2496" s="11"/>
      <c r="AI2496" s="11"/>
      <c r="AJ2496" s="11"/>
      <c r="AK2496" s="11"/>
      <c r="AL2496" s="11"/>
      <c r="AM2496" s="11"/>
    </row>
    <row r="2497" spans="17:39" x14ac:dyDescent="0.2">
      <c r="Q2497" s="11"/>
      <c r="Z2497"/>
      <c r="AA2497"/>
      <c r="AB2497"/>
      <c r="AC2497"/>
      <c r="AD2497"/>
      <c r="AE2497"/>
      <c r="AH2497" s="11"/>
      <c r="AI2497" s="11"/>
      <c r="AJ2497" s="11"/>
      <c r="AK2497" s="11"/>
      <c r="AL2497" s="11"/>
      <c r="AM2497" s="11"/>
    </row>
    <row r="2498" spans="17:39" x14ac:dyDescent="0.2">
      <c r="Q2498" s="11"/>
      <c r="Z2498"/>
      <c r="AA2498"/>
      <c r="AB2498"/>
      <c r="AC2498"/>
      <c r="AD2498"/>
      <c r="AE2498"/>
      <c r="AH2498" s="11"/>
      <c r="AI2498" s="11"/>
      <c r="AJ2498" s="11"/>
      <c r="AK2498" s="11"/>
      <c r="AL2498" s="11"/>
      <c r="AM2498" s="11"/>
    </row>
    <row r="2499" spans="17:39" x14ac:dyDescent="0.2">
      <c r="Q2499" s="11"/>
      <c r="Z2499"/>
      <c r="AA2499"/>
      <c r="AB2499"/>
      <c r="AC2499"/>
      <c r="AD2499"/>
      <c r="AE2499"/>
      <c r="AH2499" s="11"/>
      <c r="AI2499" s="11"/>
      <c r="AJ2499" s="11"/>
      <c r="AK2499" s="11"/>
      <c r="AL2499" s="11"/>
      <c r="AM2499" s="11"/>
    </row>
    <row r="2500" spans="17:39" x14ac:dyDescent="0.2">
      <c r="Q2500" s="11"/>
      <c r="Z2500"/>
      <c r="AA2500"/>
      <c r="AB2500"/>
      <c r="AC2500"/>
      <c r="AD2500"/>
      <c r="AE2500"/>
      <c r="AH2500" s="11"/>
      <c r="AI2500" s="11"/>
      <c r="AJ2500" s="11"/>
      <c r="AK2500" s="11"/>
      <c r="AL2500" s="11"/>
      <c r="AM2500" s="11"/>
    </row>
    <row r="2501" spans="17:39" x14ac:dyDescent="0.2">
      <c r="Q2501" s="11"/>
      <c r="Z2501"/>
      <c r="AA2501"/>
      <c r="AB2501"/>
      <c r="AC2501"/>
      <c r="AD2501"/>
      <c r="AE2501"/>
      <c r="AH2501" s="11"/>
      <c r="AI2501" s="11"/>
      <c r="AJ2501" s="11"/>
      <c r="AK2501" s="11"/>
      <c r="AL2501" s="11"/>
      <c r="AM2501" s="11"/>
    </row>
    <row r="2502" spans="17:39" x14ac:dyDescent="0.2">
      <c r="Q2502" s="11"/>
      <c r="Z2502"/>
      <c r="AA2502"/>
      <c r="AB2502"/>
      <c r="AC2502"/>
      <c r="AD2502"/>
      <c r="AE2502"/>
      <c r="AH2502" s="11"/>
      <c r="AI2502" s="11"/>
      <c r="AJ2502" s="11"/>
      <c r="AK2502" s="11"/>
      <c r="AL2502" s="11"/>
      <c r="AM2502" s="11"/>
    </row>
    <row r="2503" spans="17:39" x14ac:dyDescent="0.2">
      <c r="Q2503" s="11"/>
      <c r="Z2503"/>
      <c r="AA2503"/>
      <c r="AB2503"/>
      <c r="AC2503"/>
      <c r="AD2503"/>
      <c r="AE2503"/>
      <c r="AH2503" s="11"/>
      <c r="AI2503" s="11"/>
      <c r="AJ2503" s="11"/>
      <c r="AK2503" s="11"/>
      <c r="AL2503" s="11"/>
      <c r="AM2503" s="11"/>
    </row>
    <row r="2504" spans="17:39" x14ac:dyDescent="0.2">
      <c r="Q2504" s="11"/>
      <c r="Z2504"/>
      <c r="AA2504"/>
      <c r="AB2504"/>
      <c r="AC2504"/>
      <c r="AD2504"/>
      <c r="AE2504"/>
      <c r="AH2504" s="11"/>
      <c r="AI2504" s="11"/>
      <c r="AJ2504" s="11"/>
      <c r="AK2504" s="11"/>
      <c r="AL2504" s="11"/>
      <c r="AM2504" s="11"/>
    </row>
    <row r="2505" spans="17:39" x14ac:dyDescent="0.2">
      <c r="Q2505" s="11"/>
      <c r="Z2505"/>
      <c r="AA2505"/>
      <c r="AB2505"/>
      <c r="AC2505"/>
      <c r="AD2505"/>
      <c r="AE2505"/>
      <c r="AH2505" s="11"/>
      <c r="AI2505" s="11"/>
      <c r="AJ2505" s="11"/>
      <c r="AK2505" s="11"/>
      <c r="AL2505" s="11"/>
      <c r="AM2505" s="11"/>
    </row>
    <row r="2506" spans="17:39" x14ac:dyDescent="0.2">
      <c r="Q2506" s="11"/>
      <c r="Z2506"/>
      <c r="AA2506"/>
      <c r="AB2506"/>
      <c r="AC2506"/>
      <c r="AD2506"/>
      <c r="AE2506"/>
      <c r="AH2506" s="11"/>
      <c r="AI2506" s="11"/>
      <c r="AJ2506" s="11"/>
      <c r="AK2506" s="11"/>
      <c r="AL2506" s="11"/>
      <c r="AM2506" s="11"/>
    </row>
    <row r="2507" spans="17:39" x14ac:dyDescent="0.2">
      <c r="Q2507" s="11"/>
      <c r="Z2507"/>
      <c r="AA2507"/>
      <c r="AB2507"/>
      <c r="AC2507"/>
      <c r="AD2507"/>
      <c r="AE2507"/>
      <c r="AH2507" s="11"/>
      <c r="AI2507" s="11"/>
      <c r="AJ2507" s="11"/>
      <c r="AK2507" s="11"/>
      <c r="AL2507" s="11"/>
      <c r="AM2507" s="11"/>
    </row>
    <row r="2508" spans="17:39" x14ac:dyDescent="0.2">
      <c r="Q2508" s="11"/>
      <c r="Z2508"/>
      <c r="AA2508"/>
      <c r="AB2508"/>
      <c r="AC2508"/>
      <c r="AD2508"/>
      <c r="AE2508"/>
      <c r="AH2508" s="11"/>
      <c r="AI2508" s="11"/>
      <c r="AJ2508" s="11"/>
      <c r="AK2508" s="11"/>
      <c r="AL2508" s="11"/>
      <c r="AM2508" s="11"/>
    </row>
    <row r="2509" spans="17:39" x14ac:dyDescent="0.2">
      <c r="Q2509" s="11"/>
      <c r="Z2509"/>
      <c r="AA2509"/>
      <c r="AB2509"/>
      <c r="AC2509"/>
      <c r="AD2509"/>
      <c r="AE2509"/>
      <c r="AH2509" s="11"/>
      <c r="AI2509" s="11"/>
      <c r="AJ2509" s="11"/>
      <c r="AK2509" s="11"/>
      <c r="AL2509" s="11"/>
      <c r="AM2509" s="11"/>
    </row>
    <row r="2510" spans="17:39" x14ac:dyDescent="0.2">
      <c r="Q2510" s="11"/>
      <c r="Z2510"/>
      <c r="AA2510"/>
      <c r="AB2510"/>
      <c r="AC2510"/>
      <c r="AD2510"/>
      <c r="AE2510"/>
      <c r="AH2510" s="11"/>
      <c r="AI2510" s="11"/>
      <c r="AJ2510" s="11"/>
      <c r="AK2510" s="11"/>
      <c r="AL2510" s="11"/>
      <c r="AM2510" s="11"/>
    </row>
    <row r="2511" spans="17:39" x14ac:dyDescent="0.2">
      <c r="Q2511" s="11"/>
      <c r="Z2511"/>
      <c r="AA2511"/>
      <c r="AB2511"/>
      <c r="AC2511"/>
      <c r="AD2511"/>
      <c r="AE2511"/>
      <c r="AH2511" s="11"/>
      <c r="AI2511" s="11"/>
      <c r="AJ2511" s="11"/>
      <c r="AK2511" s="11"/>
      <c r="AL2511" s="11"/>
      <c r="AM2511" s="11"/>
    </row>
    <row r="2512" spans="17:39" x14ac:dyDescent="0.2">
      <c r="Q2512" s="11"/>
      <c r="Z2512"/>
      <c r="AA2512"/>
      <c r="AB2512"/>
      <c r="AC2512"/>
      <c r="AD2512"/>
      <c r="AE2512"/>
      <c r="AH2512" s="11"/>
      <c r="AI2512" s="11"/>
      <c r="AJ2512" s="11"/>
      <c r="AK2512" s="11"/>
      <c r="AL2512" s="11"/>
      <c r="AM2512" s="11"/>
    </row>
    <row r="2513" spans="17:39" x14ac:dyDescent="0.2">
      <c r="Q2513" s="11"/>
      <c r="Z2513"/>
      <c r="AA2513"/>
      <c r="AB2513"/>
      <c r="AC2513"/>
      <c r="AD2513"/>
      <c r="AE2513"/>
      <c r="AH2513" s="11"/>
      <c r="AI2513" s="11"/>
      <c r="AJ2513" s="11"/>
      <c r="AK2513" s="11"/>
      <c r="AL2513" s="11"/>
      <c r="AM2513" s="11"/>
    </row>
    <row r="2514" spans="17:39" x14ac:dyDescent="0.2">
      <c r="Q2514" s="11"/>
      <c r="Z2514"/>
      <c r="AA2514"/>
      <c r="AB2514"/>
      <c r="AC2514"/>
      <c r="AD2514"/>
      <c r="AE2514"/>
      <c r="AH2514" s="11"/>
      <c r="AI2514" s="11"/>
      <c r="AJ2514" s="11"/>
      <c r="AK2514" s="11"/>
      <c r="AL2514" s="11"/>
      <c r="AM2514" s="11"/>
    </row>
    <row r="2515" spans="17:39" x14ac:dyDescent="0.2">
      <c r="Q2515" s="11"/>
      <c r="Z2515"/>
      <c r="AA2515"/>
      <c r="AB2515"/>
      <c r="AC2515"/>
      <c r="AD2515"/>
      <c r="AE2515"/>
      <c r="AH2515" s="11"/>
      <c r="AI2515" s="11"/>
      <c r="AJ2515" s="11"/>
      <c r="AK2515" s="11"/>
      <c r="AL2515" s="11"/>
      <c r="AM2515" s="11"/>
    </row>
    <row r="2516" spans="17:39" x14ac:dyDescent="0.2">
      <c r="Q2516" s="11"/>
      <c r="Z2516"/>
      <c r="AA2516"/>
      <c r="AB2516"/>
      <c r="AC2516"/>
      <c r="AD2516"/>
      <c r="AE2516"/>
      <c r="AH2516" s="11"/>
      <c r="AI2516" s="11"/>
      <c r="AJ2516" s="11"/>
      <c r="AK2516" s="11"/>
      <c r="AL2516" s="11"/>
      <c r="AM2516" s="11"/>
    </row>
    <row r="2517" spans="17:39" x14ac:dyDescent="0.2">
      <c r="Q2517" s="11"/>
      <c r="Z2517"/>
      <c r="AA2517"/>
      <c r="AB2517"/>
      <c r="AC2517"/>
      <c r="AD2517"/>
      <c r="AE2517"/>
      <c r="AH2517" s="11"/>
      <c r="AI2517" s="11"/>
      <c r="AJ2517" s="11"/>
      <c r="AK2517" s="11"/>
      <c r="AL2517" s="11"/>
      <c r="AM2517" s="11"/>
    </row>
    <row r="2518" spans="17:39" x14ac:dyDescent="0.2">
      <c r="Q2518" s="11"/>
      <c r="Z2518"/>
      <c r="AA2518"/>
      <c r="AB2518"/>
      <c r="AC2518"/>
      <c r="AD2518"/>
      <c r="AE2518"/>
      <c r="AH2518" s="11"/>
      <c r="AI2518" s="11"/>
      <c r="AJ2518" s="11"/>
      <c r="AK2518" s="11"/>
      <c r="AL2518" s="11"/>
      <c r="AM2518" s="11"/>
    </row>
    <row r="2519" spans="17:39" x14ac:dyDescent="0.2">
      <c r="Q2519" s="11"/>
      <c r="Z2519"/>
      <c r="AA2519"/>
      <c r="AB2519"/>
      <c r="AC2519"/>
      <c r="AD2519"/>
      <c r="AE2519"/>
      <c r="AH2519" s="11"/>
      <c r="AI2519" s="11"/>
      <c r="AJ2519" s="11"/>
      <c r="AK2519" s="11"/>
      <c r="AL2519" s="11"/>
      <c r="AM2519" s="11"/>
    </row>
    <row r="2520" spans="17:39" x14ac:dyDescent="0.2">
      <c r="Q2520" s="11"/>
      <c r="Z2520"/>
      <c r="AA2520"/>
      <c r="AB2520"/>
      <c r="AC2520"/>
      <c r="AD2520"/>
      <c r="AE2520"/>
      <c r="AH2520" s="11"/>
      <c r="AI2520" s="11"/>
      <c r="AJ2520" s="11"/>
      <c r="AK2520" s="11"/>
      <c r="AL2520" s="11"/>
      <c r="AM2520" s="11"/>
    </row>
    <row r="2521" spans="17:39" x14ac:dyDescent="0.2">
      <c r="Q2521" s="11"/>
      <c r="Z2521"/>
      <c r="AA2521"/>
      <c r="AB2521"/>
      <c r="AC2521"/>
      <c r="AD2521"/>
      <c r="AE2521"/>
      <c r="AH2521" s="11"/>
      <c r="AI2521" s="11"/>
      <c r="AJ2521" s="11"/>
      <c r="AK2521" s="11"/>
      <c r="AL2521" s="11"/>
      <c r="AM2521" s="11"/>
    </row>
    <row r="2522" spans="17:39" x14ac:dyDescent="0.2">
      <c r="Q2522" s="11"/>
      <c r="Z2522"/>
      <c r="AA2522"/>
      <c r="AB2522"/>
      <c r="AC2522"/>
      <c r="AD2522"/>
      <c r="AE2522"/>
      <c r="AH2522" s="11"/>
      <c r="AI2522" s="11"/>
      <c r="AJ2522" s="11"/>
      <c r="AK2522" s="11"/>
      <c r="AL2522" s="11"/>
      <c r="AM2522" s="11"/>
    </row>
    <row r="2523" spans="17:39" x14ac:dyDescent="0.2">
      <c r="Q2523" s="11"/>
      <c r="Z2523"/>
      <c r="AA2523"/>
      <c r="AB2523"/>
      <c r="AC2523"/>
      <c r="AD2523"/>
      <c r="AE2523"/>
      <c r="AH2523" s="11"/>
      <c r="AI2523" s="11"/>
      <c r="AJ2523" s="11"/>
      <c r="AK2523" s="11"/>
      <c r="AL2523" s="11"/>
      <c r="AM2523" s="11"/>
    </row>
    <row r="2524" spans="17:39" x14ac:dyDescent="0.2">
      <c r="Q2524" s="11"/>
      <c r="Z2524"/>
      <c r="AA2524"/>
      <c r="AB2524"/>
      <c r="AC2524"/>
      <c r="AD2524"/>
      <c r="AE2524"/>
      <c r="AH2524" s="11"/>
      <c r="AI2524" s="11"/>
      <c r="AJ2524" s="11"/>
      <c r="AK2524" s="11"/>
      <c r="AL2524" s="11"/>
      <c r="AM2524" s="11"/>
    </row>
    <row r="2525" spans="17:39" x14ac:dyDescent="0.2">
      <c r="Q2525" s="11"/>
      <c r="Z2525"/>
      <c r="AA2525"/>
      <c r="AB2525"/>
      <c r="AC2525"/>
      <c r="AD2525"/>
      <c r="AE2525"/>
      <c r="AH2525" s="11"/>
      <c r="AI2525" s="11"/>
      <c r="AJ2525" s="11"/>
      <c r="AK2525" s="11"/>
      <c r="AL2525" s="11"/>
      <c r="AM2525" s="11"/>
    </row>
    <row r="2526" spans="17:39" x14ac:dyDescent="0.2">
      <c r="Q2526" s="11"/>
      <c r="Z2526"/>
      <c r="AA2526"/>
      <c r="AB2526"/>
      <c r="AC2526"/>
      <c r="AD2526"/>
      <c r="AE2526"/>
      <c r="AH2526" s="11"/>
      <c r="AI2526" s="11"/>
      <c r="AJ2526" s="11"/>
      <c r="AK2526" s="11"/>
      <c r="AL2526" s="11"/>
      <c r="AM2526" s="11"/>
    </row>
    <row r="2527" spans="17:39" x14ac:dyDescent="0.2">
      <c r="Q2527" s="11"/>
      <c r="Z2527"/>
      <c r="AA2527"/>
      <c r="AB2527"/>
      <c r="AC2527"/>
      <c r="AD2527"/>
      <c r="AE2527"/>
      <c r="AH2527" s="11"/>
      <c r="AI2527" s="11"/>
      <c r="AJ2527" s="11"/>
      <c r="AK2527" s="11"/>
      <c r="AL2527" s="11"/>
      <c r="AM2527" s="11"/>
    </row>
    <row r="2528" spans="17:39" x14ac:dyDescent="0.2">
      <c r="Q2528" s="11"/>
      <c r="Z2528"/>
      <c r="AA2528"/>
      <c r="AB2528"/>
      <c r="AC2528"/>
      <c r="AD2528"/>
      <c r="AE2528"/>
      <c r="AH2528" s="11"/>
      <c r="AI2528" s="11"/>
      <c r="AJ2528" s="11"/>
      <c r="AK2528" s="11"/>
      <c r="AL2528" s="11"/>
      <c r="AM2528" s="11"/>
    </row>
    <row r="2529" spans="17:39" x14ac:dyDescent="0.2">
      <c r="Q2529" s="11"/>
      <c r="Z2529"/>
      <c r="AA2529"/>
      <c r="AB2529"/>
      <c r="AC2529"/>
      <c r="AD2529"/>
      <c r="AE2529"/>
      <c r="AH2529" s="11"/>
      <c r="AI2529" s="11"/>
      <c r="AJ2529" s="11"/>
      <c r="AK2529" s="11"/>
      <c r="AL2529" s="11"/>
      <c r="AM2529" s="11"/>
    </row>
    <row r="2530" spans="17:39" x14ac:dyDescent="0.2">
      <c r="Q2530" s="11"/>
      <c r="Z2530"/>
      <c r="AA2530"/>
      <c r="AB2530"/>
      <c r="AC2530"/>
      <c r="AD2530"/>
      <c r="AE2530"/>
      <c r="AH2530" s="11"/>
      <c r="AI2530" s="11"/>
      <c r="AJ2530" s="11"/>
      <c r="AK2530" s="11"/>
      <c r="AL2530" s="11"/>
      <c r="AM2530" s="11"/>
    </row>
    <row r="2531" spans="17:39" x14ac:dyDescent="0.2">
      <c r="Q2531" s="11"/>
      <c r="Z2531"/>
      <c r="AA2531"/>
      <c r="AB2531"/>
      <c r="AC2531"/>
      <c r="AD2531"/>
      <c r="AE2531"/>
      <c r="AH2531" s="11"/>
      <c r="AI2531" s="11"/>
      <c r="AJ2531" s="11"/>
      <c r="AK2531" s="11"/>
      <c r="AL2531" s="11"/>
      <c r="AM2531" s="11"/>
    </row>
    <row r="2532" spans="17:39" x14ac:dyDescent="0.2">
      <c r="Q2532" s="11"/>
      <c r="Z2532"/>
      <c r="AA2532"/>
      <c r="AB2532"/>
      <c r="AC2532"/>
      <c r="AD2532"/>
      <c r="AE2532"/>
      <c r="AH2532" s="11"/>
      <c r="AI2532" s="11"/>
      <c r="AJ2532" s="11"/>
      <c r="AK2532" s="11"/>
      <c r="AL2532" s="11"/>
      <c r="AM2532" s="11"/>
    </row>
    <row r="2533" spans="17:39" x14ac:dyDescent="0.2">
      <c r="Q2533" s="11"/>
      <c r="Z2533"/>
      <c r="AA2533"/>
      <c r="AB2533"/>
      <c r="AC2533"/>
      <c r="AD2533"/>
      <c r="AE2533"/>
      <c r="AH2533" s="11"/>
      <c r="AI2533" s="11"/>
      <c r="AJ2533" s="11"/>
      <c r="AK2533" s="11"/>
      <c r="AL2533" s="11"/>
      <c r="AM2533" s="11"/>
    </row>
    <row r="2534" spans="17:39" x14ac:dyDescent="0.2">
      <c r="Q2534" s="11"/>
      <c r="Z2534"/>
      <c r="AA2534"/>
      <c r="AB2534"/>
      <c r="AC2534"/>
      <c r="AD2534"/>
      <c r="AE2534"/>
      <c r="AH2534" s="11"/>
      <c r="AI2534" s="11"/>
      <c r="AJ2534" s="11"/>
      <c r="AK2534" s="11"/>
      <c r="AL2534" s="11"/>
      <c r="AM2534" s="11"/>
    </row>
    <row r="2535" spans="17:39" x14ac:dyDescent="0.2">
      <c r="Q2535" s="11"/>
      <c r="Z2535"/>
      <c r="AA2535"/>
      <c r="AB2535"/>
      <c r="AC2535"/>
      <c r="AD2535"/>
      <c r="AE2535"/>
      <c r="AH2535" s="11"/>
      <c r="AI2535" s="11"/>
      <c r="AJ2535" s="11"/>
      <c r="AK2535" s="11"/>
      <c r="AL2535" s="11"/>
      <c r="AM2535" s="11"/>
    </row>
    <row r="2536" spans="17:39" x14ac:dyDescent="0.2">
      <c r="Q2536" s="11"/>
      <c r="Z2536"/>
      <c r="AA2536"/>
      <c r="AB2536"/>
      <c r="AC2536"/>
      <c r="AD2536"/>
      <c r="AE2536"/>
      <c r="AH2536" s="11"/>
      <c r="AI2536" s="11"/>
      <c r="AJ2536" s="11"/>
      <c r="AK2536" s="11"/>
      <c r="AL2536" s="11"/>
      <c r="AM2536" s="11"/>
    </row>
    <row r="2537" spans="17:39" x14ac:dyDescent="0.2">
      <c r="Q2537" s="11"/>
      <c r="Z2537"/>
      <c r="AA2537"/>
      <c r="AB2537"/>
      <c r="AC2537"/>
      <c r="AD2537"/>
      <c r="AE2537"/>
      <c r="AH2537" s="11"/>
      <c r="AI2537" s="11"/>
      <c r="AJ2537" s="11"/>
      <c r="AK2537" s="11"/>
      <c r="AL2537" s="11"/>
      <c r="AM2537" s="11"/>
    </row>
    <row r="2538" spans="17:39" x14ac:dyDescent="0.2">
      <c r="Q2538" s="11"/>
      <c r="Z2538"/>
      <c r="AA2538"/>
      <c r="AB2538"/>
      <c r="AC2538"/>
      <c r="AD2538"/>
      <c r="AE2538"/>
      <c r="AH2538" s="11"/>
      <c r="AI2538" s="11"/>
      <c r="AJ2538" s="11"/>
      <c r="AK2538" s="11"/>
      <c r="AL2538" s="11"/>
      <c r="AM2538" s="11"/>
    </row>
    <row r="2539" spans="17:39" x14ac:dyDescent="0.2">
      <c r="Q2539" s="11"/>
      <c r="Z2539"/>
      <c r="AA2539"/>
      <c r="AB2539"/>
      <c r="AC2539"/>
      <c r="AD2539"/>
      <c r="AE2539"/>
      <c r="AH2539" s="11"/>
      <c r="AI2539" s="11"/>
      <c r="AJ2539" s="11"/>
      <c r="AK2539" s="11"/>
      <c r="AL2539" s="11"/>
      <c r="AM2539" s="11"/>
    </row>
    <row r="2540" spans="17:39" x14ac:dyDescent="0.2">
      <c r="Q2540" s="11"/>
      <c r="Z2540"/>
      <c r="AA2540"/>
      <c r="AB2540"/>
      <c r="AC2540"/>
      <c r="AD2540"/>
      <c r="AE2540"/>
      <c r="AH2540" s="11"/>
      <c r="AI2540" s="11"/>
      <c r="AJ2540" s="11"/>
      <c r="AK2540" s="11"/>
      <c r="AL2540" s="11"/>
      <c r="AM2540" s="11"/>
    </row>
    <row r="2541" spans="17:39" x14ac:dyDescent="0.2">
      <c r="Q2541" s="11"/>
      <c r="Z2541"/>
      <c r="AA2541"/>
      <c r="AB2541"/>
      <c r="AC2541"/>
      <c r="AD2541"/>
      <c r="AE2541"/>
      <c r="AH2541" s="11"/>
      <c r="AI2541" s="11"/>
      <c r="AJ2541" s="11"/>
      <c r="AK2541" s="11"/>
      <c r="AL2541" s="11"/>
      <c r="AM2541" s="11"/>
    </row>
    <row r="2542" spans="17:39" x14ac:dyDescent="0.2">
      <c r="Q2542" s="11"/>
      <c r="Z2542"/>
      <c r="AA2542"/>
      <c r="AB2542"/>
      <c r="AC2542"/>
      <c r="AD2542"/>
      <c r="AE2542"/>
      <c r="AH2542" s="11"/>
      <c r="AI2542" s="11"/>
      <c r="AJ2542" s="11"/>
      <c r="AK2542" s="11"/>
      <c r="AL2542" s="11"/>
      <c r="AM2542" s="11"/>
    </row>
    <row r="2543" spans="17:39" x14ac:dyDescent="0.2">
      <c r="Q2543" s="11"/>
      <c r="Z2543"/>
      <c r="AA2543"/>
      <c r="AB2543"/>
      <c r="AC2543"/>
      <c r="AD2543"/>
      <c r="AE2543"/>
      <c r="AH2543" s="11"/>
      <c r="AI2543" s="11"/>
      <c r="AJ2543" s="11"/>
      <c r="AK2543" s="11"/>
      <c r="AL2543" s="11"/>
      <c r="AM2543" s="11"/>
    </row>
    <row r="2544" spans="17:39" x14ac:dyDescent="0.2">
      <c r="Q2544" s="11"/>
      <c r="Z2544"/>
      <c r="AA2544"/>
      <c r="AB2544"/>
      <c r="AC2544"/>
      <c r="AD2544"/>
      <c r="AE2544"/>
      <c r="AH2544" s="11"/>
      <c r="AI2544" s="11"/>
      <c r="AJ2544" s="11"/>
      <c r="AK2544" s="11"/>
      <c r="AL2544" s="11"/>
      <c r="AM2544" s="11"/>
    </row>
    <row r="2545" spans="17:39" x14ac:dyDescent="0.2">
      <c r="Q2545" s="11"/>
      <c r="Z2545"/>
      <c r="AA2545"/>
      <c r="AB2545"/>
      <c r="AC2545"/>
      <c r="AD2545"/>
      <c r="AE2545"/>
      <c r="AH2545" s="11"/>
      <c r="AI2545" s="11"/>
      <c r="AJ2545" s="11"/>
      <c r="AK2545" s="11"/>
      <c r="AL2545" s="11"/>
      <c r="AM2545" s="11"/>
    </row>
    <row r="2546" spans="17:39" x14ac:dyDescent="0.2">
      <c r="Q2546" s="11"/>
      <c r="Z2546"/>
      <c r="AA2546"/>
      <c r="AB2546"/>
      <c r="AC2546"/>
      <c r="AD2546"/>
      <c r="AE2546"/>
      <c r="AH2546" s="11"/>
      <c r="AI2546" s="11"/>
      <c r="AJ2546" s="11"/>
      <c r="AK2546" s="11"/>
      <c r="AL2546" s="11"/>
      <c r="AM2546" s="11"/>
    </row>
    <row r="2547" spans="17:39" x14ac:dyDescent="0.2">
      <c r="Q2547" s="11"/>
      <c r="Z2547"/>
      <c r="AA2547"/>
      <c r="AB2547"/>
      <c r="AC2547"/>
      <c r="AD2547"/>
      <c r="AE2547"/>
      <c r="AH2547" s="11"/>
      <c r="AI2547" s="11"/>
      <c r="AJ2547" s="11"/>
      <c r="AK2547" s="11"/>
      <c r="AL2547" s="11"/>
      <c r="AM2547" s="11"/>
    </row>
    <row r="2548" spans="17:39" x14ac:dyDescent="0.2">
      <c r="Q2548" s="11"/>
      <c r="Z2548"/>
      <c r="AA2548"/>
      <c r="AB2548"/>
      <c r="AC2548"/>
      <c r="AD2548"/>
      <c r="AE2548"/>
      <c r="AH2548" s="11"/>
      <c r="AI2548" s="11"/>
      <c r="AJ2548" s="11"/>
      <c r="AK2548" s="11"/>
      <c r="AL2548" s="11"/>
      <c r="AM2548" s="11"/>
    </row>
    <row r="2549" spans="17:39" x14ac:dyDescent="0.2">
      <c r="Q2549" s="11"/>
      <c r="Z2549"/>
      <c r="AA2549"/>
      <c r="AB2549"/>
      <c r="AC2549"/>
      <c r="AD2549"/>
      <c r="AE2549"/>
      <c r="AH2549" s="11"/>
      <c r="AI2549" s="11"/>
      <c r="AJ2549" s="11"/>
      <c r="AK2549" s="11"/>
      <c r="AL2549" s="11"/>
      <c r="AM2549" s="11"/>
    </row>
    <row r="2550" spans="17:39" x14ac:dyDescent="0.2">
      <c r="Q2550" s="11"/>
      <c r="Z2550"/>
      <c r="AA2550"/>
      <c r="AB2550"/>
      <c r="AC2550"/>
      <c r="AD2550"/>
      <c r="AE2550"/>
      <c r="AH2550" s="11"/>
      <c r="AI2550" s="11"/>
      <c r="AJ2550" s="11"/>
      <c r="AK2550" s="11"/>
      <c r="AL2550" s="11"/>
      <c r="AM2550" s="11"/>
    </row>
    <row r="2551" spans="17:39" x14ac:dyDescent="0.2">
      <c r="Q2551" s="11"/>
      <c r="Z2551"/>
      <c r="AA2551"/>
      <c r="AB2551"/>
      <c r="AC2551"/>
      <c r="AD2551"/>
      <c r="AE2551"/>
      <c r="AH2551" s="11"/>
      <c r="AI2551" s="11"/>
      <c r="AJ2551" s="11"/>
      <c r="AK2551" s="11"/>
      <c r="AL2551" s="11"/>
      <c r="AM2551" s="11"/>
    </row>
    <row r="2552" spans="17:39" x14ac:dyDescent="0.2">
      <c r="Q2552" s="11"/>
      <c r="Z2552"/>
      <c r="AA2552"/>
      <c r="AB2552"/>
      <c r="AC2552"/>
      <c r="AD2552"/>
      <c r="AE2552"/>
      <c r="AH2552" s="11"/>
      <c r="AI2552" s="11"/>
      <c r="AJ2552" s="11"/>
      <c r="AK2552" s="11"/>
      <c r="AL2552" s="11"/>
      <c r="AM2552" s="11"/>
    </row>
    <row r="2553" spans="17:39" x14ac:dyDescent="0.2">
      <c r="Q2553" s="11"/>
      <c r="Z2553"/>
      <c r="AA2553"/>
      <c r="AB2553"/>
      <c r="AC2553"/>
      <c r="AD2553"/>
      <c r="AE2553"/>
      <c r="AH2553" s="11"/>
      <c r="AI2553" s="11"/>
      <c r="AJ2553" s="11"/>
      <c r="AK2553" s="11"/>
      <c r="AL2553" s="11"/>
      <c r="AM2553" s="11"/>
    </row>
    <row r="2554" spans="17:39" x14ac:dyDescent="0.2">
      <c r="Q2554" s="11"/>
      <c r="Z2554"/>
      <c r="AA2554"/>
      <c r="AB2554"/>
      <c r="AC2554"/>
      <c r="AD2554"/>
      <c r="AE2554"/>
      <c r="AH2554" s="11"/>
      <c r="AI2554" s="11"/>
      <c r="AJ2554" s="11"/>
      <c r="AK2554" s="11"/>
      <c r="AL2554" s="11"/>
      <c r="AM2554" s="11"/>
    </row>
    <row r="2555" spans="17:39" x14ac:dyDescent="0.2">
      <c r="Q2555" s="11"/>
      <c r="Z2555"/>
      <c r="AA2555"/>
      <c r="AB2555"/>
      <c r="AC2555"/>
      <c r="AD2555"/>
      <c r="AE2555"/>
      <c r="AH2555" s="11"/>
      <c r="AI2555" s="11"/>
      <c r="AJ2555" s="11"/>
      <c r="AK2555" s="11"/>
      <c r="AL2555" s="11"/>
      <c r="AM2555" s="11"/>
    </row>
    <row r="2556" spans="17:39" x14ac:dyDescent="0.2">
      <c r="Q2556" s="11"/>
      <c r="Z2556"/>
      <c r="AA2556"/>
      <c r="AB2556"/>
      <c r="AC2556"/>
      <c r="AD2556"/>
      <c r="AE2556"/>
      <c r="AH2556" s="11"/>
      <c r="AI2556" s="11"/>
      <c r="AJ2556" s="11"/>
      <c r="AK2556" s="11"/>
      <c r="AL2556" s="11"/>
      <c r="AM2556" s="11"/>
    </row>
    <row r="2557" spans="17:39" x14ac:dyDescent="0.2">
      <c r="Q2557" s="11"/>
      <c r="Z2557"/>
      <c r="AA2557"/>
      <c r="AB2557"/>
      <c r="AC2557"/>
      <c r="AD2557"/>
      <c r="AE2557"/>
      <c r="AH2557" s="11"/>
      <c r="AI2557" s="11"/>
      <c r="AJ2557" s="11"/>
      <c r="AK2557" s="11"/>
      <c r="AL2557" s="11"/>
      <c r="AM2557" s="11"/>
    </row>
    <row r="2558" spans="17:39" x14ac:dyDescent="0.2">
      <c r="Q2558" s="11"/>
      <c r="Z2558"/>
      <c r="AA2558"/>
      <c r="AB2558"/>
      <c r="AC2558"/>
      <c r="AD2558"/>
      <c r="AE2558"/>
      <c r="AH2558" s="11"/>
      <c r="AI2558" s="11"/>
      <c r="AJ2558" s="11"/>
      <c r="AK2558" s="11"/>
      <c r="AL2558" s="11"/>
      <c r="AM2558" s="11"/>
    </row>
    <row r="2559" spans="17:39" x14ac:dyDescent="0.2">
      <c r="Q2559" s="11"/>
      <c r="Z2559"/>
      <c r="AA2559"/>
      <c r="AB2559"/>
      <c r="AC2559"/>
      <c r="AD2559"/>
      <c r="AE2559"/>
      <c r="AH2559" s="11"/>
      <c r="AI2559" s="11"/>
      <c r="AJ2559" s="11"/>
      <c r="AK2559" s="11"/>
      <c r="AL2559" s="11"/>
      <c r="AM2559" s="11"/>
    </row>
    <row r="2560" spans="17:39" x14ac:dyDescent="0.2">
      <c r="Q2560" s="11"/>
      <c r="Z2560"/>
      <c r="AA2560"/>
      <c r="AB2560"/>
      <c r="AC2560"/>
      <c r="AD2560"/>
      <c r="AE2560"/>
      <c r="AH2560" s="11"/>
      <c r="AI2560" s="11"/>
      <c r="AJ2560" s="11"/>
      <c r="AK2560" s="11"/>
      <c r="AL2560" s="11"/>
      <c r="AM2560" s="11"/>
    </row>
    <row r="2561" spans="17:39" x14ac:dyDescent="0.2">
      <c r="Q2561" s="11"/>
      <c r="Z2561"/>
      <c r="AA2561"/>
      <c r="AB2561"/>
      <c r="AC2561"/>
      <c r="AD2561"/>
      <c r="AE2561"/>
      <c r="AH2561" s="11"/>
      <c r="AI2561" s="11"/>
      <c r="AJ2561" s="11"/>
      <c r="AK2561" s="11"/>
      <c r="AL2561" s="11"/>
      <c r="AM2561" s="11"/>
    </row>
    <row r="2562" spans="17:39" x14ac:dyDescent="0.2">
      <c r="Q2562" s="11"/>
      <c r="Z2562"/>
      <c r="AA2562"/>
      <c r="AB2562"/>
      <c r="AC2562"/>
      <c r="AD2562"/>
      <c r="AE2562"/>
      <c r="AH2562" s="11"/>
      <c r="AI2562" s="11"/>
      <c r="AJ2562" s="11"/>
      <c r="AK2562" s="11"/>
      <c r="AL2562" s="11"/>
      <c r="AM2562" s="11"/>
    </row>
    <row r="2563" spans="17:39" x14ac:dyDescent="0.2">
      <c r="Q2563" s="11"/>
      <c r="Z2563"/>
      <c r="AA2563"/>
      <c r="AB2563"/>
      <c r="AC2563"/>
      <c r="AD2563"/>
      <c r="AE2563"/>
      <c r="AH2563" s="11"/>
      <c r="AI2563" s="11"/>
      <c r="AJ2563" s="11"/>
      <c r="AK2563" s="11"/>
      <c r="AL2563" s="11"/>
      <c r="AM2563" s="11"/>
    </row>
    <row r="2564" spans="17:39" x14ac:dyDescent="0.2">
      <c r="Q2564" s="11"/>
      <c r="Z2564"/>
      <c r="AA2564"/>
      <c r="AB2564"/>
      <c r="AC2564"/>
      <c r="AD2564"/>
      <c r="AE2564"/>
      <c r="AH2564" s="11"/>
      <c r="AI2564" s="11"/>
      <c r="AJ2564" s="11"/>
      <c r="AK2564" s="11"/>
      <c r="AL2564" s="11"/>
      <c r="AM2564" s="11"/>
    </row>
    <row r="2565" spans="17:39" x14ac:dyDescent="0.2">
      <c r="Q2565" s="11"/>
      <c r="Z2565"/>
      <c r="AA2565"/>
      <c r="AB2565"/>
      <c r="AC2565"/>
      <c r="AD2565"/>
      <c r="AE2565"/>
      <c r="AH2565" s="11"/>
      <c r="AI2565" s="11"/>
      <c r="AJ2565" s="11"/>
      <c r="AK2565" s="11"/>
      <c r="AL2565" s="11"/>
      <c r="AM2565" s="11"/>
    </row>
    <row r="2566" spans="17:39" x14ac:dyDescent="0.2">
      <c r="Q2566" s="11"/>
      <c r="Z2566"/>
      <c r="AA2566"/>
      <c r="AB2566"/>
      <c r="AC2566"/>
      <c r="AD2566"/>
      <c r="AE2566"/>
      <c r="AH2566" s="11"/>
      <c r="AI2566" s="11"/>
      <c r="AJ2566" s="11"/>
      <c r="AK2566" s="11"/>
      <c r="AL2566" s="11"/>
      <c r="AM2566" s="11"/>
    </row>
    <row r="2567" spans="17:39" x14ac:dyDescent="0.2">
      <c r="Q2567" s="11"/>
      <c r="Z2567"/>
      <c r="AA2567"/>
      <c r="AB2567"/>
      <c r="AC2567"/>
      <c r="AD2567"/>
      <c r="AE2567"/>
      <c r="AH2567" s="11"/>
      <c r="AI2567" s="11"/>
      <c r="AJ2567" s="11"/>
      <c r="AK2567" s="11"/>
      <c r="AL2567" s="11"/>
      <c r="AM2567" s="11"/>
    </row>
    <row r="2568" spans="17:39" x14ac:dyDescent="0.2">
      <c r="Q2568" s="11"/>
      <c r="Z2568"/>
      <c r="AA2568"/>
      <c r="AB2568"/>
      <c r="AC2568"/>
      <c r="AD2568"/>
      <c r="AE2568"/>
      <c r="AH2568" s="11"/>
      <c r="AI2568" s="11"/>
      <c r="AJ2568" s="11"/>
      <c r="AK2568" s="11"/>
      <c r="AL2568" s="11"/>
      <c r="AM2568" s="11"/>
    </row>
    <row r="2569" spans="17:39" x14ac:dyDescent="0.2">
      <c r="Q2569" s="11"/>
      <c r="Z2569"/>
      <c r="AA2569"/>
      <c r="AB2569"/>
      <c r="AC2569"/>
      <c r="AD2569"/>
      <c r="AE2569"/>
      <c r="AH2569" s="11"/>
      <c r="AI2569" s="11"/>
      <c r="AJ2569" s="11"/>
      <c r="AK2569" s="11"/>
      <c r="AL2569" s="11"/>
      <c r="AM2569" s="11"/>
    </row>
    <row r="2570" spans="17:39" x14ac:dyDescent="0.2">
      <c r="Q2570" s="11"/>
      <c r="Z2570"/>
      <c r="AA2570"/>
      <c r="AB2570"/>
      <c r="AC2570"/>
      <c r="AD2570"/>
      <c r="AE2570"/>
      <c r="AH2570" s="11"/>
      <c r="AI2570" s="11"/>
      <c r="AJ2570" s="11"/>
      <c r="AK2570" s="11"/>
      <c r="AL2570" s="11"/>
      <c r="AM2570" s="11"/>
    </row>
    <row r="2571" spans="17:39" x14ac:dyDescent="0.2">
      <c r="Q2571" s="11"/>
      <c r="Z2571"/>
      <c r="AA2571"/>
      <c r="AB2571"/>
      <c r="AC2571"/>
      <c r="AD2571"/>
      <c r="AE2571"/>
      <c r="AH2571" s="11"/>
      <c r="AI2571" s="11"/>
      <c r="AJ2571" s="11"/>
      <c r="AK2571" s="11"/>
      <c r="AL2571" s="11"/>
      <c r="AM2571" s="11"/>
    </row>
    <row r="2572" spans="17:39" x14ac:dyDescent="0.2">
      <c r="Q2572" s="11"/>
      <c r="Z2572"/>
      <c r="AA2572"/>
      <c r="AB2572"/>
      <c r="AC2572"/>
      <c r="AD2572"/>
      <c r="AE2572"/>
      <c r="AH2572" s="11"/>
      <c r="AI2572" s="11"/>
      <c r="AJ2572" s="11"/>
      <c r="AK2572" s="11"/>
      <c r="AL2572" s="11"/>
      <c r="AM2572" s="11"/>
    </row>
    <row r="2573" spans="17:39" x14ac:dyDescent="0.2">
      <c r="Q2573" s="11"/>
      <c r="Z2573"/>
      <c r="AA2573"/>
      <c r="AB2573"/>
      <c r="AC2573"/>
      <c r="AD2573"/>
      <c r="AE2573"/>
      <c r="AH2573" s="11"/>
      <c r="AI2573" s="11"/>
      <c r="AJ2573" s="11"/>
      <c r="AK2573" s="11"/>
      <c r="AL2573" s="11"/>
      <c r="AM2573" s="11"/>
    </row>
    <row r="2574" spans="17:39" x14ac:dyDescent="0.2">
      <c r="Q2574" s="11"/>
      <c r="Z2574"/>
      <c r="AA2574"/>
      <c r="AB2574"/>
      <c r="AC2574"/>
      <c r="AD2574"/>
      <c r="AE2574"/>
      <c r="AH2574" s="11"/>
      <c r="AI2574" s="11"/>
      <c r="AJ2574" s="11"/>
      <c r="AK2574" s="11"/>
      <c r="AL2574" s="11"/>
      <c r="AM2574" s="11"/>
    </row>
    <row r="2575" spans="17:39" x14ac:dyDescent="0.2">
      <c r="Q2575" s="11"/>
      <c r="Z2575"/>
      <c r="AA2575"/>
      <c r="AB2575"/>
      <c r="AC2575"/>
      <c r="AD2575"/>
      <c r="AE2575"/>
      <c r="AH2575" s="11"/>
      <c r="AI2575" s="11"/>
      <c r="AJ2575" s="11"/>
      <c r="AK2575" s="11"/>
      <c r="AL2575" s="11"/>
      <c r="AM2575" s="11"/>
    </row>
    <row r="2576" spans="17:39" x14ac:dyDescent="0.2">
      <c r="Q2576" s="11"/>
      <c r="Z2576"/>
      <c r="AA2576"/>
      <c r="AB2576"/>
      <c r="AC2576"/>
      <c r="AD2576"/>
      <c r="AE2576"/>
      <c r="AH2576" s="11"/>
      <c r="AI2576" s="11"/>
      <c r="AJ2576" s="11"/>
      <c r="AK2576" s="11"/>
      <c r="AL2576" s="11"/>
      <c r="AM2576" s="11"/>
    </row>
    <row r="2577" spans="17:39" x14ac:dyDescent="0.2">
      <c r="Q2577" s="11"/>
      <c r="Z2577"/>
      <c r="AA2577"/>
      <c r="AB2577"/>
      <c r="AC2577"/>
      <c r="AD2577"/>
      <c r="AE2577"/>
      <c r="AH2577" s="11"/>
      <c r="AI2577" s="11"/>
      <c r="AJ2577" s="11"/>
      <c r="AK2577" s="11"/>
      <c r="AL2577" s="11"/>
      <c r="AM2577" s="11"/>
    </row>
    <row r="2578" spans="17:39" x14ac:dyDescent="0.2">
      <c r="Q2578" s="11"/>
      <c r="Z2578"/>
      <c r="AA2578"/>
      <c r="AB2578"/>
      <c r="AC2578"/>
      <c r="AD2578"/>
      <c r="AE2578"/>
      <c r="AH2578" s="11"/>
      <c r="AI2578" s="11"/>
      <c r="AJ2578" s="11"/>
      <c r="AK2578" s="11"/>
      <c r="AL2578" s="11"/>
      <c r="AM2578" s="11"/>
    </row>
    <row r="2579" spans="17:39" x14ac:dyDescent="0.2">
      <c r="Q2579" s="11"/>
      <c r="Z2579"/>
      <c r="AA2579"/>
      <c r="AB2579"/>
      <c r="AC2579"/>
      <c r="AD2579"/>
      <c r="AE2579"/>
      <c r="AH2579" s="11"/>
      <c r="AI2579" s="11"/>
      <c r="AJ2579" s="11"/>
      <c r="AK2579" s="11"/>
      <c r="AL2579" s="11"/>
      <c r="AM2579" s="11"/>
    </row>
    <row r="2580" spans="17:39" x14ac:dyDescent="0.2">
      <c r="Q2580" s="11"/>
      <c r="Z2580"/>
      <c r="AA2580"/>
      <c r="AB2580"/>
      <c r="AC2580"/>
      <c r="AD2580"/>
      <c r="AE2580"/>
      <c r="AH2580" s="11"/>
      <c r="AI2580" s="11"/>
      <c r="AJ2580" s="11"/>
      <c r="AK2580" s="11"/>
      <c r="AL2580" s="11"/>
      <c r="AM2580" s="11"/>
    </row>
    <row r="2581" spans="17:39" x14ac:dyDescent="0.2">
      <c r="Q2581" s="11"/>
      <c r="Z2581"/>
      <c r="AA2581"/>
      <c r="AB2581"/>
      <c r="AC2581"/>
      <c r="AD2581"/>
      <c r="AE2581"/>
      <c r="AH2581" s="11"/>
      <c r="AI2581" s="11"/>
      <c r="AJ2581" s="11"/>
      <c r="AK2581" s="11"/>
      <c r="AL2581" s="11"/>
      <c r="AM2581" s="11"/>
    </row>
    <row r="2582" spans="17:39" x14ac:dyDescent="0.2">
      <c r="Q2582" s="11"/>
      <c r="Z2582"/>
      <c r="AA2582"/>
      <c r="AB2582"/>
      <c r="AC2582"/>
      <c r="AD2582"/>
      <c r="AE2582"/>
      <c r="AH2582" s="11"/>
      <c r="AI2582" s="11"/>
      <c r="AJ2582" s="11"/>
      <c r="AK2582" s="11"/>
      <c r="AL2582" s="11"/>
      <c r="AM2582" s="11"/>
    </row>
    <row r="2583" spans="17:39" x14ac:dyDescent="0.2">
      <c r="Q2583" s="11"/>
      <c r="Z2583"/>
      <c r="AA2583"/>
      <c r="AB2583"/>
      <c r="AC2583"/>
      <c r="AD2583"/>
      <c r="AE2583"/>
      <c r="AH2583" s="11"/>
      <c r="AI2583" s="11"/>
      <c r="AJ2583" s="11"/>
      <c r="AK2583" s="11"/>
      <c r="AL2583" s="11"/>
      <c r="AM2583" s="11"/>
    </row>
    <row r="2584" spans="17:39" x14ac:dyDescent="0.2">
      <c r="Q2584" s="11"/>
      <c r="Z2584"/>
      <c r="AA2584"/>
      <c r="AB2584"/>
      <c r="AC2584"/>
      <c r="AD2584"/>
      <c r="AE2584"/>
      <c r="AH2584" s="11"/>
      <c r="AI2584" s="11"/>
      <c r="AJ2584" s="11"/>
      <c r="AK2584" s="11"/>
      <c r="AL2584" s="11"/>
      <c r="AM2584" s="11"/>
    </row>
    <row r="2585" spans="17:39" x14ac:dyDescent="0.2">
      <c r="Q2585" s="11"/>
      <c r="Z2585"/>
      <c r="AA2585"/>
      <c r="AB2585"/>
      <c r="AC2585"/>
      <c r="AD2585"/>
      <c r="AE2585"/>
      <c r="AH2585" s="11"/>
      <c r="AI2585" s="11"/>
      <c r="AJ2585" s="11"/>
      <c r="AK2585" s="11"/>
      <c r="AL2585" s="11"/>
      <c r="AM2585" s="11"/>
    </row>
    <row r="2586" spans="17:39" x14ac:dyDescent="0.2">
      <c r="Q2586" s="11"/>
      <c r="Z2586"/>
      <c r="AA2586"/>
      <c r="AB2586"/>
      <c r="AC2586"/>
      <c r="AD2586"/>
      <c r="AE2586"/>
      <c r="AH2586" s="11"/>
      <c r="AI2586" s="11"/>
      <c r="AJ2586" s="11"/>
      <c r="AK2586" s="11"/>
      <c r="AL2586" s="11"/>
      <c r="AM2586" s="11"/>
    </row>
    <row r="2587" spans="17:39" x14ac:dyDescent="0.2">
      <c r="Q2587" s="11"/>
      <c r="Z2587"/>
      <c r="AA2587"/>
      <c r="AB2587"/>
      <c r="AC2587"/>
      <c r="AD2587"/>
      <c r="AE2587"/>
      <c r="AH2587" s="11"/>
      <c r="AI2587" s="11"/>
      <c r="AJ2587" s="11"/>
      <c r="AK2587" s="11"/>
      <c r="AL2587" s="11"/>
      <c r="AM2587" s="11"/>
    </row>
    <row r="2588" spans="17:39" x14ac:dyDescent="0.2">
      <c r="Q2588" s="11"/>
      <c r="Z2588"/>
      <c r="AA2588"/>
      <c r="AB2588"/>
      <c r="AC2588"/>
      <c r="AD2588"/>
      <c r="AE2588"/>
      <c r="AH2588" s="11"/>
      <c r="AI2588" s="11"/>
      <c r="AJ2588" s="11"/>
      <c r="AK2588" s="11"/>
      <c r="AL2588" s="11"/>
      <c r="AM2588" s="11"/>
    </row>
    <row r="2589" spans="17:39" x14ac:dyDescent="0.2">
      <c r="Q2589" s="11"/>
      <c r="Z2589"/>
      <c r="AA2589"/>
      <c r="AB2589"/>
      <c r="AC2589"/>
      <c r="AD2589"/>
      <c r="AE2589"/>
      <c r="AH2589" s="11"/>
      <c r="AI2589" s="11"/>
      <c r="AJ2589" s="11"/>
      <c r="AK2589" s="11"/>
      <c r="AL2589" s="11"/>
      <c r="AM2589" s="11"/>
    </row>
    <row r="2590" spans="17:39" x14ac:dyDescent="0.2">
      <c r="Q2590" s="11"/>
      <c r="Z2590"/>
      <c r="AA2590"/>
      <c r="AB2590"/>
      <c r="AC2590"/>
      <c r="AD2590"/>
      <c r="AE2590"/>
      <c r="AH2590" s="11"/>
      <c r="AI2590" s="11"/>
      <c r="AJ2590" s="11"/>
      <c r="AK2590" s="11"/>
      <c r="AL2590" s="11"/>
      <c r="AM2590" s="11"/>
    </row>
    <row r="2591" spans="17:39" x14ac:dyDescent="0.2">
      <c r="Q2591" s="11"/>
      <c r="Z2591"/>
      <c r="AA2591"/>
      <c r="AB2591"/>
      <c r="AC2591"/>
      <c r="AD2591"/>
      <c r="AE2591"/>
      <c r="AH2591" s="11"/>
      <c r="AI2591" s="11"/>
      <c r="AJ2591" s="11"/>
      <c r="AK2591" s="11"/>
      <c r="AL2591" s="11"/>
      <c r="AM2591" s="11"/>
    </row>
    <row r="2592" spans="17:39" x14ac:dyDescent="0.2">
      <c r="Q2592" s="11"/>
      <c r="Z2592"/>
      <c r="AA2592"/>
      <c r="AB2592"/>
      <c r="AC2592"/>
      <c r="AD2592"/>
      <c r="AE2592"/>
      <c r="AH2592" s="11"/>
      <c r="AI2592" s="11"/>
      <c r="AJ2592" s="11"/>
      <c r="AK2592" s="11"/>
      <c r="AL2592" s="11"/>
      <c r="AM2592" s="11"/>
    </row>
    <row r="2593" spans="17:39" x14ac:dyDescent="0.2">
      <c r="Q2593" s="11"/>
      <c r="Z2593"/>
      <c r="AA2593"/>
      <c r="AB2593"/>
      <c r="AC2593"/>
      <c r="AD2593"/>
      <c r="AE2593"/>
      <c r="AH2593" s="11"/>
      <c r="AI2593" s="11"/>
      <c r="AJ2593" s="11"/>
      <c r="AK2593" s="11"/>
      <c r="AL2593" s="11"/>
      <c r="AM2593" s="11"/>
    </row>
    <row r="2594" spans="17:39" x14ac:dyDescent="0.2">
      <c r="Q2594" s="11"/>
      <c r="Z2594"/>
      <c r="AA2594"/>
      <c r="AB2594"/>
      <c r="AC2594"/>
      <c r="AD2594"/>
      <c r="AE2594"/>
      <c r="AH2594" s="11"/>
      <c r="AI2594" s="11"/>
      <c r="AJ2594" s="11"/>
      <c r="AK2594" s="11"/>
      <c r="AL2594" s="11"/>
      <c r="AM2594" s="11"/>
    </row>
    <row r="2595" spans="17:39" x14ac:dyDescent="0.2">
      <c r="Q2595" s="11"/>
      <c r="Z2595"/>
      <c r="AA2595"/>
      <c r="AB2595"/>
      <c r="AC2595"/>
      <c r="AD2595"/>
      <c r="AE2595"/>
      <c r="AH2595" s="11"/>
      <c r="AI2595" s="11"/>
      <c r="AJ2595" s="11"/>
      <c r="AK2595" s="11"/>
      <c r="AL2595" s="11"/>
      <c r="AM2595" s="11"/>
    </row>
    <row r="2596" spans="17:39" x14ac:dyDescent="0.2">
      <c r="Q2596" s="11"/>
      <c r="Z2596"/>
      <c r="AA2596"/>
      <c r="AB2596"/>
      <c r="AC2596"/>
      <c r="AD2596"/>
      <c r="AE2596"/>
      <c r="AH2596" s="11"/>
      <c r="AI2596" s="11"/>
      <c r="AJ2596" s="11"/>
      <c r="AK2596" s="11"/>
      <c r="AL2596" s="11"/>
      <c r="AM2596" s="11"/>
    </row>
    <row r="2597" spans="17:39" x14ac:dyDescent="0.2">
      <c r="Q2597" s="11"/>
      <c r="Z2597"/>
      <c r="AA2597"/>
      <c r="AB2597"/>
      <c r="AC2597"/>
      <c r="AD2597"/>
      <c r="AE2597"/>
      <c r="AH2597" s="11"/>
      <c r="AI2597" s="11"/>
      <c r="AJ2597" s="11"/>
      <c r="AK2597" s="11"/>
      <c r="AL2597" s="11"/>
      <c r="AM2597" s="11"/>
    </row>
    <row r="2598" spans="17:39" x14ac:dyDescent="0.2">
      <c r="Q2598" s="11"/>
      <c r="Z2598"/>
      <c r="AA2598"/>
      <c r="AB2598"/>
      <c r="AC2598"/>
      <c r="AD2598"/>
      <c r="AE2598"/>
      <c r="AH2598" s="11"/>
      <c r="AI2598" s="11"/>
      <c r="AJ2598" s="11"/>
      <c r="AK2598" s="11"/>
      <c r="AL2598" s="11"/>
      <c r="AM2598" s="11"/>
    </row>
    <row r="2599" spans="17:39" x14ac:dyDescent="0.2">
      <c r="Q2599" s="11"/>
      <c r="Z2599"/>
      <c r="AA2599"/>
      <c r="AB2599"/>
      <c r="AC2599"/>
      <c r="AD2599"/>
      <c r="AE2599"/>
      <c r="AH2599" s="11"/>
      <c r="AI2599" s="11"/>
      <c r="AJ2599" s="11"/>
      <c r="AK2599" s="11"/>
      <c r="AL2599" s="11"/>
      <c r="AM2599" s="11"/>
    </row>
    <row r="2600" spans="17:39" x14ac:dyDescent="0.2">
      <c r="Q2600" s="11"/>
      <c r="Z2600"/>
      <c r="AA2600"/>
      <c r="AB2600"/>
      <c r="AC2600"/>
      <c r="AD2600"/>
      <c r="AE2600"/>
      <c r="AH2600" s="11"/>
      <c r="AI2600" s="11"/>
      <c r="AJ2600" s="11"/>
      <c r="AK2600" s="11"/>
      <c r="AL2600" s="11"/>
      <c r="AM2600" s="11"/>
    </row>
    <row r="2601" spans="17:39" x14ac:dyDescent="0.2">
      <c r="Q2601" s="11"/>
      <c r="Z2601"/>
      <c r="AA2601"/>
      <c r="AB2601"/>
      <c r="AC2601"/>
      <c r="AD2601"/>
      <c r="AE2601"/>
      <c r="AH2601" s="11"/>
      <c r="AI2601" s="11"/>
      <c r="AJ2601" s="11"/>
      <c r="AK2601" s="11"/>
      <c r="AL2601" s="11"/>
      <c r="AM2601" s="11"/>
    </row>
    <row r="2602" spans="17:39" x14ac:dyDescent="0.2">
      <c r="Q2602" s="11"/>
      <c r="Z2602"/>
      <c r="AA2602"/>
      <c r="AB2602"/>
      <c r="AC2602"/>
      <c r="AD2602"/>
      <c r="AE2602"/>
      <c r="AH2602" s="11"/>
      <c r="AI2602" s="11"/>
      <c r="AJ2602" s="11"/>
      <c r="AK2602" s="11"/>
      <c r="AL2602" s="11"/>
      <c r="AM2602" s="11"/>
    </row>
    <row r="2603" spans="17:39" x14ac:dyDescent="0.2">
      <c r="Q2603" s="11"/>
      <c r="Z2603"/>
      <c r="AA2603"/>
      <c r="AB2603"/>
      <c r="AC2603"/>
      <c r="AD2603"/>
      <c r="AE2603"/>
      <c r="AH2603" s="11"/>
      <c r="AI2603" s="11"/>
      <c r="AJ2603" s="11"/>
      <c r="AK2603" s="11"/>
      <c r="AL2603" s="11"/>
      <c r="AM2603" s="11"/>
    </row>
    <row r="2604" spans="17:39" x14ac:dyDescent="0.2">
      <c r="Q2604" s="11"/>
      <c r="Z2604"/>
      <c r="AA2604"/>
      <c r="AB2604"/>
      <c r="AC2604"/>
      <c r="AD2604"/>
      <c r="AE2604"/>
      <c r="AH2604" s="11"/>
      <c r="AI2604" s="11"/>
      <c r="AJ2604" s="11"/>
      <c r="AK2604" s="11"/>
      <c r="AL2604" s="11"/>
      <c r="AM2604" s="11"/>
    </row>
    <row r="2605" spans="17:39" x14ac:dyDescent="0.2">
      <c r="Q2605" s="11"/>
      <c r="Z2605"/>
      <c r="AA2605"/>
      <c r="AB2605"/>
      <c r="AC2605"/>
      <c r="AD2605"/>
      <c r="AE2605"/>
      <c r="AH2605" s="11"/>
      <c r="AI2605" s="11"/>
      <c r="AJ2605" s="11"/>
      <c r="AK2605" s="11"/>
      <c r="AL2605" s="11"/>
      <c r="AM2605" s="11"/>
    </row>
    <row r="2606" spans="17:39" x14ac:dyDescent="0.2">
      <c r="Q2606" s="11"/>
      <c r="Z2606"/>
      <c r="AA2606"/>
      <c r="AB2606"/>
      <c r="AC2606"/>
      <c r="AD2606"/>
      <c r="AE2606"/>
      <c r="AH2606" s="11"/>
      <c r="AI2606" s="11"/>
      <c r="AJ2606" s="11"/>
      <c r="AK2606" s="11"/>
      <c r="AL2606" s="11"/>
      <c r="AM2606" s="11"/>
    </row>
    <row r="2607" spans="17:39" x14ac:dyDescent="0.2">
      <c r="Q2607" s="11"/>
      <c r="Z2607"/>
      <c r="AA2607"/>
      <c r="AB2607"/>
      <c r="AC2607"/>
      <c r="AD2607"/>
      <c r="AE2607"/>
      <c r="AH2607" s="11"/>
      <c r="AI2607" s="11"/>
      <c r="AJ2607" s="11"/>
      <c r="AK2607" s="11"/>
      <c r="AL2607" s="11"/>
      <c r="AM2607" s="11"/>
    </row>
    <row r="2608" spans="17:39" x14ac:dyDescent="0.2">
      <c r="Q2608" s="11"/>
      <c r="Z2608"/>
      <c r="AA2608"/>
      <c r="AB2608"/>
      <c r="AC2608"/>
      <c r="AD2608"/>
      <c r="AE2608"/>
      <c r="AH2608" s="11"/>
      <c r="AI2608" s="11"/>
      <c r="AJ2608" s="11"/>
      <c r="AK2608" s="11"/>
      <c r="AL2608" s="11"/>
      <c r="AM2608" s="11"/>
    </row>
    <row r="2609" spans="17:39" x14ac:dyDescent="0.2">
      <c r="Q2609" s="11"/>
      <c r="Z2609"/>
      <c r="AA2609"/>
      <c r="AB2609"/>
      <c r="AC2609"/>
      <c r="AD2609"/>
      <c r="AE2609"/>
      <c r="AH2609" s="11"/>
      <c r="AI2609" s="11"/>
      <c r="AJ2609" s="11"/>
      <c r="AK2609" s="11"/>
      <c r="AL2609" s="11"/>
      <c r="AM2609" s="11"/>
    </row>
    <row r="2610" spans="17:39" x14ac:dyDescent="0.2">
      <c r="Q2610" s="11"/>
      <c r="Z2610"/>
      <c r="AA2610"/>
      <c r="AB2610"/>
      <c r="AC2610"/>
      <c r="AD2610"/>
      <c r="AE2610"/>
      <c r="AH2610" s="11"/>
      <c r="AI2610" s="11"/>
      <c r="AJ2610" s="11"/>
      <c r="AK2610" s="11"/>
      <c r="AL2610" s="11"/>
      <c r="AM2610" s="11"/>
    </row>
    <row r="2611" spans="17:39" x14ac:dyDescent="0.2">
      <c r="Q2611" s="11"/>
      <c r="Z2611"/>
      <c r="AA2611"/>
      <c r="AB2611"/>
      <c r="AC2611"/>
      <c r="AD2611"/>
      <c r="AE2611"/>
      <c r="AH2611" s="11"/>
      <c r="AI2611" s="11"/>
      <c r="AJ2611" s="11"/>
      <c r="AK2611" s="11"/>
      <c r="AL2611" s="11"/>
      <c r="AM2611" s="11"/>
    </row>
    <row r="2612" spans="17:39" x14ac:dyDescent="0.2">
      <c r="Q2612" s="11"/>
      <c r="Z2612"/>
      <c r="AA2612"/>
      <c r="AB2612"/>
      <c r="AC2612"/>
      <c r="AD2612"/>
      <c r="AE2612"/>
      <c r="AH2612" s="11"/>
      <c r="AI2612" s="11"/>
      <c r="AJ2612" s="11"/>
      <c r="AK2612" s="11"/>
      <c r="AL2612" s="11"/>
      <c r="AM2612" s="11"/>
    </row>
    <row r="2613" spans="17:39" x14ac:dyDescent="0.2">
      <c r="Q2613" s="11"/>
      <c r="Z2613"/>
      <c r="AA2613"/>
      <c r="AB2613"/>
      <c r="AC2613"/>
      <c r="AD2613"/>
      <c r="AE2613"/>
      <c r="AH2613" s="11"/>
      <c r="AI2613" s="11"/>
      <c r="AJ2613" s="11"/>
      <c r="AK2613" s="11"/>
      <c r="AL2613" s="11"/>
      <c r="AM2613" s="11"/>
    </row>
    <row r="2614" spans="17:39" x14ac:dyDescent="0.2">
      <c r="Q2614" s="11"/>
      <c r="Z2614"/>
      <c r="AA2614"/>
      <c r="AB2614"/>
      <c r="AC2614"/>
      <c r="AD2614"/>
      <c r="AE2614"/>
      <c r="AH2614" s="11"/>
      <c r="AI2614" s="11"/>
      <c r="AJ2614" s="11"/>
      <c r="AK2614" s="11"/>
      <c r="AL2614" s="11"/>
      <c r="AM2614" s="11"/>
    </row>
    <row r="2615" spans="17:39" x14ac:dyDescent="0.2">
      <c r="Q2615" s="11"/>
      <c r="Z2615"/>
      <c r="AA2615"/>
      <c r="AB2615"/>
      <c r="AC2615"/>
      <c r="AD2615"/>
      <c r="AE2615"/>
      <c r="AH2615" s="11"/>
      <c r="AI2615" s="11"/>
      <c r="AJ2615" s="11"/>
      <c r="AK2615" s="11"/>
      <c r="AL2615" s="11"/>
      <c r="AM2615" s="11"/>
    </row>
    <row r="2616" spans="17:39" x14ac:dyDescent="0.2">
      <c r="Q2616" s="11"/>
      <c r="Z2616"/>
      <c r="AA2616"/>
      <c r="AB2616"/>
      <c r="AC2616"/>
      <c r="AD2616"/>
      <c r="AE2616"/>
      <c r="AH2616" s="11"/>
      <c r="AI2616" s="11"/>
      <c r="AJ2616" s="11"/>
      <c r="AK2616" s="11"/>
      <c r="AL2616" s="11"/>
      <c r="AM2616" s="11"/>
    </row>
    <row r="2617" spans="17:39" x14ac:dyDescent="0.2">
      <c r="Q2617" s="11"/>
      <c r="Z2617"/>
      <c r="AA2617"/>
      <c r="AB2617"/>
      <c r="AC2617"/>
      <c r="AD2617"/>
      <c r="AE2617"/>
      <c r="AH2617" s="11"/>
      <c r="AI2617" s="11"/>
      <c r="AJ2617" s="11"/>
      <c r="AK2617" s="11"/>
      <c r="AL2617" s="11"/>
      <c r="AM2617" s="11"/>
    </row>
    <row r="2618" spans="17:39" x14ac:dyDescent="0.2">
      <c r="Q2618" s="11"/>
      <c r="Z2618"/>
      <c r="AA2618"/>
      <c r="AB2618"/>
      <c r="AC2618"/>
      <c r="AD2618"/>
      <c r="AE2618"/>
      <c r="AH2618" s="11"/>
      <c r="AI2618" s="11"/>
      <c r="AJ2618" s="11"/>
      <c r="AK2618" s="11"/>
      <c r="AL2618" s="11"/>
      <c r="AM2618" s="11"/>
    </row>
    <row r="2619" spans="17:39" x14ac:dyDescent="0.2">
      <c r="Q2619" s="11"/>
      <c r="Z2619"/>
      <c r="AA2619"/>
      <c r="AB2619"/>
      <c r="AC2619"/>
      <c r="AD2619"/>
      <c r="AE2619"/>
      <c r="AH2619" s="11"/>
      <c r="AI2619" s="11"/>
      <c r="AJ2619" s="11"/>
      <c r="AK2619" s="11"/>
      <c r="AL2619" s="11"/>
      <c r="AM2619" s="11"/>
    </row>
    <row r="2620" spans="17:39" x14ac:dyDescent="0.2">
      <c r="Q2620" s="11"/>
      <c r="Z2620"/>
      <c r="AA2620"/>
      <c r="AB2620"/>
      <c r="AC2620"/>
      <c r="AD2620"/>
      <c r="AE2620"/>
      <c r="AH2620" s="11"/>
      <c r="AI2620" s="11"/>
      <c r="AJ2620" s="11"/>
      <c r="AK2620" s="11"/>
      <c r="AL2620" s="11"/>
      <c r="AM2620" s="11"/>
    </row>
    <row r="2621" spans="17:39" x14ac:dyDescent="0.2">
      <c r="Q2621" s="11"/>
      <c r="Z2621"/>
      <c r="AA2621"/>
      <c r="AB2621"/>
      <c r="AC2621"/>
      <c r="AD2621"/>
      <c r="AE2621"/>
      <c r="AH2621" s="11"/>
      <c r="AI2621" s="11"/>
      <c r="AJ2621" s="11"/>
      <c r="AK2621" s="11"/>
      <c r="AL2621" s="11"/>
      <c r="AM2621" s="11"/>
    </row>
    <row r="2622" spans="17:39" x14ac:dyDescent="0.2">
      <c r="Q2622" s="11"/>
      <c r="Z2622"/>
      <c r="AA2622"/>
      <c r="AB2622"/>
      <c r="AC2622"/>
      <c r="AD2622"/>
      <c r="AE2622"/>
      <c r="AH2622" s="11"/>
      <c r="AI2622" s="11"/>
      <c r="AJ2622" s="11"/>
      <c r="AK2622" s="11"/>
      <c r="AL2622" s="11"/>
      <c r="AM2622" s="11"/>
    </row>
    <row r="2623" spans="17:39" x14ac:dyDescent="0.2">
      <c r="Q2623" s="11"/>
      <c r="Z2623"/>
      <c r="AA2623"/>
      <c r="AB2623"/>
      <c r="AC2623"/>
      <c r="AD2623"/>
      <c r="AE2623"/>
      <c r="AH2623" s="11"/>
      <c r="AI2623" s="11"/>
      <c r="AJ2623" s="11"/>
      <c r="AK2623" s="11"/>
      <c r="AL2623" s="11"/>
      <c r="AM2623" s="11"/>
    </row>
    <row r="2624" spans="17:39" x14ac:dyDescent="0.2">
      <c r="Q2624" s="11"/>
      <c r="Z2624"/>
      <c r="AA2624"/>
      <c r="AB2624"/>
      <c r="AC2624"/>
      <c r="AD2624"/>
      <c r="AE2624"/>
      <c r="AH2624" s="11"/>
      <c r="AI2624" s="11"/>
      <c r="AJ2624" s="11"/>
      <c r="AK2624" s="11"/>
      <c r="AL2624" s="11"/>
      <c r="AM2624" s="11"/>
    </row>
    <row r="2625" spans="17:39" x14ac:dyDescent="0.2">
      <c r="Q2625" s="11"/>
      <c r="Z2625"/>
      <c r="AA2625"/>
      <c r="AB2625"/>
      <c r="AC2625"/>
      <c r="AD2625"/>
      <c r="AE2625"/>
      <c r="AH2625" s="11"/>
      <c r="AI2625" s="11"/>
      <c r="AJ2625" s="11"/>
      <c r="AK2625" s="11"/>
      <c r="AL2625" s="11"/>
      <c r="AM2625" s="11"/>
    </row>
    <row r="2626" spans="17:39" x14ac:dyDescent="0.2">
      <c r="Q2626" s="11"/>
      <c r="Z2626"/>
      <c r="AA2626"/>
      <c r="AB2626"/>
      <c r="AC2626"/>
      <c r="AD2626"/>
      <c r="AE2626"/>
      <c r="AH2626" s="11"/>
      <c r="AI2626" s="11"/>
      <c r="AJ2626" s="11"/>
      <c r="AK2626" s="11"/>
      <c r="AL2626" s="11"/>
      <c r="AM2626" s="11"/>
    </row>
    <row r="2627" spans="17:39" x14ac:dyDescent="0.2">
      <c r="Q2627" s="11"/>
      <c r="Z2627"/>
      <c r="AA2627"/>
      <c r="AB2627"/>
      <c r="AC2627"/>
      <c r="AD2627"/>
      <c r="AE2627"/>
      <c r="AH2627" s="11"/>
      <c r="AI2627" s="11"/>
      <c r="AJ2627" s="11"/>
      <c r="AK2627" s="11"/>
      <c r="AL2627" s="11"/>
      <c r="AM2627" s="11"/>
    </row>
    <row r="2628" spans="17:39" x14ac:dyDescent="0.2">
      <c r="Q2628" s="11"/>
      <c r="Z2628"/>
      <c r="AA2628"/>
      <c r="AB2628"/>
      <c r="AC2628"/>
      <c r="AD2628"/>
      <c r="AE2628"/>
      <c r="AH2628" s="11"/>
      <c r="AI2628" s="11"/>
      <c r="AJ2628" s="11"/>
      <c r="AK2628" s="11"/>
      <c r="AL2628" s="11"/>
      <c r="AM2628" s="11"/>
    </row>
    <row r="2629" spans="17:39" x14ac:dyDescent="0.2">
      <c r="Q2629" s="11"/>
      <c r="Z2629"/>
      <c r="AA2629"/>
      <c r="AB2629"/>
      <c r="AC2629"/>
      <c r="AD2629"/>
      <c r="AE2629"/>
      <c r="AH2629" s="11"/>
      <c r="AI2629" s="11"/>
      <c r="AJ2629" s="11"/>
      <c r="AK2629" s="11"/>
      <c r="AL2629" s="11"/>
      <c r="AM2629" s="11"/>
    </row>
    <row r="2630" spans="17:39" x14ac:dyDescent="0.2">
      <c r="Q2630" s="11"/>
      <c r="Z2630"/>
      <c r="AA2630"/>
      <c r="AB2630"/>
      <c r="AC2630"/>
      <c r="AD2630"/>
      <c r="AE2630"/>
      <c r="AH2630" s="11"/>
      <c r="AI2630" s="11"/>
      <c r="AJ2630" s="11"/>
      <c r="AK2630" s="11"/>
      <c r="AL2630" s="11"/>
      <c r="AM2630" s="11"/>
    </row>
    <row r="2631" spans="17:39" x14ac:dyDescent="0.2">
      <c r="Q2631" s="11"/>
      <c r="Z2631"/>
      <c r="AA2631"/>
      <c r="AB2631"/>
      <c r="AC2631"/>
      <c r="AD2631"/>
      <c r="AE2631"/>
      <c r="AH2631" s="11"/>
      <c r="AI2631" s="11"/>
      <c r="AJ2631" s="11"/>
      <c r="AK2631" s="11"/>
      <c r="AL2631" s="11"/>
      <c r="AM2631" s="11"/>
    </row>
    <row r="2632" spans="17:39" x14ac:dyDescent="0.2">
      <c r="Q2632" s="11"/>
      <c r="Z2632"/>
      <c r="AA2632"/>
      <c r="AB2632"/>
      <c r="AC2632"/>
      <c r="AD2632"/>
      <c r="AE2632"/>
      <c r="AH2632" s="11"/>
      <c r="AI2632" s="11"/>
      <c r="AJ2632" s="11"/>
      <c r="AK2632" s="11"/>
      <c r="AL2632" s="11"/>
      <c r="AM2632" s="11"/>
    </row>
    <row r="2633" spans="17:39" x14ac:dyDescent="0.2">
      <c r="Q2633" s="11"/>
      <c r="Z2633"/>
      <c r="AA2633"/>
      <c r="AB2633"/>
      <c r="AC2633"/>
      <c r="AD2633"/>
      <c r="AE2633"/>
      <c r="AH2633" s="11"/>
      <c r="AI2633" s="11"/>
      <c r="AJ2633" s="11"/>
      <c r="AK2633" s="11"/>
      <c r="AL2633" s="11"/>
      <c r="AM2633" s="11"/>
    </row>
    <row r="2634" spans="17:39" x14ac:dyDescent="0.2">
      <c r="Q2634" s="11"/>
      <c r="Z2634"/>
      <c r="AA2634"/>
      <c r="AB2634"/>
      <c r="AC2634"/>
      <c r="AD2634"/>
      <c r="AE2634"/>
      <c r="AH2634" s="11"/>
      <c r="AI2634" s="11"/>
      <c r="AJ2634" s="11"/>
      <c r="AK2634" s="11"/>
      <c r="AL2634" s="11"/>
      <c r="AM2634" s="11"/>
    </row>
    <row r="2635" spans="17:39" x14ac:dyDescent="0.2">
      <c r="Q2635" s="11"/>
      <c r="Z2635"/>
      <c r="AA2635"/>
      <c r="AB2635"/>
      <c r="AC2635"/>
      <c r="AD2635"/>
      <c r="AE2635"/>
      <c r="AH2635" s="11"/>
      <c r="AI2635" s="11"/>
      <c r="AJ2635" s="11"/>
      <c r="AK2635" s="11"/>
      <c r="AL2635" s="11"/>
      <c r="AM2635" s="11"/>
    </row>
    <row r="2636" spans="17:39" x14ac:dyDescent="0.2">
      <c r="Q2636" s="11"/>
      <c r="Z2636"/>
      <c r="AA2636"/>
      <c r="AB2636"/>
      <c r="AC2636"/>
      <c r="AD2636"/>
      <c r="AE2636"/>
      <c r="AH2636" s="11"/>
      <c r="AI2636" s="11"/>
      <c r="AJ2636" s="11"/>
      <c r="AK2636" s="11"/>
      <c r="AL2636" s="11"/>
      <c r="AM2636" s="11"/>
    </row>
    <row r="2637" spans="17:39" x14ac:dyDescent="0.2">
      <c r="Q2637" s="11"/>
      <c r="Z2637"/>
      <c r="AA2637"/>
      <c r="AB2637"/>
      <c r="AC2637"/>
      <c r="AD2637"/>
      <c r="AE2637"/>
      <c r="AH2637" s="11"/>
      <c r="AI2637" s="11"/>
      <c r="AJ2637" s="11"/>
      <c r="AK2637" s="11"/>
      <c r="AL2637" s="11"/>
      <c r="AM2637" s="11"/>
    </row>
    <row r="2638" spans="17:39" x14ac:dyDescent="0.2">
      <c r="Q2638" s="11"/>
      <c r="Z2638"/>
      <c r="AA2638"/>
      <c r="AB2638"/>
      <c r="AC2638"/>
      <c r="AD2638"/>
      <c r="AE2638"/>
      <c r="AH2638" s="11"/>
      <c r="AI2638" s="11"/>
      <c r="AJ2638" s="11"/>
      <c r="AK2638" s="11"/>
      <c r="AL2638" s="11"/>
      <c r="AM2638" s="11"/>
    </row>
    <row r="2639" spans="17:39" x14ac:dyDescent="0.2">
      <c r="Q2639" s="11"/>
      <c r="Z2639"/>
      <c r="AA2639"/>
      <c r="AB2639"/>
      <c r="AC2639"/>
      <c r="AD2639"/>
      <c r="AE2639"/>
      <c r="AH2639" s="11"/>
      <c r="AI2639" s="11"/>
      <c r="AJ2639" s="11"/>
      <c r="AK2639" s="11"/>
      <c r="AL2639" s="11"/>
      <c r="AM2639" s="11"/>
    </row>
    <row r="2640" spans="17:39" x14ac:dyDescent="0.2">
      <c r="Q2640" s="11"/>
      <c r="Z2640"/>
      <c r="AA2640"/>
      <c r="AB2640"/>
      <c r="AC2640"/>
      <c r="AD2640"/>
      <c r="AE2640"/>
      <c r="AH2640" s="11"/>
      <c r="AI2640" s="11"/>
      <c r="AJ2640" s="11"/>
      <c r="AK2640" s="11"/>
      <c r="AL2640" s="11"/>
      <c r="AM2640" s="11"/>
    </row>
    <row r="2641" spans="17:39" x14ac:dyDescent="0.2">
      <c r="Q2641" s="11"/>
      <c r="Z2641"/>
      <c r="AA2641"/>
      <c r="AB2641"/>
      <c r="AC2641"/>
      <c r="AD2641"/>
      <c r="AE2641"/>
      <c r="AH2641" s="11"/>
      <c r="AI2641" s="11"/>
      <c r="AJ2641" s="11"/>
      <c r="AK2641" s="11"/>
      <c r="AL2641" s="11"/>
      <c r="AM2641" s="11"/>
    </row>
    <row r="2642" spans="17:39" x14ac:dyDescent="0.2">
      <c r="Q2642" s="11"/>
      <c r="Z2642"/>
      <c r="AA2642"/>
      <c r="AB2642"/>
      <c r="AC2642"/>
      <c r="AD2642"/>
      <c r="AE2642"/>
      <c r="AH2642" s="11"/>
      <c r="AI2642" s="11"/>
      <c r="AJ2642" s="11"/>
      <c r="AK2642" s="11"/>
      <c r="AL2642" s="11"/>
      <c r="AM2642" s="11"/>
    </row>
    <row r="2643" spans="17:39" x14ac:dyDescent="0.2">
      <c r="Q2643" s="11"/>
      <c r="Z2643"/>
      <c r="AA2643"/>
      <c r="AB2643"/>
      <c r="AC2643"/>
      <c r="AD2643"/>
      <c r="AE2643"/>
      <c r="AH2643" s="11"/>
      <c r="AI2643" s="11"/>
      <c r="AJ2643" s="11"/>
      <c r="AK2643" s="11"/>
      <c r="AL2643" s="11"/>
      <c r="AM2643" s="11"/>
    </row>
    <row r="2644" spans="17:39" x14ac:dyDescent="0.2">
      <c r="Q2644" s="11"/>
      <c r="Z2644"/>
      <c r="AA2644"/>
      <c r="AB2644"/>
      <c r="AC2644"/>
      <c r="AD2644"/>
      <c r="AE2644"/>
      <c r="AH2644" s="11"/>
      <c r="AI2644" s="11"/>
      <c r="AJ2644" s="11"/>
      <c r="AK2644" s="11"/>
      <c r="AL2644" s="11"/>
      <c r="AM2644" s="11"/>
    </row>
    <row r="2645" spans="17:39" x14ac:dyDescent="0.2">
      <c r="Q2645" s="11"/>
      <c r="Z2645"/>
      <c r="AA2645"/>
      <c r="AB2645"/>
      <c r="AC2645"/>
      <c r="AD2645"/>
      <c r="AE2645"/>
      <c r="AH2645" s="11"/>
      <c r="AI2645" s="11"/>
      <c r="AJ2645" s="11"/>
      <c r="AK2645" s="11"/>
      <c r="AL2645" s="11"/>
      <c r="AM2645" s="11"/>
    </row>
    <row r="2646" spans="17:39" x14ac:dyDescent="0.2">
      <c r="Q2646" s="11"/>
      <c r="Z2646"/>
      <c r="AA2646"/>
      <c r="AB2646"/>
      <c r="AC2646"/>
      <c r="AD2646"/>
      <c r="AE2646"/>
      <c r="AH2646" s="11"/>
      <c r="AI2646" s="11"/>
      <c r="AJ2646" s="11"/>
      <c r="AK2646" s="11"/>
      <c r="AL2646" s="11"/>
      <c r="AM2646" s="11"/>
    </row>
    <row r="2647" spans="17:39" x14ac:dyDescent="0.2">
      <c r="Q2647" s="11"/>
      <c r="Z2647"/>
      <c r="AA2647"/>
      <c r="AB2647"/>
      <c r="AC2647"/>
      <c r="AD2647"/>
      <c r="AE2647"/>
      <c r="AH2647" s="11"/>
      <c r="AI2647" s="11"/>
      <c r="AJ2647" s="11"/>
      <c r="AK2647" s="11"/>
      <c r="AL2647" s="11"/>
      <c r="AM2647" s="11"/>
    </row>
    <row r="2648" spans="17:39" x14ac:dyDescent="0.2">
      <c r="Q2648" s="11"/>
      <c r="Z2648"/>
      <c r="AA2648"/>
      <c r="AB2648"/>
      <c r="AC2648"/>
      <c r="AD2648"/>
      <c r="AE2648"/>
      <c r="AH2648" s="11"/>
      <c r="AI2648" s="11"/>
      <c r="AJ2648" s="11"/>
      <c r="AK2648" s="11"/>
      <c r="AL2648" s="11"/>
      <c r="AM2648" s="11"/>
    </row>
    <row r="2649" spans="17:39" x14ac:dyDescent="0.2">
      <c r="Q2649" s="11"/>
      <c r="Z2649"/>
      <c r="AA2649"/>
      <c r="AB2649"/>
      <c r="AC2649"/>
      <c r="AD2649"/>
      <c r="AE2649"/>
      <c r="AH2649" s="11"/>
      <c r="AI2649" s="11"/>
      <c r="AJ2649" s="11"/>
      <c r="AK2649" s="11"/>
      <c r="AL2649" s="11"/>
      <c r="AM2649" s="11"/>
    </row>
    <row r="2650" spans="17:39" x14ac:dyDescent="0.2">
      <c r="Q2650" s="11"/>
      <c r="Z2650"/>
      <c r="AA2650"/>
      <c r="AB2650"/>
      <c r="AC2650"/>
      <c r="AD2650"/>
      <c r="AE2650"/>
      <c r="AH2650" s="11"/>
      <c r="AI2650" s="11"/>
      <c r="AJ2650" s="11"/>
      <c r="AK2650" s="11"/>
      <c r="AL2650" s="11"/>
      <c r="AM2650" s="11"/>
    </row>
    <row r="2651" spans="17:39" x14ac:dyDescent="0.2">
      <c r="Q2651" s="11"/>
      <c r="Z2651"/>
      <c r="AA2651"/>
      <c r="AB2651"/>
      <c r="AC2651"/>
      <c r="AD2651"/>
      <c r="AE2651"/>
      <c r="AH2651" s="11"/>
      <c r="AI2651" s="11"/>
      <c r="AJ2651" s="11"/>
      <c r="AK2651" s="11"/>
      <c r="AL2651" s="11"/>
      <c r="AM2651" s="11"/>
    </row>
    <row r="2652" spans="17:39" x14ac:dyDescent="0.2">
      <c r="Q2652" s="11"/>
      <c r="Z2652"/>
      <c r="AA2652"/>
      <c r="AB2652"/>
      <c r="AC2652"/>
      <c r="AD2652"/>
      <c r="AE2652"/>
      <c r="AH2652" s="11"/>
      <c r="AI2652" s="11"/>
      <c r="AJ2652" s="11"/>
      <c r="AK2652" s="11"/>
      <c r="AL2652" s="11"/>
      <c r="AM2652" s="11"/>
    </row>
    <row r="2653" spans="17:39" x14ac:dyDescent="0.2">
      <c r="Q2653" s="11"/>
      <c r="Z2653"/>
      <c r="AA2653"/>
      <c r="AB2653"/>
      <c r="AC2653"/>
      <c r="AD2653"/>
      <c r="AE2653"/>
      <c r="AH2653" s="11"/>
      <c r="AI2653" s="11"/>
      <c r="AJ2653" s="11"/>
      <c r="AK2653" s="11"/>
      <c r="AL2653" s="11"/>
      <c r="AM2653" s="11"/>
    </row>
    <row r="2654" spans="17:39" x14ac:dyDescent="0.2">
      <c r="Q2654" s="11"/>
      <c r="Z2654"/>
      <c r="AA2654"/>
      <c r="AB2654"/>
      <c r="AC2654"/>
      <c r="AD2654"/>
      <c r="AE2654"/>
      <c r="AH2654" s="11"/>
      <c r="AI2654" s="11"/>
      <c r="AJ2654" s="11"/>
      <c r="AK2654" s="11"/>
      <c r="AL2654" s="11"/>
      <c r="AM2654" s="11"/>
    </row>
    <row r="2655" spans="17:39" x14ac:dyDescent="0.2">
      <c r="Q2655" s="11"/>
      <c r="Z2655"/>
      <c r="AA2655"/>
      <c r="AB2655"/>
      <c r="AC2655"/>
      <c r="AD2655"/>
      <c r="AE2655"/>
      <c r="AH2655" s="11"/>
      <c r="AI2655" s="11"/>
      <c r="AJ2655" s="11"/>
      <c r="AK2655" s="11"/>
      <c r="AL2655" s="11"/>
      <c r="AM2655" s="11"/>
    </row>
    <row r="2656" spans="17:39" x14ac:dyDescent="0.2">
      <c r="Q2656" s="11"/>
      <c r="Z2656"/>
      <c r="AA2656"/>
      <c r="AB2656"/>
      <c r="AC2656"/>
      <c r="AD2656"/>
      <c r="AE2656"/>
      <c r="AH2656" s="11"/>
      <c r="AI2656" s="11"/>
      <c r="AJ2656" s="11"/>
      <c r="AK2656" s="11"/>
      <c r="AL2656" s="11"/>
      <c r="AM2656" s="11"/>
    </row>
    <row r="2657" spans="17:39" x14ac:dyDescent="0.2">
      <c r="Q2657" s="11"/>
      <c r="Z2657"/>
      <c r="AA2657"/>
      <c r="AB2657"/>
      <c r="AC2657"/>
      <c r="AD2657"/>
      <c r="AE2657"/>
      <c r="AH2657" s="11"/>
      <c r="AI2657" s="11"/>
      <c r="AJ2657" s="11"/>
      <c r="AK2657" s="11"/>
      <c r="AL2657" s="11"/>
      <c r="AM2657" s="11"/>
    </row>
    <row r="2658" spans="17:39" x14ac:dyDescent="0.2">
      <c r="Q2658" s="11"/>
      <c r="Z2658"/>
      <c r="AA2658"/>
      <c r="AB2658"/>
      <c r="AC2658"/>
      <c r="AD2658"/>
      <c r="AE2658"/>
      <c r="AH2658" s="11"/>
      <c r="AI2658" s="11"/>
      <c r="AJ2658" s="11"/>
      <c r="AK2658" s="11"/>
      <c r="AL2658" s="11"/>
      <c r="AM2658" s="11"/>
    </row>
    <row r="2659" spans="17:39" x14ac:dyDescent="0.2">
      <c r="Q2659" s="11"/>
      <c r="Z2659"/>
      <c r="AA2659"/>
      <c r="AB2659"/>
      <c r="AC2659"/>
      <c r="AD2659"/>
      <c r="AE2659"/>
      <c r="AH2659" s="11"/>
      <c r="AI2659" s="11"/>
      <c r="AJ2659" s="11"/>
      <c r="AK2659" s="11"/>
      <c r="AL2659" s="11"/>
      <c r="AM2659" s="11"/>
    </row>
    <row r="2660" spans="17:39" x14ac:dyDescent="0.2">
      <c r="Q2660" s="11"/>
      <c r="Z2660"/>
      <c r="AA2660"/>
      <c r="AB2660"/>
      <c r="AC2660"/>
      <c r="AD2660"/>
      <c r="AE2660"/>
      <c r="AH2660" s="11"/>
      <c r="AI2660" s="11"/>
      <c r="AJ2660" s="11"/>
      <c r="AK2660" s="11"/>
      <c r="AL2660" s="11"/>
      <c r="AM2660" s="11"/>
    </row>
    <row r="2661" spans="17:39" x14ac:dyDescent="0.2">
      <c r="Q2661" s="11"/>
      <c r="Z2661"/>
      <c r="AA2661"/>
      <c r="AB2661"/>
      <c r="AC2661"/>
      <c r="AD2661"/>
      <c r="AE2661"/>
      <c r="AH2661" s="11"/>
      <c r="AI2661" s="11"/>
      <c r="AJ2661" s="11"/>
      <c r="AK2661" s="11"/>
      <c r="AL2661" s="11"/>
      <c r="AM2661" s="11"/>
    </row>
    <row r="2662" spans="17:39" x14ac:dyDescent="0.2">
      <c r="Q2662" s="11"/>
      <c r="Z2662"/>
      <c r="AA2662"/>
      <c r="AB2662"/>
      <c r="AC2662"/>
      <c r="AD2662"/>
      <c r="AE2662"/>
      <c r="AH2662" s="11"/>
      <c r="AI2662" s="11"/>
      <c r="AJ2662" s="11"/>
      <c r="AK2662" s="11"/>
      <c r="AL2662" s="11"/>
      <c r="AM2662" s="11"/>
    </row>
    <row r="2663" spans="17:39" x14ac:dyDescent="0.2">
      <c r="Q2663" s="11"/>
      <c r="Z2663"/>
      <c r="AA2663"/>
      <c r="AB2663"/>
      <c r="AC2663"/>
      <c r="AD2663"/>
      <c r="AE2663"/>
      <c r="AH2663" s="11"/>
      <c r="AI2663" s="11"/>
      <c r="AJ2663" s="11"/>
      <c r="AK2663" s="11"/>
      <c r="AL2663" s="11"/>
      <c r="AM2663" s="11"/>
    </row>
    <row r="2664" spans="17:39" x14ac:dyDescent="0.2">
      <c r="Q2664" s="11"/>
      <c r="Z2664"/>
      <c r="AA2664"/>
      <c r="AB2664"/>
      <c r="AC2664"/>
      <c r="AD2664"/>
      <c r="AE2664"/>
      <c r="AH2664" s="11"/>
      <c r="AI2664" s="11"/>
      <c r="AJ2664" s="11"/>
      <c r="AK2664" s="11"/>
      <c r="AL2664" s="11"/>
      <c r="AM2664" s="11"/>
    </row>
    <row r="2665" spans="17:39" x14ac:dyDescent="0.2">
      <c r="Q2665" s="11"/>
      <c r="Z2665"/>
      <c r="AA2665"/>
      <c r="AB2665"/>
      <c r="AC2665"/>
      <c r="AD2665"/>
      <c r="AE2665"/>
      <c r="AH2665" s="11"/>
      <c r="AI2665" s="11"/>
      <c r="AJ2665" s="11"/>
      <c r="AK2665" s="11"/>
      <c r="AL2665" s="11"/>
      <c r="AM2665" s="11"/>
    </row>
    <row r="2666" spans="17:39" x14ac:dyDescent="0.2">
      <c r="Q2666" s="11"/>
      <c r="Z2666"/>
      <c r="AA2666"/>
      <c r="AB2666"/>
      <c r="AC2666"/>
      <c r="AD2666"/>
      <c r="AE2666"/>
      <c r="AH2666" s="11"/>
      <c r="AI2666" s="11"/>
      <c r="AJ2666" s="11"/>
      <c r="AK2666" s="11"/>
      <c r="AL2666" s="11"/>
      <c r="AM2666" s="11"/>
    </row>
    <row r="2667" spans="17:39" x14ac:dyDescent="0.2">
      <c r="Q2667" s="11"/>
      <c r="Z2667"/>
      <c r="AA2667"/>
      <c r="AB2667"/>
      <c r="AC2667"/>
      <c r="AD2667"/>
      <c r="AE2667"/>
      <c r="AH2667" s="11"/>
      <c r="AI2667" s="11"/>
      <c r="AJ2667" s="11"/>
      <c r="AK2667" s="11"/>
      <c r="AL2667" s="11"/>
      <c r="AM2667" s="11"/>
    </row>
    <row r="2668" spans="17:39" x14ac:dyDescent="0.2">
      <c r="Q2668" s="11"/>
      <c r="Z2668"/>
      <c r="AA2668"/>
      <c r="AB2668"/>
      <c r="AC2668"/>
      <c r="AD2668"/>
      <c r="AE2668"/>
      <c r="AH2668" s="11"/>
      <c r="AI2668" s="11"/>
      <c r="AJ2668" s="11"/>
      <c r="AK2668" s="11"/>
      <c r="AL2668" s="11"/>
      <c r="AM2668" s="11"/>
    </row>
    <row r="2669" spans="17:39" x14ac:dyDescent="0.2">
      <c r="Q2669" s="11"/>
      <c r="Z2669"/>
      <c r="AA2669"/>
      <c r="AB2669"/>
      <c r="AC2669"/>
      <c r="AD2669"/>
      <c r="AE2669"/>
      <c r="AH2669" s="11"/>
      <c r="AI2669" s="11"/>
      <c r="AJ2669" s="11"/>
      <c r="AK2669" s="11"/>
      <c r="AL2669" s="11"/>
      <c r="AM2669" s="11"/>
    </row>
    <row r="2670" spans="17:39" x14ac:dyDescent="0.2">
      <c r="Q2670" s="11"/>
      <c r="Z2670"/>
      <c r="AA2670"/>
      <c r="AB2670"/>
      <c r="AC2670"/>
      <c r="AD2670"/>
      <c r="AE2670"/>
      <c r="AH2670" s="11"/>
      <c r="AI2670" s="11"/>
      <c r="AJ2670" s="11"/>
      <c r="AK2670" s="11"/>
      <c r="AL2670" s="11"/>
      <c r="AM2670" s="11"/>
    </row>
    <row r="2671" spans="17:39" x14ac:dyDescent="0.2">
      <c r="Q2671" s="11"/>
      <c r="Z2671"/>
      <c r="AA2671"/>
      <c r="AB2671"/>
      <c r="AC2671"/>
      <c r="AD2671"/>
      <c r="AE2671"/>
      <c r="AH2671" s="11"/>
      <c r="AI2671" s="11"/>
      <c r="AJ2671" s="11"/>
      <c r="AK2671" s="11"/>
      <c r="AL2671" s="11"/>
      <c r="AM2671" s="11"/>
    </row>
    <row r="2672" spans="17:39" x14ac:dyDescent="0.2">
      <c r="Q2672" s="11"/>
      <c r="Z2672"/>
      <c r="AA2672"/>
      <c r="AB2672"/>
      <c r="AC2672"/>
      <c r="AD2672"/>
      <c r="AE2672"/>
      <c r="AH2672" s="11"/>
      <c r="AI2672" s="11"/>
      <c r="AJ2672" s="11"/>
      <c r="AK2672" s="11"/>
      <c r="AL2672" s="11"/>
      <c r="AM2672" s="11"/>
    </row>
    <row r="2673" spans="17:39" x14ac:dyDescent="0.2">
      <c r="Q2673" s="11"/>
      <c r="Z2673"/>
      <c r="AA2673"/>
      <c r="AB2673"/>
      <c r="AC2673"/>
      <c r="AD2673"/>
      <c r="AE2673"/>
      <c r="AH2673" s="11"/>
      <c r="AI2673" s="11"/>
      <c r="AJ2673" s="11"/>
      <c r="AK2673" s="11"/>
      <c r="AL2673" s="11"/>
      <c r="AM2673" s="11"/>
    </row>
    <row r="2674" spans="17:39" x14ac:dyDescent="0.2">
      <c r="Q2674" s="11"/>
      <c r="Z2674"/>
      <c r="AA2674"/>
      <c r="AB2674"/>
      <c r="AC2674"/>
      <c r="AD2674"/>
      <c r="AE2674"/>
      <c r="AH2674" s="11"/>
      <c r="AI2674" s="11"/>
      <c r="AJ2674" s="11"/>
      <c r="AK2674" s="11"/>
      <c r="AL2674" s="11"/>
      <c r="AM2674" s="11"/>
    </row>
    <row r="2675" spans="17:39" x14ac:dyDescent="0.2">
      <c r="Q2675" s="11"/>
      <c r="Z2675"/>
      <c r="AA2675"/>
      <c r="AB2675"/>
      <c r="AC2675"/>
      <c r="AD2675"/>
      <c r="AE2675"/>
      <c r="AH2675" s="11"/>
      <c r="AI2675" s="11"/>
      <c r="AJ2675" s="11"/>
      <c r="AK2675" s="11"/>
      <c r="AL2675" s="11"/>
      <c r="AM2675" s="11"/>
    </row>
    <row r="2676" spans="17:39" x14ac:dyDescent="0.2">
      <c r="Q2676" s="11"/>
      <c r="Z2676"/>
      <c r="AA2676"/>
      <c r="AB2676"/>
      <c r="AC2676"/>
      <c r="AD2676"/>
      <c r="AE2676"/>
      <c r="AH2676" s="11"/>
      <c r="AI2676" s="11"/>
      <c r="AJ2676" s="11"/>
      <c r="AK2676" s="11"/>
      <c r="AL2676" s="11"/>
      <c r="AM2676" s="11"/>
    </row>
    <row r="2677" spans="17:39" x14ac:dyDescent="0.2">
      <c r="Q2677" s="11"/>
      <c r="Z2677"/>
      <c r="AA2677"/>
      <c r="AB2677"/>
      <c r="AC2677"/>
      <c r="AD2677"/>
      <c r="AE2677"/>
      <c r="AH2677" s="11"/>
      <c r="AI2677" s="11"/>
      <c r="AJ2677" s="11"/>
      <c r="AK2677" s="11"/>
      <c r="AL2677" s="11"/>
      <c r="AM2677" s="11"/>
    </row>
    <row r="2678" spans="17:39" x14ac:dyDescent="0.2">
      <c r="Q2678" s="11"/>
      <c r="Z2678"/>
      <c r="AA2678"/>
      <c r="AB2678"/>
      <c r="AC2678"/>
      <c r="AD2678"/>
      <c r="AE2678"/>
      <c r="AH2678" s="11"/>
      <c r="AI2678" s="11"/>
      <c r="AJ2678" s="11"/>
      <c r="AK2678" s="11"/>
      <c r="AL2678" s="11"/>
      <c r="AM2678" s="11"/>
    </row>
    <row r="2679" spans="17:39" x14ac:dyDescent="0.2">
      <c r="Q2679" s="11"/>
      <c r="Z2679"/>
      <c r="AA2679"/>
      <c r="AB2679"/>
      <c r="AC2679"/>
      <c r="AD2679"/>
      <c r="AE2679"/>
      <c r="AH2679" s="11"/>
      <c r="AI2679" s="11"/>
      <c r="AJ2679" s="11"/>
      <c r="AK2679" s="11"/>
      <c r="AL2679" s="11"/>
      <c r="AM2679" s="11"/>
    </row>
    <row r="2680" spans="17:39" x14ac:dyDescent="0.2">
      <c r="Q2680" s="11"/>
      <c r="Z2680"/>
      <c r="AA2680"/>
      <c r="AB2680"/>
      <c r="AC2680"/>
      <c r="AD2680"/>
      <c r="AE2680"/>
      <c r="AH2680" s="11"/>
      <c r="AI2680" s="11"/>
      <c r="AJ2680" s="11"/>
      <c r="AK2680" s="11"/>
      <c r="AL2680" s="11"/>
      <c r="AM2680" s="11"/>
    </row>
    <row r="2681" spans="17:39" x14ac:dyDescent="0.2">
      <c r="Q2681" s="11"/>
      <c r="Z2681"/>
      <c r="AA2681"/>
      <c r="AB2681"/>
      <c r="AC2681"/>
      <c r="AD2681"/>
      <c r="AE2681"/>
      <c r="AH2681" s="11"/>
      <c r="AI2681" s="11"/>
      <c r="AJ2681" s="11"/>
      <c r="AK2681" s="11"/>
      <c r="AL2681" s="11"/>
      <c r="AM2681" s="11"/>
    </row>
    <row r="2682" spans="17:39" x14ac:dyDescent="0.2">
      <c r="Q2682" s="11"/>
      <c r="Z2682"/>
      <c r="AA2682"/>
      <c r="AB2682"/>
      <c r="AC2682"/>
      <c r="AD2682"/>
      <c r="AE2682"/>
      <c r="AH2682" s="11"/>
      <c r="AI2682" s="11"/>
      <c r="AJ2682" s="11"/>
      <c r="AK2682" s="11"/>
      <c r="AL2682" s="11"/>
      <c r="AM2682" s="11"/>
    </row>
    <row r="2683" spans="17:39" x14ac:dyDescent="0.2">
      <c r="Q2683" s="11"/>
      <c r="Z2683"/>
      <c r="AA2683"/>
      <c r="AB2683"/>
      <c r="AC2683"/>
      <c r="AD2683"/>
      <c r="AE2683"/>
      <c r="AH2683" s="11"/>
      <c r="AI2683" s="11"/>
      <c r="AJ2683" s="11"/>
      <c r="AK2683" s="11"/>
      <c r="AL2683" s="11"/>
      <c r="AM2683" s="11"/>
    </row>
    <row r="2684" spans="17:39" x14ac:dyDescent="0.2">
      <c r="Q2684" s="11"/>
      <c r="Z2684"/>
      <c r="AA2684"/>
      <c r="AB2684"/>
      <c r="AC2684"/>
      <c r="AD2684"/>
      <c r="AE2684"/>
      <c r="AH2684" s="11"/>
      <c r="AI2684" s="11"/>
      <c r="AJ2684" s="11"/>
      <c r="AK2684" s="11"/>
      <c r="AL2684" s="11"/>
      <c r="AM2684" s="11"/>
    </row>
    <row r="2685" spans="17:39" x14ac:dyDescent="0.2">
      <c r="Q2685" s="11"/>
      <c r="Z2685"/>
      <c r="AA2685"/>
      <c r="AB2685"/>
      <c r="AC2685"/>
      <c r="AD2685"/>
      <c r="AE2685"/>
      <c r="AH2685" s="11"/>
      <c r="AI2685" s="11"/>
      <c r="AJ2685" s="11"/>
      <c r="AK2685" s="11"/>
      <c r="AL2685" s="11"/>
      <c r="AM2685" s="11"/>
    </row>
    <row r="2686" spans="17:39" x14ac:dyDescent="0.2">
      <c r="Q2686" s="11"/>
      <c r="Z2686"/>
      <c r="AA2686"/>
      <c r="AB2686"/>
      <c r="AC2686"/>
      <c r="AD2686"/>
      <c r="AE2686"/>
      <c r="AH2686" s="11"/>
      <c r="AI2686" s="11"/>
      <c r="AJ2686" s="11"/>
      <c r="AK2686" s="11"/>
      <c r="AL2686" s="11"/>
      <c r="AM2686" s="11"/>
    </row>
    <row r="2687" spans="17:39" x14ac:dyDescent="0.2">
      <c r="Q2687" s="11"/>
      <c r="Z2687"/>
      <c r="AA2687"/>
      <c r="AB2687"/>
      <c r="AC2687"/>
      <c r="AD2687"/>
      <c r="AE2687"/>
      <c r="AH2687" s="11"/>
      <c r="AI2687" s="11"/>
      <c r="AJ2687" s="11"/>
      <c r="AK2687" s="11"/>
      <c r="AL2687" s="11"/>
      <c r="AM2687" s="11"/>
    </row>
    <row r="2688" spans="17:39" x14ac:dyDescent="0.2">
      <c r="Q2688" s="11"/>
      <c r="Z2688"/>
      <c r="AA2688"/>
      <c r="AB2688"/>
      <c r="AC2688"/>
      <c r="AD2688"/>
      <c r="AE2688"/>
      <c r="AH2688" s="11"/>
      <c r="AI2688" s="11"/>
      <c r="AJ2688" s="11"/>
      <c r="AK2688" s="11"/>
      <c r="AL2688" s="11"/>
      <c r="AM2688" s="11"/>
    </row>
    <row r="2689" spans="17:39" x14ac:dyDescent="0.2">
      <c r="Q2689" s="11"/>
      <c r="Z2689"/>
      <c r="AA2689"/>
      <c r="AB2689"/>
      <c r="AC2689"/>
      <c r="AD2689"/>
      <c r="AE2689"/>
      <c r="AH2689" s="11"/>
      <c r="AI2689" s="11"/>
      <c r="AJ2689" s="11"/>
      <c r="AK2689" s="11"/>
      <c r="AL2689" s="11"/>
      <c r="AM2689" s="11"/>
    </row>
    <row r="2690" spans="17:39" x14ac:dyDescent="0.2">
      <c r="Q2690" s="11"/>
      <c r="Z2690"/>
      <c r="AA2690"/>
      <c r="AB2690"/>
      <c r="AC2690"/>
      <c r="AD2690"/>
      <c r="AE2690"/>
      <c r="AH2690" s="11"/>
      <c r="AI2690" s="11"/>
      <c r="AJ2690" s="11"/>
      <c r="AK2690" s="11"/>
      <c r="AL2690" s="11"/>
      <c r="AM2690" s="11"/>
    </row>
    <row r="2691" spans="17:39" x14ac:dyDescent="0.2">
      <c r="Q2691" s="11"/>
      <c r="Z2691"/>
      <c r="AA2691"/>
      <c r="AB2691"/>
      <c r="AC2691"/>
      <c r="AD2691"/>
      <c r="AE2691"/>
      <c r="AH2691" s="11"/>
      <c r="AI2691" s="11"/>
      <c r="AJ2691" s="11"/>
      <c r="AK2691" s="11"/>
      <c r="AL2691" s="11"/>
      <c r="AM2691" s="11"/>
    </row>
    <row r="2692" spans="17:39" x14ac:dyDescent="0.2">
      <c r="Q2692" s="11"/>
      <c r="Z2692"/>
      <c r="AA2692"/>
      <c r="AB2692"/>
      <c r="AC2692"/>
      <c r="AD2692"/>
      <c r="AE2692"/>
      <c r="AH2692" s="11"/>
      <c r="AI2692" s="11"/>
      <c r="AJ2692" s="11"/>
      <c r="AK2692" s="11"/>
      <c r="AL2692" s="11"/>
      <c r="AM2692" s="11"/>
    </row>
    <row r="2693" spans="17:39" x14ac:dyDescent="0.2">
      <c r="Q2693" s="11"/>
      <c r="Z2693"/>
      <c r="AA2693"/>
      <c r="AB2693"/>
      <c r="AC2693"/>
      <c r="AD2693"/>
      <c r="AE2693"/>
      <c r="AH2693" s="11"/>
      <c r="AI2693" s="11"/>
      <c r="AJ2693" s="11"/>
      <c r="AK2693" s="11"/>
      <c r="AL2693" s="11"/>
      <c r="AM2693" s="11"/>
    </row>
    <row r="2694" spans="17:39" x14ac:dyDescent="0.2">
      <c r="Q2694" s="11"/>
      <c r="Z2694"/>
      <c r="AA2694"/>
      <c r="AB2694"/>
      <c r="AC2694"/>
      <c r="AD2694"/>
      <c r="AE2694"/>
      <c r="AH2694" s="11"/>
      <c r="AI2694" s="11"/>
      <c r="AJ2694" s="11"/>
      <c r="AK2694" s="11"/>
      <c r="AL2694" s="11"/>
      <c r="AM2694" s="11"/>
    </row>
    <row r="2695" spans="17:39" x14ac:dyDescent="0.2">
      <c r="Q2695" s="11"/>
      <c r="Z2695"/>
      <c r="AA2695"/>
      <c r="AB2695"/>
      <c r="AC2695"/>
      <c r="AD2695"/>
      <c r="AE2695"/>
      <c r="AH2695" s="11"/>
      <c r="AI2695" s="11"/>
      <c r="AJ2695" s="11"/>
      <c r="AK2695" s="11"/>
      <c r="AL2695" s="11"/>
      <c r="AM2695" s="11"/>
    </row>
    <row r="2696" spans="17:39" x14ac:dyDescent="0.2">
      <c r="Q2696" s="11"/>
      <c r="Z2696"/>
      <c r="AA2696"/>
      <c r="AB2696"/>
      <c r="AC2696"/>
      <c r="AD2696"/>
      <c r="AE2696"/>
      <c r="AH2696" s="11"/>
      <c r="AI2696" s="11"/>
      <c r="AJ2696" s="11"/>
      <c r="AK2696" s="11"/>
      <c r="AL2696" s="11"/>
      <c r="AM2696" s="11"/>
    </row>
    <row r="2697" spans="17:39" x14ac:dyDescent="0.2">
      <c r="Q2697" s="11"/>
      <c r="Z2697"/>
      <c r="AA2697"/>
      <c r="AB2697"/>
      <c r="AC2697"/>
      <c r="AD2697"/>
      <c r="AE2697"/>
      <c r="AH2697" s="11"/>
      <c r="AI2697" s="11"/>
      <c r="AJ2697" s="11"/>
      <c r="AK2697" s="11"/>
      <c r="AL2697" s="11"/>
      <c r="AM2697" s="11"/>
    </row>
    <row r="2698" spans="17:39" x14ac:dyDescent="0.2">
      <c r="Q2698" s="11"/>
      <c r="Z2698"/>
      <c r="AA2698"/>
      <c r="AB2698"/>
      <c r="AC2698"/>
      <c r="AD2698"/>
      <c r="AE2698"/>
      <c r="AH2698" s="11"/>
      <c r="AI2698" s="11"/>
      <c r="AJ2698" s="11"/>
      <c r="AK2698" s="11"/>
      <c r="AL2698" s="11"/>
      <c r="AM2698" s="11"/>
    </row>
    <row r="2699" spans="17:39" x14ac:dyDescent="0.2">
      <c r="Q2699" s="11"/>
      <c r="Z2699"/>
      <c r="AA2699"/>
      <c r="AB2699"/>
      <c r="AC2699"/>
      <c r="AD2699"/>
      <c r="AE2699"/>
      <c r="AH2699" s="11"/>
      <c r="AI2699" s="11"/>
      <c r="AJ2699" s="11"/>
      <c r="AK2699" s="11"/>
      <c r="AL2699" s="11"/>
      <c r="AM2699" s="11"/>
    </row>
    <row r="2700" spans="17:39" x14ac:dyDescent="0.2">
      <c r="Q2700" s="11"/>
      <c r="Z2700"/>
      <c r="AA2700"/>
      <c r="AB2700"/>
      <c r="AC2700"/>
      <c r="AD2700"/>
      <c r="AE2700"/>
      <c r="AH2700" s="11"/>
      <c r="AI2700" s="11"/>
      <c r="AJ2700" s="11"/>
      <c r="AK2700" s="11"/>
      <c r="AL2700" s="11"/>
      <c r="AM2700" s="11"/>
    </row>
    <row r="2701" spans="17:39" x14ac:dyDescent="0.2">
      <c r="Q2701" s="11"/>
      <c r="Z2701"/>
      <c r="AA2701"/>
      <c r="AB2701"/>
      <c r="AC2701"/>
      <c r="AD2701"/>
      <c r="AE2701"/>
      <c r="AH2701" s="11"/>
      <c r="AI2701" s="11"/>
      <c r="AJ2701" s="11"/>
      <c r="AK2701" s="11"/>
      <c r="AL2701" s="11"/>
      <c r="AM2701" s="11"/>
    </row>
    <row r="2702" spans="17:39" x14ac:dyDescent="0.2">
      <c r="Q2702" s="11"/>
      <c r="Z2702"/>
      <c r="AA2702"/>
      <c r="AB2702"/>
      <c r="AC2702"/>
      <c r="AD2702"/>
      <c r="AE2702"/>
      <c r="AH2702" s="11"/>
      <c r="AI2702" s="11"/>
      <c r="AJ2702" s="11"/>
      <c r="AK2702" s="11"/>
      <c r="AL2702" s="11"/>
      <c r="AM2702" s="11"/>
    </row>
    <row r="2703" spans="17:39" x14ac:dyDescent="0.2">
      <c r="Q2703" s="11"/>
      <c r="Z2703"/>
      <c r="AA2703"/>
      <c r="AB2703"/>
      <c r="AC2703"/>
      <c r="AD2703"/>
      <c r="AE2703"/>
      <c r="AH2703" s="11"/>
      <c r="AI2703" s="11"/>
      <c r="AJ2703" s="11"/>
      <c r="AK2703" s="11"/>
      <c r="AL2703" s="11"/>
      <c r="AM2703" s="11"/>
    </row>
    <row r="2704" spans="17:39" x14ac:dyDescent="0.2">
      <c r="Q2704" s="11"/>
      <c r="Z2704"/>
      <c r="AA2704"/>
      <c r="AB2704"/>
      <c r="AC2704"/>
      <c r="AD2704"/>
      <c r="AE2704"/>
      <c r="AH2704" s="11"/>
      <c r="AI2704" s="11"/>
      <c r="AJ2704" s="11"/>
      <c r="AK2704" s="11"/>
      <c r="AL2704" s="11"/>
      <c r="AM2704" s="11"/>
    </row>
    <row r="2705" spans="17:39" x14ac:dyDescent="0.2">
      <c r="Q2705" s="11"/>
      <c r="Z2705"/>
      <c r="AA2705"/>
      <c r="AB2705"/>
      <c r="AC2705"/>
      <c r="AD2705"/>
      <c r="AE2705"/>
      <c r="AH2705" s="11"/>
      <c r="AI2705" s="11"/>
      <c r="AJ2705" s="11"/>
      <c r="AK2705" s="11"/>
      <c r="AL2705" s="11"/>
      <c r="AM2705" s="11"/>
    </row>
    <row r="2706" spans="17:39" x14ac:dyDescent="0.2">
      <c r="Q2706" s="11"/>
      <c r="Z2706"/>
      <c r="AA2706"/>
      <c r="AB2706"/>
      <c r="AC2706"/>
      <c r="AD2706"/>
      <c r="AE2706"/>
      <c r="AH2706" s="11"/>
      <c r="AI2706" s="11"/>
      <c r="AJ2706" s="11"/>
      <c r="AK2706" s="11"/>
      <c r="AL2706" s="11"/>
      <c r="AM2706" s="11"/>
    </row>
    <row r="2707" spans="17:39" x14ac:dyDescent="0.2">
      <c r="Q2707" s="11"/>
      <c r="Z2707"/>
      <c r="AA2707"/>
      <c r="AB2707"/>
      <c r="AC2707"/>
      <c r="AD2707"/>
      <c r="AE2707"/>
      <c r="AH2707" s="11"/>
      <c r="AI2707" s="11"/>
      <c r="AJ2707" s="11"/>
      <c r="AK2707" s="11"/>
      <c r="AL2707" s="11"/>
      <c r="AM2707" s="11"/>
    </row>
    <row r="2708" spans="17:39" x14ac:dyDescent="0.2">
      <c r="Q2708" s="11"/>
      <c r="Z2708"/>
      <c r="AA2708"/>
      <c r="AB2708"/>
      <c r="AC2708"/>
      <c r="AD2708"/>
      <c r="AE2708"/>
      <c r="AH2708" s="11"/>
      <c r="AI2708" s="11"/>
      <c r="AJ2708" s="11"/>
      <c r="AK2708" s="11"/>
      <c r="AL2708" s="11"/>
      <c r="AM2708" s="11"/>
    </row>
    <row r="2709" spans="17:39" x14ac:dyDescent="0.2">
      <c r="Q2709" s="11"/>
      <c r="Z2709"/>
      <c r="AA2709"/>
      <c r="AB2709"/>
      <c r="AC2709"/>
      <c r="AD2709"/>
      <c r="AE2709"/>
      <c r="AH2709" s="11"/>
      <c r="AI2709" s="11"/>
      <c r="AJ2709" s="11"/>
      <c r="AK2709" s="11"/>
      <c r="AL2709" s="11"/>
      <c r="AM2709" s="11"/>
    </row>
    <row r="2710" spans="17:39" x14ac:dyDescent="0.2">
      <c r="Q2710" s="11"/>
      <c r="Z2710"/>
      <c r="AA2710"/>
      <c r="AB2710"/>
      <c r="AC2710"/>
      <c r="AD2710"/>
      <c r="AE2710"/>
      <c r="AH2710" s="11"/>
      <c r="AI2710" s="11"/>
      <c r="AJ2710" s="11"/>
      <c r="AK2710" s="11"/>
      <c r="AL2710" s="11"/>
      <c r="AM2710" s="11"/>
    </row>
    <row r="2711" spans="17:39" x14ac:dyDescent="0.2">
      <c r="Q2711" s="11"/>
      <c r="Z2711"/>
      <c r="AA2711"/>
      <c r="AB2711"/>
      <c r="AC2711"/>
      <c r="AD2711"/>
      <c r="AE2711"/>
      <c r="AH2711" s="11"/>
      <c r="AI2711" s="11"/>
      <c r="AJ2711" s="11"/>
      <c r="AK2711" s="11"/>
      <c r="AL2711" s="11"/>
      <c r="AM2711" s="11"/>
    </row>
    <row r="2712" spans="17:39" x14ac:dyDescent="0.2">
      <c r="Q2712" s="11"/>
      <c r="Z2712"/>
      <c r="AA2712"/>
      <c r="AB2712"/>
      <c r="AC2712"/>
      <c r="AD2712"/>
      <c r="AE2712"/>
      <c r="AH2712" s="11"/>
      <c r="AI2712" s="11"/>
      <c r="AJ2712" s="11"/>
      <c r="AK2712" s="11"/>
      <c r="AL2712" s="11"/>
      <c r="AM2712" s="11"/>
    </row>
    <row r="2713" spans="17:39" x14ac:dyDescent="0.2">
      <c r="Q2713" s="11"/>
      <c r="Z2713"/>
      <c r="AA2713"/>
      <c r="AB2713"/>
      <c r="AC2713"/>
      <c r="AD2713"/>
      <c r="AE2713"/>
      <c r="AH2713" s="11"/>
      <c r="AI2713" s="11"/>
      <c r="AJ2713" s="11"/>
      <c r="AK2713" s="11"/>
      <c r="AL2713" s="11"/>
      <c r="AM2713" s="11"/>
    </row>
    <row r="2714" spans="17:39" x14ac:dyDescent="0.2">
      <c r="Q2714" s="11"/>
      <c r="Z2714"/>
      <c r="AA2714"/>
      <c r="AB2714"/>
      <c r="AC2714"/>
      <c r="AD2714"/>
      <c r="AE2714"/>
      <c r="AH2714" s="11"/>
      <c r="AI2714" s="11"/>
      <c r="AJ2714" s="11"/>
      <c r="AK2714" s="11"/>
      <c r="AL2714" s="11"/>
      <c r="AM2714" s="11"/>
    </row>
    <row r="2715" spans="17:39" x14ac:dyDescent="0.2">
      <c r="Q2715" s="11"/>
      <c r="Z2715"/>
      <c r="AA2715"/>
      <c r="AB2715"/>
      <c r="AC2715"/>
      <c r="AD2715"/>
      <c r="AE2715"/>
      <c r="AH2715" s="11"/>
      <c r="AI2715" s="11"/>
      <c r="AJ2715" s="11"/>
      <c r="AK2715" s="11"/>
      <c r="AL2715" s="11"/>
      <c r="AM2715" s="11"/>
    </row>
    <row r="2716" spans="17:39" x14ac:dyDescent="0.2">
      <c r="Q2716" s="11"/>
      <c r="Z2716"/>
      <c r="AA2716"/>
      <c r="AB2716"/>
      <c r="AC2716"/>
      <c r="AD2716"/>
      <c r="AE2716"/>
      <c r="AH2716" s="11"/>
      <c r="AI2716" s="11"/>
      <c r="AJ2716" s="11"/>
      <c r="AK2716" s="11"/>
      <c r="AL2716" s="11"/>
      <c r="AM2716" s="11"/>
    </row>
    <row r="2717" spans="17:39" x14ac:dyDescent="0.2">
      <c r="Q2717" s="11"/>
      <c r="Z2717"/>
      <c r="AA2717"/>
      <c r="AB2717"/>
      <c r="AC2717"/>
      <c r="AD2717"/>
      <c r="AE2717"/>
      <c r="AH2717" s="11"/>
      <c r="AI2717" s="11"/>
      <c r="AJ2717" s="11"/>
      <c r="AK2717" s="11"/>
      <c r="AL2717" s="11"/>
      <c r="AM2717" s="11"/>
    </row>
    <row r="2718" spans="17:39" x14ac:dyDescent="0.2">
      <c r="Q2718" s="11"/>
      <c r="Z2718"/>
      <c r="AA2718"/>
      <c r="AB2718"/>
      <c r="AC2718"/>
      <c r="AD2718"/>
      <c r="AE2718"/>
      <c r="AH2718" s="11"/>
      <c r="AI2718" s="11"/>
      <c r="AJ2718" s="11"/>
      <c r="AK2718" s="11"/>
      <c r="AL2718" s="11"/>
      <c r="AM2718" s="11"/>
    </row>
    <row r="2719" spans="17:39" x14ac:dyDescent="0.2">
      <c r="Q2719" s="11"/>
      <c r="Z2719"/>
      <c r="AA2719"/>
      <c r="AB2719"/>
      <c r="AC2719"/>
      <c r="AD2719"/>
      <c r="AE2719"/>
      <c r="AH2719" s="11"/>
      <c r="AI2719" s="11"/>
      <c r="AJ2719" s="11"/>
      <c r="AK2719" s="11"/>
      <c r="AL2719" s="11"/>
      <c r="AM2719" s="11"/>
    </row>
    <row r="2720" spans="17:39" x14ac:dyDescent="0.2">
      <c r="Q2720" s="11"/>
      <c r="Z2720"/>
      <c r="AA2720"/>
      <c r="AB2720"/>
      <c r="AC2720"/>
      <c r="AD2720"/>
      <c r="AE2720"/>
      <c r="AH2720" s="11"/>
      <c r="AI2720" s="11"/>
      <c r="AJ2720" s="11"/>
      <c r="AK2720" s="11"/>
      <c r="AL2720" s="11"/>
      <c r="AM2720" s="11"/>
    </row>
    <row r="2721" spans="17:39" x14ac:dyDescent="0.2">
      <c r="Q2721" s="11"/>
      <c r="Z2721"/>
      <c r="AA2721"/>
      <c r="AB2721"/>
      <c r="AC2721"/>
      <c r="AD2721"/>
      <c r="AE2721"/>
      <c r="AH2721" s="11"/>
      <c r="AI2721" s="11"/>
      <c r="AJ2721" s="11"/>
      <c r="AK2721" s="11"/>
      <c r="AL2721" s="11"/>
      <c r="AM2721" s="11"/>
    </row>
    <row r="2722" spans="17:39" x14ac:dyDescent="0.2">
      <c r="Q2722" s="11"/>
      <c r="Z2722"/>
      <c r="AA2722"/>
      <c r="AB2722"/>
      <c r="AC2722"/>
      <c r="AD2722"/>
      <c r="AE2722"/>
      <c r="AH2722" s="11"/>
      <c r="AI2722" s="11"/>
      <c r="AJ2722" s="11"/>
      <c r="AK2722" s="11"/>
      <c r="AL2722" s="11"/>
      <c r="AM2722" s="11"/>
    </row>
    <row r="2723" spans="17:39" x14ac:dyDescent="0.2">
      <c r="Q2723" s="11"/>
      <c r="Z2723"/>
      <c r="AA2723"/>
      <c r="AB2723"/>
      <c r="AC2723"/>
      <c r="AD2723"/>
      <c r="AE2723"/>
      <c r="AH2723" s="11"/>
      <c r="AI2723" s="11"/>
      <c r="AJ2723" s="11"/>
      <c r="AK2723" s="11"/>
      <c r="AL2723" s="11"/>
      <c r="AM2723" s="11"/>
    </row>
    <row r="2724" spans="17:39" x14ac:dyDescent="0.2">
      <c r="Q2724" s="11"/>
      <c r="Z2724"/>
      <c r="AA2724"/>
      <c r="AB2724"/>
      <c r="AC2724"/>
      <c r="AD2724"/>
      <c r="AE2724"/>
      <c r="AH2724" s="11"/>
      <c r="AI2724" s="11"/>
      <c r="AJ2724" s="11"/>
      <c r="AK2724" s="11"/>
      <c r="AL2724" s="11"/>
      <c r="AM2724" s="11"/>
    </row>
    <row r="2725" spans="17:39" x14ac:dyDescent="0.2">
      <c r="Q2725" s="11"/>
      <c r="Z2725"/>
      <c r="AA2725"/>
      <c r="AB2725"/>
      <c r="AC2725"/>
      <c r="AD2725"/>
      <c r="AE2725"/>
      <c r="AH2725" s="11"/>
      <c r="AI2725" s="11"/>
      <c r="AJ2725" s="11"/>
      <c r="AK2725" s="11"/>
      <c r="AL2725" s="11"/>
      <c r="AM2725" s="11"/>
    </row>
    <row r="2726" spans="17:39" x14ac:dyDescent="0.2">
      <c r="Q2726" s="11"/>
      <c r="Z2726"/>
      <c r="AA2726"/>
      <c r="AB2726"/>
      <c r="AC2726"/>
      <c r="AD2726"/>
      <c r="AE2726"/>
      <c r="AH2726" s="11"/>
      <c r="AI2726" s="11"/>
      <c r="AJ2726" s="11"/>
      <c r="AK2726" s="11"/>
      <c r="AL2726" s="11"/>
      <c r="AM2726" s="11"/>
    </row>
    <row r="2727" spans="17:39" x14ac:dyDescent="0.2">
      <c r="Q2727" s="11"/>
      <c r="Z2727"/>
      <c r="AA2727"/>
      <c r="AB2727"/>
      <c r="AC2727"/>
      <c r="AD2727"/>
      <c r="AE2727"/>
      <c r="AH2727" s="11"/>
      <c r="AI2727" s="11"/>
      <c r="AJ2727" s="11"/>
      <c r="AK2727" s="11"/>
      <c r="AL2727" s="11"/>
      <c r="AM2727" s="11"/>
    </row>
    <row r="2728" spans="17:39" x14ac:dyDescent="0.2">
      <c r="Q2728" s="11"/>
      <c r="Z2728"/>
      <c r="AA2728"/>
      <c r="AB2728"/>
      <c r="AC2728"/>
      <c r="AD2728"/>
      <c r="AE2728"/>
      <c r="AH2728" s="11"/>
      <c r="AI2728" s="11"/>
      <c r="AJ2728" s="11"/>
      <c r="AK2728" s="11"/>
      <c r="AL2728" s="11"/>
      <c r="AM2728" s="11"/>
    </row>
    <row r="2729" spans="17:39" x14ac:dyDescent="0.2">
      <c r="Q2729" s="11"/>
      <c r="Z2729"/>
      <c r="AA2729"/>
      <c r="AB2729"/>
      <c r="AC2729"/>
      <c r="AD2729"/>
      <c r="AE2729"/>
      <c r="AH2729" s="11"/>
      <c r="AI2729" s="11"/>
      <c r="AJ2729" s="11"/>
      <c r="AK2729" s="11"/>
      <c r="AL2729" s="11"/>
      <c r="AM2729" s="11"/>
    </row>
    <row r="2730" spans="17:39" x14ac:dyDescent="0.2">
      <c r="Q2730" s="11"/>
      <c r="Z2730"/>
      <c r="AA2730"/>
      <c r="AB2730"/>
      <c r="AC2730"/>
      <c r="AD2730"/>
      <c r="AE2730"/>
      <c r="AH2730" s="11"/>
      <c r="AI2730" s="11"/>
      <c r="AJ2730" s="11"/>
      <c r="AK2730" s="11"/>
      <c r="AL2730" s="11"/>
      <c r="AM2730" s="11"/>
    </row>
    <row r="2731" spans="17:39" x14ac:dyDescent="0.2">
      <c r="Q2731" s="11"/>
      <c r="Z2731"/>
      <c r="AA2731"/>
      <c r="AB2731"/>
      <c r="AC2731"/>
      <c r="AD2731"/>
      <c r="AE2731"/>
      <c r="AH2731" s="11"/>
      <c r="AI2731" s="11"/>
      <c r="AJ2731" s="11"/>
      <c r="AK2731" s="11"/>
      <c r="AL2731" s="11"/>
      <c r="AM2731" s="11"/>
    </row>
    <row r="2732" spans="17:39" x14ac:dyDescent="0.2">
      <c r="Q2732" s="11"/>
      <c r="Z2732"/>
      <c r="AA2732"/>
      <c r="AB2732"/>
      <c r="AC2732"/>
      <c r="AD2732"/>
      <c r="AE2732"/>
      <c r="AH2732" s="11"/>
      <c r="AI2732" s="11"/>
      <c r="AJ2732" s="11"/>
      <c r="AK2732" s="11"/>
      <c r="AL2732" s="11"/>
      <c r="AM2732" s="11"/>
    </row>
    <row r="2733" spans="17:39" x14ac:dyDescent="0.2">
      <c r="Q2733" s="11"/>
      <c r="Z2733"/>
      <c r="AA2733"/>
      <c r="AB2733"/>
      <c r="AC2733"/>
      <c r="AD2733"/>
      <c r="AE2733"/>
      <c r="AH2733" s="11"/>
      <c r="AI2733" s="11"/>
      <c r="AJ2733" s="11"/>
      <c r="AK2733" s="11"/>
      <c r="AL2733" s="11"/>
      <c r="AM2733" s="11"/>
    </row>
    <row r="2734" spans="17:39" x14ac:dyDescent="0.2">
      <c r="Q2734" s="11"/>
      <c r="Z2734"/>
      <c r="AA2734"/>
      <c r="AB2734"/>
      <c r="AC2734"/>
      <c r="AD2734"/>
      <c r="AE2734"/>
      <c r="AH2734" s="11"/>
      <c r="AI2734" s="11"/>
      <c r="AJ2734" s="11"/>
      <c r="AK2734" s="11"/>
      <c r="AL2734" s="11"/>
      <c r="AM2734" s="11"/>
    </row>
    <row r="2735" spans="17:39" x14ac:dyDescent="0.2">
      <c r="Q2735" s="11"/>
      <c r="Z2735"/>
      <c r="AA2735"/>
      <c r="AB2735"/>
      <c r="AC2735"/>
      <c r="AD2735"/>
      <c r="AE2735"/>
      <c r="AH2735" s="11"/>
      <c r="AI2735" s="11"/>
      <c r="AJ2735" s="11"/>
      <c r="AK2735" s="11"/>
      <c r="AL2735" s="11"/>
      <c r="AM2735" s="11"/>
    </row>
    <row r="2736" spans="17:39" x14ac:dyDescent="0.2">
      <c r="Q2736" s="11"/>
      <c r="Z2736"/>
      <c r="AA2736"/>
      <c r="AB2736"/>
      <c r="AC2736"/>
      <c r="AD2736"/>
      <c r="AE2736"/>
      <c r="AH2736" s="11"/>
      <c r="AI2736" s="11"/>
      <c r="AJ2736" s="11"/>
      <c r="AK2736" s="11"/>
      <c r="AL2736" s="11"/>
      <c r="AM2736" s="11"/>
    </row>
    <row r="2737" spans="17:39" x14ac:dyDescent="0.2">
      <c r="Q2737" s="11"/>
      <c r="Z2737"/>
      <c r="AA2737"/>
      <c r="AB2737"/>
      <c r="AC2737"/>
      <c r="AD2737"/>
      <c r="AE2737"/>
      <c r="AH2737" s="11"/>
      <c r="AI2737" s="11"/>
      <c r="AJ2737" s="11"/>
      <c r="AK2737" s="11"/>
      <c r="AL2737" s="11"/>
      <c r="AM2737" s="11"/>
    </row>
    <row r="2738" spans="17:39" x14ac:dyDescent="0.2">
      <c r="Q2738" s="11"/>
      <c r="Z2738"/>
      <c r="AA2738"/>
      <c r="AB2738"/>
      <c r="AC2738"/>
      <c r="AD2738"/>
      <c r="AE2738"/>
      <c r="AH2738" s="11"/>
      <c r="AI2738" s="11"/>
      <c r="AJ2738" s="11"/>
      <c r="AK2738" s="11"/>
      <c r="AL2738" s="11"/>
      <c r="AM2738" s="11"/>
    </row>
    <row r="2739" spans="17:39" x14ac:dyDescent="0.2">
      <c r="Q2739" s="11"/>
      <c r="Z2739"/>
      <c r="AA2739"/>
      <c r="AB2739"/>
      <c r="AC2739"/>
      <c r="AD2739"/>
      <c r="AE2739"/>
      <c r="AH2739" s="11"/>
      <c r="AI2739" s="11"/>
      <c r="AJ2739" s="11"/>
      <c r="AK2739" s="11"/>
      <c r="AL2739" s="11"/>
      <c r="AM2739" s="11"/>
    </row>
    <row r="2740" spans="17:39" x14ac:dyDescent="0.2">
      <c r="Q2740" s="11"/>
      <c r="Z2740"/>
      <c r="AA2740"/>
      <c r="AB2740"/>
      <c r="AC2740"/>
      <c r="AD2740"/>
      <c r="AE2740"/>
      <c r="AH2740" s="11"/>
      <c r="AI2740" s="11"/>
      <c r="AJ2740" s="11"/>
      <c r="AK2740" s="11"/>
      <c r="AL2740" s="11"/>
      <c r="AM2740" s="11"/>
    </row>
    <row r="2741" spans="17:39" x14ac:dyDescent="0.2">
      <c r="Q2741" s="11"/>
      <c r="Z2741"/>
      <c r="AA2741"/>
      <c r="AB2741"/>
      <c r="AC2741"/>
      <c r="AD2741"/>
      <c r="AE2741"/>
      <c r="AH2741" s="11"/>
      <c r="AI2741" s="11"/>
      <c r="AJ2741" s="11"/>
      <c r="AK2741" s="11"/>
      <c r="AL2741" s="11"/>
      <c r="AM2741" s="11"/>
    </row>
    <row r="2742" spans="17:39" x14ac:dyDescent="0.2">
      <c r="Q2742" s="11"/>
      <c r="Z2742"/>
      <c r="AA2742"/>
      <c r="AB2742"/>
      <c r="AC2742"/>
      <c r="AD2742"/>
      <c r="AE2742"/>
      <c r="AH2742" s="11"/>
      <c r="AI2742" s="11"/>
      <c r="AJ2742" s="11"/>
      <c r="AK2742" s="11"/>
      <c r="AL2742" s="11"/>
      <c r="AM2742" s="11"/>
    </row>
    <row r="2743" spans="17:39" x14ac:dyDescent="0.2">
      <c r="Q2743" s="11"/>
      <c r="Z2743"/>
      <c r="AA2743"/>
      <c r="AB2743"/>
      <c r="AC2743"/>
      <c r="AD2743"/>
      <c r="AE2743"/>
      <c r="AH2743" s="11"/>
      <c r="AI2743" s="11"/>
      <c r="AJ2743" s="11"/>
      <c r="AK2743" s="11"/>
      <c r="AL2743" s="11"/>
      <c r="AM2743" s="11"/>
    </row>
    <row r="2744" spans="17:39" x14ac:dyDescent="0.2">
      <c r="Q2744" s="11"/>
      <c r="Z2744"/>
      <c r="AA2744"/>
      <c r="AB2744"/>
      <c r="AC2744"/>
      <c r="AD2744"/>
      <c r="AE2744"/>
      <c r="AH2744" s="11"/>
      <c r="AI2744" s="11"/>
      <c r="AJ2744" s="11"/>
      <c r="AK2744" s="11"/>
      <c r="AL2744" s="11"/>
      <c r="AM2744" s="11"/>
    </row>
    <row r="2745" spans="17:39" x14ac:dyDescent="0.2">
      <c r="Q2745" s="11"/>
      <c r="Z2745"/>
      <c r="AA2745"/>
      <c r="AB2745"/>
      <c r="AC2745"/>
      <c r="AD2745"/>
      <c r="AE2745"/>
      <c r="AH2745" s="11"/>
      <c r="AI2745" s="11"/>
      <c r="AJ2745" s="11"/>
      <c r="AK2745" s="11"/>
      <c r="AL2745" s="11"/>
      <c r="AM2745" s="11"/>
    </row>
    <row r="2746" spans="17:39" x14ac:dyDescent="0.2">
      <c r="Q2746" s="11"/>
      <c r="Z2746"/>
      <c r="AA2746"/>
      <c r="AB2746"/>
      <c r="AC2746"/>
      <c r="AD2746"/>
      <c r="AE2746"/>
      <c r="AH2746" s="11"/>
      <c r="AI2746" s="11"/>
      <c r="AJ2746" s="11"/>
      <c r="AK2746" s="11"/>
      <c r="AL2746" s="11"/>
      <c r="AM2746" s="11"/>
    </row>
    <row r="2747" spans="17:39" x14ac:dyDescent="0.2">
      <c r="Q2747" s="11"/>
      <c r="Z2747"/>
      <c r="AA2747"/>
      <c r="AB2747"/>
      <c r="AC2747"/>
      <c r="AD2747"/>
      <c r="AE2747"/>
      <c r="AH2747" s="11"/>
      <c r="AI2747" s="11"/>
      <c r="AJ2747" s="11"/>
      <c r="AK2747" s="11"/>
      <c r="AL2747" s="11"/>
      <c r="AM2747" s="11"/>
    </row>
    <row r="2748" spans="17:39" x14ac:dyDescent="0.2">
      <c r="Q2748" s="11"/>
      <c r="Z2748"/>
      <c r="AA2748"/>
      <c r="AB2748"/>
      <c r="AC2748"/>
      <c r="AD2748"/>
      <c r="AE2748"/>
      <c r="AH2748" s="11"/>
      <c r="AI2748" s="11"/>
      <c r="AJ2748" s="11"/>
      <c r="AK2748" s="11"/>
      <c r="AL2748" s="11"/>
      <c r="AM2748" s="11"/>
    </row>
    <row r="2749" spans="17:39" x14ac:dyDescent="0.2">
      <c r="Q2749" s="11"/>
      <c r="Z2749"/>
      <c r="AA2749"/>
      <c r="AB2749"/>
      <c r="AC2749"/>
      <c r="AD2749"/>
      <c r="AE2749"/>
      <c r="AH2749" s="11"/>
      <c r="AI2749" s="11"/>
      <c r="AJ2749" s="11"/>
      <c r="AK2749" s="11"/>
      <c r="AL2749" s="11"/>
      <c r="AM2749" s="11"/>
    </row>
    <row r="2750" spans="17:39" x14ac:dyDescent="0.2">
      <c r="Q2750" s="11"/>
      <c r="Z2750"/>
      <c r="AA2750"/>
      <c r="AB2750"/>
      <c r="AC2750"/>
      <c r="AD2750"/>
      <c r="AE2750"/>
      <c r="AH2750" s="11"/>
      <c r="AI2750" s="11"/>
      <c r="AJ2750" s="11"/>
      <c r="AK2750" s="11"/>
      <c r="AL2750" s="11"/>
      <c r="AM2750" s="11"/>
    </row>
    <row r="2751" spans="17:39" x14ac:dyDescent="0.2">
      <c r="Q2751" s="11"/>
      <c r="Z2751"/>
      <c r="AA2751"/>
      <c r="AB2751"/>
      <c r="AC2751"/>
      <c r="AD2751"/>
      <c r="AE2751"/>
      <c r="AH2751" s="11"/>
      <c r="AI2751" s="11"/>
      <c r="AJ2751" s="11"/>
      <c r="AK2751" s="11"/>
      <c r="AL2751" s="11"/>
      <c r="AM2751" s="11"/>
    </row>
    <row r="2752" spans="17:39" x14ac:dyDescent="0.2">
      <c r="Q2752" s="11"/>
      <c r="Z2752"/>
      <c r="AA2752"/>
      <c r="AB2752"/>
      <c r="AC2752"/>
      <c r="AD2752"/>
      <c r="AE2752"/>
      <c r="AH2752" s="11"/>
      <c r="AI2752" s="11"/>
      <c r="AJ2752" s="11"/>
      <c r="AK2752" s="11"/>
      <c r="AL2752" s="11"/>
      <c r="AM2752" s="11"/>
    </row>
    <row r="2753" spans="17:39" x14ac:dyDescent="0.2">
      <c r="Q2753" s="11"/>
      <c r="Z2753"/>
      <c r="AA2753"/>
      <c r="AB2753"/>
      <c r="AC2753"/>
      <c r="AD2753"/>
      <c r="AE2753"/>
      <c r="AH2753" s="11"/>
      <c r="AI2753" s="11"/>
      <c r="AJ2753" s="11"/>
      <c r="AK2753" s="11"/>
      <c r="AL2753" s="11"/>
      <c r="AM2753" s="11"/>
    </row>
    <row r="2754" spans="17:39" x14ac:dyDescent="0.2">
      <c r="Q2754" s="11"/>
      <c r="Z2754"/>
      <c r="AA2754"/>
      <c r="AB2754"/>
      <c r="AC2754"/>
      <c r="AD2754"/>
      <c r="AE2754"/>
      <c r="AH2754" s="11"/>
      <c r="AI2754" s="11"/>
      <c r="AJ2754" s="11"/>
      <c r="AK2754" s="11"/>
      <c r="AL2754" s="11"/>
      <c r="AM2754" s="11"/>
    </row>
    <row r="2755" spans="17:39" x14ac:dyDescent="0.2">
      <c r="Q2755" s="11"/>
      <c r="Z2755"/>
      <c r="AA2755"/>
      <c r="AB2755"/>
      <c r="AC2755"/>
      <c r="AD2755"/>
      <c r="AE2755"/>
      <c r="AH2755" s="11"/>
      <c r="AI2755" s="11"/>
      <c r="AJ2755" s="11"/>
      <c r="AK2755" s="11"/>
      <c r="AL2755" s="11"/>
      <c r="AM2755" s="11"/>
    </row>
    <row r="2756" spans="17:39" x14ac:dyDescent="0.2">
      <c r="Q2756" s="11"/>
      <c r="Z2756"/>
      <c r="AA2756"/>
      <c r="AB2756"/>
      <c r="AC2756"/>
      <c r="AD2756"/>
      <c r="AE2756"/>
      <c r="AH2756" s="11"/>
      <c r="AI2756" s="11"/>
      <c r="AJ2756" s="11"/>
      <c r="AK2756" s="11"/>
      <c r="AL2756" s="11"/>
      <c r="AM2756" s="11"/>
    </row>
    <row r="2757" spans="17:39" x14ac:dyDescent="0.2">
      <c r="Q2757" s="11"/>
      <c r="Z2757"/>
      <c r="AA2757"/>
      <c r="AB2757"/>
      <c r="AC2757"/>
      <c r="AD2757"/>
      <c r="AE2757"/>
      <c r="AH2757" s="11"/>
      <c r="AI2757" s="11"/>
      <c r="AJ2757" s="11"/>
      <c r="AK2757" s="11"/>
      <c r="AL2757" s="11"/>
      <c r="AM2757" s="11"/>
    </row>
    <row r="2758" spans="17:39" x14ac:dyDescent="0.2">
      <c r="Q2758" s="11"/>
      <c r="Z2758"/>
      <c r="AA2758"/>
      <c r="AB2758"/>
      <c r="AC2758"/>
      <c r="AD2758"/>
      <c r="AE2758"/>
      <c r="AH2758" s="11"/>
      <c r="AI2758" s="11"/>
      <c r="AJ2758" s="11"/>
      <c r="AK2758" s="11"/>
      <c r="AL2758" s="11"/>
      <c r="AM2758" s="11"/>
    </row>
    <row r="2759" spans="17:39" x14ac:dyDescent="0.2">
      <c r="Q2759" s="11"/>
      <c r="Z2759"/>
      <c r="AA2759"/>
      <c r="AB2759"/>
      <c r="AC2759"/>
      <c r="AD2759"/>
      <c r="AE2759"/>
      <c r="AH2759" s="11"/>
      <c r="AI2759" s="11"/>
      <c r="AJ2759" s="11"/>
      <c r="AK2759" s="11"/>
      <c r="AL2759" s="11"/>
      <c r="AM2759" s="11"/>
    </row>
    <row r="2760" spans="17:39" x14ac:dyDescent="0.2">
      <c r="Q2760" s="11"/>
      <c r="Z2760"/>
      <c r="AA2760"/>
      <c r="AB2760"/>
      <c r="AC2760"/>
      <c r="AD2760"/>
      <c r="AE2760"/>
      <c r="AH2760" s="11"/>
      <c r="AI2760" s="11"/>
      <c r="AJ2760" s="11"/>
      <c r="AK2760" s="11"/>
      <c r="AL2760" s="11"/>
      <c r="AM2760" s="11"/>
    </row>
    <row r="2761" spans="17:39" x14ac:dyDescent="0.2">
      <c r="Q2761" s="11"/>
      <c r="Z2761"/>
      <c r="AA2761"/>
      <c r="AB2761"/>
      <c r="AC2761"/>
      <c r="AD2761"/>
      <c r="AE2761"/>
      <c r="AH2761" s="11"/>
      <c r="AI2761" s="11"/>
      <c r="AJ2761" s="11"/>
      <c r="AK2761" s="11"/>
      <c r="AL2761" s="11"/>
      <c r="AM2761" s="11"/>
    </row>
    <row r="2762" spans="17:39" x14ac:dyDescent="0.2">
      <c r="Q2762" s="11"/>
      <c r="Z2762"/>
      <c r="AA2762"/>
      <c r="AB2762"/>
      <c r="AC2762"/>
      <c r="AD2762"/>
      <c r="AE2762"/>
      <c r="AH2762" s="11"/>
      <c r="AI2762" s="11"/>
      <c r="AJ2762" s="11"/>
      <c r="AK2762" s="11"/>
      <c r="AL2762" s="11"/>
      <c r="AM2762" s="11"/>
    </row>
    <row r="2763" spans="17:39" x14ac:dyDescent="0.2">
      <c r="Q2763" s="11"/>
      <c r="Z2763"/>
      <c r="AA2763"/>
      <c r="AB2763"/>
      <c r="AC2763"/>
      <c r="AD2763"/>
      <c r="AE2763"/>
      <c r="AH2763" s="11"/>
      <c r="AI2763" s="11"/>
      <c r="AJ2763" s="11"/>
      <c r="AK2763" s="11"/>
      <c r="AL2763" s="11"/>
      <c r="AM2763" s="11"/>
    </row>
    <row r="2764" spans="17:39" x14ac:dyDescent="0.2">
      <c r="Q2764" s="11"/>
      <c r="Z2764"/>
      <c r="AA2764"/>
      <c r="AB2764"/>
      <c r="AC2764"/>
      <c r="AD2764"/>
      <c r="AE2764"/>
      <c r="AH2764" s="11"/>
      <c r="AI2764" s="11"/>
      <c r="AJ2764" s="11"/>
      <c r="AK2764" s="11"/>
      <c r="AL2764" s="11"/>
      <c r="AM2764" s="11"/>
    </row>
    <row r="2765" spans="17:39" x14ac:dyDescent="0.2">
      <c r="Q2765" s="11"/>
      <c r="Z2765"/>
      <c r="AA2765"/>
      <c r="AB2765"/>
      <c r="AC2765"/>
      <c r="AD2765"/>
      <c r="AE2765"/>
      <c r="AH2765" s="11"/>
      <c r="AI2765" s="11"/>
      <c r="AJ2765" s="11"/>
      <c r="AK2765" s="11"/>
      <c r="AL2765" s="11"/>
      <c r="AM2765" s="11"/>
    </row>
    <row r="2766" spans="17:39" x14ac:dyDescent="0.2">
      <c r="Q2766" s="11"/>
      <c r="Z2766"/>
      <c r="AA2766"/>
      <c r="AB2766"/>
      <c r="AC2766"/>
      <c r="AD2766"/>
      <c r="AE2766"/>
      <c r="AH2766" s="11"/>
      <c r="AI2766" s="11"/>
      <c r="AJ2766" s="11"/>
      <c r="AK2766" s="11"/>
      <c r="AL2766" s="11"/>
      <c r="AM2766" s="11"/>
    </row>
    <row r="2767" spans="17:39" x14ac:dyDescent="0.2">
      <c r="Q2767" s="11"/>
      <c r="Z2767"/>
      <c r="AA2767"/>
      <c r="AB2767"/>
      <c r="AC2767"/>
      <c r="AD2767"/>
      <c r="AE2767"/>
      <c r="AH2767" s="11"/>
      <c r="AI2767" s="11"/>
      <c r="AJ2767" s="11"/>
      <c r="AK2767" s="11"/>
      <c r="AL2767" s="11"/>
      <c r="AM2767" s="11"/>
    </row>
    <row r="2768" spans="17:39" x14ac:dyDescent="0.2">
      <c r="Q2768" s="11"/>
      <c r="Z2768"/>
      <c r="AA2768"/>
      <c r="AB2768"/>
      <c r="AC2768"/>
      <c r="AD2768"/>
      <c r="AE2768"/>
      <c r="AH2768" s="11"/>
      <c r="AI2768" s="11"/>
      <c r="AJ2768" s="11"/>
      <c r="AK2768" s="11"/>
      <c r="AL2768" s="11"/>
      <c r="AM2768" s="11"/>
    </row>
    <row r="2769" spans="17:39" x14ac:dyDescent="0.2">
      <c r="Q2769" s="11"/>
      <c r="Z2769"/>
      <c r="AA2769"/>
      <c r="AB2769"/>
      <c r="AC2769"/>
      <c r="AD2769"/>
      <c r="AE2769"/>
      <c r="AH2769" s="11"/>
      <c r="AI2769" s="11"/>
      <c r="AJ2769" s="11"/>
      <c r="AK2769" s="11"/>
      <c r="AL2769" s="11"/>
      <c r="AM2769" s="11"/>
    </row>
    <row r="2770" spans="17:39" x14ac:dyDescent="0.2">
      <c r="Q2770" s="11"/>
      <c r="Z2770"/>
      <c r="AA2770"/>
      <c r="AB2770"/>
      <c r="AC2770"/>
      <c r="AD2770"/>
      <c r="AE2770"/>
      <c r="AH2770" s="11"/>
      <c r="AI2770" s="11"/>
      <c r="AJ2770" s="11"/>
      <c r="AK2770" s="11"/>
      <c r="AL2770" s="11"/>
      <c r="AM2770" s="11"/>
    </row>
    <row r="2771" spans="17:39" x14ac:dyDescent="0.2">
      <c r="Q2771" s="11"/>
      <c r="Z2771"/>
      <c r="AA2771"/>
      <c r="AB2771"/>
      <c r="AC2771"/>
      <c r="AD2771"/>
      <c r="AE2771"/>
      <c r="AH2771" s="11"/>
      <c r="AI2771" s="11"/>
      <c r="AJ2771" s="11"/>
      <c r="AK2771" s="11"/>
      <c r="AL2771" s="11"/>
      <c r="AM2771" s="11"/>
    </row>
    <row r="2772" spans="17:39" x14ac:dyDescent="0.2">
      <c r="Q2772" s="11"/>
      <c r="Z2772"/>
      <c r="AA2772"/>
      <c r="AB2772"/>
      <c r="AC2772"/>
      <c r="AD2772"/>
      <c r="AE2772"/>
      <c r="AH2772" s="11"/>
      <c r="AI2772" s="11"/>
      <c r="AJ2772" s="11"/>
      <c r="AK2772" s="11"/>
      <c r="AL2772" s="11"/>
      <c r="AM2772" s="11"/>
    </row>
    <row r="2773" spans="17:39" x14ac:dyDescent="0.2">
      <c r="Q2773" s="11"/>
      <c r="Z2773"/>
      <c r="AA2773"/>
      <c r="AB2773"/>
      <c r="AC2773"/>
      <c r="AD2773"/>
      <c r="AE2773"/>
      <c r="AH2773" s="11"/>
      <c r="AI2773" s="11"/>
      <c r="AJ2773" s="11"/>
      <c r="AK2773" s="11"/>
      <c r="AL2773" s="11"/>
      <c r="AM2773" s="11"/>
    </row>
    <row r="2774" spans="17:39" x14ac:dyDescent="0.2">
      <c r="Q2774" s="11"/>
      <c r="Z2774"/>
      <c r="AA2774"/>
      <c r="AB2774"/>
      <c r="AC2774"/>
      <c r="AD2774"/>
      <c r="AE2774"/>
      <c r="AH2774" s="11"/>
      <c r="AI2774" s="11"/>
      <c r="AJ2774" s="11"/>
      <c r="AK2774" s="11"/>
      <c r="AL2774" s="11"/>
      <c r="AM2774" s="11"/>
    </row>
    <row r="2775" spans="17:39" x14ac:dyDescent="0.2">
      <c r="Q2775" s="11"/>
      <c r="Z2775"/>
      <c r="AA2775"/>
      <c r="AB2775"/>
      <c r="AC2775"/>
      <c r="AD2775"/>
      <c r="AE2775"/>
      <c r="AH2775" s="11"/>
      <c r="AI2775" s="11"/>
      <c r="AJ2775" s="11"/>
      <c r="AK2775" s="11"/>
      <c r="AL2775" s="11"/>
      <c r="AM2775" s="11"/>
    </row>
    <row r="2776" spans="17:39" x14ac:dyDescent="0.2">
      <c r="Q2776" s="11"/>
      <c r="Z2776"/>
      <c r="AA2776"/>
      <c r="AB2776"/>
      <c r="AC2776"/>
      <c r="AD2776"/>
      <c r="AE2776"/>
      <c r="AH2776" s="11"/>
      <c r="AI2776" s="11"/>
      <c r="AJ2776" s="11"/>
      <c r="AK2776" s="11"/>
      <c r="AL2776" s="11"/>
      <c r="AM2776" s="11"/>
    </row>
    <row r="2777" spans="17:39" x14ac:dyDescent="0.2">
      <c r="Q2777" s="11"/>
      <c r="Z2777"/>
      <c r="AA2777"/>
      <c r="AB2777"/>
      <c r="AC2777"/>
      <c r="AD2777"/>
      <c r="AE2777"/>
      <c r="AH2777" s="11"/>
      <c r="AI2777" s="11"/>
      <c r="AJ2777" s="11"/>
      <c r="AK2777" s="11"/>
      <c r="AL2777" s="11"/>
      <c r="AM2777" s="11"/>
    </row>
    <row r="2778" spans="17:39" x14ac:dyDescent="0.2">
      <c r="Q2778" s="11"/>
      <c r="Z2778"/>
      <c r="AA2778"/>
      <c r="AB2778"/>
      <c r="AC2778"/>
      <c r="AD2778"/>
      <c r="AE2778"/>
      <c r="AH2778" s="11"/>
      <c r="AI2778" s="11"/>
      <c r="AJ2778" s="11"/>
      <c r="AK2778" s="11"/>
      <c r="AL2778" s="11"/>
      <c r="AM2778" s="11"/>
    </row>
    <row r="2779" spans="17:39" x14ac:dyDescent="0.2">
      <c r="Q2779" s="11"/>
      <c r="Z2779"/>
      <c r="AA2779"/>
      <c r="AB2779"/>
      <c r="AC2779"/>
      <c r="AD2779"/>
      <c r="AE2779"/>
      <c r="AH2779" s="11"/>
      <c r="AI2779" s="11"/>
      <c r="AJ2779" s="11"/>
      <c r="AK2779" s="11"/>
      <c r="AL2779" s="11"/>
      <c r="AM2779" s="11"/>
    </row>
    <row r="2780" spans="17:39" x14ac:dyDescent="0.2">
      <c r="Q2780" s="11"/>
      <c r="Z2780"/>
      <c r="AA2780"/>
      <c r="AB2780"/>
      <c r="AC2780"/>
      <c r="AD2780"/>
      <c r="AE2780"/>
      <c r="AH2780" s="11"/>
      <c r="AI2780" s="11"/>
      <c r="AJ2780" s="11"/>
      <c r="AK2780" s="11"/>
      <c r="AL2780" s="11"/>
      <c r="AM2780" s="11"/>
    </row>
    <row r="2781" spans="17:39" x14ac:dyDescent="0.2">
      <c r="Q2781" s="11"/>
      <c r="Z2781"/>
      <c r="AA2781"/>
      <c r="AB2781"/>
      <c r="AC2781"/>
      <c r="AD2781"/>
      <c r="AE2781"/>
      <c r="AH2781" s="11"/>
      <c r="AI2781" s="11"/>
      <c r="AJ2781" s="11"/>
      <c r="AK2781" s="11"/>
      <c r="AL2781" s="11"/>
      <c r="AM2781" s="11"/>
    </row>
    <row r="2782" spans="17:39" x14ac:dyDescent="0.2">
      <c r="Q2782" s="11"/>
      <c r="Z2782"/>
      <c r="AA2782"/>
      <c r="AB2782"/>
      <c r="AC2782"/>
      <c r="AD2782"/>
      <c r="AE2782"/>
      <c r="AH2782" s="11"/>
      <c r="AI2782" s="11"/>
      <c r="AJ2782" s="11"/>
      <c r="AK2782" s="11"/>
      <c r="AL2782" s="11"/>
      <c r="AM2782" s="11"/>
    </row>
    <row r="2783" spans="17:39" x14ac:dyDescent="0.2">
      <c r="Q2783" s="11"/>
      <c r="Z2783"/>
      <c r="AA2783"/>
      <c r="AB2783"/>
      <c r="AC2783"/>
      <c r="AD2783"/>
      <c r="AE2783"/>
      <c r="AH2783" s="11"/>
      <c r="AI2783" s="11"/>
      <c r="AJ2783" s="11"/>
      <c r="AK2783" s="11"/>
      <c r="AL2783" s="11"/>
      <c r="AM2783" s="11"/>
    </row>
    <row r="2784" spans="17:39" x14ac:dyDescent="0.2">
      <c r="Q2784" s="11"/>
      <c r="Z2784"/>
      <c r="AA2784"/>
      <c r="AB2784"/>
      <c r="AC2784"/>
      <c r="AD2784"/>
      <c r="AE2784"/>
      <c r="AH2784" s="11"/>
      <c r="AI2784" s="11"/>
      <c r="AJ2784" s="11"/>
      <c r="AK2784" s="11"/>
      <c r="AL2784" s="11"/>
      <c r="AM2784" s="11"/>
    </row>
    <row r="2785" spans="17:39" x14ac:dyDescent="0.2">
      <c r="Q2785" s="11"/>
      <c r="Z2785"/>
      <c r="AA2785"/>
      <c r="AB2785"/>
      <c r="AC2785"/>
      <c r="AD2785"/>
      <c r="AE2785"/>
      <c r="AH2785" s="11"/>
      <c r="AI2785" s="11"/>
      <c r="AJ2785" s="11"/>
      <c r="AK2785" s="11"/>
      <c r="AL2785" s="11"/>
      <c r="AM2785" s="11"/>
    </row>
    <row r="2786" spans="17:39" x14ac:dyDescent="0.2">
      <c r="Q2786" s="11"/>
      <c r="Z2786"/>
      <c r="AA2786"/>
      <c r="AB2786"/>
      <c r="AC2786"/>
      <c r="AD2786"/>
      <c r="AE2786"/>
      <c r="AH2786" s="11"/>
      <c r="AI2786" s="11"/>
      <c r="AJ2786" s="11"/>
      <c r="AK2786" s="11"/>
      <c r="AL2786" s="11"/>
      <c r="AM2786" s="11"/>
    </row>
    <row r="2787" spans="17:39" x14ac:dyDescent="0.2">
      <c r="Q2787" s="11"/>
      <c r="Z2787"/>
      <c r="AA2787"/>
      <c r="AB2787"/>
      <c r="AC2787"/>
      <c r="AD2787"/>
      <c r="AE2787"/>
      <c r="AH2787" s="11"/>
      <c r="AI2787" s="11"/>
      <c r="AJ2787" s="11"/>
      <c r="AK2787" s="11"/>
      <c r="AL2787" s="11"/>
      <c r="AM2787" s="11"/>
    </row>
    <row r="2788" spans="17:39" x14ac:dyDescent="0.2">
      <c r="Q2788" s="11"/>
      <c r="Z2788"/>
      <c r="AA2788"/>
      <c r="AB2788"/>
      <c r="AC2788"/>
      <c r="AD2788"/>
      <c r="AE2788"/>
      <c r="AH2788" s="11"/>
      <c r="AI2788" s="11"/>
      <c r="AJ2788" s="11"/>
      <c r="AK2788" s="11"/>
      <c r="AL2788" s="11"/>
      <c r="AM2788" s="11"/>
    </row>
    <row r="2789" spans="17:39" x14ac:dyDescent="0.2">
      <c r="Q2789" s="11"/>
      <c r="Z2789"/>
      <c r="AA2789"/>
      <c r="AB2789"/>
      <c r="AC2789"/>
      <c r="AD2789"/>
      <c r="AE2789"/>
      <c r="AH2789" s="11"/>
      <c r="AI2789" s="11"/>
      <c r="AJ2789" s="11"/>
      <c r="AK2789" s="11"/>
      <c r="AL2789" s="11"/>
      <c r="AM2789" s="11"/>
    </row>
    <row r="2790" spans="17:39" x14ac:dyDescent="0.2">
      <c r="Q2790" s="11"/>
      <c r="Z2790"/>
      <c r="AA2790"/>
      <c r="AB2790"/>
      <c r="AC2790"/>
      <c r="AD2790"/>
      <c r="AE2790"/>
      <c r="AH2790" s="11"/>
      <c r="AI2790" s="11"/>
      <c r="AJ2790" s="11"/>
      <c r="AK2790" s="11"/>
      <c r="AL2790" s="11"/>
      <c r="AM2790" s="11"/>
    </row>
    <row r="2791" spans="17:39" x14ac:dyDescent="0.2">
      <c r="Q2791" s="11"/>
      <c r="Z2791"/>
      <c r="AA2791"/>
      <c r="AB2791"/>
      <c r="AC2791"/>
      <c r="AD2791"/>
      <c r="AE2791"/>
      <c r="AH2791" s="11"/>
      <c r="AI2791" s="11"/>
      <c r="AJ2791" s="11"/>
      <c r="AK2791" s="11"/>
      <c r="AL2791" s="11"/>
      <c r="AM2791" s="11"/>
    </row>
    <row r="2792" spans="17:39" x14ac:dyDescent="0.2">
      <c r="Q2792" s="11"/>
      <c r="Z2792"/>
      <c r="AA2792"/>
      <c r="AB2792"/>
      <c r="AC2792"/>
      <c r="AD2792"/>
      <c r="AE2792"/>
      <c r="AH2792" s="11"/>
      <c r="AI2792" s="11"/>
      <c r="AJ2792" s="11"/>
      <c r="AK2792" s="11"/>
      <c r="AL2792" s="11"/>
      <c r="AM2792" s="11"/>
    </row>
    <row r="2793" spans="17:39" x14ac:dyDescent="0.2">
      <c r="Q2793" s="11"/>
      <c r="Z2793"/>
      <c r="AA2793"/>
      <c r="AB2793"/>
      <c r="AC2793"/>
      <c r="AD2793"/>
      <c r="AE2793"/>
      <c r="AH2793" s="11"/>
      <c r="AI2793" s="11"/>
      <c r="AJ2793" s="11"/>
      <c r="AK2793" s="11"/>
      <c r="AL2793" s="11"/>
      <c r="AM2793" s="11"/>
    </row>
    <row r="2794" spans="17:39" x14ac:dyDescent="0.2">
      <c r="Q2794" s="11"/>
      <c r="Z2794"/>
      <c r="AA2794"/>
      <c r="AB2794"/>
      <c r="AC2794"/>
      <c r="AD2794"/>
      <c r="AE2794"/>
      <c r="AH2794" s="11"/>
      <c r="AI2794" s="11"/>
      <c r="AJ2794" s="11"/>
      <c r="AK2794" s="11"/>
      <c r="AL2794" s="11"/>
      <c r="AM2794" s="11"/>
    </row>
    <row r="2795" spans="17:39" x14ac:dyDescent="0.2">
      <c r="Q2795" s="11"/>
      <c r="Z2795"/>
      <c r="AA2795"/>
      <c r="AB2795"/>
      <c r="AC2795"/>
      <c r="AD2795"/>
      <c r="AE2795"/>
      <c r="AH2795" s="11"/>
      <c r="AI2795" s="11"/>
      <c r="AJ2795" s="11"/>
      <c r="AK2795" s="11"/>
      <c r="AL2795" s="11"/>
      <c r="AM2795" s="11"/>
    </row>
    <row r="2796" spans="17:39" x14ac:dyDescent="0.2">
      <c r="Q2796" s="11"/>
      <c r="Z2796"/>
      <c r="AA2796"/>
      <c r="AB2796"/>
      <c r="AC2796"/>
      <c r="AD2796"/>
      <c r="AE2796"/>
      <c r="AH2796" s="11"/>
      <c r="AI2796" s="11"/>
      <c r="AJ2796" s="11"/>
      <c r="AK2796" s="11"/>
      <c r="AL2796" s="11"/>
      <c r="AM2796" s="11"/>
    </row>
    <row r="2797" spans="17:39" x14ac:dyDescent="0.2">
      <c r="Q2797" s="11"/>
      <c r="Z2797"/>
      <c r="AA2797"/>
      <c r="AB2797"/>
      <c r="AC2797"/>
      <c r="AD2797"/>
      <c r="AE2797"/>
      <c r="AH2797" s="11"/>
      <c r="AI2797" s="11"/>
      <c r="AJ2797" s="11"/>
      <c r="AK2797" s="11"/>
      <c r="AL2797" s="11"/>
      <c r="AM2797" s="11"/>
    </row>
    <row r="2798" spans="17:39" x14ac:dyDescent="0.2">
      <c r="Q2798" s="11"/>
      <c r="Z2798"/>
      <c r="AA2798"/>
      <c r="AB2798"/>
      <c r="AC2798"/>
      <c r="AD2798"/>
      <c r="AE2798"/>
      <c r="AH2798" s="11"/>
      <c r="AI2798" s="11"/>
      <c r="AJ2798" s="11"/>
      <c r="AK2798" s="11"/>
      <c r="AL2798" s="11"/>
      <c r="AM2798" s="11"/>
    </row>
    <row r="2799" spans="17:39" x14ac:dyDescent="0.2">
      <c r="Q2799" s="11"/>
      <c r="Z2799"/>
      <c r="AA2799"/>
      <c r="AB2799"/>
      <c r="AC2799"/>
      <c r="AD2799"/>
      <c r="AE2799"/>
      <c r="AH2799" s="11"/>
      <c r="AI2799" s="11"/>
      <c r="AJ2799" s="11"/>
      <c r="AK2799" s="11"/>
      <c r="AL2799" s="11"/>
      <c r="AM2799" s="11"/>
    </row>
    <row r="2800" spans="17:39" x14ac:dyDescent="0.2">
      <c r="Q2800" s="11"/>
      <c r="Z2800"/>
      <c r="AA2800"/>
      <c r="AB2800"/>
      <c r="AC2800"/>
      <c r="AD2800"/>
      <c r="AE2800"/>
      <c r="AH2800" s="11"/>
      <c r="AI2800" s="11"/>
      <c r="AJ2800" s="11"/>
      <c r="AK2800" s="11"/>
      <c r="AL2800" s="11"/>
      <c r="AM2800" s="11"/>
    </row>
    <row r="2801" spans="17:39" x14ac:dyDescent="0.2">
      <c r="Q2801" s="11"/>
      <c r="Z2801"/>
      <c r="AA2801"/>
      <c r="AB2801"/>
      <c r="AC2801"/>
      <c r="AD2801"/>
      <c r="AE2801"/>
      <c r="AH2801" s="11"/>
      <c r="AI2801" s="11"/>
      <c r="AJ2801" s="11"/>
      <c r="AK2801" s="11"/>
      <c r="AL2801" s="11"/>
      <c r="AM2801" s="11"/>
    </row>
    <row r="2802" spans="17:39" x14ac:dyDescent="0.2">
      <c r="Q2802" s="11"/>
      <c r="Z2802"/>
      <c r="AA2802"/>
      <c r="AB2802"/>
      <c r="AC2802"/>
      <c r="AD2802"/>
      <c r="AE2802"/>
      <c r="AH2802" s="11"/>
      <c r="AI2802" s="11"/>
      <c r="AJ2802" s="11"/>
      <c r="AK2802" s="11"/>
      <c r="AL2802" s="11"/>
      <c r="AM2802" s="11"/>
    </row>
    <row r="2803" spans="17:39" x14ac:dyDescent="0.2">
      <c r="Q2803" s="11"/>
      <c r="Z2803"/>
      <c r="AA2803"/>
      <c r="AB2803"/>
      <c r="AC2803"/>
      <c r="AD2803"/>
      <c r="AE2803"/>
      <c r="AH2803" s="11"/>
      <c r="AI2803" s="11"/>
      <c r="AJ2803" s="11"/>
      <c r="AK2803" s="11"/>
      <c r="AL2803" s="11"/>
      <c r="AM2803" s="11"/>
    </row>
    <row r="2804" spans="17:39" x14ac:dyDescent="0.2">
      <c r="Q2804" s="11"/>
      <c r="Z2804"/>
      <c r="AA2804"/>
      <c r="AB2804"/>
      <c r="AC2804"/>
      <c r="AD2804"/>
      <c r="AE2804"/>
      <c r="AH2804" s="11"/>
      <c r="AI2804" s="11"/>
      <c r="AJ2804" s="11"/>
      <c r="AK2804" s="11"/>
      <c r="AL2804" s="11"/>
      <c r="AM2804" s="11"/>
    </row>
    <row r="2805" spans="17:39" x14ac:dyDescent="0.2">
      <c r="Q2805" s="11"/>
      <c r="Z2805"/>
      <c r="AA2805"/>
      <c r="AB2805"/>
      <c r="AC2805"/>
      <c r="AD2805"/>
      <c r="AE2805"/>
      <c r="AH2805" s="11"/>
      <c r="AI2805" s="11"/>
      <c r="AJ2805" s="11"/>
      <c r="AK2805" s="11"/>
      <c r="AL2805" s="11"/>
      <c r="AM2805" s="11"/>
    </row>
    <row r="2806" spans="17:39" x14ac:dyDescent="0.2">
      <c r="Q2806" s="11"/>
      <c r="Z2806"/>
      <c r="AA2806"/>
      <c r="AB2806"/>
      <c r="AC2806"/>
      <c r="AD2806"/>
      <c r="AE2806"/>
      <c r="AH2806" s="11"/>
      <c r="AI2806" s="11"/>
      <c r="AJ2806" s="11"/>
      <c r="AK2806" s="11"/>
      <c r="AL2806" s="11"/>
      <c r="AM2806" s="11"/>
    </row>
    <row r="2807" spans="17:39" x14ac:dyDescent="0.2">
      <c r="Q2807" s="11"/>
      <c r="Z2807"/>
      <c r="AA2807"/>
      <c r="AB2807"/>
      <c r="AC2807"/>
      <c r="AD2807"/>
      <c r="AE2807"/>
      <c r="AH2807" s="11"/>
      <c r="AI2807" s="11"/>
      <c r="AJ2807" s="11"/>
      <c r="AK2807" s="11"/>
      <c r="AL2807" s="11"/>
      <c r="AM2807" s="11"/>
    </row>
    <row r="2808" spans="17:39" x14ac:dyDescent="0.2">
      <c r="Q2808" s="11"/>
      <c r="Z2808"/>
      <c r="AA2808"/>
      <c r="AB2808"/>
      <c r="AC2808"/>
      <c r="AD2808"/>
      <c r="AE2808"/>
      <c r="AH2808" s="11"/>
      <c r="AI2808" s="11"/>
      <c r="AJ2808" s="11"/>
      <c r="AK2808" s="11"/>
      <c r="AL2808" s="11"/>
      <c r="AM2808" s="11"/>
    </row>
    <row r="2809" spans="17:39" x14ac:dyDescent="0.2">
      <c r="Q2809" s="11"/>
      <c r="Z2809"/>
      <c r="AA2809"/>
      <c r="AB2809"/>
      <c r="AC2809"/>
      <c r="AD2809"/>
      <c r="AE2809"/>
      <c r="AH2809" s="11"/>
      <c r="AI2809" s="11"/>
      <c r="AJ2809" s="11"/>
      <c r="AK2809" s="11"/>
      <c r="AL2809" s="11"/>
      <c r="AM2809" s="11"/>
    </row>
    <row r="2810" spans="17:39" x14ac:dyDescent="0.2">
      <c r="Q2810" s="11"/>
      <c r="Z2810"/>
      <c r="AA2810"/>
      <c r="AB2810"/>
      <c r="AC2810"/>
      <c r="AD2810"/>
      <c r="AE2810"/>
      <c r="AH2810" s="11"/>
      <c r="AI2810" s="11"/>
      <c r="AJ2810" s="11"/>
      <c r="AK2810" s="11"/>
      <c r="AL2810" s="11"/>
      <c r="AM2810" s="11"/>
    </row>
    <row r="2811" spans="17:39" x14ac:dyDescent="0.2">
      <c r="Q2811" s="11"/>
      <c r="Z2811"/>
      <c r="AA2811"/>
      <c r="AB2811"/>
      <c r="AC2811"/>
      <c r="AD2811"/>
      <c r="AE2811"/>
      <c r="AH2811" s="11"/>
      <c r="AI2811" s="11"/>
      <c r="AJ2811" s="11"/>
      <c r="AK2811" s="11"/>
      <c r="AL2811" s="11"/>
      <c r="AM2811" s="11"/>
    </row>
    <row r="2812" spans="17:39" x14ac:dyDescent="0.2">
      <c r="Q2812" s="11"/>
      <c r="Z2812"/>
      <c r="AA2812"/>
      <c r="AB2812"/>
      <c r="AC2812"/>
      <c r="AD2812"/>
      <c r="AE2812"/>
      <c r="AH2812" s="11"/>
      <c r="AI2812" s="11"/>
      <c r="AJ2812" s="11"/>
      <c r="AK2812" s="11"/>
      <c r="AL2812" s="11"/>
      <c r="AM2812" s="11"/>
    </row>
    <row r="2813" spans="17:39" x14ac:dyDescent="0.2">
      <c r="Q2813" s="11"/>
      <c r="Z2813"/>
      <c r="AA2813"/>
      <c r="AB2813"/>
      <c r="AC2813"/>
      <c r="AD2813"/>
      <c r="AE2813"/>
      <c r="AH2813" s="11"/>
      <c r="AI2813" s="11"/>
      <c r="AJ2813" s="11"/>
      <c r="AK2813" s="11"/>
      <c r="AL2813" s="11"/>
      <c r="AM2813" s="11"/>
    </row>
    <row r="2814" spans="17:39" x14ac:dyDescent="0.2">
      <c r="Q2814" s="11"/>
      <c r="Z2814"/>
      <c r="AA2814"/>
      <c r="AB2814"/>
      <c r="AC2814"/>
      <c r="AD2814"/>
      <c r="AE2814"/>
      <c r="AH2814" s="11"/>
      <c r="AI2814" s="11"/>
      <c r="AJ2814" s="11"/>
      <c r="AK2814" s="11"/>
      <c r="AL2814" s="11"/>
      <c r="AM2814" s="11"/>
    </row>
    <row r="2815" spans="17:39" x14ac:dyDescent="0.2">
      <c r="Q2815" s="11"/>
      <c r="Z2815"/>
      <c r="AA2815"/>
      <c r="AB2815"/>
      <c r="AC2815"/>
      <c r="AD2815"/>
      <c r="AE2815"/>
      <c r="AH2815" s="11"/>
      <c r="AI2815" s="11"/>
      <c r="AJ2815" s="11"/>
      <c r="AK2815" s="11"/>
      <c r="AL2815" s="11"/>
      <c r="AM2815" s="11"/>
    </row>
    <row r="2816" spans="17:39" x14ac:dyDescent="0.2">
      <c r="Q2816" s="11"/>
      <c r="Z2816"/>
      <c r="AA2816"/>
      <c r="AB2816"/>
      <c r="AC2816"/>
      <c r="AD2816"/>
      <c r="AE2816"/>
      <c r="AH2816" s="11"/>
      <c r="AI2816" s="11"/>
      <c r="AJ2816" s="11"/>
      <c r="AK2816" s="11"/>
      <c r="AL2816" s="11"/>
      <c r="AM2816" s="11"/>
    </row>
    <row r="2817" spans="17:39" x14ac:dyDescent="0.2">
      <c r="Q2817" s="11"/>
      <c r="Z2817"/>
      <c r="AA2817"/>
      <c r="AB2817"/>
      <c r="AC2817"/>
      <c r="AD2817"/>
      <c r="AE2817"/>
      <c r="AH2817" s="11"/>
      <c r="AI2817" s="11"/>
      <c r="AJ2817" s="11"/>
      <c r="AK2817" s="11"/>
      <c r="AL2817" s="11"/>
      <c r="AM2817" s="11"/>
    </row>
    <row r="2818" spans="17:39" x14ac:dyDescent="0.2">
      <c r="Q2818" s="11"/>
      <c r="Z2818"/>
      <c r="AA2818"/>
      <c r="AB2818"/>
      <c r="AC2818"/>
      <c r="AD2818"/>
      <c r="AE2818"/>
      <c r="AH2818" s="11"/>
      <c r="AI2818" s="11"/>
      <c r="AJ2818" s="11"/>
      <c r="AK2818" s="11"/>
      <c r="AL2818" s="11"/>
      <c r="AM2818" s="11"/>
    </row>
    <row r="2819" spans="17:39" x14ac:dyDescent="0.2">
      <c r="Q2819" s="11"/>
      <c r="Z2819"/>
      <c r="AA2819"/>
      <c r="AB2819"/>
      <c r="AC2819"/>
      <c r="AD2819"/>
      <c r="AE2819"/>
      <c r="AH2819" s="11"/>
      <c r="AI2819" s="11"/>
      <c r="AJ2819" s="11"/>
      <c r="AK2819" s="11"/>
      <c r="AL2819" s="11"/>
      <c r="AM2819" s="11"/>
    </row>
    <row r="2820" spans="17:39" x14ac:dyDescent="0.2">
      <c r="Q2820" s="11"/>
      <c r="Z2820"/>
      <c r="AA2820"/>
      <c r="AB2820"/>
      <c r="AC2820"/>
      <c r="AD2820"/>
      <c r="AE2820"/>
      <c r="AH2820" s="11"/>
      <c r="AI2820" s="11"/>
      <c r="AJ2820" s="11"/>
      <c r="AK2820" s="11"/>
      <c r="AL2820" s="11"/>
      <c r="AM2820" s="11"/>
    </row>
    <row r="2821" spans="17:39" x14ac:dyDescent="0.2">
      <c r="Q2821" s="11"/>
      <c r="Z2821"/>
      <c r="AA2821"/>
      <c r="AB2821"/>
      <c r="AC2821"/>
      <c r="AD2821"/>
      <c r="AE2821"/>
      <c r="AH2821" s="11"/>
      <c r="AI2821" s="11"/>
      <c r="AJ2821" s="11"/>
      <c r="AK2821" s="11"/>
      <c r="AL2821" s="11"/>
      <c r="AM2821" s="11"/>
    </row>
    <row r="2822" spans="17:39" x14ac:dyDescent="0.2">
      <c r="Q2822" s="11"/>
      <c r="Z2822"/>
      <c r="AA2822"/>
      <c r="AB2822"/>
      <c r="AC2822"/>
      <c r="AD2822"/>
      <c r="AE2822"/>
      <c r="AH2822" s="11"/>
      <c r="AI2822" s="11"/>
      <c r="AJ2822" s="11"/>
      <c r="AK2822" s="11"/>
      <c r="AL2822" s="11"/>
      <c r="AM2822" s="11"/>
    </row>
    <row r="2823" spans="17:39" x14ac:dyDescent="0.2">
      <c r="Q2823" s="11"/>
      <c r="Z2823"/>
      <c r="AA2823"/>
      <c r="AB2823"/>
      <c r="AC2823"/>
      <c r="AD2823"/>
      <c r="AE2823"/>
      <c r="AH2823" s="11"/>
      <c r="AI2823" s="11"/>
      <c r="AJ2823" s="11"/>
      <c r="AK2823" s="11"/>
      <c r="AL2823" s="11"/>
      <c r="AM2823" s="11"/>
    </row>
    <row r="2824" spans="17:39" x14ac:dyDescent="0.2">
      <c r="Q2824" s="11"/>
      <c r="Z2824"/>
      <c r="AA2824"/>
      <c r="AB2824"/>
      <c r="AC2824"/>
      <c r="AD2824"/>
      <c r="AE2824"/>
      <c r="AH2824" s="11"/>
      <c r="AI2824" s="11"/>
      <c r="AJ2824" s="11"/>
      <c r="AK2824" s="11"/>
      <c r="AL2824" s="11"/>
      <c r="AM2824" s="11"/>
    </row>
    <row r="2825" spans="17:39" x14ac:dyDescent="0.2">
      <c r="Q2825" s="11"/>
      <c r="Z2825"/>
      <c r="AA2825"/>
      <c r="AB2825"/>
      <c r="AC2825"/>
      <c r="AD2825"/>
      <c r="AE2825"/>
      <c r="AH2825" s="11"/>
      <c r="AI2825" s="11"/>
      <c r="AJ2825" s="11"/>
      <c r="AK2825" s="11"/>
      <c r="AL2825" s="11"/>
      <c r="AM2825" s="11"/>
    </row>
    <row r="2826" spans="17:39" x14ac:dyDescent="0.2">
      <c r="Q2826" s="11"/>
      <c r="Z2826"/>
      <c r="AA2826"/>
      <c r="AB2826"/>
      <c r="AC2826"/>
      <c r="AD2826"/>
      <c r="AE2826"/>
      <c r="AH2826" s="11"/>
      <c r="AI2826" s="11"/>
      <c r="AJ2826" s="11"/>
      <c r="AK2826" s="11"/>
      <c r="AL2826" s="11"/>
      <c r="AM2826" s="11"/>
    </row>
    <row r="2827" spans="17:39" x14ac:dyDescent="0.2">
      <c r="Q2827" s="11"/>
      <c r="Z2827"/>
      <c r="AA2827"/>
      <c r="AB2827"/>
      <c r="AC2827"/>
      <c r="AD2827"/>
      <c r="AE2827"/>
      <c r="AH2827" s="11"/>
      <c r="AI2827" s="11"/>
      <c r="AJ2827" s="11"/>
      <c r="AK2827" s="11"/>
      <c r="AL2827" s="11"/>
      <c r="AM2827" s="11"/>
    </row>
    <row r="2828" spans="17:39" x14ac:dyDescent="0.2">
      <c r="Q2828" s="11"/>
      <c r="Z2828"/>
      <c r="AA2828"/>
      <c r="AB2828"/>
      <c r="AC2828"/>
      <c r="AD2828"/>
      <c r="AE2828"/>
      <c r="AH2828" s="11"/>
      <c r="AI2828" s="11"/>
      <c r="AJ2828" s="11"/>
      <c r="AK2828" s="11"/>
      <c r="AL2828" s="11"/>
      <c r="AM2828" s="11"/>
    </row>
    <row r="2829" spans="17:39" x14ac:dyDescent="0.2">
      <c r="Q2829" s="11"/>
      <c r="Z2829"/>
      <c r="AA2829"/>
      <c r="AB2829"/>
      <c r="AC2829"/>
      <c r="AD2829"/>
      <c r="AE2829"/>
      <c r="AH2829" s="11"/>
      <c r="AI2829" s="11"/>
      <c r="AJ2829" s="11"/>
      <c r="AK2829" s="11"/>
      <c r="AL2829" s="11"/>
      <c r="AM2829" s="11"/>
    </row>
    <row r="2830" spans="17:39" x14ac:dyDescent="0.2">
      <c r="Q2830" s="11"/>
      <c r="Z2830"/>
      <c r="AA2830"/>
      <c r="AB2830"/>
      <c r="AC2830"/>
      <c r="AD2830"/>
      <c r="AE2830"/>
      <c r="AH2830" s="11"/>
      <c r="AI2830" s="11"/>
      <c r="AJ2830" s="11"/>
      <c r="AK2830" s="11"/>
      <c r="AL2830" s="11"/>
      <c r="AM2830" s="11"/>
    </row>
    <row r="2831" spans="17:39" x14ac:dyDescent="0.2">
      <c r="Q2831" s="11"/>
      <c r="Z2831"/>
      <c r="AA2831"/>
      <c r="AB2831"/>
      <c r="AC2831"/>
      <c r="AD2831"/>
      <c r="AE2831"/>
      <c r="AH2831" s="11"/>
      <c r="AI2831" s="11"/>
      <c r="AJ2831" s="11"/>
      <c r="AK2831" s="11"/>
      <c r="AL2831" s="11"/>
      <c r="AM2831" s="11"/>
    </row>
    <row r="2832" spans="17:39" x14ac:dyDescent="0.2">
      <c r="Q2832" s="11"/>
      <c r="Z2832"/>
      <c r="AA2832"/>
      <c r="AB2832"/>
      <c r="AC2832"/>
      <c r="AD2832"/>
      <c r="AE2832"/>
      <c r="AH2832" s="11"/>
      <c r="AI2832" s="11"/>
      <c r="AJ2832" s="11"/>
      <c r="AK2832" s="11"/>
      <c r="AL2832" s="11"/>
      <c r="AM2832" s="11"/>
    </row>
    <row r="2833" spans="17:39" x14ac:dyDescent="0.2">
      <c r="Q2833" s="11"/>
      <c r="Z2833"/>
      <c r="AA2833"/>
      <c r="AB2833"/>
      <c r="AC2833"/>
      <c r="AD2833"/>
      <c r="AE2833"/>
      <c r="AH2833" s="11"/>
      <c r="AI2833" s="11"/>
      <c r="AJ2833" s="11"/>
      <c r="AK2833" s="11"/>
      <c r="AL2833" s="11"/>
      <c r="AM2833" s="11"/>
    </row>
    <row r="2834" spans="17:39" x14ac:dyDescent="0.2">
      <c r="Q2834" s="11"/>
      <c r="Z2834"/>
      <c r="AA2834"/>
      <c r="AB2834"/>
      <c r="AC2834"/>
      <c r="AD2834"/>
      <c r="AE2834"/>
      <c r="AH2834" s="11"/>
      <c r="AI2834" s="11"/>
      <c r="AJ2834" s="11"/>
      <c r="AK2834" s="11"/>
      <c r="AL2834" s="11"/>
      <c r="AM2834" s="11"/>
    </row>
    <row r="2835" spans="17:39" x14ac:dyDescent="0.2">
      <c r="Q2835" s="11"/>
      <c r="Z2835"/>
      <c r="AA2835"/>
      <c r="AB2835"/>
      <c r="AC2835"/>
      <c r="AD2835"/>
      <c r="AE2835"/>
      <c r="AH2835" s="11"/>
      <c r="AI2835" s="11"/>
      <c r="AJ2835" s="11"/>
      <c r="AK2835" s="11"/>
      <c r="AL2835" s="11"/>
      <c r="AM2835" s="11"/>
    </row>
    <row r="2836" spans="17:39" x14ac:dyDescent="0.2">
      <c r="Q2836" s="11"/>
      <c r="Z2836"/>
      <c r="AA2836"/>
      <c r="AB2836"/>
      <c r="AC2836"/>
      <c r="AD2836"/>
      <c r="AE2836"/>
      <c r="AH2836" s="11"/>
      <c r="AI2836" s="11"/>
      <c r="AJ2836" s="11"/>
      <c r="AK2836" s="11"/>
      <c r="AL2836" s="11"/>
      <c r="AM2836" s="11"/>
    </row>
    <row r="2837" spans="17:39" x14ac:dyDescent="0.2">
      <c r="Q2837" s="11"/>
      <c r="Z2837"/>
      <c r="AA2837"/>
      <c r="AB2837"/>
      <c r="AC2837"/>
      <c r="AD2837"/>
      <c r="AE2837"/>
      <c r="AH2837" s="11"/>
      <c r="AI2837" s="11"/>
      <c r="AJ2837" s="11"/>
      <c r="AK2837" s="11"/>
      <c r="AL2837" s="11"/>
      <c r="AM2837" s="11"/>
    </row>
    <row r="2838" spans="17:39" x14ac:dyDescent="0.2">
      <c r="Q2838" s="11"/>
      <c r="Z2838"/>
      <c r="AA2838"/>
      <c r="AB2838"/>
      <c r="AC2838"/>
      <c r="AD2838"/>
      <c r="AE2838"/>
      <c r="AH2838" s="11"/>
      <c r="AI2838" s="11"/>
      <c r="AJ2838" s="11"/>
      <c r="AK2838" s="11"/>
      <c r="AL2838" s="11"/>
      <c r="AM2838" s="11"/>
    </row>
    <row r="2839" spans="17:39" x14ac:dyDescent="0.2">
      <c r="Q2839" s="11"/>
      <c r="Z2839"/>
      <c r="AA2839"/>
      <c r="AB2839"/>
      <c r="AC2839"/>
      <c r="AD2839"/>
      <c r="AE2839"/>
      <c r="AH2839" s="11"/>
      <c r="AI2839" s="11"/>
      <c r="AJ2839" s="11"/>
      <c r="AK2839" s="11"/>
      <c r="AL2839" s="11"/>
      <c r="AM2839" s="11"/>
    </row>
    <row r="2840" spans="17:39" x14ac:dyDescent="0.2">
      <c r="Q2840" s="11"/>
      <c r="Z2840"/>
      <c r="AA2840"/>
      <c r="AB2840"/>
      <c r="AC2840"/>
      <c r="AD2840"/>
      <c r="AE2840"/>
      <c r="AH2840" s="11"/>
      <c r="AI2840" s="11"/>
      <c r="AJ2840" s="11"/>
      <c r="AK2840" s="11"/>
      <c r="AL2840" s="11"/>
      <c r="AM2840" s="11"/>
    </row>
    <row r="2841" spans="17:39" x14ac:dyDescent="0.2">
      <c r="Q2841" s="11"/>
      <c r="Z2841"/>
      <c r="AA2841"/>
      <c r="AB2841"/>
      <c r="AC2841"/>
      <c r="AD2841"/>
      <c r="AE2841"/>
      <c r="AH2841" s="11"/>
      <c r="AI2841" s="11"/>
      <c r="AJ2841" s="11"/>
      <c r="AK2841" s="11"/>
      <c r="AL2841" s="11"/>
      <c r="AM2841" s="11"/>
    </row>
    <row r="2842" spans="17:39" x14ac:dyDescent="0.2">
      <c r="Q2842" s="11"/>
      <c r="Z2842"/>
      <c r="AA2842"/>
      <c r="AB2842"/>
      <c r="AC2842"/>
      <c r="AD2842"/>
      <c r="AE2842"/>
      <c r="AH2842" s="11"/>
      <c r="AI2842" s="11"/>
      <c r="AJ2842" s="11"/>
      <c r="AK2842" s="11"/>
      <c r="AL2842" s="11"/>
      <c r="AM2842" s="11"/>
    </row>
    <row r="2843" spans="17:39" x14ac:dyDescent="0.2">
      <c r="Q2843" s="11"/>
      <c r="Z2843"/>
      <c r="AA2843"/>
      <c r="AB2843"/>
      <c r="AC2843"/>
      <c r="AD2843"/>
      <c r="AE2843"/>
      <c r="AH2843" s="11"/>
      <c r="AI2843" s="11"/>
      <c r="AJ2843" s="11"/>
      <c r="AK2843" s="11"/>
      <c r="AL2843" s="11"/>
      <c r="AM2843" s="11"/>
    </row>
    <row r="2844" spans="17:39" x14ac:dyDescent="0.2">
      <c r="Q2844" s="11"/>
      <c r="Z2844"/>
      <c r="AA2844"/>
      <c r="AB2844"/>
      <c r="AC2844"/>
      <c r="AD2844"/>
      <c r="AE2844"/>
      <c r="AH2844" s="11"/>
      <c r="AI2844" s="11"/>
      <c r="AJ2844" s="11"/>
      <c r="AK2844" s="11"/>
      <c r="AL2844" s="11"/>
      <c r="AM2844" s="11"/>
    </row>
    <row r="2845" spans="17:39" x14ac:dyDescent="0.2">
      <c r="Q2845" s="11"/>
      <c r="Z2845"/>
      <c r="AA2845"/>
      <c r="AB2845"/>
      <c r="AC2845"/>
      <c r="AD2845"/>
      <c r="AE2845"/>
      <c r="AH2845" s="11"/>
      <c r="AI2845" s="11"/>
      <c r="AJ2845" s="11"/>
      <c r="AK2845" s="11"/>
      <c r="AL2845" s="11"/>
      <c r="AM2845" s="11"/>
    </row>
    <row r="2846" spans="17:39" x14ac:dyDescent="0.2">
      <c r="Q2846" s="11"/>
      <c r="Z2846"/>
      <c r="AA2846"/>
      <c r="AB2846"/>
      <c r="AC2846"/>
      <c r="AD2846"/>
      <c r="AE2846"/>
      <c r="AH2846" s="11"/>
      <c r="AI2846" s="11"/>
      <c r="AJ2846" s="11"/>
      <c r="AK2846" s="11"/>
      <c r="AL2846" s="11"/>
      <c r="AM2846" s="11"/>
    </row>
    <row r="2847" spans="17:39" x14ac:dyDescent="0.2">
      <c r="Q2847" s="11"/>
      <c r="Z2847"/>
      <c r="AA2847"/>
      <c r="AB2847"/>
      <c r="AC2847"/>
      <c r="AD2847"/>
      <c r="AE2847"/>
      <c r="AH2847" s="11"/>
      <c r="AI2847" s="11"/>
      <c r="AJ2847" s="11"/>
      <c r="AK2847" s="11"/>
      <c r="AL2847" s="11"/>
      <c r="AM2847" s="11"/>
    </row>
    <row r="2848" spans="17:39" x14ac:dyDescent="0.2">
      <c r="Q2848" s="11"/>
      <c r="Z2848"/>
      <c r="AA2848"/>
      <c r="AB2848"/>
      <c r="AC2848"/>
      <c r="AD2848"/>
      <c r="AE2848"/>
      <c r="AH2848" s="11"/>
      <c r="AI2848" s="11"/>
      <c r="AJ2848" s="11"/>
      <c r="AK2848" s="11"/>
      <c r="AL2848" s="11"/>
      <c r="AM2848" s="11"/>
    </row>
    <row r="2849" spans="17:39" x14ac:dyDescent="0.2">
      <c r="Q2849" s="11"/>
      <c r="Z2849"/>
      <c r="AA2849"/>
      <c r="AB2849"/>
      <c r="AC2849"/>
      <c r="AD2849"/>
      <c r="AE2849"/>
      <c r="AH2849" s="11"/>
      <c r="AI2849" s="11"/>
      <c r="AJ2849" s="11"/>
      <c r="AK2849" s="11"/>
      <c r="AL2849" s="11"/>
      <c r="AM2849" s="11"/>
    </row>
    <row r="2850" spans="17:39" x14ac:dyDescent="0.2">
      <c r="Q2850" s="11"/>
      <c r="Z2850"/>
      <c r="AA2850"/>
      <c r="AB2850"/>
      <c r="AC2850"/>
      <c r="AD2850"/>
      <c r="AE2850"/>
      <c r="AH2850" s="11"/>
      <c r="AI2850" s="11"/>
      <c r="AJ2850" s="11"/>
      <c r="AK2850" s="11"/>
      <c r="AL2850" s="11"/>
      <c r="AM2850" s="11"/>
    </row>
    <row r="2851" spans="17:39" x14ac:dyDescent="0.2">
      <c r="Q2851" s="11"/>
      <c r="Z2851"/>
      <c r="AA2851"/>
      <c r="AB2851"/>
      <c r="AC2851"/>
      <c r="AD2851"/>
      <c r="AE2851"/>
      <c r="AH2851" s="11"/>
      <c r="AI2851" s="11"/>
      <c r="AJ2851" s="11"/>
      <c r="AK2851" s="11"/>
      <c r="AL2851" s="11"/>
      <c r="AM2851" s="11"/>
    </row>
    <row r="2852" spans="17:39" x14ac:dyDescent="0.2">
      <c r="Q2852" s="11"/>
      <c r="Z2852"/>
      <c r="AA2852"/>
      <c r="AB2852"/>
      <c r="AC2852"/>
      <c r="AD2852"/>
      <c r="AE2852"/>
      <c r="AH2852" s="11"/>
      <c r="AI2852" s="11"/>
      <c r="AJ2852" s="11"/>
      <c r="AK2852" s="11"/>
      <c r="AL2852" s="11"/>
      <c r="AM2852" s="11"/>
    </row>
    <row r="2853" spans="17:39" x14ac:dyDescent="0.2">
      <c r="Q2853" s="11"/>
      <c r="Z2853"/>
      <c r="AA2853"/>
      <c r="AB2853"/>
      <c r="AC2853"/>
      <c r="AD2853"/>
      <c r="AE2853"/>
      <c r="AH2853" s="11"/>
      <c r="AI2853" s="11"/>
      <c r="AJ2853" s="11"/>
      <c r="AK2853" s="11"/>
      <c r="AL2853" s="11"/>
      <c r="AM2853" s="11"/>
    </row>
    <row r="2854" spans="17:39" x14ac:dyDescent="0.2">
      <c r="Q2854" s="11"/>
      <c r="Z2854"/>
      <c r="AA2854"/>
      <c r="AB2854"/>
      <c r="AC2854"/>
      <c r="AD2854"/>
      <c r="AE2854"/>
      <c r="AH2854" s="11"/>
      <c r="AI2854" s="11"/>
      <c r="AJ2854" s="11"/>
      <c r="AK2854" s="11"/>
      <c r="AL2854" s="11"/>
      <c r="AM2854" s="11"/>
    </row>
    <row r="2855" spans="17:39" x14ac:dyDescent="0.2">
      <c r="Q2855" s="11"/>
      <c r="Z2855"/>
      <c r="AA2855"/>
      <c r="AB2855"/>
      <c r="AC2855"/>
      <c r="AD2855"/>
      <c r="AE2855"/>
      <c r="AH2855" s="11"/>
      <c r="AI2855" s="11"/>
      <c r="AJ2855" s="11"/>
      <c r="AK2855" s="11"/>
      <c r="AL2855" s="11"/>
      <c r="AM2855" s="11"/>
    </row>
    <row r="2856" spans="17:39" x14ac:dyDescent="0.2">
      <c r="Q2856" s="11"/>
      <c r="Z2856"/>
      <c r="AA2856"/>
      <c r="AB2856"/>
      <c r="AC2856"/>
      <c r="AD2856"/>
      <c r="AE2856"/>
      <c r="AH2856" s="11"/>
      <c r="AI2856" s="11"/>
      <c r="AJ2856" s="11"/>
      <c r="AK2856" s="11"/>
      <c r="AL2856" s="11"/>
      <c r="AM2856" s="11"/>
    </row>
    <row r="2857" spans="17:39" x14ac:dyDescent="0.2">
      <c r="Q2857" s="11"/>
      <c r="Z2857"/>
      <c r="AA2857"/>
      <c r="AB2857"/>
      <c r="AC2857"/>
      <c r="AD2857"/>
      <c r="AE2857"/>
      <c r="AH2857" s="11"/>
      <c r="AI2857" s="11"/>
      <c r="AJ2857" s="11"/>
      <c r="AK2857" s="11"/>
      <c r="AL2857" s="11"/>
      <c r="AM2857" s="11"/>
    </row>
    <row r="2858" spans="17:39" x14ac:dyDescent="0.2">
      <c r="Q2858" s="11"/>
      <c r="Z2858"/>
      <c r="AA2858"/>
      <c r="AB2858"/>
      <c r="AC2858"/>
      <c r="AD2858"/>
      <c r="AE2858"/>
      <c r="AH2858" s="11"/>
      <c r="AI2858" s="11"/>
      <c r="AJ2858" s="11"/>
      <c r="AK2858" s="11"/>
      <c r="AL2858" s="11"/>
      <c r="AM2858" s="11"/>
    </row>
    <row r="2859" spans="17:39" x14ac:dyDescent="0.2">
      <c r="Q2859" s="11"/>
      <c r="Z2859"/>
      <c r="AA2859"/>
      <c r="AB2859"/>
      <c r="AC2859"/>
      <c r="AD2859"/>
      <c r="AE2859"/>
      <c r="AH2859" s="11"/>
      <c r="AI2859" s="11"/>
      <c r="AJ2859" s="11"/>
      <c r="AK2859" s="11"/>
      <c r="AL2859" s="11"/>
      <c r="AM2859" s="11"/>
    </row>
    <row r="2860" spans="17:39" x14ac:dyDescent="0.2">
      <c r="Q2860" s="11"/>
      <c r="Z2860"/>
      <c r="AA2860"/>
      <c r="AB2860"/>
      <c r="AC2860"/>
      <c r="AD2860"/>
      <c r="AE2860"/>
      <c r="AH2860" s="11"/>
      <c r="AI2860" s="11"/>
      <c r="AJ2860" s="11"/>
      <c r="AK2860" s="11"/>
      <c r="AL2860" s="11"/>
      <c r="AM2860" s="11"/>
    </row>
    <row r="2861" spans="17:39" x14ac:dyDescent="0.2">
      <c r="Q2861" s="11"/>
      <c r="Z2861"/>
      <c r="AA2861"/>
      <c r="AB2861"/>
      <c r="AC2861"/>
      <c r="AD2861"/>
      <c r="AE2861"/>
      <c r="AH2861" s="11"/>
      <c r="AI2861" s="11"/>
      <c r="AJ2861" s="11"/>
      <c r="AK2861" s="11"/>
      <c r="AL2861" s="11"/>
      <c r="AM2861" s="11"/>
    </row>
    <row r="2862" spans="17:39" x14ac:dyDescent="0.2">
      <c r="Q2862" s="11"/>
      <c r="Z2862"/>
      <c r="AA2862"/>
      <c r="AB2862"/>
      <c r="AC2862"/>
      <c r="AD2862"/>
      <c r="AE2862"/>
      <c r="AH2862" s="11"/>
      <c r="AI2862" s="11"/>
      <c r="AJ2862" s="11"/>
      <c r="AK2862" s="11"/>
      <c r="AL2862" s="11"/>
      <c r="AM2862" s="11"/>
    </row>
    <row r="2863" spans="17:39" x14ac:dyDescent="0.2">
      <c r="Q2863" s="11"/>
      <c r="Z2863"/>
      <c r="AA2863"/>
      <c r="AB2863"/>
      <c r="AC2863"/>
      <c r="AD2863"/>
      <c r="AE2863"/>
      <c r="AH2863" s="11"/>
      <c r="AI2863" s="11"/>
      <c r="AJ2863" s="11"/>
      <c r="AK2863" s="11"/>
      <c r="AL2863" s="11"/>
      <c r="AM2863" s="11"/>
    </row>
    <row r="2864" spans="17:39" x14ac:dyDescent="0.2">
      <c r="Q2864" s="11"/>
      <c r="Z2864"/>
      <c r="AA2864"/>
      <c r="AB2864"/>
      <c r="AC2864"/>
      <c r="AD2864"/>
      <c r="AE2864"/>
      <c r="AH2864" s="11"/>
      <c r="AI2864" s="11"/>
      <c r="AJ2864" s="11"/>
      <c r="AK2864" s="11"/>
      <c r="AL2864" s="11"/>
      <c r="AM2864" s="11"/>
    </row>
    <row r="2865" spans="17:39" x14ac:dyDescent="0.2">
      <c r="Q2865" s="11"/>
      <c r="Z2865"/>
      <c r="AA2865"/>
      <c r="AB2865"/>
      <c r="AC2865"/>
      <c r="AD2865"/>
      <c r="AE2865"/>
      <c r="AH2865" s="11"/>
      <c r="AI2865" s="11"/>
      <c r="AJ2865" s="11"/>
      <c r="AK2865" s="11"/>
      <c r="AL2865" s="11"/>
      <c r="AM2865" s="11"/>
    </row>
    <row r="2866" spans="17:39" x14ac:dyDescent="0.2">
      <c r="Q2866" s="11"/>
      <c r="Z2866"/>
      <c r="AA2866"/>
      <c r="AB2866"/>
      <c r="AC2866"/>
      <c r="AD2866"/>
      <c r="AE2866"/>
      <c r="AH2866" s="11"/>
      <c r="AI2866" s="11"/>
      <c r="AJ2866" s="11"/>
      <c r="AK2866" s="11"/>
      <c r="AL2866" s="11"/>
      <c r="AM2866" s="11"/>
    </row>
    <row r="2867" spans="17:39" x14ac:dyDescent="0.2">
      <c r="Q2867" s="11"/>
      <c r="Z2867"/>
      <c r="AA2867"/>
      <c r="AB2867"/>
      <c r="AC2867"/>
      <c r="AD2867"/>
      <c r="AE2867"/>
      <c r="AH2867" s="11"/>
      <c r="AI2867" s="11"/>
      <c r="AJ2867" s="11"/>
      <c r="AK2867" s="11"/>
      <c r="AL2867" s="11"/>
      <c r="AM2867" s="11"/>
    </row>
    <row r="2868" spans="17:39" x14ac:dyDescent="0.2">
      <c r="Q2868" s="11"/>
      <c r="Z2868"/>
      <c r="AA2868"/>
      <c r="AB2868"/>
      <c r="AC2868"/>
      <c r="AD2868"/>
      <c r="AE2868"/>
      <c r="AH2868" s="11"/>
      <c r="AI2868" s="11"/>
      <c r="AJ2868" s="11"/>
      <c r="AK2868" s="11"/>
      <c r="AL2868" s="11"/>
      <c r="AM2868" s="11"/>
    </row>
    <row r="2869" spans="17:39" x14ac:dyDescent="0.2">
      <c r="Q2869" s="11"/>
      <c r="Z2869"/>
      <c r="AA2869"/>
      <c r="AB2869"/>
      <c r="AC2869"/>
      <c r="AD2869"/>
      <c r="AE2869"/>
      <c r="AH2869" s="11"/>
      <c r="AI2869" s="11"/>
      <c r="AJ2869" s="11"/>
      <c r="AK2869" s="11"/>
      <c r="AL2869" s="11"/>
      <c r="AM2869" s="11"/>
    </row>
    <row r="2870" spans="17:39" x14ac:dyDescent="0.2">
      <c r="Q2870" s="11"/>
      <c r="Z2870"/>
      <c r="AA2870"/>
      <c r="AB2870"/>
      <c r="AC2870"/>
      <c r="AD2870"/>
      <c r="AE2870"/>
      <c r="AH2870" s="11"/>
      <c r="AI2870" s="11"/>
      <c r="AJ2870" s="11"/>
      <c r="AK2870" s="11"/>
      <c r="AL2870" s="11"/>
      <c r="AM2870" s="11"/>
    </row>
    <row r="2871" spans="17:39" x14ac:dyDescent="0.2">
      <c r="Q2871" s="11"/>
      <c r="Z2871"/>
      <c r="AA2871"/>
      <c r="AB2871"/>
      <c r="AC2871"/>
      <c r="AD2871"/>
      <c r="AE2871"/>
      <c r="AH2871" s="11"/>
      <c r="AI2871" s="11"/>
      <c r="AJ2871" s="11"/>
      <c r="AK2871" s="11"/>
      <c r="AL2871" s="11"/>
      <c r="AM2871" s="11"/>
    </row>
    <row r="2872" spans="17:39" x14ac:dyDescent="0.2">
      <c r="Q2872" s="11"/>
      <c r="Z2872"/>
      <c r="AA2872"/>
      <c r="AB2872"/>
      <c r="AC2872"/>
      <c r="AD2872"/>
      <c r="AE2872"/>
      <c r="AH2872" s="11"/>
      <c r="AI2872" s="11"/>
      <c r="AJ2872" s="11"/>
      <c r="AK2872" s="11"/>
      <c r="AL2872" s="11"/>
      <c r="AM2872" s="11"/>
    </row>
    <row r="2873" spans="17:39" x14ac:dyDescent="0.2">
      <c r="Q2873" s="11"/>
      <c r="Z2873"/>
      <c r="AA2873"/>
      <c r="AB2873"/>
      <c r="AC2873"/>
      <c r="AD2873"/>
      <c r="AE2873"/>
      <c r="AH2873" s="11"/>
      <c r="AI2873" s="11"/>
      <c r="AJ2873" s="11"/>
      <c r="AK2873" s="11"/>
      <c r="AL2873" s="11"/>
      <c r="AM2873" s="11"/>
    </row>
    <row r="2874" spans="17:39" x14ac:dyDescent="0.2">
      <c r="Q2874" s="11"/>
      <c r="Z2874"/>
      <c r="AA2874"/>
      <c r="AB2874"/>
      <c r="AC2874"/>
      <c r="AD2874"/>
      <c r="AE2874"/>
      <c r="AH2874" s="11"/>
      <c r="AI2874" s="11"/>
      <c r="AJ2874" s="11"/>
      <c r="AK2874" s="11"/>
      <c r="AL2874" s="11"/>
      <c r="AM2874" s="11"/>
    </row>
    <row r="2875" spans="17:39" x14ac:dyDescent="0.2">
      <c r="Q2875" s="11"/>
      <c r="Z2875"/>
      <c r="AA2875"/>
      <c r="AB2875"/>
      <c r="AC2875"/>
      <c r="AD2875"/>
      <c r="AE2875"/>
      <c r="AH2875" s="11"/>
      <c r="AI2875" s="11"/>
      <c r="AJ2875" s="11"/>
      <c r="AK2875" s="11"/>
      <c r="AL2875" s="11"/>
      <c r="AM2875" s="11"/>
    </row>
    <row r="2876" spans="17:39" x14ac:dyDescent="0.2">
      <c r="Q2876" s="11"/>
      <c r="Z2876"/>
      <c r="AA2876"/>
      <c r="AB2876"/>
      <c r="AC2876"/>
      <c r="AD2876"/>
      <c r="AE2876"/>
      <c r="AH2876" s="11"/>
      <c r="AI2876" s="11"/>
      <c r="AJ2876" s="11"/>
      <c r="AK2876" s="11"/>
      <c r="AL2876" s="11"/>
      <c r="AM2876" s="11"/>
    </row>
    <row r="2877" spans="17:39" x14ac:dyDescent="0.2">
      <c r="Q2877" s="11"/>
      <c r="Z2877"/>
      <c r="AA2877"/>
      <c r="AB2877"/>
      <c r="AC2877"/>
      <c r="AD2877"/>
      <c r="AE2877"/>
      <c r="AH2877" s="11"/>
      <c r="AI2877" s="11"/>
      <c r="AJ2877" s="11"/>
      <c r="AK2877" s="11"/>
      <c r="AL2877" s="11"/>
      <c r="AM2877" s="11"/>
    </row>
    <row r="2878" spans="17:39" x14ac:dyDescent="0.2">
      <c r="Q2878" s="11"/>
      <c r="Z2878"/>
      <c r="AA2878"/>
      <c r="AB2878"/>
      <c r="AC2878"/>
      <c r="AD2878"/>
      <c r="AE2878"/>
      <c r="AH2878" s="11"/>
      <c r="AI2878" s="11"/>
      <c r="AJ2878" s="11"/>
      <c r="AK2878" s="11"/>
      <c r="AL2878" s="11"/>
      <c r="AM2878" s="11"/>
    </row>
    <row r="2879" spans="17:39" x14ac:dyDescent="0.2">
      <c r="Q2879" s="11"/>
      <c r="Z2879"/>
      <c r="AA2879"/>
      <c r="AB2879"/>
      <c r="AC2879"/>
      <c r="AD2879"/>
      <c r="AE2879"/>
      <c r="AH2879" s="11"/>
      <c r="AI2879" s="11"/>
      <c r="AJ2879" s="11"/>
      <c r="AK2879" s="11"/>
      <c r="AL2879" s="11"/>
      <c r="AM2879" s="11"/>
    </row>
    <row r="2880" spans="17:39" x14ac:dyDescent="0.2">
      <c r="Q2880" s="11"/>
      <c r="Z2880"/>
      <c r="AA2880"/>
      <c r="AB2880"/>
      <c r="AC2880"/>
      <c r="AD2880"/>
      <c r="AE2880"/>
      <c r="AH2880" s="11"/>
      <c r="AI2880" s="11"/>
      <c r="AJ2880" s="11"/>
      <c r="AK2880" s="11"/>
      <c r="AL2880" s="11"/>
      <c r="AM2880" s="11"/>
    </row>
    <row r="2881" spans="17:39" x14ac:dyDescent="0.2">
      <c r="Q2881" s="11"/>
      <c r="Z2881"/>
      <c r="AA2881"/>
      <c r="AB2881"/>
      <c r="AC2881"/>
      <c r="AD2881"/>
      <c r="AE2881"/>
      <c r="AH2881" s="11"/>
      <c r="AI2881" s="11"/>
      <c r="AJ2881" s="11"/>
      <c r="AK2881" s="11"/>
      <c r="AL2881" s="11"/>
      <c r="AM2881" s="11"/>
    </row>
    <row r="2882" spans="17:39" x14ac:dyDescent="0.2">
      <c r="Q2882" s="11"/>
      <c r="Z2882"/>
      <c r="AA2882"/>
      <c r="AB2882"/>
      <c r="AC2882"/>
      <c r="AD2882"/>
      <c r="AE2882"/>
      <c r="AH2882" s="11"/>
      <c r="AI2882" s="11"/>
      <c r="AJ2882" s="11"/>
      <c r="AK2882" s="11"/>
      <c r="AL2882" s="11"/>
      <c r="AM2882" s="11"/>
    </row>
    <row r="2883" spans="17:39" x14ac:dyDescent="0.2">
      <c r="Q2883" s="11"/>
      <c r="Z2883"/>
      <c r="AA2883"/>
      <c r="AB2883"/>
      <c r="AC2883"/>
      <c r="AD2883"/>
      <c r="AE2883"/>
      <c r="AH2883" s="11"/>
      <c r="AI2883" s="11"/>
      <c r="AJ2883" s="11"/>
      <c r="AK2883" s="11"/>
      <c r="AL2883" s="11"/>
      <c r="AM2883" s="11"/>
    </row>
    <row r="2884" spans="17:39" x14ac:dyDescent="0.2">
      <c r="Q2884" s="11"/>
      <c r="Z2884"/>
      <c r="AA2884"/>
      <c r="AB2884"/>
      <c r="AC2884"/>
      <c r="AD2884"/>
      <c r="AE2884"/>
      <c r="AH2884" s="11"/>
      <c r="AI2884" s="11"/>
      <c r="AJ2884" s="11"/>
      <c r="AK2884" s="11"/>
      <c r="AL2884" s="11"/>
      <c r="AM2884" s="11"/>
    </row>
    <row r="2885" spans="17:39" x14ac:dyDescent="0.2">
      <c r="Q2885" s="11"/>
      <c r="Z2885"/>
      <c r="AA2885"/>
      <c r="AB2885"/>
      <c r="AC2885"/>
      <c r="AD2885"/>
      <c r="AE2885"/>
      <c r="AH2885" s="11"/>
      <c r="AI2885" s="11"/>
      <c r="AJ2885" s="11"/>
      <c r="AK2885" s="11"/>
      <c r="AL2885" s="11"/>
      <c r="AM2885" s="11"/>
    </row>
    <row r="2886" spans="17:39" x14ac:dyDescent="0.2">
      <c r="Q2886" s="11"/>
      <c r="Z2886"/>
      <c r="AA2886"/>
      <c r="AB2886"/>
      <c r="AC2886"/>
      <c r="AD2886"/>
      <c r="AE2886"/>
      <c r="AH2886" s="11"/>
      <c r="AI2886" s="11"/>
      <c r="AJ2886" s="11"/>
      <c r="AK2886" s="11"/>
      <c r="AL2886" s="11"/>
      <c r="AM2886" s="11"/>
    </row>
    <row r="2887" spans="17:39" x14ac:dyDescent="0.2">
      <c r="Q2887" s="11"/>
      <c r="Z2887"/>
      <c r="AA2887"/>
      <c r="AB2887"/>
      <c r="AC2887"/>
      <c r="AD2887"/>
      <c r="AE2887"/>
      <c r="AH2887" s="11"/>
      <c r="AI2887" s="11"/>
      <c r="AJ2887" s="11"/>
      <c r="AK2887" s="11"/>
      <c r="AL2887" s="11"/>
      <c r="AM2887" s="11"/>
    </row>
    <row r="2888" spans="17:39" x14ac:dyDescent="0.2">
      <c r="Q2888" s="11"/>
      <c r="Z2888"/>
      <c r="AA2888"/>
      <c r="AB2888"/>
      <c r="AC2888"/>
      <c r="AD2888"/>
      <c r="AE2888"/>
      <c r="AH2888" s="11"/>
      <c r="AI2888" s="11"/>
      <c r="AJ2888" s="11"/>
      <c r="AK2888" s="11"/>
      <c r="AL2888" s="11"/>
      <c r="AM2888" s="11"/>
    </row>
    <row r="2889" spans="17:39" x14ac:dyDescent="0.2">
      <c r="Q2889" s="11"/>
      <c r="Z2889"/>
      <c r="AA2889"/>
      <c r="AB2889"/>
      <c r="AC2889"/>
      <c r="AD2889"/>
      <c r="AE2889"/>
      <c r="AH2889" s="11"/>
      <c r="AI2889" s="11"/>
      <c r="AJ2889" s="11"/>
      <c r="AK2889" s="11"/>
      <c r="AL2889" s="11"/>
      <c r="AM2889" s="11"/>
    </row>
    <row r="2890" spans="17:39" x14ac:dyDescent="0.2">
      <c r="Q2890" s="11"/>
      <c r="Z2890"/>
      <c r="AA2890"/>
      <c r="AB2890"/>
      <c r="AC2890"/>
      <c r="AD2890"/>
      <c r="AE2890"/>
      <c r="AH2890" s="11"/>
      <c r="AI2890" s="11"/>
      <c r="AJ2890" s="11"/>
      <c r="AK2890" s="11"/>
      <c r="AL2890" s="11"/>
      <c r="AM2890" s="11"/>
    </row>
    <row r="2891" spans="17:39" x14ac:dyDescent="0.2">
      <c r="Q2891" s="11"/>
      <c r="Z2891"/>
      <c r="AA2891"/>
      <c r="AB2891"/>
      <c r="AC2891"/>
      <c r="AD2891"/>
      <c r="AE2891"/>
      <c r="AH2891" s="11"/>
      <c r="AI2891" s="11"/>
      <c r="AJ2891" s="11"/>
      <c r="AK2891" s="11"/>
      <c r="AL2891" s="11"/>
      <c r="AM2891" s="11"/>
    </row>
    <row r="2892" spans="17:39" x14ac:dyDescent="0.2">
      <c r="Q2892" s="11"/>
      <c r="Z2892"/>
      <c r="AA2892"/>
      <c r="AB2892"/>
      <c r="AC2892"/>
      <c r="AD2892"/>
      <c r="AE2892"/>
      <c r="AH2892" s="11"/>
      <c r="AI2892" s="11"/>
      <c r="AJ2892" s="11"/>
      <c r="AK2892" s="11"/>
      <c r="AL2892" s="11"/>
      <c r="AM2892" s="11"/>
    </row>
    <row r="2893" spans="17:39" x14ac:dyDescent="0.2">
      <c r="Q2893" s="11"/>
      <c r="Z2893"/>
      <c r="AA2893"/>
      <c r="AB2893"/>
      <c r="AC2893"/>
      <c r="AD2893"/>
      <c r="AE2893"/>
      <c r="AH2893" s="11"/>
      <c r="AI2893" s="11"/>
      <c r="AJ2893" s="11"/>
      <c r="AK2893" s="11"/>
      <c r="AL2893" s="11"/>
      <c r="AM2893" s="11"/>
    </row>
    <row r="2894" spans="17:39" x14ac:dyDescent="0.2">
      <c r="Q2894" s="11"/>
      <c r="Z2894"/>
      <c r="AA2894"/>
      <c r="AB2894"/>
      <c r="AC2894"/>
      <c r="AD2894"/>
      <c r="AE2894"/>
      <c r="AH2894" s="11"/>
      <c r="AI2894" s="11"/>
      <c r="AJ2894" s="11"/>
      <c r="AK2894" s="11"/>
      <c r="AL2894" s="11"/>
      <c r="AM2894" s="11"/>
    </row>
    <row r="2895" spans="17:39" x14ac:dyDescent="0.2">
      <c r="Q2895" s="11"/>
      <c r="Z2895"/>
      <c r="AA2895"/>
      <c r="AB2895"/>
      <c r="AC2895"/>
      <c r="AD2895"/>
      <c r="AE2895"/>
      <c r="AH2895" s="11"/>
      <c r="AI2895" s="11"/>
      <c r="AJ2895" s="11"/>
      <c r="AK2895" s="11"/>
      <c r="AL2895" s="11"/>
      <c r="AM2895" s="11"/>
    </row>
    <row r="2896" spans="17:39" x14ac:dyDescent="0.2">
      <c r="Q2896" s="11"/>
      <c r="Z2896"/>
      <c r="AA2896"/>
      <c r="AB2896"/>
      <c r="AC2896"/>
      <c r="AD2896"/>
      <c r="AE2896"/>
      <c r="AH2896" s="11"/>
      <c r="AI2896" s="11"/>
      <c r="AJ2896" s="11"/>
      <c r="AK2896" s="11"/>
      <c r="AL2896" s="11"/>
      <c r="AM2896" s="11"/>
    </row>
    <row r="2897" spans="17:39" x14ac:dyDescent="0.2">
      <c r="Q2897" s="11"/>
      <c r="Z2897"/>
      <c r="AA2897"/>
      <c r="AB2897"/>
      <c r="AC2897"/>
      <c r="AD2897"/>
      <c r="AE2897"/>
      <c r="AH2897" s="11"/>
      <c r="AI2897" s="11"/>
      <c r="AJ2897" s="11"/>
      <c r="AK2897" s="11"/>
      <c r="AL2897" s="11"/>
      <c r="AM2897" s="11"/>
    </row>
    <row r="2898" spans="17:39" x14ac:dyDescent="0.2">
      <c r="Q2898" s="11"/>
      <c r="Z2898"/>
      <c r="AA2898"/>
      <c r="AB2898"/>
      <c r="AC2898"/>
      <c r="AD2898"/>
      <c r="AE2898"/>
      <c r="AH2898" s="11"/>
      <c r="AI2898" s="11"/>
      <c r="AJ2898" s="11"/>
      <c r="AK2898" s="11"/>
      <c r="AL2898" s="11"/>
      <c r="AM2898" s="11"/>
    </row>
    <row r="2899" spans="17:39" x14ac:dyDescent="0.2">
      <c r="Q2899" s="11"/>
      <c r="Z2899"/>
      <c r="AA2899"/>
      <c r="AB2899"/>
      <c r="AC2899"/>
      <c r="AD2899"/>
      <c r="AE2899"/>
      <c r="AH2899" s="11"/>
      <c r="AI2899" s="11"/>
      <c r="AJ2899" s="11"/>
      <c r="AK2899" s="11"/>
      <c r="AL2899" s="11"/>
      <c r="AM2899" s="11"/>
    </row>
    <row r="2900" spans="17:39" x14ac:dyDescent="0.2">
      <c r="Q2900" s="11"/>
      <c r="Z2900"/>
      <c r="AA2900"/>
      <c r="AB2900"/>
      <c r="AC2900"/>
      <c r="AD2900"/>
      <c r="AE2900"/>
      <c r="AH2900" s="11"/>
      <c r="AI2900" s="11"/>
      <c r="AJ2900" s="11"/>
      <c r="AK2900" s="11"/>
      <c r="AL2900" s="11"/>
      <c r="AM2900" s="11"/>
    </row>
    <row r="2901" spans="17:39" x14ac:dyDescent="0.2">
      <c r="Q2901" s="11"/>
      <c r="Z2901"/>
      <c r="AA2901"/>
      <c r="AB2901"/>
      <c r="AC2901"/>
      <c r="AD2901"/>
      <c r="AE2901"/>
      <c r="AH2901" s="11"/>
      <c r="AI2901" s="11"/>
      <c r="AJ2901" s="11"/>
      <c r="AK2901" s="11"/>
      <c r="AL2901" s="11"/>
      <c r="AM2901" s="11"/>
    </row>
    <row r="2902" spans="17:39" x14ac:dyDescent="0.2">
      <c r="Q2902" s="11"/>
      <c r="Z2902"/>
      <c r="AA2902"/>
      <c r="AB2902"/>
      <c r="AC2902"/>
      <c r="AD2902"/>
      <c r="AE2902"/>
      <c r="AH2902" s="11"/>
      <c r="AI2902" s="11"/>
      <c r="AJ2902" s="11"/>
      <c r="AK2902" s="11"/>
      <c r="AL2902" s="11"/>
      <c r="AM2902" s="11"/>
    </row>
    <row r="2903" spans="17:39" x14ac:dyDescent="0.2">
      <c r="Q2903" s="11"/>
      <c r="Z2903"/>
      <c r="AA2903"/>
      <c r="AB2903"/>
      <c r="AC2903"/>
      <c r="AD2903"/>
      <c r="AE2903"/>
      <c r="AH2903" s="11"/>
      <c r="AI2903" s="11"/>
      <c r="AJ2903" s="11"/>
      <c r="AK2903" s="11"/>
      <c r="AL2903" s="11"/>
      <c r="AM2903" s="11"/>
    </row>
    <row r="2904" spans="17:39" x14ac:dyDescent="0.2">
      <c r="Q2904" s="11"/>
      <c r="Z2904"/>
      <c r="AA2904"/>
      <c r="AB2904"/>
      <c r="AC2904"/>
      <c r="AD2904"/>
      <c r="AE2904"/>
      <c r="AH2904" s="11"/>
      <c r="AI2904" s="11"/>
      <c r="AJ2904" s="11"/>
      <c r="AK2904" s="11"/>
      <c r="AL2904" s="11"/>
      <c r="AM2904" s="11"/>
    </row>
    <row r="2905" spans="17:39" x14ac:dyDescent="0.2">
      <c r="Q2905" s="11"/>
      <c r="Z2905"/>
      <c r="AA2905"/>
      <c r="AB2905"/>
      <c r="AC2905"/>
      <c r="AD2905"/>
      <c r="AE2905"/>
      <c r="AH2905" s="11"/>
      <c r="AI2905" s="11"/>
      <c r="AJ2905" s="11"/>
      <c r="AK2905" s="11"/>
      <c r="AL2905" s="11"/>
      <c r="AM2905" s="11"/>
    </row>
    <row r="2906" spans="17:39" x14ac:dyDescent="0.2">
      <c r="Q2906" s="11"/>
      <c r="Z2906"/>
      <c r="AA2906"/>
      <c r="AB2906"/>
      <c r="AC2906"/>
      <c r="AD2906"/>
      <c r="AE2906"/>
      <c r="AH2906" s="11"/>
      <c r="AI2906" s="11"/>
      <c r="AJ2906" s="11"/>
      <c r="AK2906" s="11"/>
      <c r="AL2906" s="11"/>
      <c r="AM2906" s="11"/>
    </row>
    <row r="2907" spans="17:39" x14ac:dyDescent="0.2">
      <c r="Q2907" s="11"/>
      <c r="Z2907"/>
      <c r="AA2907"/>
      <c r="AB2907"/>
      <c r="AC2907"/>
      <c r="AD2907"/>
      <c r="AE2907"/>
      <c r="AH2907" s="11"/>
      <c r="AI2907" s="11"/>
      <c r="AJ2907" s="11"/>
      <c r="AK2907" s="11"/>
      <c r="AL2907" s="11"/>
      <c r="AM2907" s="11"/>
    </row>
    <row r="2908" spans="17:39" x14ac:dyDescent="0.2">
      <c r="Q2908" s="11"/>
      <c r="Z2908"/>
      <c r="AA2908"/>
      <c r="AB2908"/>
      <c r="AC2908"/>
      <c r="AD2908"/>
      <c r="AE2908"/>
      <c r="AH2908" s="11"/>
      <c r="AI2908" s="11"/>
      <c r="AJ2908" s="11"/>
      <c r="AK2908" s="11"/>
      <c r="AL2908" s="11"/>
      <c r="AM2908" s="11"/>
    </row>
    <row r="2909" spans="17:39" x14ac:dyDescent="0.2">
      <c r="Q2909" s="11"/>
      <c r="Z2909"/>
      <c r="AA2909"/>
      <c r="AB2909"/>
      <c r="AC2909"/>
      <c r="AD2909"/>
      <c r="AE2909"/>
      <c r="AH2909" s="11"/>
      <c r="AI2909" s="11"/>
      <c r="AJ2909" s="11"/>
      <c r="AK2909" s="11"/>
      <c r="AL2909" s="11"/>
      <c r="AM2909" s="11"/>
    </row>
    <row r="2910" spans="17:39" x14ac:dyDescent="0.2">
      <c r="Q2910" s="11"/>
      <c r="Z2910"/>
      <c r="AA2910"/>
      <c r="AB2910"/>
      <c r="AC2910"/>
      <c r="AD2910"/>
      <c r="AE2910"/>
      <c r="AH2910" s="11"/>
      <c r="AI2910" s="11"/>
      <c r="AJ2910" s="11"/>
      <c r="AK2910" s="11"/>
      <c r="AL2910" s="11"/>
      <c r="AM2910" s="11"/>
    </row>
    <row r="2911" spans="17:39" x14ac:dyDescent="0.2">
      <c r="Q2911" s="11"/>
      <c r="Z2911"/>
      <c r="AA2911"/>
      <c r="AB2911"/>
      <c r="AC2911"/>
      <c r="AD2911"/>
      <c r="AE2911"/>
      <c r="AH2911" s="11"/>
      <c r="AI2911" s="11"/>
      <c r="AJ2911" s="11"/>
      <c r="AK2911" s="11"/>
      <c r="AL2911" s="11"/>
      <c r="AM2911" s="11"/>
    </row>
    <row r="2912" spans="17:39" x14ac:dyDescent="0.2">
      <c r="Q2912" s="11"/>
      <c r="Z2912"/>
      <c r="AA2912"/>
      <c r="AB2912"/>
      <c r="AC2912"/>
      <c r="AD2912"/>
      <c r="AE2912"/>
      <c r="AH2912" s="11"/>
      <c r="AI2912" s="11"/>
      <c r="AJ2912" s="11"/>
      <c r="AK2912" s="11"/>
      <c r="AL2912" s="11"/>
      <c r="AM2912" s="11"/>
    </row>
    <row r="2913" spans="17:39" x14ac:dyDescent="0.2">
      <c r="Q2913" s="11"/>
      <c r="Z2913"/>
      <c r="AA2913"/>
      <c r="AB2913"/>
      <c r="AC2913"/>
      <c r="AD2913"/>
      <c r="AE2913"/>
      <c r="AH2913" s="11"/>
      <c r="AI2913" s="11"/>
      <c r="AJ2913" s="11"/>
      <c r="AK2913" s="11"/>
      <c r="AL2913" s="11"/>
      <c r="AM2913" s="11"/>
    </row>
    <row r="2914" spans="17:39" x14ac:dyDescent="0.2">
      <c r="Q2914" s="11"/>
      <c r="Z2914"/>
      <c r="AA2914"/>
      <c r="AB2914"/>
      <c r="AC2914"/>
      <c r="AD2914"/>
      <c r="AE2914"/>
      <c r="AH2914" s="11"/>
      <c r="AI2914" s="11"/>
      <c r="AJ2914" s="11"/>
      <c r="AK2914" s="11"/>
      <c r="AL2914" s="11"/>
      <c r="AM2914" s="11"/>
    </row>
    <row r="2915" spans="17:39" x14ac:dyDescent="0.2">
      <c r="Q2915" s="11"/>
      <c r="Z2915"/>
      <c r="AA2915"/>
      <c r="AB2915"/>
      <c r="AC2915"/>
      <c r="AD2915"/>
      <c r="AE2915"/>
      <c r="AH2915" s="11"/>
      <c r="AI2915" s="11"/>
      <c r="AJ2915" s="11"/>
      <c r="AK2915" s="11"/>
      <c r="AL2915" s="11"/>
      <c r="AM2915" s="11"/>
    </row>
    <row r="2916" spans="17:39" x14ac:dyDescent="0.2">
      <c r="Q2916" s="11"/>
      <c r="Z2916"/>
      <c r="AA2916"/>
      <c r="AB2916"/>
      <c r="AC2916"/>
      <c r="AD2916"/>
      <c r="AE2916"/>
      <c r="AH2916" s="11"/>
      <c r="AI2916" s="11"/>
      <c r="AJ2916" s="11"/>
      <c r="AK2916" s="11"/>
      <c r="AL2916" s="11"/>
      <c r="AM2916" s="11"/>
    </row>
    <row r="2917" spans="17:39" x14ac:dyDescent="0.2">
      <c r="Q2917" s="11"/>
      <c r="Z2917"/>
      <c r="AA2917"/>
      <c r="AB2917"/>
      <c r="AC2917"/>
      <c r="AD2917"/>
      <c r="AE2917"/>
      <c r="AH2917" s="11"/>
      <c r="AI2917" s="11"/>
      <c r="AJ2917" s="11"/>
      <c r="AK2917" s="11"/>
      <c r="AL2917" s="11"/>
      <c r="AM2917" s="11"/>
    </row>
    <row r="2918" spans="17:39" x14ac:dyDescent="0.2">
      <c r="Q2918" s="11"/>
      <c r="Z2918"/>
      <c r="AA2918"/>
      <c r="AB2918"/>
      <c r="AC2918"/>
      <c r="AD2918"/>
      <c r="AE2918"/>
      <c r="AH2918" s="11"/>
      <c r="AI2918" s="11"/>
      <c r="AJ2918" s="11"/>
      <c r="AK2918" s="11"/>
      <c r="AL2918" s="11"/>
      <c r="AM2918" s="11"/>
    </row>
    <row r="2919" spans="17:39" x14ac:dyDescent="0.2">
      <c r="Q2919" s="11"/>
      <c r="Z2919"/>
      <c r="AA2919"/>
      <c r="AB2919"/>
      <c r="AC2919"/>
      <c r="AD2919"/>
      <c r="AE2919"/>
      <c r="AH2919" s="11"/>
      <c r="AI2919" s="11"/>
      <c r="AJ2919" s="11"/>
      <c r="AK2919" s="11"/>
      <c r="AL2919" s="11"/>
      <c r="AM2919" s="11"/>
    </row>
    <row r="2920" spans="17:39" x14ac:dyDescent="0.2">
      <c r="Q2920" s="11"/>
      <c r="Z2920"/>
      <c r="AA2920"/>
      <c r="AB2920"/>
      <c r="AC2920"/>
      <c r="AD2920"/>
      <c r="AE2920"/>
      <c r="AH2920" s="11"/>
      <c r="AI2920" s="11"/>
      <c r="AJ2920" s="11"/>
      <c r="AK2920" s="11"/>
      <c r="AL2920" s="11"/>
      <c r="AM2920" s="11"/>
    </row>
    <row r="2921" spans="17:39" x14ac:dyDescent="0.2">
      <c r="Q2921" s="11"/>
      <c r="Z2921"/>
      <c r="AA2921"/>
      <c r="AB2921"/>
      <c r="AC2921"/>
      <c r="AD2921"/>
      <c r="AE2921"/>
      <c r="AH2921" s="11"/>
      <c r="AI2921" s="11"/>
      <c r="AJ2921" s="11"/>
      <c r="AK2921" s="11"/>
      <c r="AL2921" s="11"/>
      <c r="AM2921" s="11"/>
    </row>
    <row r="2922" spans="17:39" x14ac:dyDescent="0.2">
      <c r="Q2922" s="11"/>
      <c r="Z2922"/>
      <c r="AA2922"/>
      <c r="AB2922"/>
      <c r="AC2922"/>
      <c r="AD2922"/>
      <c r="AE2922"/>
      <c r="AH2922" s="11"/>
      <c r="AI2922" s="11"/>
      <c r="AJ2922" s="11"/>
      <c r="AK2922" s="11"/>
      <c r="AL2922" s="11"/>
      <c r="AM2922" s="11"/>
    </row>
    <row r="2923" spans="17:39" x14ac:dyDescent="0.2">
      <c r="Q2923" s="11"/>
      <c r="Z2923"/>
      <c r="AA2923"/>
      <c r="AB2923"/>
      <c r="AC2923"/>
      <c r="AD2923"/>
      <c r="AE2923"/>
      <c r="AH2923" s="11"/>
      <c r="AI2923" s="11"/>
      <c r="AJ2923" s="11"/>
      <c r="AK2923" s="11"/>
      <c r="AL2923" s="11"/>
      <c r="AM2923" s="11"/>
    </row>
    <row r="2924" spans="17:39" x14ac:dyDescent="0.2">
      <c r="Q2924" s="11"/>
      <c r="Z2924"/>
      <c r="AA2924"/>
      <c r="AB2924"/>
      <c r="AC2924"/>
      <c r="AD2924"/>
      <c r="AE2924"/>
      <c r="AH2924" s="11"/>
      <c r="AI2924" s="11"/>
      <c r="AJ2924" s="11"/>
      <c r="AK2924" s="11"/>
      <c r="AL2924" s="11"/>
      <c r="AM2924" s="11"/>
    </row>
    <row r="2925" spans="17:39" x14ac:dyDescent="0.2">
      <c r="Q2925" s="11"/>
      <c r="Z2925"/>
      <c r="AA2925"/>
      <c r="AB2925"/>
      <c r="AC2925"/>
      <c r="AD2925"/>
      <c r="AE2925"/>
      <c r="AH2925" s="11"/>
      <c r="AI2925" s="11"/>
      <c r="AJ2925" s="11"/>
      <c r="AK2925" s="11"/>
      <c r="AL2925" s="11"/>
      <c r="AM2925" s="11"/>
    </row>
    <row r="2926" spans="17:39" x14ac:dyDescent="0.2">
      <c r="Q2926" s="11"/>
      <c r="Z2926"/>
      <c r="AA2926"/>
      <c r="AB2926"/>
      <c r="AC2926"/>
      <c r="AD2926"/>
      <c r="AE2926"/>
      <c r="AH2926" s="11"/>
      <c r="AI2926" s="11"/>
      <c r="AJ2926" s="11"/>
      <c r="AK2926" s="11"/>
      <c r="AL2926" s="11"/>
      <c r="AM2926" s="11"/>
    </row>
    <row r="2927" spans="17:39" x14ac:dyDescent="0.2">
      <c r="Q2927" s="11"/>
      <c r="Z2927"/>
      <c r="AA2927"/>
      <c r="AB2927"/>
      <c r="AC2927"/>
      <c r="AD2927"/>
      <c r="AE2927"/>
      <c r="AH2927" s="11"/>
      <c r="AI2927" s="11"/>
      <c r="AJ2927" s="11"/>
      <c r="AK2927" s="11"/>
      <c r="AL2927" s="11"/>
      <c r="AM2927" s="11"/>
    </row>
    <row r="2928" spans="17:39" x14ac:dyDescent="0.2">
      <c r="Q2928" s="11"/>
      <c r="Z2928"/>
      <c r="AA2928"/>
      <c r="AB2928"/>
      <c r="AC2928"/>
      <c r="AD2928"/>
      <c r="AE2928"/>
      <c r="AH2928" s="11"/>
      <c r="AI2928" s="11"/>
      <c r="AJ2928" s="11"/>
      <c r="AK2928" s="11"/>
      <c r="AL2928" s="11"/>
      <c r="AM2928" s="11"/>
    </row>
    <row r="2929" spans="17:39" x14ac:dyDescent="0.2">
      <c r="Q2929" s="11"/>
      <c r="Z2929"/>
      <c r="AA2929"/>
      <c r="AB2929"/>
      <c r="AC2929"/>
      <c r="AD2929"/>
      <c r="AE2929"/>
      <c r="AH2929" s="11"/>
      <c r="AI2929" s="11"/>
      <c r="AJ2929" s="11"/>
      <c r="AK2929" s="11"/>
      <c r="AL2929" s="11"/>
      <c r="AM2929" s="11"/>
    </row>
    <row r="2930" spans="17:39" x14ac:dyDescent="0.2">
      <c r="Q2930" s="11"/>
      <c r="Z2930"/>
      <c r="AA2930"/>
      <c r="AB2930"/>
      <c r="AC2930"/>
      <c r="AD2930"/>
      <c r="AE2930"/>
      <c r="AH2930" s="11"/>
      <c r="AI2930" s="11"/>
      <c r="AJ2930" s="11"/>
      <c r="AK2930" s="11"/>
      <c r="AL2930" s="11"/>
      <c r="AM2930" s="11"/>
    </row>
    <row r="2931" spans="17:39" x14ac:dyDescent="0.2">
      <c r="Q2931" s="11"/>
      <c r="Z2931"/>
      <c r="AA2931"/>
      <c r="AB2931"/>
      <c r="AC2931"/>
      <c r="AD2931"/>
      <c r="AE2931"/>
      <c r="AH2931" s="11"/>
      <c r="AI2931" s="11"/>
      <c r="AJ2931" s="11"/>
      <c r="AK2931" s="11"/>
      <c r="AL2931" s="11"/>
      <c r="AM2931" s="11"/>
    </row>
    <row r="2932" spans="17:39" x14ac:dyDescent="0.2">
      <c r="Q2932" s="11"/>
      <c r="Z2932"/>
      <c r="AA2932"/>
      <c r="AB2932"/>
      <c r="AC2932"/>
      <c r="AD2932"/>
      <c r="AE2932"/>
      <c r="AH2932" s="11"/>
      <c r="AI2932" s="11"/>
      <c r="AJ2932" s="11"/>
      <c r="AK2932" s="11"/>
      <c r="AL2932" s="11"/>
      <c r="AM2932" s="11"/>
    </row>
    <row r="2933" spans="17:39" x14ac:dyDescent="0.2">
      <c r="Q2933" s="11"/>
      <c r="Z2933"/>
      <c r="AA2933"/>
      <c r="AB2933"/>
      <c r="AC2933"/>
      <c r="AD2933"/>
      <c r="AE2933"/>
      <c r="AH2933" s="11"/>
      <c r="AI2933" s="11"/>
      <c r="AJ2933" s="11"/>
      <c r="AK2933" s="11"/>
      <c r="AL2933" s="11"/>
      <c r="AM2933" s="11"/>
    </row>
    <row r="2934" spans="17:39" x14ac:dyDescent="0.2">
      <c r="Q2934" s="11"/>
      <c r="Z2934"/>
      <c r="AA2934"/>
      <c r="AB2934"/>
      <c r="AC2934"/>
      <c r="AD2934"/>
      <c r="AE2934"/>
      <c r="AH2934" s="11"/>
      <c r="AI2934" s="11"/>
      <c r="AJ2934" s="11"/>
      <c r="AK2934" s="11"/>
      <c r="AL2934" s="11"/>
      <c r="AM2934" s="11"/>
    </row>
    <row r="2935" spans="17:39" x14ac:dyDescent="0.2">
      <c r="Q2935" s="11"/>
      <c r="Z2935"/>
      <c r="AA2935"/>
      <c r="AB2935"/>
      <c r="AC2935"/>
      <c r="AD2935"/>
      <c r="AE2935"/>
      <c r="AH2935" s="11"/>
      <c r="AI2935" s="11"/>
      <c r="AJ2935" s="11"/>
      <c r="AK2935" s="11"/>
      <c r="AL2935" s="11"/>
      <c r="AM2935" s="11"/>
    </row>
    <row r="2936" spans="17:39" x14ac:dyDescent="0.2">
      <c r="Q2936" s="11"/>
      <c r="Z2936"/>
      <c r="AA2936"/>
      <c r="AB2936"/>
      <c r="AC2936"/>
      <c r="AD2936"/>
      <c r="AE2936"/>
      <c r="AH2936" s="11"/>
      <c r="AI2936" s="11"/>
      <c r="AJ2936" s="11"/>
      <c r="AK2936" s="11"/>
      <c r="AL2936" s="11"/>
      <c r="AM2936" s="11"/>
    </row>
    <row r="2937" spans="17:39" x14ac:dyDescent="0.2">
      <c r="Q2937" s="11"/>
      <c r="Z2937"/>
      <c r="AA2937"/>
      <c r="AB2937"/>
      <c r="AC2937"/>
      <c r="AD2937"/>
      <c r="AE2937"/>
      <c r="AH2937" s="11"/>
      <c r="AI2937" s="11"/>
      <c r="AJ2937" s="11"/>
      <c r="AK2937" s="11"/>
      <c r="AL2937" s="11"/>
      <c r="AM2937" s="11"/>
    </row>
    <row r="2938" spans="17:39" x14ac:dyDescent="0.2">
      <c r="Q2938" s="11"/>
      <c r="Z2938"/>
      <c r="AA2938"/>
      <c r="AB2938"/>
      <c r="AC2938"/>
      <c r="AD2938"/>
      <c r="AE2938"/>
      <c r="AH2938" s="11"/>
      <c r="AI2938" s="11"/>
      <c r="AJ2938" s="11"/>
      <c r="AK2938" s="11"/>
      <c r="AL2938" s="11"/>
      <c r="AM2938" s="11"/>
    </row>
    <row r="2939" spans="17:39" x14ac:dyDescent="0.2">
      <c r="Q2939" s="11"/>
      <c r="Z2939"/>
      <c r="AA2939"/>
      <c r="AB2939"/>
      <c r="AC2939"/>
      <c r="AD2939"/>
      <c r="AE2939"/>
      <c r="AH2939" s="11"/>
      <c r="AI2939" s="11"/>
      <c r="AJ2939" s="11"/>
      <c r="AK2939" s="11"/>
      <c r="AL2939" s="11"/>
      <c r="AM2939" s="11"/>
    </row>
    <row r="2940" spans="17:39" x14ac:dyDescent="0.2">
      <c r="Q2940" s="11"/>
      <c r="Z2940"/>
      <c r="AA2940"/>
      <c r="AB2940"/>
      <c r="AC2940"/>
      <c r="AD2940"/>
      <c r="AE2940"/>
      <c r="AH2940" s="11"/>
      <c r="AI2940" s="11"/>
      <c r="AJ2940" s="11"/>
      <c r="AK2940" s="11"/>
      <c r="AL2940" s="11"/>
      <c r="AM2940" s="11"/>
    </row>
    <row r="2941" spans="17:39" x14ac:dyDescent="0.2">
      <c r="Q2941" s="11"/>
      <c r="Z2941"/>
      <c r="AA2941"/>
      <c r="AB2941"/>
      <c r="AC2941"/>
      <c r="AD2941"/>
      <c r="AE2941"/>
      <c r="AH2941" s="11"/>
      <c r="AI2941" s="11"/>
      <c r="AJ2941" s="11"/>
      <c r="AK2941" s="11"/>
      <c r="AL2941" s="11"/>
      <c r="AM2941" s="11"/>
    </row>
    <row r="2942" spans="17:39" x14ac:dyDescent="0.2">
      <c r="Q2942" s="11"/>
      <c r="Z2942"/>
      <c r="AA2942"/>
      <c r="AB2942"/>
      <c r="AC2942"/>
      <c r="AD2942"/>
      <c r="AE2942"/>
      <c r="AH2942" s="11"/>
      <c r="AI2942" s="11"/>
      <c r="AJ2942" s="11"/>
      <c r="AK2942" s="11"/>
      <c r="AL2942" s="11"/>
      <c r="AM2942" s="11"/>
    </row>
    <row r="2943" spans="17:39" x14ac:dyDescent="0.2">
      <c r="Q2943" s="11"/>
      <c r="Z2943"/>
      <c r="AA2943"/>
      <c r="AB2943"/>
      <c r="AC2943"/>
      <c r="AD2943"/>
      <c r="AE2943"/>
      <c r="AH2943" s="11"/>
      <c r="AI2943" s="11"/>
      <c r="AJ2943" s="11"/>
      <c r="AK2943" s="11"/>
      <c r="AL2943" s="11"/>
      <c r="AM2943" s="11"/>
    </row>
    <row r="2944" spans="17:39" x14ac:dyDescent="0.2">
      <c r="Q2944" s="11"/>
      <c r="Z2944"/>
      <c r="AA2944"/>
      <c r="AB2944"/>
      <c r="AC2944"/>
      <c r="AD2944"/>
      <c r="AE2944"/>
      <c r="AH2944" s="11"/>
      <c r="AI2944" s="11"/>
      <c r="AJ2944" s="11"/>
      <c r="AK2944" s="11"/>
      <c r="AL2944" s="11"/>
      <c r="AM2944" s="11"/>
    </row>
    <row r="2945" spans="17:39" x14ac:dyDescent="0.2">
      <c r="Q2945" s="11"/>
      <c r="Z2945"/>
      <c r="AA2945"/>
      <c r="AB2945"/>
      <c r="AC2945"/>
      <c r="AD2945"/>
      <c r="AE2945"/>
      <c r="AH2945" s="11"/>
      <c r="AI2945" s="11"/>
      <c r="AJ2945" s="11"/>
      <c r="AK2945" s="11"/>
      <c r="AL2945" s="11"/>
      <c r="AM2945" s="11"/>
    </row>
    <row r="2946" spans="17:39" x14ac:dyDescent="0.2">
      <c r="Q2946" s="11"/>
      <c r="Z2946"/>
      <c r="AA2946"/>
      <c r="AB2946"/>
      <c r="AC2946"/>
      <c r="AD2946"/>
      <c r="AE2946"/>
      <c r="AH2946" s="11"/>
      <c r="AI2946" s="11"/>
      <c r="AJ2946" s="11"/>
      <c r="AK2946" s="11"/>
      <c r="AL2946" s="11"/>
      <c r="AM2946" s="11"/>
    </row>
    <row r="2947" spans="17:39" x14ac:dyDescent="0.2">
      <c r="Q2947" s="11"/>
      <c r="Z2947"/>
      <c r="AA2947"/>
      <c r="AB2947"/>
      <c r="AC2947"/>
      <c r="AD2947"/>
      <c r="AE2947"/>
      <c r="AH2947" s="11"/>
      <c r="AI2947" s="11"/>
      <c r="AJ2947" s="11"/>
      <c r="AK2947" s="11"/>
      <c r="AL2947" s="11"/>
      <c r="AM2947" s="11"/>
    </row>
    <row r="2948" spans="17:39" x14ac:dyDescent="0.2">
      <c r="Q2948" s="11"/>
      <c r="Z2948"/>
      <c r="AA2948"/>
      <c r="AB2948"/>
      <c r="AC2948"/>
      <c r="AD2948"/>
      <c r="AE2948"/>
      <c r="AH2948" s="11"/>
      <c r="AI2948" s="11"/>
      <c r="AJ2948" s="11"/>
      <c r="AK2948" s="11"/>
      <c r="AL2948" s="11"/>
      <c r="AM2948" s="11"/>
    </row>
    <row r="2949" spans="17:39" x14ac:dyDescent="0.2">
      <c r="Q2949" s="11"/>
      <c r="Z2949"/>
      <c r="AA2949"/>
      <c r="AB2949"/>
      <c r="AC2949"/>
      <c r="AD2949"/>
      <c r="AE2949"/>
      <c r="AH2949" s="11"/>
      <c r="AI2949" s="11"/>
      <c r="AJ2949" s="11"/>
      <c r="AK2949" s="11"/>
      <c r="AL2949" s="11"/>
      <c r="AM2949" s="11"/>
    </row>
    <row r="2950" spans="17:39" x14ac:dyDescent="0.2">
      <c r="Q2950" s="11"/>
      <c r="Z2950"/>
      <c r="AA2950"/>
      <c r="AB2950"/>
      <c r="AC2950"/>
      <c r="AD2950"/>
      <c r="AE2950"/>
      <c r="AH2950" s="11"/>
      <c r="AI2950" s="11"/>
      <c r="AJ2950" s="11"/>
      <c r="AK2950" s="11"/>
      <c r="AL2950" s="11"/>
      <c r="AM2950" s="11"/>
    </row>
    <row r="2951" spans="17:39" x14ac:dyDescent="0.2">
      <c r="Q2951" s="11"/>
      <c r="Z2951"/>
      <c r="AA2951"/>
      <c r="AB2951"/>
      <c r="AC2951"/>
      <c r="AD2951"/>
      <c r="AE2951"/>
      <c r="AH2951" s="11"/>
      <c r="AI2951" s="11"/>
      <c r="AJ2951" s="11"/>
      <c r="AK2951" s="11"/>
      <c r="AL2951" s="11"/>
      <c r="AM2951" s="11"/>
    </row>
    <row r="2952" spans="17:39" x14ac:dyDescent="0.2">
      <c r="Q2952" s="11"/>
      <c r="Z2952"/>
      <c r="AA2952"/>
      <c r="AB2952"/>
      <c r="AC2952"/>
      <c r="AD2952"/>
      <c r="AE2952"/>
      <c r="AH2952" s="11"/>
      <c r="AI2952" s="11"/>
      <c r="AJ2952" s="11"/>
      <c r="AK2952" s="11"/>
      <c r="AL2952" s="11"/>
      <c r="AM2952" s="11"/>
    </row>
    <row r="2953" spans="17:39" x14ac:dyDescent="0.2">
      <c r="Q2953" s="11"/>
      <c r="Z2953"/>
      <c r="AA2953"/>
      <c r="AB2953"/>
      <c r="AC2953"/>
      <c r="AD2953"/>
      <c r="AE2953"/>
      <c r="AH2953" s="11"/>
      <c r="AI2953" s="11"/>
      <c r="AJ2953" s="11"/>
      <c r="AK2953" s="11"/>
      <c r="AL2953" s="11"/>
      <c r="AM2953" s="11"/>
    </row>
    <row r="2954" spans="17:39" x14ac:dyDescent="0.2">
      <c r="Q2954" s="11"/>
      <c r="Z2954"/>
      <c r="AA2954"/>
      <c r="AB2954"/>
      <c r="AC2954"/>
      <c r="AD2954"/>
      <c r="AE2954"/>
      <c r="AH2954" s="11"/>
      <c r="AI2954" s="11"/>
      <c r="AJ2954" s="11"/>
      <c r="AK2954" s="11"/>
      <c r="AL2954" s="11"/>
      <c r="AM2954" s="11"/>
    </row>
    <row r="2955" spans="17:39" x14ac:dyDescent="0.2">
      <c r="Q2955" s="11"/>
      <c r="Z2955"/>
      <c r="AA2955"/>
      <c r="AB2955"/>
      <c r="AC2955"/>
      <c r="AD2955"/>
      <c r="AE2955"/>
      <c r="AH2955" s="11"/>
      <c r="AI2955" s="11"/>
      <c r="AJ2955" s="11"/>
      <c r="AK2955" s="11"/>
      <c r="AL2955" s="11"/>
      <c r="AM2955" s="11"/>
    </row>
    <row r="2956" spans="17:39" x14ac:dyDescent="0.2">
      <c r="Q2956" s="11"/>
      <c r="Z2956"/>
      <c r="AA2956"/>
      <c r="AB2956"/>
      <c r="AC2956"/>
      <c r="AD2956"/>
      <c r="AE2956"/>
      <c r="AH2956" s="11"/>
      <c r="AI2956" s="11"/>
      <c r="AJ2956" s="11"/>
      <c r="AK2956" s="11"/>
      <c r="AL2956" s="11"/>
      <c r="AM2956" s="11"/>
    </row>
    <row r="2957" spans="17:39" x14ac:dyDescent="0.2">
      <c r="Q2957" s="11"/>
      <c r="Z2957"/>
      <c r="AA2957"/>
      <c r="AB2957"/>
      <c r="AC2957"/>
      <c r="AD2957"/>
      <c r="AE2957"/>
      <c r="AH2957" s="11"/>
      <c r="AI2957" s="11"/>
      <c r="AJ2957" s="11"/>
      <c r="AK2957" s="11"/>
      <c r="AL2957" s="11"/>
      <c r="AM2957" s="11"/>
    </row>
    <row r="2958" spans="17:39" x14ac:dyDescent="0.2">
      <c r="Q2958" s="11"/>
      <c r="Z2958"/>
      <c r="AA2958"/>
      <c r="AB2958"/>
      <c r="AC2958"/>
      <c r="AD2958"/>
      <c r="AE2958"/>
      <c r="AH2958" s="11"/>
      <c r="AI2958" s="11"/>
      <c r="AJ2958" s="11"/>
      <c r="AK2958" s="11"/>
      <c r="AL2958" s="11"/>
      <c r="AM2958" s="11"/>
    </row>
    <row r="2959" spans="17:39" x14ac:dyDescent="0.2">
      <c r="Q2959" s="11"/>
      <c r="Z2959"/>
      <c r="AA2959"/>
      <c r="AB2959"/>
      <c r="AC2959"/>
      <c r="AD2959"/>
      <c r="AE2959"/>
      <c r="AH2959" s="11"/>
      <c r="AI2959" s="11"/>
      <c r="AJ2959" s="11"/>
      <c r="AK2959" s="11"/>
      <c r="AL2959" s="11"/>
      <c r="AM2959" s="11"/>
    </row>
    <row r="2960" spans="17:39" x14ac:dyDescent="0.2">
      <c r="Q2960" s="11"/>
      <c r="Z2960"/>
      <c r="AA2960"/>
      <c r="AB2960"/>
      <c r="AC2960"/>
      <c r="AD2960"/>
      <c r="AE2960"/>
      <c r="AH2960" s="11"/>
      <c r="AI2960" s="11"/>
      <c r="AJ2960" s="11"/>
      <c r="AK2960" s="11"/>
      <c r="AL2960" s="11"/>
      <c r="AM2960" s="11"/>
    </row>
    <row r="2961" spans="17:39" x14ac:dyDescent="0.2">
      <c r="Q2961" s="11"/>
      <c r="Z2961"/>
      <c r="AA2961"/>
      <c r="AB2961"/>
      <c r="AC2961"/>
      <c r="AD2961"/>
      <c r="AE2961"/>
      <c r="AH2961" s="11"/>
      <c r="AI2961" s="11"/>
      <c r="AJ2961" s="11"/>
      <c r="AK2961" s="11"/>
      <c r="AL2961" s="11"/>
      <c r="AM2961" s="11"/>
    </row>
    <row r="2962" spans="17:39" x14ac:dyDescent="0.2">
      <c r="Q2962" s="11"/>
      <c r="Z2962"/>
      <c r="AA2962"/>
      <c r="AB2962"/>
      <c r="AC2962"/>
      <c r="AD2962"/>
      <c r="AE2962"/>
      <c r="AH2962" s="11"/>
      <c r="AI2962" s="11"/>
      <c r="AJ2962" s="11"/>
      <c r="AK2962" s="11"/>
      <c r="AL2962" s="11"/>
      <c r="AM2962" s="11"/>
    </row>
    <row r="2963" spans="17:39" x14ac:dyDescent="0.2">
      <c r="Q2963" s="11"/>
      <c r="Z2963"/>
      <c r="AA2963"/>
      <c r="AB2963"/>
      <c r="AC2963"/>
      <c r="AD2963"/>
      <c r="AE2963"/>
      <c r="AH2963" s="11"/>
      <c r="AI2963" s="11"/>
      <c r="AJ2963" s="11"/>
      <c r="AK2963" s="11"/>
      <c r="AL2963" s="11"/>
      <c r="AM2963" s="11"/>
    </row>
    <row r="2964" spans="17:39" x14ac:dyDescent="0.2">
      <c r="Q2964" s="11"/>
      <c r="Z2964"/>
      <c r="AA2964"/>
      <c r="AB2964"/>
      <c r="AC2964"/>
      <c r="AD2964"/>
      <c r="AE2964"/>
      <c r="AH2964" s="11"/>
      <c r="AI2964" s="11"/>
      <c r="AJ2964" s="11"/>
      <c r="AK2964" s="11"/>
      <c r="AL2964" s="11"/>
      <c r="AM2964" s="11"/>
    </row>
    <row r="2965" spans="17:39" x14ac:dyDescent="0.2">
      <c r="Q2965" s="11"/>
      <c r="Z2965"/>
      <c r="AA2965"/>
      <c r="AB2965"/>
      <c r="AC2965"/>
      <c r="AD2965"/>
      <c r="AE2965"/>
      <c r="AH2965" s="11"/>
      <c r="AI2965" s="11"/>
      <c r="AJ2965" s="11"/>
      <c r="AK2965" s="11"/>
      <c r="AL2965" s="11"/>
      <c r="AM2965" s="11"/>
    </row>
    <row r="2966" spans="17:39" x14ac:dyDescent="0.2">
      <c r="Q2966" s="11"/>
      <c r="Z2966"/>
      <c r="AA2966"/>
      <c r="AB2966"/>
      <c r="AC2966"/>
      <c r="AD2966"/>
      <c r="AE2966"/>
      <c r="AH2966" s="11"/>
      <c r="AI2966" s="11"/>
      <c r="AJ2966" s="11"/>
      <c r="AK2966" s="11"/>
      <c r="AL2966" s="11"/>
      <c r="AM2966" s="11"/>
    </row>
    <row r="2967" spans="17:39" x14ac:dyDescent="0.2">
      <c r="Q2967" s="11"/>
      <c r="Z2967"/>
      <c r="AA2967"/>
      <c r="AB2967"/>
      <c r="AC2967"/>
      <c r="AD2967"/>
      <c r="AE2967"/>
      <c r="AH2967" s="11"/>
      <c r="AI2967" s="11"/>
      <c r="AJ2967" s="11"/>
      <c r="AK2967" s="11"/>
      <c r="AL2967" s="11"/>
      <c r="AM2967" s="11"/>
    </row>
    <row r="2968" spans="17:39" x14ac:dyDescent="0.2">
      <c r="Q2968" s="11"/>
      <c r="Z2968"/>
      <c r="AA2968"/>
      <c r="AB2968"/>
      <c r="AC2968"/>
      <c r="AD2968"/>
      <c r="AE2968"/>
      <c r="AH2968" s="11"/>
      <c r="AI2968" s="11"/>
      <c r="AJ2968" s="11"/>
      <c r="AK2968" s="11"/>
      <c r="AL2968" s="11"/>
      <c r="AM2968" s="11"/>
    </row>
    <row r="2969" spans="17:39" x14ac:dyDescent="0.2">
      <c r="Q2969" s="11"/>
      <c r="Z2969"/>
      <c r="AA2969"/>
      <c r="AB2969"/>
      <c r="AC2969"/>
      <c r="AD2969"/>
      <c r="AE2969"/>
      <c r="AH2969" s="11"/>
      <c r="AI2969" s="11"/>
      <c r="AJ2969" s="11"/>
      <c r="AK2969" s="11"/>
      <c r="AL2969" s="11"/>
      <c r="AM2969" s="11"/>
    </row>
    <row r="2970" spans="17:39" x14ac:dyDescent="0.2">
      <c r="Q2970" s="11"/>
      <c r="Z2970"/>
      <c r="AA2970"/>
      <c r="AB2970"/>
      <c r="AC2970"/>
      <c r="AD2970"/>
      <c r="AE2970"/>
      <c r="AH2970" s="11"/>
      <c r="AI2970" s="11"/>
      <c r="AJ2970" s="11"/>
      <c r="AK2970" s="11"/>
      <c r="AL2970" s="11"/>
      <c r="AM2970" s="11"/>
    </row>
    <row r="2971" spans="17:39" x14ac:dyDescent="0.2">
      <c r="Q2971" s="11"/>
      <c r="Z2971"/>
      <c r="AA2971"/>
      <c r="AB2971"/>
      <c r="AC2971"/>
      <c r="AD2971"/>
      <c r="AE2971"/>
      <c r="AH2971" s="11"/>
      <c r="AI2971" s="11"/>
      <c r="AJ2971" s="11"/>
      <c r="AK2971" s="11"/>
      <c r="AL2971" s="11"/>
      <c r="AM2971" s="11"/>
    </row>
    <row r="2972" spans="17:39" x14ac:dyDescent="0.2">
      <c r="Q2972" s="11"/>
      <c r="Z2972"/>
      <c r="AA2972"/>
      <c r="AB2972"/>
      <c r="AC2972"/>
      <c r="AD2972"/>
      <c r="AE2972"/>
      <c r="AH2972" s="11"/>
      <c r="AI2972" s="11"/>
      <c r="AJ2972" s="11"/>
      <c r="AK2972" s="11"/>
      <c r="AL2972" s="11"/>
      <c r="AM2972" s="11"/>
    </row>
    <row r="2973" spans="17:39" x14ac:dyDescent="0.2">
      <c r="Q2973" s="11"/>
      <c r="Z2973"/>
      <c r="AA2973"/>
      <c r="AB2973"/>
      <c r="AC2973"/>
      <c r="AD2973"/>
      <c r="AE2973"/>
      <c r="AH2973" s="11"/>
      <c r="AI2973" s="11"/>
      <c r="AJ2973" s="11"/>
      <c r="AK2973" s="11"/>
      <c r="AL2973" s="11"/>
      <c r="AM2973" s="11"/>
    </row>
    <row r="2974" spans="17:39" x14ac:dyDescent="0.2">
      <c r="Q2974" s="11"/>
      <c r="Z2974"/>
      <c r="AA2974"/>
      <c r="AB2974"/>
      <c r="AC2974"/>
      <c r="AD2974"/>
      <c r="AE2974"/>
      <c r="AH2974" s="11"/>
      <c r="AI2974" s="11"/>
      <c r="AJ2974" s="11"/>
      <c r="AK2974" s="11"/>
      <c r="AL2974" s="11"/>
      <c r="AM2974" s="11"/>
    </row>
    <row r="2975" spans="17:39" x14ac:dyDescent="0.2">
      <c r="Q2975" s="11"/>
      <c r="Z2975"/>
      <c r="AA2975"/>
      <c r="AB2975"/>
      <c r="AC2975"/>
      <c r="AD2975"/>
      <c r="AE2975"/>
      <c r="AH2975" s="11"/>
      <c r="AI2975" s="11"/>
      <c r="AJ2975" s="11"/>
      <c r="AK2975" s="11"/>
      <c r="AL2975" s="11"/>
      <c r="AM2975" s="11"/>
    </row>
    <row r="2976" spans="17:39" x14ac:dyDescent="0.2">
      <c r="Q2976" s="11"/>
      <c r="Z2976"/>
      <c r="AA2976"/>
      <c r="AB2976"/>
      <c r="AC2976"/>
      <c r="AD2976"/>
      <c r="AE2976"/>
      <c r="AH2976" s="11"/>
      <c r="AI2976" s="11"/>
      <c r="AJ2976" s="11"/>
      <c r="AK2976" s="11"/>
      <c r="AL2976" s="11"/>
      <c r="AM2976" s="11"/>
    </row>
    <row r="2977" spans="17:39" x14ac:dyDescent="0.2">
      <c r="Q2977" s="11"/>
      <c r="Z2977"/>
      <c r="AA2977"/>
      <c r="AB2977"/>
      <c r="AC2977"/>
      <c r="AD2977"/>
      <c r="AE2977"/>
      <c r="AH2977" s="11"/>
      <c r="AI2977" s="11"/>
      <c r="AJ2977" s="11"/>
      <c r="AK2977" s="11"/>
      <c r="AL2977" s="11"/>
      <c r="AM2977" s="11"/>
    </row>
    <row r="2978" spans="17:39" x14ac:dyDescent="0.2">
      <c r="Q2978" s="11"/>
      <c r="Z2978"/>
      <c r="AA2978"/>
      <c r="AB2978"/>
      <c r="AC2978"/>
      <c r="AD2978"/>
      <c r="AE2978"/>
      <c r="AH2978" s="11"/>
      <c r="AI2978" s="11"/>
      <c r="AJ2978" s="11"/>
      <c r="AK2978" s="11"/>
      <c r="AL2978" s="11"/>
      <c r="AM2978" s="11"/>
    </row>
    <row r="2979" spans="17:39" x14ac:dyDescent="0.2">
      <c r="Q2979" s="11"/>
      <c r="Z2979"/>
      <c r="AA2979"/>
      <c r="AB2979"/>
      <c r="AC2979"/>
      <c r="AD2979"/>
      <c r="AE2979"/>
      <c r="AH2979" s="11"/>
      <c r="AI2979" s="11"/>
      <c r="AJ2979" s="11"/>
      <c r="AK2979" s="11"/>
      <c r="AL2979" s="11"/>
      <c r="AM2979" s="11"/>
    </row>
    <row r="2980" spans="17:39" x14ac:dyDescent="0.2">
      <c r="Q2980" s="11"/>
      <c r="Z2980"/>
      <c r="AA2980"/>
      <c r="AB2980"/>
      <c r="AC2980"/>
      <c r="AD2980"/>
      <c r="AE2980"/>
      <c r="AH2980" s="11"/>
      <c r="AI2980" s="11"/>
      <c r="AJ2980" s="11"/>
      <c r="AK2980" s="11"/>
      <c r="AL2980" s="11"/>
      <c r="AM2980" s="11"/>
    </row>
    <row r="2981" spans="17:39" x14ac:dyDescent="0.2">
      <c r="Q2981" s="11"/>
      <c r="Z2981"/>
      <c r="AA2981"/>
      <c r="AB2981"/>
      <c r="AC2981"/>
      <c r="AD2981"/>
      <c r="AE2981"/>
      <c r="AH2981" s="11"/>
      <c r="AI2981" s="11"/>
      <c r="AJ2981" s="11"/>
      <c r="AK2981" s="11"/>
      <c r="AL2981" s="11"/>
      <c r="AM2981" s="11"/>
    </row>
    <row r="2982" spans="17:39" x14ac:dyDescent="0.2">
      <c r="Q2982" s="11"/>
      <c r="Z2982"/>
      <c r="AA2982"/>
      <c r="AB2982"/>
      <c r="AC2982"/>
      <c r="AD2982"/>
      <c r="AE2982"/>
      <c r="AH2982" s="11"/>
      <c r="AI2982" s="11"/>
      <c r="AJ2982" s="11"/>
      <c r="AK2982" s="11"/>
      <c r="AL2982" s="11"/>
      <c r="AM2982" s="11"/>
    </row>
    <row r="2983" spans="17:39" x14ac:dyDescent="0.2">
      <c r="Q2983" s="11"/>
      <c r="Z2983"/>
      <c r="AA2983"/>
      <c r="AB2983"/>
      <c r="AC2983"/>
      <c r="AD2983"/>
      <c r="AE2983"/>
      <c r="AH2983" s="11"/>
      <c r="AI2983" s="11"/>
      <c r="AJ2983" s="11"/>
      <c r="AK2983" s="11"/>
      <c r="AL2983" s="11"/>
      <c r="AM2983" s="11"/>
    </row>
    <row r="2984" spans="17:39" x14ac:dyDescent="0.2">
      <c r="Q2984" s="11"/>
      <c r="Z2984"/>
      <c r="AA2984"/>
      <c r="AB2984"/>
      <c r="AC2984"/>
      <c r="AD2984"/>
      <c r="AE2984"/>
      <c r="AH2984" s="11"/>
      <c r="AI2984" s="11"/>
      <c r="AJ2984" s="11"/>
      <c r="AK2984" s="11"/>
      <c r="AL2984" s="11"/>
      <c r="AM2984" s="11"/>
    </row>
    <row r="2985" spans="17:39" x14ac:dyDescent="0.2">
      <c r="Q2985" s="11"/>
      <c r="Z2985"/>
      <c r="AA2985"/>
      <c r="AB2985"/>
      <c r="AC2985"/>
      <c r="AD2985"/>
      <c r="AE2985"/>
      <c r="AH2985" s="11"/>
      <c r="AI2985" s="11"/>
      <c r="AJ2985" s="11"/>
      <c r="AK2985" s="11"/>
      <c r="AL2985" s="11"/>
      <c r="AM2985" s="11"/>
    </row>
    <row r="2986" spans="17:39" x14ac:dyDescent="0.2">
      <c r="Q2986" s="11"/>
      <c r="Z2986"/>
      <c r="AA2986"/>
      <c r="AB2986"/>
      <c r="AC2986"/>
      <c r="AD2986"/>
      <c r="AE2986"/>
      <c r="AH2986" s="11"/>
      <c r="AI2986" s="11"/>
      <c r="AJ2986" s="11"/>
      <c r="AK2986" s="11"/>
      <c r="AL2986" s="11"/>
      <c r="AM2986" s="11"/>
    </row>
    <row r="2987" spans="17:39" x14ac:dyDescent="0.2">
      <c r="Q2987" s="11"/>
      <c r="Z2987"/>
      <c r="AA2987"/>
      <c r="AB2987"/>
      <c r="AC2987"/>
      <c r="AD2987"/>
      <c r="AE2987"/>
      <c r="AH2987" s="11"/>
      <c r="AI2987" s="11"/>
      <c r="AJ2987" s="11"/>
      <c r="AK2987" s="11"/>
      <c r="AL2987" s="11"/>
      <c r="AM2987" s="11"/>
    </row>
    <row r="2988" spans="17:39" x14ac:dyDescent="0.2">
      <c r="Q2988" s="11"/>
      <c r="Z2988"/>
      <c r="AA2988"/>
      <c r="AB2988"/>
      <c r="AC2988"/>
      <c r="AD2988"/>
      <c r="AE2988"/>
      <c r="AH2988" s="11"/>
      <c r="AI2988" s="11"/>
      <c r="AJ2988" s="11"/>
      <c r="AK2988" s="11"/>
      <c r="AL2988" s="11"/>
      <c r="AM2988" s="11"/>
    </row>
    <row r="2989" spans="17:39" x14ac:dyDescent="0.2">
      <c r="Q2989" s="11"/>
      <c r="Z2989"/>
      <c r="AA2989"/>
      <c r="AB2989"/>
      <c r="AC2989"/>
      <c r="AD2989"/>
      <c r="AE2989"/>
      <c r="AH2989" s="11"/>
      <c r="AI2989" s="11"/>
      <c r="AJ2989" s="11"/>
      <c r="AK2989" s="11"/>
      <c r="AL2989" s="11"/>
      <c r="AM2989" s="11"/>
    </row>
    <row r="2990" spans="17:39" x14ac:dyDescent="0.2">
      <c r="Q2990" s="11"/>
      <c r="Z2990"/>
      <c r="AA2990"/>
      <c r="AB2990"/>
      <c r="AC2990"/>
      <c r="AD2990"/>
      <c r="AE2990"/>
      <c r="AH2990" s="11"/>
      <c r="AI2990" s="11"/>
      <c r="AJ2990" s="11"/>
      <c r="AK2990" s="11"/>
      <c r="AL2990" s="11"/>
      <c r="AM2990" s="11"/>
    </row>
    <row r="2991" spans="17:39" x14ac:dyDescent="0.2">
      <c r="Q2991" s="11"/>
      <c r="Z2991"/>
      <c r="AA2991"/>
      <c r="AB2991"/>
      <c r="AC2991"/>
      <c r="AD2991"/>
      <c r="AE2991"/>
      <c r="AH2991" s="11"/>
      <c r="AI2991" s="11"/>
      <c r="AJ2991" s="11"/>
      <c r="AK2991" s="11"/>
      <c r="AL2991" s="11"/>
      <c r="AM2991" s="11"/>
    </row>
    <row r="2992" spans="17:39" x14ac:dyDescent="0.2">
      <c r="Q2992" s="11"/>
      <c r="Z2992"/>
      <c r="AA2992"/>
      <c r="AB2992"/>
      <c r="AC2992"/>
      <c r="AD2992"/>
      <c r="AE2992"/>
      <c r="AH2992" s="11"/>
      <c r="AI2992" s="11"/>
      <c r="AJ2992" s="11"/>
      <c r="AK2992" s="11"/>
      <c r="AL2992" s="11"/>
      <c r="AM2992" s="11"/>
    </row>
    <row r="2993" spans="17:39" x14ac:dyDescent="0.2">
      <c r="Q2993" s="11"/>
      <c r="Z2993"/>
      <c r="AA2993"/>
      <c r="AB2993"/>
      <c r="AC2993"/>
      <c r="AD2993"/>
      <c r="AE2993"/>
      <c r="AH2993" s="11"/>
      <c r="AI2993" s="11"/>
      <c r="AJ2993" s="11"/>
      <c r="AK2993" s="11"/>
      <c r="AL2993" s="11"/>
      <c r="AM2993" s="11"/>
    </row>
    <row r="2994" spans="17:39" x14ac:dyDescent="0.2">
      <c r="Q2994" s="11"/>
      <c r="Z2994"/>
      <c r="AA2994"/>
      <c r="AB2994"/>
      <c r="AC2994"/>
      <c r="AD2994"/>
      <c r="AE2994"/>
      <c r="AH2994" s="11"/>
      <c r="AI2994" s="11"/>
      <c r="AJ2994" s="11"/>
      <c r="AK2994" s="11"/>
      <c r="AL2994" s="11"/>
      <c r="AM2994" s="11"/>
    </row>
    <row r="2995" spans="17:39" x14ac:dyDescent="0.2">
      <c r="Q2995" s="11"/>
      <c r="Z2995"/>
      <c r="AA2995"/>
      <c r="AB2995"/>
      <c r="AC2995"/>
      <c r="AD2995"/>
      <c r="AE2995"/>
      <c r="AH2995" s="11"/>
      <c r="AI2995" s="11"/>
      <c r="AJ2995" s="11"/>
      <c r="AK2995" s="11"/>
      <c r="AL2995" s="11"/>
      <c r="AM2995" s="11"/>
    </row>
    <row r="2996" spans="17:39" x14ac:dyDescent="0.2">
      <c r="Q2996" s="11"/>
      <c r="Z2996"/>
      <c r="AA2996"/>
      <c r="AB2996"/>
      <c r="AC2996"/>
      <c r="AD2996"/>
      <c r="AE2996"/>
      <c r="AH2996" s="11"/>
      <c r="AI2996" s="11"/>
      <c r="AJ2996" s="11"/>
      <c r="AK2996" s="11"/>
      <c r="AL2996" s="11"/>
      <c r="AM2996" s="11"/>
    </row>
    <row r="2997" spans="17:39" x14ac:dyDescent="0.2">
      <c r="Q2997" s="11"/>
      <c r="Z2997"/>
      <c r="AA2997"/>
      <c r="AB2997"/>
      <c r="AC2997"/>
      <c r="AD2997"/>
      <c r="AE2997"/>
      <c r="AH2997" s="11"/>
      <c r="AI2997" s="11"/>
      <c r="AJ2997" s="11"/>
      <c r="AK2997" s="11"/>
      <c r="AL2997" s="11"/>
      <c r="AM2997" s="11"/>
    </row>
    <row r="2998" spans="17:39" x14ac:dyDescent="0.2">
      <c r="Q2998" s="11"/>
      <c r="Z2998"/>
      <c r="AA2998"/>
      <c r="AB2998"/>
      <c r="AC2998"/>
      <c r="AD2998"/>
      <c r="AE2998"/>
      <c r="AH2998" s="11"/>
      <c r="AI2998" s="11"/>
      <c r="AJ2998" s="11"/>
      <c r="AK2998" s="11"/>
      <c r="AL2998" s="11"/>
      <c r="AM2998" s="11"/>
    </row>
    <row r="2999" spans="17:39" x14ac:dyDescent="0.2">
      <c r="Q2999" s="11"/>
      <c r="Z2999"/>
      <c r="AA2999"/>
      <c r="AB2999"/>
      <c r="AC2999"/>
      <c r="AD2999"/>
      <c r="AE2999"/>
      <c r="AH2999" s="11"/>
      <c r="AI2999" s="11"/>
      <c r="AJ2999" s="11"/>
      <c r="AK2999" s="11"/>
      <c r="AL2999" s="11"/>
      <c r="AM2999" s="11"/>
    </row>
    <row r="3000" spans="17:39" x14ac:dyDescent="0.2">
      <c r="Q3000" s="11"/>
      <c r="Z3000"/>
      <c r="AA3000"/>
      <c r="AB3000"/>
      <c r="AC3000"/>
      <c r="AD3000"/>
      <c r="AE3000"/>
      <c r="AH3000" s="11"/>
      <c r="AI3000" s="11"/>
      <c r="AJ3000" s="11"/>
      <c r="AK3000" s="11"/>
      <c r="AL3000" s="11"/>
      <c r="AM3000" s="11"/>
    </row>
    <row r="3001" spans="17:39" x14ac:dyDescent="0.2">
      <c r="Q3001" s="11"/>
      <c r="Z3001"/>
      <c r="AA3001"/>
      <c r="AB3001"/>
      <c r="AC3001"/>
      <c r="AD3001"/>
      <c r="AE3001"/>
      <c r="AH3001" s="11"/>
      <c r="AI3001" s="11"/>
      <c r="AJ3001" s="11"/>
      <c r="AK3001" s="11"/>
      <c r="AL3001" s="11"/>
      <c r="AM3001" s="11"/>
    </row>
    <row r="3002" spans="17:39" x14ac:dyDescent="0.2">
      <c r="Q3002" s="11"/>
      <c r="Z3002"/>
      <c r="AA3002"/>
      <c r="AB3002"/>
      <c r="AC3002"/>
      <c r="AD3002"/>
      <c r="AE3002"/>
      <c r="AH3002" s="11"/>
      <c r="AI3002" s="11"/>
      <c r="AJ3002" s="11"/>
      <c r="AK3002" s="11"/>
      <c r="AL3002" s="11"/>
      <c r="AM3002" s="11"/>
    </row>
    <row r="3003" spans="17:39" x14ac:dyDescent="0.2">
      <c r="Q3003" s="11"/>
      <c r="Z3003"/>
      <c r="AA3003"/>
      <c r="AB3003"/>
      <c r="AC3003"/>
      <c r="AD3003"/>
      <c r="AE3003"/>
      <c r="AH3003" s="11"/>
      <c r="AI3003" s="11"/>
      <c r="AJ3003" s="11"/>
      <c r="AK3003" s="11"/>
      <c r="AL3003" s="11"/>
      <c r="AM3003" s="11"/>
    </row>
    <row r="3004" spans="17:39" x14ac:dyDescent="0.2">
      <c r="Q3004" s="11"/>
      <c r="Z3004"/>
      <c r="AA3004"/>
      <c r="AB3004"/>
      <c r="AC3004"/>
      <c r="AD3004"/>
      <c r="AE3004"/>
      <c r="AH3004" s="11"/>
      <c r="AI3004" s="11"/>
      <c r="AJ3004" s="11"/>
      <c r="AK3004" s="11"/>
      <c r="AL3004" s="11"/>
      <c r="AM3004" s="11"/>
    </row>
    <row r="3005" spans="17:39" x14ac:dyDescent="0.2">
      <c r="Q3005" s="11"/>
      <c r="Z3005"/>
      <c r="AA3005"/>
      <c r="AB3005"/>
      <c r="AC3005"/>
      <c r="AD3005"/>
      <c r="AE3005"/>
      <c r="AH3005" s="11"/>
      <c r="AI3005" s="11"/>
      <c r="AJ3005" s="11"/>
      <c r="AK3005" s="11"/>
      <c r="AL3005" s="11"/>
      <c r="AM3005" s="11"/>
    </row>
    <row r="3006" spans="17:39" x14ac:dyDescent="0.2">
      <c r="Q3006" s="11"/>
      <c r="Z3006"/>
      <c r="AA3006"/>
      <c r="AB3006"/>
      <c r="AC3006"/>
      <c r="AD3006"/>
      <c r="AE3006"/>
      <c r="AH3006" s="11"/>
      <c r="AI3006" s="11"/>
      <c r="AJ3006" s="11"/>
      <c r="AK3006" s="11"/>
      <c r="AL3006" s="11"/>
      <c r="AM3006" s="11"/>
    </row>
    <row r="3007" spans="17:39" x14ac:dyDescent="0.2">
      <c r="Q3007" s="11"/>
      <c r="Z3007"/>
      <c r="AA3007"/>
      <c r="AB3007"/>
      <c r="AC3007"/>
      <c r="AD3007"/>
      <c r="AE3007"/>
      <c r="AH3007" s="11"/>
      <c r="AI3007" s="11"/>
      <c r="AJ3007" s="11"/>
      <c r="AK3007" s="11"/>
      <c r="AL3007" s="11"/>
      <c r="AM3007" s="11"/>
    </row>
    <row r="3008" spans="17:39" x14ac:dyDescent="0.2">
      <c r="Q3008" s="11"/>
      <c r="Z3008"/>
      <c r="AA3008"/>
      <c r="AB3008"/>
      <c r="AC3008"/>
      <c r="AD3008"/>
      <c r="AE3008"/>
      <c r="AH3008" s="11"/>
      <c r="AI3008" s="11"/>
      <c r="AJ3008" s="11"/>
      <c r="AK3008" s="11"/>
      <c r="AL3008" s="11"/>
      <c r="AM3008" s="11"/>
    </row>
    <row r="3009" spans="17:39" x14ac:dyDescent="0.2">
      <c r="Q3009" s="11"/>
      <c r="Z3009"/>
      <c r="AA3009"/>
      <c r="AB3009"/>
      <c r="AC3009"/>
      <c r="AD3009"/>
      <c r="AE3009"/>
      <c r="AH3009" s="11"/>
      <c r="AI3009" s="11"/>
      <c r="AJ3009" s="11"/>
      <c r="AK3009" s="11"/>
      <c r="AL3009" s="11"/>
      <c r="AM3009" s="11"/>
    </row>
    <row r="3010" spans="17:39" x14ac:dyDescent="0.2">
      <c r="Q3010" s="11"/>
      <c r="Z3010"/>
      <c r="AA3010"/>
      <c r="AB3010"/>
      <c r="AC3010"/>
      <c r="AD3010"/>
      <c r="AE3010"/>
      <c r="AH3010" s="11"/>
      <c r="AI3010" s="11"/>
      <c r="AJ3010" s="11"/>
      <c r="AK3010" s="11"/>
      <c r="AL3010" s="11"/>
      <c r="AM3010" s="11"/>
    </row>
    <row r="3011" spans="17:39" x14ac:dyDescent="0.2">
      <c r="Q3011" s="11"/>
      <c r="Z3011"/>
      <c r="AA3011"/>
      <c r="AB3011"/>
      <c r="AC3011"/>
      <c r="AD3011"/>
      <c r="AE3011"/>
      <c r="AH3011" s="11"/>
      <c r="AI3011" s="11"/>
      <c r="AJ3011" s="11"/>
      <c r="AK3011" s="11"/>
      <c r="AL3011" s="11"/>
      <c r="AM3011" s="11"/>
    </row>
    <row r="3012" spans="17:39" x14ac:dyDescent="0.2">
      <c r="Q3012" s="11"/>
      <c r="Z3012"/>
      <c r="AA3012"/>
      <c r="AB3012"/>
      <c r="AC3012"/>
      <c r="AD3012"/>
      <c r="AE3012"/>
      <c r="AH3012" s="11"/>
      <c r="AI3012" s="11"/>
      <c r="AJ3012" s="11"/>
      <c r="AK3012" s="11"/>
      <c r="AL3012" s="11"/>
      <c r="AM3012" s="11"/>
    </row>
    <row r="3013" spans="17:39" x14ac:dyDescent="0.2">
      <c r="Q3013" s="11"/>
      <c r="Z3013"/>
      <c r="AA3013"/>
      <c r="AB3013"/>
      <c r="AC3013"/>
      <c r="AD3013"/>
      <c r="AE3013"/>
      <c r="AH3013" s="11"/>
      <c r="AI3013" s="11"/>
      <c r="AJ3013" s="11"/>
      <c r="AK3013" s="11"/>
      <c r="AL3013" s="11"/>
      <c r="AM3013" s="11"/>
    </row>
    <row r="3014" spans="17:39" x14ac:dyDescent="0.2">
      <c r="Q3014" s="11"/>
      <c r="Z3014"/>
      <c r="AA3014"/>
      <c r="AB3014"/>
      <c r="AC3014"/>
      <c r="AD3014"/>
      <c r="AE3014"/>
      <c r="AH3014" s="11"/>
      <c r="AI3014" s="11"/>
      <c r="AJ3014" s="11"/>
      <c r="AK3014" s="11"/>
      <c r="AL3014" s="11"/>
      <c r="AM3014" s="11"/>
    </row>
    <row r="3015" spans="17:39" x14ac:dyDescent="0.2">
      <c r="Q3015" s="11"/>
      <c r="Z3015"/>
      <c r="AA3015"/>
      <c r="AB3015"/>
      <c r="AC3015"/>
      <c r="AD3015"/>
      <c r="AE3015"/>
      <c r="AH3015" s="11"/>
      <c r="AI3015" s="11"/>
      <c r="AJ3015" s="11"/>
      <c r="AK3015" s="11"/>
      <c r="AL3015" s="11"/>
      <c r="AM3015" s="11"/>
    </row>
    <row r="3016" spans="17:39" x14ac:dyDescent="0.2">
      <c r="Q3016" s="11"/>
      <c r="Z3016"/>
      <c r="AA3016"/>
      <c r="AB3016"/>
      <c r="AC3016"/>
      <c r="AD3016"/>
      <c r="AE3016"/>
      <c r="AH3016" s="11"/>
      <c r="AI3016" s="11"/>
      <c r="AJ3016" s="11"/>
      <c r="AK3016" s="11"/>
      <c r="AL3016" s="11"/>
      <c r="AM3016" s="11"/>
    </row>
    <row r="3017" spans="17:39" x14ac:dyDescent="0.2">
      <c r="Q3017" s="11"/>
      <c r="Z3017"/>
      <c r="AA3017"/>
      <c r="AB3017"/>
      <c r="AC3017"/>
      <c r="AD3017"/>
      <c r="AE3017"/>
      <c r="AH3017" s="11"/>
      <c r="AI3017" s="11"/>
      <c r="AJ3017" s="11"/>
      <c r="AK3017" s="11"/>
      <c r="AL3017" s="11"/>
      <c r="AM3017" s="11"/>
    </row>
    <row r="3018" spans="17:39" x14ac:dyDescent="0.2">
      <c r="Q3018" s="11"/>
      <c r="Z3018"/>
      <c r="AA3018"/>
      <c r="AB3018"/>
      <c r="AC3018"/>
      <c r="AD3018"/>
      <c r="AE3018"/>
      <c r="AH3018" s="11"/>
      <c r="AI3018" s="11"/>
      <c r="AJ3018" s="11"/>
      <c r="AK3018" s="11"/>
      <c r="AL3018" s="11"/>
      <c r="AM3018" s="11"/>
    </row>
    <row r="3019" spans="17:39" x14ac:dyDescent="0.2">
      <c r="Q3019" s="11"/>
      <c r="Z3019"/>
      <c r="AA3019"/>
      <c r="AB3019"/>
      <c r="AC3019"/>
      <c r="AD3019"/>
      <c r="AE3019"/>
      <c r="AH3019" s="11"/>
      <c r="AI3019" s="11"/>
      <c r="AJ3019" s="11"/>
      <c r="AK3019" s="11"/>
      <c r="AL3019" s="11"/>
      <c r="AM3019" s="11"/>
    </row>
    <row r="3020" spans="17:39" x14ac:dyDescent="0.2">
      <c r="Q3020" s="11"/>
      <c r="Z3020"/>
      <c r="AA3020"/>
      <c r="AB3020"/>
      <c r="AC3020"/>
      <c r="AD3020"/>
      <c r="AE3020"/>
      <c r="AH3020" s="11"/>
      <c r="AI3020" s="11"/>
      <c r="AJ3020" s="11"/>
      <c r="AK3020" s="11"/>
      <c r="AL3020" s="11"/>
      <c r="AM3020" s="11"/>
    </row>
    <row r="3021" spans="17:39" x14ac:dyDescent="0.2">
      <c r="Q3021" s="11"/>
      <c r="Z3021"/>
      <c r="AA3021"/>
      <c r="AB3021"/>
      <c r="AC3021"/>
      <c r="AD3021"/>
      <c r="AE3021"/>
      <c r="AH3021" s="11"/>
      <c r="AI3021" s="11"/>
      <c r="AJ3021" s="11"/>
      <c r="AK3021" s="11"/>
      <c r="AL3021" s="11"/>
      <c r="AM3021" s="11"/>
    </row>
    <row r="3022" spans="17:39" x14ac:dyDescent="0.2">
      <c r="Q3022" s="11"/>
      <c r="Z3022"/>
      <c r="AA3022"/>
      <c r="AB3022"/>
      <c r="AC3022"/>
      <c r="AD3022"/>
      <c r="AE3022"/>
      <c r="AH3022" s="11"/>
      <c r="AI3022" s="11"/>
      <c r="AJ3022" s="11"/>
      <c r="AK3022" s="11"/>
      <c r="AL3022" s="11"/>
      <c r="AM3022" s="11"/>
    </row>
    <row r="3023" spans="17:39" x14ac:dyDescent="0.2">
      <c r="Q3023" s="11"/>
      <c r="Z3023"/>
      <c r="AA3023"/>
      <c r="AB3023"/>
      <c r="AC3023"/>
      <c r="AD3023"/>
      <c r="AE3023"/>
      <c r="AH3023" s="11"/>
      <c r="AI3023" s="11"/>
      <c r="AJ3023" s="11"/>
      <c r="AK3023" s="11"/>
      <c r="AL3023" s="11"/>
      <c r="AM3023" s="11"/>
    </row>
    <row r="3024" spans="17:39" x14ac:dyDescent="0.2">
      <c r="Q3024" s="11"/>
      <c r="Z3024"/>
      <c r="AA3024"/>
      <c r="AB3024"/>
      <c r="AC3024"/>
      <c r="AD3024"/>
      <c r="AE3024"/>
      <c r="AH3024" s="11"/>
      <c r="AI3024" s="11"/>
      <c r="AJ3024" s="11"/>
      <c r="AK3024" s="11"/>
      <c r="AL3024" s="11"/>
      <c r="AM3024" s="11"/>
    </row>
    <row r="3025" spans="17:39" x14ac:dyDescent="0.2">
      <c r="Q3025" s="11"/>
      <c r="Z3025"/>
      <c r="AA3025"/>
      <c r="AB3025"/>
      <c r="AC3025"/>
      <c r="AD3025"/>
      <c r="AE3025"/>
      <c r="AH3025" s="11"/>
      <c r="AI3025" s="11"/>
      <c r="AJ3025" s="11"/>
      <c r="AK3025" s="11"/>
      <c r="AL3025" s="11"/>
      <c r="AM3025" s="11"/>
    </row>
    <row r="3026" spans="17:39" x14ac:dyDescent="0.2">
      <c r="Q3026" s="11"/>
      <c r="Z3026"/>
      <c r="AA3026"/>
      <c r="AB3026"/>
      <c r="AC3026"/>
      <c r="AD3026"/>
      <c r="AE3026"/>
      <c r="AH3026" s="11"/>
      <c r="AI3026" s="11"/>
      <c r="AJ3026" s="11"/>
      <c r="AK3026" s="11"/>
      <c r="AL3026" s="11"/>
      <c r="AM3026" s="11"/>
    </row>
    <row r="3027" spans="17:39" x14ac:dyDescent="0.2">
      <c r="Q3027" s="11"/>
      <c r="Z3027"/>
      <c r="AA3027"/>
      <c r="AB3027"/>
      <c r="AC3027"/>
      <c r="AD3027"/>
      <c r="AE3027"/>
      <c r="AH3027" s="11"/>
      <c r="AI3027" s="11"/>
      <c r="AJ3027" s="11"/>
      <c r="AK3027" s="11"/>
      <c r="AL3027" s="11"/>
      <c r="AM3027" s="11"/>
    </row>
    <row r="3028" spans="17:39" x14ac:dyDescent="0.2">
      <c r="Q3028" s="11"/>
      <c r="Z3028"/>
      <c r="AA3028"/>
      <c r="AB3028"/>
      <c r="AC3028"/>
      <c r="AD3028"/>
      <c r="AE3028"/>
      <c r="AH3028" s="11"/>
      <c r="AI3028" s="11"/>
      <c r="AJ3028" s="11"/>
      <c r="AK3028" s="11"/>
      <c r="AL3028" s="11"/>
      <c r="AM3028" s="11"/>
    </row>
    <row r="3029" spans="17:39" x14ac:dyDescent="0.2">
      <c r="Q3029" s="11"/>
      <c r="Z3029"/>
      <c r="AA3029"/>
      <c r="AB3029"/>
      <c r="AC3029"/>
      <c r="AD3029"/>
      <c r="AE3029"/>
      <c r="AH3029" s="11"/>
      <c r="AI3029" s="11"/>
      <c r="AJ3029" s="11"/>
      <c r="AK3029" s="11"/>
      <c r="AL3029" s="11"/>
      <c r="AM3029" s="11"/>
    </row>
    <row r="3030" spans="17:39" x14ac:dyDescent="0.2">
      <c r="Q3030" s="11"/>
      <c r="Z3030"/>
      <c r="AA3030"/>
      <c r="AB3030"/>
      <c r="AC3030"/>
      <c r="AD3030"/>
      <c r="AE3030"/>
      <c r="AH3030" s="11"/>
      <c r="AI3030" s="11"/>
      <c r="AJ3030" s="11"/>
      <c r="AK3030" s="11"/>
      <c r="AL3030" s="11"/>
      <c r="AM3030" s="11"/>
    </row>
    <row r="3031" spans="17:39" x14ac:dyDescent="0.2">
      <c r="Q3031" s="11"/>
      <c r="Z3031"/>
      <c r="AA3031"/>
      <c r="AB3031"/>
      <c r="AC3031"/>
      <c r="AD3031"/>
      <c r="AE3031"/>
      <c r="AH3031" s="11"/>
      <c r="AI3031" s="11"/>
      <c r="AJ3031" s="11"/>
      <c r="AK3031" s="11"/>
      <c r="AL3031" s="11"/>
      <c r="AM3031" s="11"/>
    </row>
    <row r="3032" spans="17:39" x14ac:dyDescent="0.2">
      <c r="Q3032" s="11"/>
      <c r="Z3032"/>
      <c r="AA3032"/>
      <c r="AB3032"/>
      <c r="AC3032"/>
      <c r="AD3032"/>
      <c r="AE3032"/>
      <c r="AH3032" s="11"/>
      <c r="AI3032" s="11"/>
      <c r="AJ3032" s="11"/>
      <c r="AK3032" s="11"/>
      <c r="AL3032" s="11"/>
      <c r="AM3032" s="11"/>
    </row>
    <row r="3033" spans="17:39" x14ac:dyDescent="0.2">
      <c r="Q3033" s="11"/>
      <c r="Z3033"/>
      <c r="AA3033"/>
      <c r="AB3033"/>
      <c r="AC3033"/>
      <c r="AD3033"/>
      <c r="AE3033"/>
      <c r="AH3033" s="11"/>
      <c r="AI3033" s="11"/>
      <c r="AJ3033" s="11"/>
      <c r="AK3033" s="11"/>
      <c r="AL3033" s="11"/>
      <c r="AM3033" s="11"/>
    </row>
    <row r="3034" spans="17:39" x14ac:dyDescent="0.2">
      <c r="Q3034" s="11"/>
      <c r="Z3034"/>
      <c r="AA3034"/>
      <c r="AB3034"/>
      <c r="AC3034"/>
      <c r="AD3034"/>
      <c r="AE3034"/>
      <c r="AH3034" s="11"/>
      <c r="AI3034" s="11"/>
      <c r="AJ3034" s="11"/>
      <c r="AK3034" s="11"/>
      <c r="AL3034" s="11"/>
      <c r="AM3034" s="11"/>
    </row>
    <row r="3035" spans="17:39" x14ac:dyDescent="0.2">
      <c r="Q3035" s="11"/>
      <c r="Z3035"/>
      <c r="AA3035"/>
      <c r="AB3035"/>
      <c r="AC3035"/>
      <c r="AD3035"/>
      <c r="AE3035"/>
      <c r="AH3035" s="11"/>
      <c r="AI3035" s="11"/>
      <c r="AJ3035" s="11"/>
      <c r="AK3035" s="11"/>
      <c r="AL3035" s="11"/>
      <c r="AM3035" s="11"/>
    </row>
    <row r="3036" spans="17:39" x14ac:dyDescent="0.2">
      <c r="Q3036" s="11"/>
      <c r="Z3036"/>
      <c r="AA3036"/>
      <c r="AB3036"/>
      <c r="AC3036"/>
      <c r="AD3036"/>
      <c r="AE3036"/>
      <c r="AH3036" s="11"/>
      <c r="AI3036" s="11"/>
      <c r="AJ3036" s="11"/>
      <c r="AK3036" s="11"/>
      <c r="AL3036" s="11"/>
      <c r="AM3036" s="11"/>
    </row>
    <row r="3037" spans="17:39" x14ac:dyDescent="0.2">
      <c r="Q3037" s="11"/>
      <c r="Z3037"/>
      <c r="AA3037"/>
      <c r="AB3037"/>
      <c r="AC3037"/>
      <c r="AD3037"/>
      <c r="AE3037"/>
      <c r="AH3037" s="11"/>
      <c r="AI3037" s="11"/>
      <c r="AJ3037" s="11"/>
      <c r="AK3037" s="11"/>
      <c r="AL3037" s="11"/>
      <c r="AM3037" s="11"/>
    </row>
    <row r="3038" spans="17:39" x14ac:dyDescent="0.2">
      <c r="Q3038" s="11"/>
      <c r="Z3038"/>
      <c r="AA3038"/>
      <c r="AB3038"/>
      <c r="AC3038"/>
      <c r="AD3038"/>
      <c r="AE3038"/>
      <c r="AH3038" s="11"/>
      <c r="AI3038" s="11"/>
      <c r="AJ3038" s="11"/>
      <c r="AK3038" s="11"/>
      <c r="AL3038" s="11"/>
      <c r="AM3038" s="11"/>
    </row>
    <row r="3039" spans="17:39" x14ac:dyDescent="0.2">
      <c r="Q3039" s="11"/>
      <c r="Z3039"/>
      <c r="AA3039"/>
      <c r="AB3039"/>
      <c r="AC3039"/>
      <c r="AD3039"/>
      <c r="AE3039"/>
      <c r="AH3039" s="11"/>
      <c r="AI3039" s="11"/>
      <c r="AJ3039" s="11"/>
      <c r="AK3039" s="11"/>
      <c r="AL3039" s="11"/>
      <c r="AM3039" s="11"/>
    </row>
    <row r="3040" spans="17:39" x14ac:dyDescent="0.2">
      <c r="Q3040" s="11"/>
      <c r="Z3040"/>
      <c r="AA3040"/>
      <c r="AB3040"/>
      <c r="AC3040"/>
      <c r="AD3040"/>
      <c r="AE3040"/>
      <c r="AH3040" s="11"/>
      <c r="AI3040" s="11"/>
      <c r="AJ3040" s="11"/>
      <c r="AK3040" s="11"/>
      <c r="AL3040" s="11"/>
      <c r="AM3040" s="11"/>
    </row>
    <row r="3041" spans="17:39" x14ac:dyDescent="0.2">
      <c r="Q3041" s="11"/>
      <c r="Z3041"/>
      <c r="AA3041"/>
      <c r="AB3041"/>
      <c r="AC3041"/>
      <c r="AD3041"/>
      <c r="AE3041"/>
      <c r="AH3041" s="11"/>
      <c r="AI3041" s="11"/>
      <c r="AJ3041" s="11"/>
      <c r="AK3041" s="11"/>
      <c r="AL3041" s="11"/>
      <c r="AM3041" s="11"/>
    </row>
    <row r="3042" spans="17:39" x14ac:dyDescent="0.2">
      <c r="Q3042" s="11"/>
      <c r="Z3042"/>
      <c r="AA3042"/>
      <c r="AB3042"/>
      <c r="AC3042"/>
      <c r="AD3042"/>
      <c r="AE3042"/>
      <c r="AH3042" s="11"/>
      <c r="AI3042" s="11"/>
      <c r="AJ3042" s="11"/>
      <c r="AK3042" s="11"/>
      <c r="AL3042" s="11"/>
      <c r="AM3042" s="11"/>
    </row>
    <row r="3043" spans="17:39" x14ac:dyDescent="0.2">
      <c r="Q3043" s="11"/>
      <c r="Z3043"/>
      <c r="AA3043"/>
      <c r="AB3043"/>
      <c r="AC3043"/>
      <c r="AD3043"/>
      <c r="AE3043"/>
      <c r="AH3043" s="11"/>
      <c r="AI3043" s="11"/>
      <c r="AJ3043" s="11"/>
      <c r="AK3043" s="11"/>
      <c r="AL3043" s="11"/>
      <c r="AM3043" s="11"/>
    </row>
    <row r="3044" spans="17:39" x14ac:dyDescent="0.2">
      <c r="Q3044" s="11"/>
      <c r="Z3044"/>
      <c r="AA3044"/>
      <c r="AB3044"/>
      <c r="AC3044"/>
      <c r="AD3044"/>
      <c r="AE3044"/>
      <c r="AH3044" s="11"/>
      <c r="AI3044" s="11"/>
      <c r="AJ3044" s="11"/>
      <c r="AK3044" s="11"/>
      <c r="AL3044" s="11"/>
      <c r="AM3044" s="11"/>
    </row>
    <row r="3045" spans="17:39" x14ac:dyDescent="0.2">
      <c r="Q3045" s="11"/>
      <c r="Z3045"/>
      <c r="AA3045"/>
      <c r="AB3045"/>
      <c r="AC3045"/>
      <c r="AD3045"/>
      <c r="AE3045"/>
      <c r="AH3045" s="11"/>
      <c r="AI3045" s="11"/>
      <c r="AJ3045" s="11"/>
      <c r="AK3045" s="11"/>
      <c r="AL3045" s="11"/>
      <c r="AM3045" s="11"/>
    </row>
    <row r="3046" spans="17:39" x14ac:dyDescent="0.2">
      <c r="Q3046" s="11"/>
      <c r="Z3046"/>
      <c r="AA3046"/>
      <c r="AB3046"/>
      <c r="AC3046"/>
      <c r="AD3046"/>
      <c r="AE3046"/>
      <c r="AH3046" s="11"/>
      <c r="AI3046" s="11"/>
      <c r="AJ3046" s="11"/>
      <c r="AK3046" s="11"/>
      <c r="AL3046" s="11"/>
      <c r="AM3046" s="11"/>
    </row>
    <row r="3047" spans="17:39" x14ac:dyDescent="0.2">
      <c r="Q3047" s="11"/>
      <c r="Z3047"/>
      <c r="AA3047"/>
      <c r="AB3047"/>
      <c r="AC3047"/>
      <c r="AD3047"/>
      <c r="AE3047"/>
      <c r="AH3047" s="11"/>
      <c r="AI3047" s="11"/>
      <c r="AJ3047" s="11"/>
      <c r="AK3047" s="11"/>
      <c r="AL3047" s="11"/>
      <c r="AM3047" s="11"/>
    </row>
    <row r="3048" spans="17:39" x14ac:dyDescent="0.2">
      <c r="Q3048" s="11"/>
      <c r="Z3048"/>
      <c r="AA3048"/>
      <c r="AB3048"/>
      <c r="AC3048"/>
      <c r="AD3048"/>
      <c r="AE3048"/>
      <c r="AH3048" s="11"/>
      <c r="AI3048" s="11"/>
      <c r="AJ3048" s="11"/>
      <c r="AK3048" s="11"/>
      <c r="AL3048" s="11"/>
      <c r="AM3048" s="11"/>
    </row>
    <row r="3049" spans="17:39" x14ac:dyDescent="0.2">
      <c r="Q3049" s="11"/>
      <c r="Z3049"/>
      <c r="AA3049"/>
      <c r="AB3049"/>
      <c r="AC3049"/>
      <c r="AD3049"/>
      <c r="AE3049"/>
      <c r="AH3049" s="11"/>
      <c r="AI3049" s="11"/>
      <c r="AJ3049" s="11"/>
      <c r="AK3049" s="11"/>
      <c r="AL3049" s="11"/>
      <c r="AM3049" s="11"/>
    </row>
    <row r="3050" spans="17:39" x14ac:dyDescent="0.2">
      <c r="Q3050" s="11"/>
      <c r="Z3050"/>
      <c r="AA3050"/>
      <c r="AB3050"/>
      <c r="AC3050"/>
      <c r="AD3050"/>
      <c r="AE3050"/>
      <c r="AH3050" s="11"/>
      <c r="AI3050" s="11"/>
      <c r="AJ3050" s="11"/>
      <c r="AK3050" s="11"/>
      <c r="AL3050" s="11"/>
      <c r="AM3050" s="11"/>
    </row>
    <row r="3051" spans="17:39" x14ac:dyDescent="0.2">
      <c r="Q3051" s="11"/>
      <c r="Z3051"/>
      <c r="AA3051"/>
      <c r="AB3051"/>
      <c r="AC3051"/>
      <c r="AD3051"/>
      <c r="AE3051"/>
      <c r="AH3051" s="11"/>
      <c r="AI3051" s="11"/>
      <c r="AJ3051" s="11"/>
      <c r="AK3051" s="11"/>
      <c r="AL3051" s="11"/>
      <c r="AM3051" s="11"/>
    </row>
    <row r="3052" spans="17:39" x14ac:dyDescent="0.2">
      <c r="Q3052" s="11"/>
      <c r="Z3052"/>
      <c r="AA3052"/>
      <c r="AB3052"/>
      <c r="AC3052"/>
      <c r="AD3052"/>
      <c r="AE3052"/>
      <c r="AH3052" s="11"/>
      <c r="AI3052" s="11"/>
      <c r="AJ3052" s="11"/>
      <c r="AK3052" s="11"/>
      <c r="AL3052" s="11"/>
      <c r="AM3052" s="11"/>
    </row>
    <row r="3053" spans="17:39" x14ac:dyDescent="0.2">
      <c r="Q3053" s="11"/>
      <c r="Z3053"/>
      <c r="AA3053"/>
      <c r="AB3053"/>
      <c r="AC3053"/>
      <c r="AD3053"/>
      <c r="AE3053"/>
      <c r="AH3053" s="11"/>
      <c r="AI3053" s="11"/>
      <c r="AJ3053" s="11"/>
      <c r="AK3053" s="11"/>
      <c r="AL3053" s="11"/>
      <c r="AM3053" s="11"/>
    </row>
    <row r="3054" spans="17:39" x14ac:dyDescent="0.2">
      <c r="Q3054" s="11"/>
      <c r="Z3054"/>
      <c r="AA3054"/>
      <c r="AB3054"/>
      <c r="AC3054"/>
      <c r="AD3054"/>
      <c r="AE3054"/>
      <c r="AH3054" s="11"/>
      <c r="AI3054" s="11"/>
      <c r="AJ3054" s="11"/>
      <c r="AK3054" s="11"/>
      <c r="AL3054" s="11"/>
      <c r="AM3054" s="11"/>
    </row>
    <row r="3055" spans="17:39" x14ac:dyDescent="0.2">
      <c r="Q3055" s="11"/>
      <c r="Z3055"/>
      <c r="AA3055"/>
      <c r="AB3055"/>
      <c r="AC3055"/>
      <c r="AD3055"/>
      <c r="AE3055"/>
      <c r="AH3055" s="11"/>
      <c r="AI3055" s="11"/>
      <c r="AJ3055" s="11"/>
      <c r="AK3055" s="11"/>
      <c r="AL3055" s="11"/>
      <c r="AM3055" s="11"/>
    </row>
    <row r="3056" spans="17:39" x14ac:dyDescent="0.2">
      <c r="Q3056" s="11"/>
      <c r="Z3056"/>
      <c r="AA3056"/>
      <c r="AB3056"/>
      <c r="AC3056"/>
      <c r="AD3056"/>
      <c r="AE3056"/>
      <c r="AH3056" s="11"/>
      <c r="AI3056" s="11"/>
      <c r="AJ3056" s="11"/>
      <c r="AK3056" s="11"/>
      <c r="AL3056" s="11"/>
      <c r="AM3056" s="11"/>
    </row>
    <row r="3057" spans="17:39" x14ac:dyDescent="0.2">
      <c r="Q3057" s="11"/>
      <c r="Z3057"/>
      <c r="AA3057"/>
      <c r="AB3057"/>
      <c r="AC3057"/>
      <c r="AD3057"/>
      <c r="AE3057"/>
      <c r="AH3057" s="11"/>
      <c r="AI3057" s="11"/>
      <c r="AJ3057" s="11"/>
      <c r="AK3057" s="11"/>
      <c r="AL3057" s="11"/>
      <c r="AM3057" s="11"/>
    </row>
    <row r="3058" spans="17:39" x14ac:dyDescent="0.2">
      <c r="Q3058" s="11"/>
      <c r="Z3058"/>
      <c r="AA3058"/>
      <c r="AB3058"/>
      <c r="AC3058"/>
      <c r="AD3058"/>
      <c r="AE3058"/>
      <c r="AH3058" s="11"/>
      <c r="AI3058" s="11"/>
      <c r="AJ3058" s="11"/>
      <c r="AK3058" s="11"/>
      <c r="AL3058" s="11"/>
      <c r="AM3058" s="11"/>
    </row>
    <row r="3059" spans="17:39" x14ac:dyDescent="0.2">
      <c r="Q3059" s="11"/>
      <c r="Z3059"/>
      <c r="AA3059"/>
      <c r="AB3059"/>
      <c r="AC3059"/>
      <c r="AD3059"/>
      <c r="AE3059"/>
      <c r="AH3059" s="11"/>
      <c r="AI3059" s="11"/>
      <c r="AJ3059" s="11"/>
      <c r="AK3059" s="11"/>
      <c r="AL3059" s="11"/>
      <c r="AM3059" s="11"/>
    </row>
    <row r="3060" spans="17:39" x14ac:dyDescent="0.2">
      <c r="Q3060" s="11"/>
      <c r="Z3060"/>
      <c r="AA3060"/>
      <c r="AB3060"/>
      <c r="AC3060"/>
      <c r="AD3060"/>
      <c r="AE3060"/>
      <c r="AH3060" s="11"/>
      <c r="AI3060" s="11"/>
      <c r="AJ3060" s="11"/>
      <c r="AK3060" s="11"/>
      <c r="AL3060" s="11"/>
      <c r="AM3060" s="11"/>
    </row>
    <row r="3061" spans="17:39" x14ac:dyDescent="0.2">
      <c r="Q3061" s="11"/>
      <c r="Z3061"/>
      <c r="AA3061"/>
      <c r="AB3061"/>
      <c r="AC3061"/>
      <c r="AD3061"/>
      <c r="AE3061"/>
      <c r="AH3061" s="11"/>
      <c r="AI3061" s="11"/>
      <c r="AJ3061" s="11"/>
      <c r="AK3061" s="11"/>
      <c r="AL3061" s="11"/>
      <c r="AM3061" s="11"/>
    </row>
    <row r="3062" spans="17:39" x14ac:dyDescent="0.2">
      <c r="Q3062" s="11"/>
      <c r="Z3062"/>
      <c r="AA3062"/>
      <c r="AB3062"/>
      <c r="AC3062"/>
      <c r="AD3062"/>
      <c r="AE3062"/>
      <c r="AH3062" s="11"/>
      <c r="AI3062" s="11"/>
      <c r="AJ3062" s="11"/>
      <c r="AK3062" s="11"/>
      <c r="AL3062" s="11"/>
      <c r="AM3062" s="11"/>
    </row>
    <row r="3063" spans="17:39" x14ac:dyDescent="0.2">
      <c r="Q3063" s="11"/>
      <c r="Z3063"/>
      <c r="AA3063"/>
      <c r="AB3063"/>
      <c r="AC3063"/>
      <c r="AD3063"/>
      <c r="AE3063"/>
      <c r="AH3063" s="11"/>
      <c r="AI3063" s="11"/>
      <c r="AJ3063" s="11"/>
      <c r="AK3063" s="11"/>
      <c r="AL3063" s="11"/>
      <c r="AM3063" s="11"/>
    </row>
    <row r="3064" spans="17:39" x14ac:dyDescent="0.2">
      <c r="Q3064" s="11"/>
      <c r="Z3064"/>
      <c r="AA3064"/>
      <c r="AB3064"/>
      <c r="AC3064"/>
      <c r="AD3064"/>
      <c r="AE3064"/>
      <c r="AH3064" s="11"/>
      <c r="AI3064" s="11"/>
      <c r="AJ3064" s="11"/>
      <c r="AK3064" s="11"/>
      <c r="AL3064" s="11"/>
      <c r="AM3064" s="11"/>
    </row>
    <row r="3065" spans="17:39" x14ac:dyDescent="0.2">
      <c r="Q3065" s="11"/>
      <c r="Z3065"/>
      <c r="AA3065"/>
      <c r="AB3065"/>
      <c r="AC3065"/>
      <c r="AD3065"/>
      <c r="AE3065"/>
      <c r="AH3065" s="11"/>
      <c r="AI3065" s="11"/>
      <c r="AJ3065" s="11"/>
      <c r="AK3065" s="11"/>
      <c r="AL3065" s="11"/>
      <c r="AM3065" s="11"/>
    </row>
    <row r="3066" spans="17:39" x14ac:dyDescent="0.2">
      <c r="Q3066" s="11"/>
      <c r="Z3066"/>
      <c r="AA3066"/>
      <c r="AB3066"/>
      <c r="AC3066"/>
      <c r="AD3066"/>
      <c r="AE3066"/>
      <c r="AH3066" s="11"/>
      <c r="AI3066" s="11"/>
      <c r="AJ3066" s="11"/>
      <c r="AK3066" s="11"/>
      <c r="AL3066" s="11"/>
      <c r="AM3066" s="11"/>
    </row>
    <row r="3067" spans="17:39" x14ac:dyDescent="0.2">
      <c r="Q3067" s="11"/>
      <c r="Z3067"/>
      <c r="AA3067"/>
      <c r="AB3067"/>
      <c r="AC3067"/>
      <c r="AD3067"/>
      <c r="AE3067"/>
      <c r="AH3067" s="11"/>
      <c r="AI3067" s="11"/>
      <c r="AJ3067" s="11"/>
      <c r="AK3067" s="11"/>
      <c r="AL3067" s="11"/>
      <c r="AM3067" s="11"/>
    </row>
    <row r="3068" spans="17:39" x14ac:dyDescent="0.2">
      <c r="Q3068" s="11"/>
      <c r="Z3068"/>
      <c r="AA3068"/>
      <c r="AB3068"/>
      <c r="AC3068"/>
      <c r="AD3068"/>
      <c r="AE3068"/>
      <c r="AH3068" s="11"/>
      <c r="AI3068" s="11"/>
      <c r="AJ3068" s="11"/>
      <c r="AK3068" s="11"/>
      <c r="AL3068" s="11"/>
      <c r="AM3068" s="11"/>
    </row>
    <row r="3069" spans="17:39" x14ac:dyDescent="0.2">
      <c r="Q3069" s="11"/>
      <c r="Z3069"/>
      <c r="AA3069"/>
      <c r="AB3069"/>
      <c r="AC3069"/>
      <c r="AD3069"/>
      <c r="AE3069"/>
      <c r="AH3069" s="11"/>
      <c r="AI3069" s="11"/>
      <c r="AJ3069" s="11"/>
      <c r="AK3069" s="11"/>
      <c r="AL3069" s="11"/>
      <c r="AM3069" s="11"/>
    </row>
    <row r="3070" spans="17:39" x14ac:dyDescent="0.2">
      <c r="Q3070" s="11"/>
      <c r="Z3070"/>
      <c r="AA3070"/>
      <c r="AB3070"/>
      <c r="AC3070"/>
      <c r="AD3070"/>
      <c r="AE3070"/>
      <c r="AH3070" s="11"/>
      <c r="AI3070" s="11"/>
      <c r="AJ3070" s="11"/>
      <c r="AK3070" s="11"/>
      <c r="AL3070" s="11"/>
      <c r="AM3070" s="11"/>
    </row>
    <row r="3071" spans="17:39" x14ac:dyDescent="0.2">
      <c r="Q3071" s="11"/>
      <c r="Z3071"/>
      <c r="AA3071"/>
      <c r="AB3071"/>
      <c r="AC3071"/>
      <c r="AD3071"/>
      <c r="AE3071"/>
      <c r="AH3071" s="11"/>
      <c r="AI3071" s="11"/>
      <c r="AJ3071" s="11"/>
      <c r="AK3071" s="11"/>
      <c r="AL3071" s="11"/>
      <c r="AM3071" s="11"/>
    </row>
    <row r="3072" spans="17:39" x14ac:dyDescent="0.2">
      <c r="Q3072" s="11"/>
      <c r="Z3072"/>
      <c r="AA3072"/>
      <c r="AB3072"/>
      <c r="AC3072"/>
      <c r="AD3072"/>
      <c r="AE3072"/>
      <c r="AH3072" s="11"/>
      <c r="AI3072" s="11"/>
      <c r="AJ3072" s="11"/>
      <c r="AK3072" s="11"/>
      <c r="AL3072" s="11"/>
      <c r="AM3072" s="11"/>
    </row>
    <row r="3073" spans="17:39" x14ac:dyDescent="0.2">
      <c r="Q3073" s="11"/>
      <c r="Z3073"/>
      <c r="AA3073"/>
      <c r="AB3073"/>
      <c r="AC3073"/>
      <c r="AD3073"/>
      <c r="AE3073"/>
      <c r="AH3073" s="11"/>
      <c r="AI3073" s="11"/>
      <c r="AJ3073" s="11"/>
      <c r="AK3073" s="11"/>
      <c r="AL3073" s="11"/>
      <c r="AM3073" s="11"/>
    </row>
    <row r="3074" spans="17:39" x14ac:dyDescent="0.2">
      <c r="Q3074" s="11"/>
      <c r="Z3074"/>
      <c r="AA3074"/>
      <c r="AB3074"/>
      <c r="AC3074"/>
      <c r="AD3074"/>
      <c r="AE3074"/>
      <c r="AH3074" s="11"/>
      <c r="AI3074" s="11"/>
      <c r="AJ3074" s="11"/>
      <c r="AK3074" s="11"/>
      <c r="AL3074" s="11"/>
      <c r="AM3074" s="11"/>
    </row>
    <row r="3075" spans="17:39" x14ac:dyDescent="0.2">
      <c r="Q3075" s="11"/>
      <c r="Z3075"/>
      <c r="AA3075"/>
      <c r="AB3075"/>
      <c r="AC3075"/>
      <c r="AD3075"/>
      <c r="AE3075"/>
      <c r="AH3075" s="11"/>
      <c r="AI3075" s="11"/>
      <c r="AJ3075" s="11"/>
      <c r="AK3075" s="11"/>
      <c r="AL3075" s="11"/>
      <c r="AM3075" s="11"/>
    </row>
    <row r="3076" spans="17:39" x14ac:dyDescent="0.2">
      <c r="Q3076" s="11"/>
      <c r="Z3076"/>
      <c r="AA3076"/>
      <c r="AB3076"/>
      <c r="AC3076"/>
      <c r="AD3076"/>
      <c r="AE3076"/>
      <c r="AH3076" s="11"/>
      <c r="AI3076" s="11"/>
      <c r="AJ3076" s="11"/>
      <c r="AK3076" s="11"/>
      <c r="AL3076" s="11"/>
      <c r="AM3076" s="11"/>
    </row>
    <row r="3077" spans="17:39" x14ac:dyDescent="0.2">
      <c r="Q3077" s="11"/>
      <c r="Z3077"/>
      <c r="AA3077"/>
      <c r="AB3077"/>
      <c r="AC3077"/>
      <c r="AD3077"/>
      <c r="AE3077"/>
      <c r="AH3077" s="11"/>
      <c r="AI3077" s="11"/>
      <c r="AJ3077" s="11"/>
      <c r="AK3077" s="11"/>
      <c r="AL3077" s="11"/>
      <c r="AM3077" s="11"/>
    </row>
    <row r="3078" spans="17:39" x14ac:dyDescent="0.2">
      <c r="Q3078" s="11"/>
      <c r="Z3078"/>
      <c r="AA3078"/>
      <c r="AB3078"/>
      <c r="AC3078"/>
      <c r="AD3078"/>
      <c r="AE3078"/>
      <c r="AH3078" s="11"/>
      <c r="AI3078" s="11"/>
      <c r="AJ3078" s="11"/>
      <c r="AK3078" s="11"/>
      <c r="AL3078" s="11"/>
      <c r="AM3078" s="11"/>
    </row>
    <row r="3079" spans="17:39" x14ac:dyDescent="0.2">
      <c r="Q3079" s="11"/>
      <c r="Z3079"/>
      <c r="AA3079"/>
      <c r="AB3079"/>
      <c r="AC3079"/>
      <c r="AD3079"/>
      <c r="AE3079"/>
      <c r="AH3079" s="11"/>
      <c r="AI3079" s="11"/>
      <c r="AJ3079" s="11"/>
      <c r="AK3079" s="11"/>
      <c r="AL3079" s="11"/>
      <c r="AM3079" s="11"/>
    </row>
    <row r="3080" spans="17:39" x14ac:dyDescent="0.2">
      <c r="Q3080" s="11"/>
      <c r="Z3080"/>
      <c r="AA3080"/>
      <c r="AB3080"/>
      <c r="AC3080"/>
      <c r="AD3080"/>
      <c r="AE3080"/>
      <c r="AH3080" s="11"/>
      <c r="AI3080" s="11"/>
      <c r="AJ3080" s="11"/>
      <c r="AK3080" s="11"/>
      <c r="AL3080" s="11"/>
      <c r="AM3080" s="11"/>
    </row>
    <row r="3081" spans="17:39" x14ac:dyDescent="0.2">
      <c r="Q3081" s="11"/>
      <c r="Z3081"/>
      <c r="AA3081"/>
      <c r="AB3081"/>
      <c r="AC3081"/>
      <c r="AD3081"/>
      <c r="AE3081"/>
      <c r="AH3081" s="11"/>
      <c r="AI3081" s="11"/>
      <c r="AJ3081" s="11"/>
      <c r="AK3081" s="11"/>
      <c r="AL3081" s="11"/>
      <c r="AM3081" s="11"/>
    </row>
    <row r="3082" spans="17:39" x14ac:dyDescent="0.2">
      <c r="Q3082" s="11"/>
      <c r="Z3082"/>
      <c r="AA3082"/>
      <c r="AB3082"/>
      <c r="AC3082"/>
      <c r="AD3082"/>
      <c r="AE3082"/>
      <c r="AH3082" s="11"/>
      <c r="AI3082" s="11"/>
      <c r="AJ3082" s="11"/>
      <c r="AK3082" s="11"/>
      <c r="AL3082" s="11"/>
      <c r="AM3082" s="11"/>
    </row>
    <row r="3083" spans="17:39" x14ac:dyDescent="0.2">
      <c r="Q3083" s="11"/>
      <c r="Z3083"/>
      <c r="AA3083"/>
      <c r="AB3083"/>
      <c r="AC3083"/>
      <c r="AD3083"/>
      <c r="AE3083"/>
      <c r="AH3083" s="11"/>
      <c r="AI3083" s="11"/>
      <c r="AJ3083" s="11"/>
      <c r="AK3083" s="11"/>
      <c r="AL3083" s="11"/>
      <c r="AM3083" s="11"/>
    </row>
    <row r="3084" spans="17:39" x14ac:dyDescent="0.2">
      <c r="Q3084" s="11"/>
      <c r="Z3084"/>
      <c r="AA3084"/>
      <c r="AB3084"/>
      <c r="AC3084"/>
      <c r="AD3084"/>
      <c r="AE3084"/>
      <c r="AH3084" s="11"/>
      <c r="AI3084" s="11"/>
      <c r="AJ3084" s="11"/>
      <c r="AK3084" s="11"/>
      <c r="AL3084" s="11"/>
      <c r="AM3084" s="11"/>
    </row>
    <row r="3085" spans="17:39" x14ac:dyDescent="0.2">
      <c r="Q3085" s="11"/>
      <c r="Z3085"/>
      <c r="AA3085"/>
      <c r="AB3085"/>
      <c r="AC3085"/>
      <c r="AD3085"/>
      <c r="AE3085"/>
      <c r="AH3085" s="11"/>
      <c r="AI3085" s="11"/>
      <c r="AJ3085" s="11"/>
      <c r="AK3085" s="11"/>
      <c r="AL3085" s="11"/>
      <c r="AM3085" s="11"/>
    </row>
    <row r="3086" spans="17:39" x14ac:dyDescent="0.2">
      <c r="Q3086" s="11"/>
      <c r="Z3086"/>
      <c r="AA3086"/>
      <c r="AB3086"/>
      <c r="AC3086"/>
      <c r="AD3086"/>
      <c r="AE3086"/>
      <c r="AH3086" s="11"/>
      <c r="AI3086" s="11"/>
      <c r="AJ3086" s="11"/>
      <c r="AK3086" s="11"/>
      <c r="AL3086" s="11"/>
      <c r="AM3086" s="11"/>
    </row>
    <row r="3087" spans="17:39" x14ac:dyDescent="0.2">
      <c r="Q3087" s="11"/>
      <c r="Z3087"/>
      <c r="AA3087"/>
      <c r="AB3087"/>
      <c r="AC3087"/>
      <c r="AD3087"/>
      <c r="AE3087"/>
      <c r="AH3087" s="11"/>
      <c r="AI3087" s="11"/>
      <c r="AJ3087" s="11"/>
      <c r="AK3087" s="11"/>
      <c r="AL3087" s="11"/>
      <c r="AM3087" s="11"/>
    </row>
    <row r="3088" spans="17:39" x14ac:dyDescent="0.2">
      <c r="Q3088" s="11"/>
      <c r="Z3088"/>
      <c r="AA3088"/>
      <c r="AB3088"/>
      <c r="AC3088"/>
      <c r="AD3088"/>
      <c r="AE3088"/>
      <c r="AH3088" s="11"/>
      <c r="AI3088" s="11"/>
      <c r="AJ3088" s="11"/>
      <c r="AK3088" s="11"/>
      <c r="AL3088" s="11"/>
      <c r="AM3088" s="11"/>
    </row>
    <row r="3089" spans="17:39" x14ac:dyDescent="0.2">
      <c r="Q3089" s="11"/>
      <c r="Z3089"/>
      <c r="AA3089"/>
      <c r="AB3089"/>
      <c r="AC3089"/>
      <c r="AD3089"/>
      <c r="AE3089"/>
      <c r="AH3089" s="11"/>
      <c r="AI3089" s="11"/>
      <c r="AJ3089" s="11"/>
      <c r="AK3089" s="11"/>
      <c r="AL3089" s="11"/>
      <c r="AM3089" s="11"/>
    </row>
    <row r="3090" spans="17:39" x14ac:dyDescent="0.2">
      <c r="Q3090" s="11"/>
      <c r="Z3090"/>
      <c r="AA3090"/>
      <c r="AB3090"/>
      <c r="AC3090"/>
      <c r="AD3090"/>
      <c r="AE3090"/>
      <c r="AH3090" s="11"/>
      <c r="AI3090" s="11"/>
      <c r="AJ3090" s="11"/>
      <c r="AK3090" s="11"/>
      <c r="AL3090" s="11"/>
      <c r="AM3090" s="11"/>
    </row>
    <row r="3091" spans="17:39" x14ac:dyDescent="0.2">
      <c r="Q3091" s="11"/>
      <c r="Z3091"/>
      <c r="AA3091"/>
      <c r="AB3091"/>
      <c r="AC3091"/>
      <c r="AD3091"/>
      <c r="AE3091"/>
      <c r="AH3091" s="11"/>
      <c r="AI3091" s="11"/>
      <c r="AJ3091" s="11"/>
      <c r="AK3091" s="11"/>
      <c r="AL3091" s="11"/>
      <c r="AM3091" s="11"/>
    </row>
    <row r="3092" spans="17:39" x14ac:dyDescent="0.2">
      <c r="Q3092" s="11"/>
      <c r="Z3092"/>
      <c r="AA3092"/>
      <c r="AB3092"/>
      <c r="AC3092"/>
      <c r="AD3092"/>
      <c r="AE3092"/>
      <c r="AH3092" s="11"/>
      <c r="AI3092" s="11"/>
      <c r="AJ3092" s="11"/>
      <c r="AK3092" s="11"/>
      <c r="AL3092" s="11"/>
      <c r="AM3092" s="11"/>
    </row>
    <row r="3093" spans="17:39" x14ac:dyDescent="0.2">
      <c r="Q3093" s="11"/>
      <c r="Z3093"/>
      <c r="AA3093"/>
      <c r="AB3093"/>
      <c r="AC3093"/>
      <c r="AD3093"/>
      <c r="AE3093"/>
      <c r="AH3093" s="11"/>
      <c r="AI3093" s="11"/>
      <c r="AJ3093" s="11"/>
      <c r="AK3093" s="11"/>
      <c r="AL3093" s="11"/>
      <c r="AM3093" s="11"/>
    </row>
    <row r="3094" spans="17:39" x14ac:dyDescent="0.2">
      <c r="Q3094" s="11"/>
      <c r="Z3094"/>
      <c r="AA3094"/>
      <c r="AB3094"/>
      <c r="AC3094"/>
      <c r="AD3094"/>
      <c r="AE3094"/>
      <c r="AH3094" s="11"/>
      <c r="AI3094" s="11"/>
      <c r="AJ3094" s="11"/>
      <c r="AK3094" s="11"/>
      <c r="AL3094" s="11"/>
      <c r="AM3094" s="11"/>
    </row>
    <row r="3095" spans="17:39" x14ac:dyDescent="0.2">
      <c r="Q3095" s="11"/>
      <c r="Z3095"/>
      <c r="AA3095"/>
      <c r="AB3095"/>
      <c r="AC3095"/>
      <c r="AD3095"/>
      <c r="AE3095"/>
      <c r="AH3095" s="11"/>
      <c r="AI3095" s="11"/>
      <c r="AJ3095" s="11"/>
      <c r="AK3095" s="11"/>
      <c r="AL3095" s="11"/>
      <c r="AM3095" s="11"/>
    </row>
    <row r="3096" spans="17:39" x14ac:dyDescent="0.2">
      <c r="Q3096" s="11"/>
      <c r="Z3096"/>
      <c r="AA3096"/>
      <c r="AB3096"/>
      <c r="AC3096"/>
      <c r="AD3096"/>
      <c r="AE3096"/>
      <c r="AH3096" s="11"/>
      <c r="AI3096" s="11"/>
      <c r="AJ3096" s="11"/>
      <c r="AK3096" s="11"/>
      <c r="AL3096" s="11"/>
      <c r="AM3096" s="11"/>
    </row>
    <row r="3097" spans="17:39" x14ac:dyDescent="0.2">
      <c r="Q3097" s="11"/>
      <c r="Z3097"/>
      <c r="AA3097"/>
      <c r="AB3097"/>
      <c r="AC3097"/>
      <c r="AD3097"/>
      <c r="AE3097"/>
      <c r="AH3097" s="11"/>
      <c r="AI3097" s="11"/>
      <c r="AJ3097" s="11"/>
      <c r="AK3097" s="11"/>
      <c r="AL3097" s="11"/>
      <c r="AM3097" s="11"/>
    </row>
    <row r="3098" spans="17:39" x14ac:dyDescent="0.2">
      <c r="Q3098" s="11"/>
      <c r="Z3098"/>
      <c r="AA3098"/>
      <c r="AB3098"/>
      <c r="AC3098"/>
      <c r="AD3098"/>
      <c r="AE3098"/>
      <c r="AH3098" s="11"/>
      <c r="AI3098" s="11"/>
      <c r="AJ3098" s="11"/>
      <c r="AK3098" s="11"/>
      <c r="AL3098" s="11"/>
      <c r="AM3098" s="11"/>
    </row>
    <row r="3099" spans="17:39" x14ac:dyDescent="0.2">
      <c r="Q3099" s="11"/>
      <c r="Z3099"/>
      <c r="AA3099"/>
      <c r="AB3099"/>
      <c r="AC3099"/>
      <c r="AD3099"/>
      <c r="AE3099"/>
      <c r="AH3099" s="11"/>
      <c r="AI3099" s="11"/>
      <c r="AJ3099" s="11"/>
      <c r="AK3099" s="11"/>
      <c r="AL3099" s="11"/>
      <c r="AM3099" s="11"/>
    </row>
    <row r="3100" spans="17:39" x14ac:dyDescent="0.2">
      <c r="Q3100" s="11"/>
      <c r="Z3100"/>
      <c r="AA3100"/>
      <c r="AB3100"/>
      <c r="AC3100"/>
      <c r="AD3100"/>
      <c r="AE3100"/>
      <c r="AH3100" s="11"/>
      <c r="AI3100" s="11"/>
      <c r="AJ3100" s="11"/>
      <c r="AK3100" s="11"/>
      <c r="AL3100" s="11"/>
      <c r="AM3100" s="11"/>
    </row>
    <row r="3101" spans="17:39" x14ac:dyDescent="0.2">
      <c r="Q3101" s="11"/>
      <c r="Z3101"/>
      <c r="AA3101"/>
      <c r="AB3101"/>
      <c r="AC3101"/>
      <c r="AD3101"/>
      <c r="AE3101"/>
      <c r="AH3101" s="11"/>
      <c r="AI3101" s="11"/>
      <c r="AJ3101" s="11"/>
      <c r="AK3101" s="11"/>
      <c r="AL3101" s="11"/>
      <c r="AM3101" s="11"/>
    </row>
    <row r="3102" spans="17:39" x14ac:dyDescent="0.2">
      <c r="Q3102" s="11"/>
      <c r="Z3102"/>
      <c r="AA3102"/>
      <c r="AB3102"/>
      <c r="AC3102"/>
      <c r="AD3102"/>
      <c r="AE3102"/>
      <c r="AH3102" s="11"/>
      <c r="AI3102" s="11"/>
      <c r="AJ3102" s="11"/>
      <c r="AK3102" s="11"/>
      <c r="AL3102" s="11"/>
      <c r="AM3102" s="11"/>
    </row>
    <row r="3103" spans="17:39" x14ac:dyDescent="0.2">
      <c r="Q3103" s="11"/>
      <c r="Z3103"/>
      <c r="AA3103"/>
      <c r="AB3103"/>
      <c r="AC3103"/>
      <c r="AD3103"/>
      <c r="AE3103"/>
      <c r="AH3103" s="11"/>
      <c r="AI3103" s="11"/>
      <c r="AJ3103" s="11"/>
      <c r="AK3103" s="11"/>
      <c r="AL3103" s="11"/>
      <c r="AM3103" s="11"/>
    </row>
    <row r="3104" spans="17:39" x14ac:dyDescent="0.2">
      <c r="Q3104" s="11"/>
      <c r="Z3104"/>
      <c r="AA3104"/>
      <c r="AB3104"/>
      <c r="AC3104"/>
      <c r="AD3104"/>
      <c r="AE3104"/>
      <c r="AH3104" s="11"/>
      <c r="AI3104" s="11"/>
      <c r="AJ3104" s="11"/>
      <c r="AK3104" s="11"/>
      <c r="AL3104" s="11"/>
      <c r="AM3104" s="11"/>
    </row>
    <row r="3105" spans="17:39" x14ac:dyDescent="0.2">
      <c r="Q3105" s="11"/>
      <c r="Z3105"/>
      <c r="AA3105"/>
      <c r="AB3105"/>
      <c r="AC3105"/>
      <c r="AD3105"/>
      <c r="AE3105"/>
      <c r="AH3105" s="11"/>
      <c r="AI3105" s="11"/>
      <c r="AJ3105" s="11"/>
      <c r="AK3105" s="11"/>
      <c r="AL3105" s="11"/>
      <c r="AM3105" s="11"/>
    </row>
    <row r="3106" spans="17:39" x14ac:dyDescent="0.2">
      <c r="Q3106" s="11"/>
      <c r="Z3106"/>
      <c r="AA3106"/>
      <c r="AB3106"/>
      <c r="AC3106"/>
      <c r="AD3106"/>
      <c r="AE3106"/>
      <c r="AH3106" s="11"/>
      <c r="AI3106" s="11"/>
      <c r="AJ3106" s="11"/>
      <c r="AK3106" s="11"/>
      <c r="AL3106" s="11"/>
      <c r="AM3106" s="11"/>
    </row>
    <row r="3107" spans="17:39" x14ac:dyDescent="0.2">
      <c r="Q3107" s="11"/>
      <c r="Z3107"/>
      <c r="AA3107"/>
      <c r="AB3107"/>
      <c r="AC3107"/>
      <c r="AD3107"/>
      <c r="AE3107"/>
      <c r="AH3107" s="11"/>
      <c r="AI3107" s="11"/>
      <c r="AJ3107" s="11"/>
      <c r="AK3107" s="11"/>
      <c r="AL3107" s="11"/>
      <c r="AM3107" s="11"/>
    </row>
    <row r="3108" spans="17:39" x14ac:dyDescent="0.2">
      <c r="Q3108" s="11"/>
      <c r="Z3108"/>
      <c r="AA3108"/>
      <c r="AB3108"/>
      <c r="AC3108"/>
      <c r="AD3108"/>
      <c r="AE3108"/>
      <c r="AH3108" s="11"/>
      <c r="AI3108" s="11"/>
      <c r="AJ3108" s="11"/>
      <c r="AK3108" s="11"/>
      <c r="AL3108" s="11"/>
      <c r="AM3108" s="11"/>
    </row>
    <row r="3109" spans="17:39" x14ac:dyDescent="0.2">
      <c r="Q3109" s="11"/>
      <c r="Z3109"/>
      <c r="AA3109"/>
      <c r="AB3109"/>
      <c r="AC3109"/>
      <c r="AD3109"/>
      <c r="AE3109"/>
      <c r="AH3109" s="11"/>
      <c r="AI3109" s="11"/>
      <c r="AJ3109" s="11"/>
      <c r="AK3109" s="11"/>
      <c r="AL3109" s="11"/>
      <c r="AM3109" s="11"/>
    </row>
    <row r="3110" spans="17:39" x14ac:dyDescent="0.2">
      <c r="Q3110" s="11"/>
      <c r="Z3110"/>
      <c r="AA3110"/>
      <c r="AB3110"/>
      <c r="AC3110"/>
      <c r="AD3110"/>
      <c r="AE3110"/>
      <c r="AH3110" s="11"/>
      <c r="AI3110" s="11"/>
      <c r="AJ3110" s="11"/>
      <c r="AK3110" s="11"/>
      <c r="AL3110" s="11"/>
      <c r="AM3110" s="11"/>
    </row>
    <row r="3111" spans="17:39" x14ac:dyDescent="0.2">
      <c r="Q3111" s="11"/>
      <c r="Z3111"/>
      <c r="AA3111"/>
      <c r="AB3111"/>
      <c r="AC3111"/>
      <c r="AD3111"/>
      <c r="AE3111"/>
      <c r="AH3111" s="11"/>
      <c r="AI3111" s="11"/>
      <c r="AJ3111" s="11"/>
      <c r="AK3111" s="11"/>
      <c r="AL3111" s="11"/>
      <c r="AM3111" s="11"/>
    </row>
    <row r="3112" spans="17:39" x14ac:dyDescent="0.2">
      <c r="Q3112" s="11"/>
      <c r="Z3112"/>
      <c r="AA3112"/>
      <c r="AB3112"/>
      <c r="AC3112"/>
      <c r="AD3112"/>
      <c r="AE3112"/>
      <c r="AH3112" s="11"/>
      <c r="AI3112" s="11"/>
      <c r="AJ3112" s="11"/>
      <c r="AK3112" s="11"/>
      <c r="AL3112" s="11"/>
      <c r="AM3112" s="11"/>
    </row>
    <row r="3113" spans="17:39" x14ac:dyDescent="0.2">
      <c r="Q3113" s="11"/>
      <c r="Z3113"/>
      <c r="AA3113"/>
      <c r="AB3113"/>
      <c r="AC3113"/>
      <c r="AD3113"/>
      <c r="AE3113"/>
      <c r="AH3113" s="11"/>
      <c r="AI3113" s="11"/>
      <c r="AJ3113" s="11"/>
      <c r="AK3113" s="11"/>
      <c r="AL3113" s="11"/>
      <c r="AM3113" s="11"/>
    </row>
    <row r="3114" spans="17:39" x14ac:dyDescent="0.2">
      <c r="Q3114" s="11"/>
      <c r="Z3114"/>
      <c r="AA3114"/>
      <c r="AB3114"/>
      <c r="AC3114"/>
      <c r="AD3114"/>
      <c r="AE3114"/>
      <c r="AH3114" s="11"/>
      <c r="AI3114" s="11"/>
      <c r="AJ3114" s="11"/>
      <c r="AK3114" s="11"/>
      <c r="AL3114" s="11"/>
      <c r="AM3114" s="11"/>
    </row>
    <row r="3115" spans="17:39" x14ac:dyDescent="0.2">
      <c r="Q3115" s="11"/>
      <c r="Z3115"/>
      <c r="AA3115"/>
      <c r="AB3115"/>
      <c r="AC3115"/>
      <c r="AD3115"/>
      <c r="AE3115"/>
      <c r="AH3115" s="11"/>
      <c r="AI3115" s="11"/>
      <c r="AJ3115" s="11"/>
      <c r="AK3115" s="11"/>
      <c r="AL3115" s="11"/>
      <c r="AM3115" s="11"/>
    </row>
    <row r="3116" spans="17:39" x14ac:dyDescent="0.2">
      <c r="Q3116" s="11"/>
      <c r="Z3116"/>
      <c r="AA3116"/>
      <c r="AB3116"/>
      <c r="AC3116"/>
      <c r="AD3116"/>
      <c r="AE3116"/>
      <c r="AH3116" s="11"/>
      <c r="AI3116" s="11"/>
      <c r="AJ3116" s="11"/>
      <c r="AK3116" s="11"/>
      <c r="AL3116" s="11"/>
      <c r="AM3116" s="11"/>
    </row>
    <row r="3117" spans="17:39" x14ac:dyDescent="0.2">
      <c r="Q3117" s="11"/>
      <c r="Z3117"/>
      <c r="AA3117"/>
      <c r="AB3117"/>
      <c r="AC3117"/>
      <c r="AD3117"/>
      <c r="AE3117"/>
      <c r="AH3117" s="11"/>
      <c r="AI3117" s="11"/>
      <c r="AJ3117" s="11"/>
      <c r="AK3117" s="11"/>
      <c r="AL3117" s="11"/>
      <c r="AM3117" s="11"/>
    </row>
    <row r="3118" spans="17:39" x14ac:dyDescent="0.2">
      <c r="Q3118" s="11"/>
      <c r="Z3118"/>
      <c r="AA3118"/>
      <c r="AB3118"/>
      <c r="AC3118"/>
      <c r="AD3118"/>
      <c r="AE3118"/>
      <c r="AH3118" s="11"/>
      <c r="AI3118" s="11"/>
      <c r="AJ3118" s="11"/>
      <c r="AK3118" s="11"/>
      <c r="AL3118" s="11"/>
      <c r="AM3118" s="11"/>
    </row>
    <row r="3119" spans="17:39" x14ac:dyDescent="0.2">
      <c r="Q3119" s="11"/>
      <c r="Z3119"/>
      <c r="AA3119"/>
      <c r="AB3119"/>
      <c r="AC3119"/>
      <c r="AD3119"/>
      <c r="AE3119"/>
      <c r="AH3119" s="11"/>
      <c r="AI3119" s="11"/>
      <c r="AJ3119" s="11"/>
      <c r="AK3119" s="11"/>
      <c r="AL3119" s="11"/>
      <c r="AM3119" s="11"/>
    </row>
    <row r="3120" spans="17:39" x14ac:dyDescent="0.2">
      <c r="Q3120" s="11"/>
      <c r="Z3120"/>
      <c r="AA3120"/>
      <c r="AB3120"/>
      <c r="AC3120"/>
      <c r="AD3120"/>
      <c r="AE3120"/>
      <c r="AH3120" s="11"/>
      <c r="AI3120" s="11"/>
      <c r="AJ3120" s="11"/>
      <c r="AK3120" s="11"/>
      <c r="AL3120" s="11"/>
      <c r="AM3120" s="11"/>
    </row>
    <row r="3121" spans="17:39" x14ac:dyDescent="0.2">
      <c r="Q3121" s="11"/>
      <c r="Z3121"/>
      <c r="AA3121"/>
      <c r="AB3121"/>
      <c r="AC3121"/>
      <c r="AD3121"/>
      <c r="AE3121"/>
      <c r="AH3121" s="11"/>
      <c r="AI3121" s="11"/>
      <c r="AJ3121" s="11"/>
      <c r="AK3121" s="11"/>
      <c r="AL3121" s="11"/>
      <c r="AM3121" s="11"/>
    </row>
    <row r="3122" spans="17:39" x14ac:dyDescent="0.2">
      <c r="Q3122" s="11"/>
      <c r="Z3122"/>
      <c r="AA3122"/>
      <c r="AB3122"/>
      <c r="AC3122"/>
      <c r="AD3122"/>
      <c r="AE3122"/>
      <c r="AH3122" s="11"/>
      <c r="AI3122" s="11"/>
      <c r="AJ3122" s="11"/>
      <c r="AK3122" s="11"/>
      <c r="AL3122" s="11"/>
      <c r="AM3122" s="11"/>
    </row>
    <row r="3123" spans="17:39" x14ac:dyDescent="0.2">
      <c r="Q3123" s="11"/>
      <c r="Z3123"/>
      <c r="AA3123"/>
      <c r="AB3123"/>
      <c r="AC3123"/>
      <c r="AD3123"/>
      <c r="AE3123"/>
      <c r="AH3123" s="11"/>
      <c r="AI3123" s="11"/>
      <c r="AJ3123" s="11"/>
      <c r="AK3123" s="11"/>
      <c r="AL3123" s="11"/>
      <c r="AM3123" s="11"/>
    </row>
    <row r="3124" spans="17:39" x14ac:dyDescent="0.2">
      <c r="Q3124" s="11"/>
      <c r="Z3124"/>
      <c r="AA3124"/>
      <c r="AB3124"/>
      <c r="AC3124"/>
      <c r="AD3124"/>
      <c r="AE3124"/>
      <c r="AH3124" s="11"/>
      <c r="AI3124" s="11"/>
      <c r="AJ3124" s="11"/>
      <c r="AK3124" s="11"/>
      <c r="AL3124" s="11"/>
      <c r="AM3124" s="11"/>
    </row>
    <row r="3125" spans="17:39" x14ac:dyDescent="0.2">
      <c r="Q3125" s="11"/>
      <c r="Z3125"/>
      <c r="AA3125"/>
      <c r="AB3125"/>
      <c r="AC3125"/>
      <c r="AD3125"/>
      <c r="AE3125"/>
      <c r="AH3125" s="11"/>
      <c r="AI3125" s="11"/>
      <c r="AJ3125" s="11"/>
      <c r="AK3125" s="11"/>
      <c r="AL3125" s="11"/>
      <c r="AM3125" s="11"/>
    </row>
    <row r="3126" spans="17:39" x14ac:dyDescent="0.2">
      <c r="Q3126" s="11"/>
      <c r="Z3126"/>
      <c r="AA3126"/>
      <c r="AB3126"/>
      <c r="AC3126"/>
      <c r="AD3126"/>
      <c r="AE3126"/>
      <c r="AH3126" s="11"/>
      <c r="AI3126" s="11"/>
      <c r="AJ3126" s="11"/>
      <c r="AK3126" s="11"/>
      <c r="AL3126" s="11"/>
      <c r="AM3126" s="11"/>
    </row>
    <row r="3127" spans="17:39" x14ac:dyDescent="0.2">
      <c r="Q3127" s="11"/>
      <c r="Z3127"/>
      <c r="AA3127"/>
      <c r="AB3127"/>
      <c r="AC3127"/>
      <c r="AD3127"/>
      <c r="AE3127"/>
      <c r="AH3127" s="11"/>
      <c r="AI3127" s="11"/>
      <c r="AJ3127" s="11"/>
      <c r="AK3127" s="11"/>
      <c r="AL3127" s="11"/>
      <c r="AM3127" s="11"/>
    </row>
    <row r="3128" spans="17:39" x14ac:dyDescent="0.2">
      <c r="Q3128" s="11"/>
      <c r="Z3128"/>
      <c r="AA3128"/>
      <c r="AB3128"/>
      <c r="AC3128"/>
      <c r="AD3128"/>
      <c r="AE3128"/>
      <c r="AH3128" s="11"/>
      <c r="AI3128" s="11"/>
      <c r="AJ3128" s="11"/>
      <c r="AK3128" s="11"/>
      <c r="AL3128" s="11"/>
      <c r="AM3128" s="11"/>
    </row>
    <row r="3129" spans="17:39" x14ac:dyDescent="0.2">
      <c r="Q3129" s="11"/>
      <c r="Z3129"/>
      <c r="AA3129"/>
      <c r="AB3129"/>
      <c r="AC3129"/>
      <c r="AD3129"/>
      <c r="AE3129"/>
      <c r="AH3129" s="11"/>
      <c r="AI3129" s="11"/>
      <c r="AJ3129" s="11"/>
      <c r="AK3129" s="11"/>
      <c r="AL3129" s="11"/>
      <c r="AM3129" s="11"/>
    </row>
    <row r="3130" spans="17:39" x14ac:dyDescent="0.2">
      <c r="Q3130" s="11"/>
      <c r="Z3130"/>
      <c r="AA3130"/>
      <c r="AB3130"/>
      <c r="AC3130"/>
      <c r="AD3130"/>
      <c r="AE3130"/>
      <c r="AH3130" s="11"/>
      <c r="AI3130" s="11"/>
      <c r="AJ3130" s="11"/>
      <c r="AK3130" s="11"/>
      <c r="AL3130" s="11"/>
      <c r="AM3130" s="11"/>
    </row>
    <row r="3131" spans="17:39" x14ac:dyDescent="0.2">
      <c r="Q3131" s="11"/>
      <c r="Z3131"/>
      <c r="AA3131"/>
      <c r="AB3131"/>
      <c r="AC3131"/>
      <c r="AD3131"/>
      <c r="AE3131"/>
      <c r="AH3131" s="11"/>
      <c r="AI3131" s="11"/>
      <c r="AJ3131" s="11"/>
      <c r="AK3131" s="11"/>
      <c r="AL3131" s="11"/>
      <c r="AM3131" s="11"/>
    </row>
    <row r="3132" spans="17:39" x14ac:dyDescent="0.2">
      <c r="Q3132" s="11"/>
      <c r="Z3132"/>
      <c r="AA3132"/>
      <c r="AB3132"/>
      <c r="AC3132"/>
      <c r="AD3132"/>
      <c r="AE3132"/>
      <c r="AH3132" s="11"/>
      <c r="AI3132" s="11"/>
      <c r="AJ3132" s="11"/>
      <c r="AK3132" s="11"/>
      <c r="AL3132" s="11"/>
      <c r="AM3132" s="11"/>
    </row>
    <row r="3133" spans="17:39" x14ac:dyDescent="0.2">
      <c r="Q3133" s="11"/>
      <c r="Z3133"/>
      <c r="AA3133"/>
      <c r="AB3133"/>
      <c r="AC3133"/>
      <c r="AD3133"/>
      <c r="AE3133"/>
      <c r="AH3133" s="11"/>
      <c r="AI3133" s="11"/>
      <c r="AJ3133" s="11"/>
      <c r="AK3133" s="11"/>
      <c r="AL3133" s="11"/>
      <c r="AM3133" s="11"/>
    </row>
    <row r="3134" spans="17:39" x14ac:dyDescent="0.2">
      <c r="Q3134" s="11"/>
      <c r="Z3134"/>
      <c r="AA3134"/>
      <c r="AB3134"/>
      <c r="AC3134"/>
      <c r="AD3134"/>
      <c r="AE3134"/>
      <c r="AH3134" s="11"/>
      <c r="AI3134" s="11"/>
      <c r="AJ3134" s="11"/>
      <c r="AK3134" s="11"/>
      <c r="AL3134" s="11"/>
      <c r="AM3134" s="11"/>
    </row>
    <row r="3135" spans="17:39" x14ac:dyDescent="0.2">
      <c r="Q3135" s="11"/>
      <c r="Z3135"/>
      <c r="AA3135"/>
      <c r="AB3135"/>
      <c r="AC3135"/>
      <c r="AD3135"/>
      <c r="AE3135"/>
      <c r="AH3135" s="11"/>
      <c r="AI3135" s="11"/>
      <c r="AJ3135" s="11"/>
      <c r="AK3135" s="11"/>
      <c r="AL3135" s="11"/>
      <c r="AM3135" s="11"/>
    </row>
    <row r="3136" spans="17:39" x14ac:dyDescent="0.2">
      <c r="Q3136" s="11"/>
      <c r="Z3136"/>
      <c r="AA3136"/>
      <c r="AB3136"/>
      <c r="AC3136"/>
      <c r="AD3136"/>
      <c r="AE3136"/>
      <c r="AH3136" s="11"/>
      <c r="AI3136" s="11"/>
      <c r="AJ3136" s="11"/>
      <c r="AK3136" s="11"/>
      <c r="AL3136" s="11"/>
      <c r="AM3136" s="11"/>
    </row>
    <row r="3137" spans="17:39" x14ac:dyDescent="0.2">
      <c r="Q3137" s="11"/>
      <c r="Z3137"/>
      <c r="AA3137"/>
      <c r="AB3137"/>
      <c r="AC3137"/>
      <c r="AD3137"/>
      <c r="AE3137"/>
      <c r="AH3137" s="11"/>
      <c r="AI3137" s="11"/>
      <c r="AJ3137" s="11"/>
      <c r="AK3137" s="11"/>
      <c r="AL3137" s="11"/>
      <c r="AM3137" s="11"/>
    </row>
    <row r="3138" spans="17:39" x14ac:dyDescent="0.2">
      <c r="Q3138" s="11"/>
      <c r="Z3138"/>
      <c r="AA3138"/>
      <c r="AB3138"/>
      <c r="AC3138"/>
      <c r="AD3138"/>
      <c r="AE3138"/>
      <c r="AH3138" s="11"/>
      <c r="AI3138" s="11"/>
      <c r="AJ3138" s="11"/>
      <c r="AK3138" s="11"/>
      <c r="AL3138" s="11"/>
      <c r="AM3138" s="11"/>
    </row>
    <row r="3139" spans="17:39" x14ac:dyDescent="0.2">
      <c r="Q3139" s="11"/>
      <c r="Z3139"/>
      <c r="AA3139"/>
      <c r="AB3139"/>
      <c r="AC3139"/>
      <c r="AD3139"/>
      <c r="AE3139"/>
      <c r="AH3139" s="11"/>
      <c r="AI3139" s="11"/>
      <c r="AJ3139" s="11"/>
      <c r="AK3139" s="11"/>
      <c r="AL3139" s="11"/>
      <c r="AM3139" s="11"/>
    </row>
    <row r="3140" spans="17:39" x14ac:dyDescent="0.2">
      <c r="Q3140" s="11"/>
      <c r="Z3140"/>
      <c r="AA3140"/>
      <c r="AB3140"/>
      <c r="AC3140"/>
      <c r="AD3140"/>
      <c r="AE3140"/>
      <c r="AH3140" s="11"/>
      <c r="AI3140" s="11"/>
      <c r="AJ3140" s="11"/>
      <c r="AK3140" s="11"/>
      <c r="AL3140" s="11"/>
      <c r="AM3140" s="11"/>
    </row>
    <row r="3141" spans="17:39" x14ac:dyDescent="0.2">
      <c r="Q3141" s="11"/>
      <c r="Z3141"/>
      <c r="AA3141"/>
      <c r="AB3141"/>
      <c r="AC3141"/>
      <c r="AD3141"/>
      <c r="AE3141"/>
      <c r="AH3141" s="11"/>
      <c r="AI3141" s="11"/>
      <c r="AJ3141" s="11"/>
      <c r="AK3141" s="11"/>
      <c r="AL3141" s="11"/>
      <c r="AM3141" s="11"/>
    </row>
    <row r="3142" spans="17:39" x14ac:dyDescent="0.2">
      <c r="Q3142" s="11"/>
      <c r="Z3142"/>
      <c r="AA3142"/>
      <c r="AB3142"/>
      <c r="AC3142"/>
      <c r="AD3142"/>
      <c r="AE3142"/>
      <c r="AH3142" s="11"/>
      <c r="AI3142" s="11"/>
      <c r="AJ3142" s="11"/>
      <c r="AK3142" s="11"/>
      <c r="AL3142" s="11"/>
      <c r="AM3142" s="11"/>
    </row>
    <row r="3143" spans="17:39" x14ac:dyDescent="0.2">
      <c r="Q3143" s="11"/>
      <c r="Z3143"/>
      <c r="AA3143"/>
      <c r="AB3143"/>
      <c r="AC3143"/>
      <c r="AD3143"/>
      <c r="AE3143"/>
      <c r="AH3143" s="11"/>
      <c r="AI3143" s="11"/>
      <c r="AJ3143" s="11"/>
      <c r="AK3143" s="11"/>
      <c r="AL3143" s="11"/>
      <c r="AM3143" s="11"/>
    </row>
    <row r="3144" spans="17:39" x14ac:dyDescent="0.2">
      <c r="Q3144" s="11"/>
      <c r="Z3144"/>
      <c r="AA3144"/>
      <c r="AB3144"/>
      <c r="AC3144"/>
      <c r="AD3144"/>
      <c r="AE3144"/>
      <c r="AH3144" s="11"/>
      <c r="AI3144" s="11"/>
      <c r="AJ3144" s="11"/>
      <c r="AK3144" s="11"/>
      <c r="AL3144" s="11"/>
      <c r="AM3144" s="11"/>
    </row>
    <row r="3145" spans="17:39" x14ac:dyDescent="0.2">
      <c r="Q3145" s="11"/>
      <c r="Z3145"/>
      <c r="AA3145"/>
      <c r="AB3145"/>
      <c r="AC3145"/>
      <c r="AD3145"/>
      <c r="AE3145"/>
      <c r="AH3145" s="11"/>
      <c r="AI3145" s="11"/>
      <c r="AJ3145" s="11"/>
      <c r="AK3145" s="11"/>
      <c r="AL3145" s="11"/>
      <c r="AM3145" s="11"/>
    </row>
    <row r="3146" spans="17:39" x14ac:dyDescent="0.2">
      <c r="Q3146" s="11"/>
      <c r="Z3146"/>
      <c r="AA3146"/>
      <c r="AB3146"/>
      <c r="AC3146"/>
      <c r="AD3146"/>
      <c r="AE3146"/>
      <c r="AH3146" s="11"/>
      <c r="AI3146" s="11"/>
      <c r="AJ3146" s="11"/>
      <c r="AK3146" s="11"/>
      <c r="AL3146" s="11"/>
      <c r="AM3146" s="11"/>
    </row>
    <row r="3147" spans="17:39" x14ac:dyDescent="0.2">
      <c r="Q3147" s="11"/>
      <c r="Z3147"/>
      <c r="AA3147"/>
      <c r="AB3147"/>
      <c r="AC3147"/>
      <c r="AD3147"/>
      <c r="AE3147"/>
      <c r="AH3147" s="11"/>
      <c r="AI3147" s="11"/>
      <c r="AJ3147" s="11"/>
      <c r="AK3147" s="11"/>
      <c r="AL3147" s="11"/>
      <c r="AM3147" s="11"/>
    </row>
    <row r="3148" spans="17:39" x14ac:dyDescent="0.2">
      <c r="Q3148" s="11"/>
      <c r="Z3148"/>
      <c r="AA3148"/>
      <c r="AB3148"/>
      <c r="AC3148"/>
      <c r="AD3148"/>
      <c r="AE3148"/>
      <c r="AH3148" s="11"/>
      <c r="AI3148" s="11"/>
      <c r="AJ3148" s="11"/>
      <c r="AK3148" s="11"/>
      <c r="AL3148" s="11"/>
      <c r="AM3148" s="11"/>
    </row>
    <row r="3149" spans="17:39" x14ac:dyDescent="0.2">
      <c r="Q3149" s="11"/>
      <c r="Z3149"/>
      <c r="AA3149"/>
      <c r="AB3149"/>
      <c r="AC3149"/>
      <c r="AD3149"/>
      <c r="AE3149"/>
      <c r="AH3149" s="11"/>
      <c r="AI3149" s="11"/>
      <c r="AJ3149" s="11"/>
      <c r="AK3149" s="11"/>
      <c r="AL3149" s="11"/>
      <c r="AM3149" s="11"/>
    </row>
    <row r="3150" spans="17:39" x14ac:dyDescent="0.2">
      <c r="Q3150" s="11"/>
      <c r="Z3150"/>
      <c r="AA3150"/>
      <c r="AB3150"/>
      <c r="AC3150"/>
      <c r="AD3150"/>
      <c r="AE3150"/>
      <c r="AH3150" s="11"/>
      <c r="AI3150" s="11"/>
      <c r="AJ3150" s="11"/>
      <c r="AK3150" s="11"/>
      <c r="AL3150" s="11"/>
      <c r="AM3150" s="11"/>
    </row>
    <row r="3151" spans="17:39" x14ac:dyDescent="0.2">
      <c r="Q3151" s="11"/>
      <c r="Z3151"/>
      <c r="AA3151"/>
      <c r="AB3151"/>
      <c r="AC3151"/>
      <c r="AD3151"/>
      <c r="AE3151"/>
      <c r="AH3151" s="11"/>
      <c r="AI3151" s="11"/>
      <c r="AJ3151" s="11"/>
      <c r="AK3151" s="11"/>
      <c r="AL3151" s="11"/>
      <c r="AM3151" s="11"/>
    </row>
    <row r="3152" spans="17:39" x14ac:dyDescent="0.2">
      <c r="Q3152" s="11"/>
      <c r="Z3152"/>
      <c r="AA3152"/>
      <c r="AB3152"/>
      <c r="AC3152"/>
      <c r="AD3152"/>
      <c r="AE3152"/>
      <c r="AH3152" s="11"/>
      <c r="AI3152" s="11"/>
      <c r="AJ3152" s="11"/>
      <c r="AK3152" s="11"/>
      <c r="AL3152" s="11"/>
      <c r="AM3152" s="11"/>
    </row>
    <row r="3153" spans="17:39" x14ac:dyDescent="0.2">
      <c r="Q3153" s="11"/>
      <c r="Z3153"/>
      <c r="AA3153"/>
      <c r="AB3153"/>
      <c r="AC3153"/>
      <c r="AD3153"/>
      <c r="AE3153"/>
      <c r="AH3153" s="11"/>
      <c r="AI3153" s="11"/>
      <c r="AJ3153" s="11"/>
      <c r="AK3153" s="11"/>
      <c r="AL3153" s="11"/>
      <c r="AM3153" s="11"/>
    </row>
    <row r="3154" spans="17:39" x14ac:dyDescent="0.2">
      <c r="Q3154" s="11"/>
      <c r="Z3154"/>
      <c r="AA3154"/>
      <c r="AB3154"/>
      <c r="AC3154"/>
      <c r="AD3154"/>
      <c r="AE3154"/>
      <c r="AH3154" s="11"/>
      <c r="AI3154" s="11"/>
      <c r="AJ3154" s="11"/>
      <c r="AK3154" s="11"/>
      <c r="AL3154" s="11"/>
      <c r="AM3154" s="11"/>
    </row>
    <row r="3155" spans="17:39" x14ac:dyDescent="0.2">
      <c r="Q3155" s="11"/>
      <c r="Z3155"/>
      <c r="AA3155"/>
      <c r="AB3155"/>
      <c r="AC3155"/>
      <c r="AD3155"/>
      <c r="AE3155"/>
      <c r="AH3155" s="11"/>
      <c r="AI3155" s="11"/>
      <c r="AJ3155" s="11"/>
      <c r="AK3155" s="11"/>
      <c r="AL3155" s="11"/>
      <c r="AM3155" s="11"/>
    </row>
    <row r="3156" spans="17:39" x14ac:dyDescent="0.2">
      <c r="Q3156" s="11"/>
      <c r="Z3156"/>
      <c r="AA3156"/>
      <c r="AB3156"/>
      <c r="AC3156"/>
      <c r="AD3156"/>
      <c r="AE3156"/>
      <c r="AH3156" s="11"/>
      <c r="AI3156" s="11"/>
      <c r="AJ3156" s="11"/>
      <c r="AK3156" s="11"/>
      <c r="AL3156" s="11"/>
      <c r="AM3156" s="11"/>
    </row>
    <row r="3157" spans="17:39" x14ac:dyDescent="0.2">
      <c r="Q3157" s="11"/>
      <c r="Z3157"/>
      <c r="AA3157"/>
      <c r="AB3157"/>
      <c r="AC3157"/>
      <c r="AD3157"/>
      <c r="AE3157"/>
      <c r="AH3157" s="11"/>
      <c r="AI3157" s="11"/>
      <c r="AJ3157" s="11"/>
      <c r="AK3157" s="11"/>
      <c r="AL3157" s="11"/>
      <c r="AM3157" s="11"/>
    </row>
    <row r="3158" spans="17:39" x14ac:dyDescent="0.2">
      <c r="Q3158" s="11"/>
      <c r="Z3158"/>
      <c r="AA3158"/>
      <c r="AB3158"/>
      <c r="AC3158"/>
      <c r="AD3158"/>
      <c r="AE3158"/>
      <c r="AH3158" s="11"/>
      <c r="AI3158" s="11"/>
      <c r="AJ3158" s="11"/>
      <c r="AK3158" s="11"/>
      <c r="AL3158" s="11"/>
      <c r="AM3158" s="11"/>
    </row>
    <row r="3159" spans="17:39" x14ac:dyDescent="0.2">
      <c r="Q3159" s="11"/>
      <c r="Z3159"/>
      <c r="AA3159"/>
      <c r="AB3159"/>
      <c r="AC3159"/>
      <c r="AD3159"/>
      <c r="AE3159"/>
      <c r="AH3159" s="11"/>
      <c r="AI3159" s="11"/>
      <c r="AJ3159" s="11"/>
      <c r="AK3159" s="11"/>
      <c r="AL3159" s="11"/>
      <c r="AM3159" s="11"/>
    </row>
    <row r="3160" spans="17:39" x14ac:dyDescent="0.2">
      <c r="Q3160" s="11"/>
      <c r="Z3160"/>
      <c r="AA3160"/>
      <c r="AB3160"/>
      <c r="AC3160"/>
      <c r="AD3160"/>
      <c r="AE3160"/>
      <c r="AH3160" s="11"/>
      <c r="AI3160" s="11"/>
      <c r="AJ3160" s="11"/>
      <c r="AK3160" s="11"/>
      <c r="AL3160" s="11"/>
      <c r="AM3160" s="11"/>
    </row>
    <row r="3161" spans="17:39" x14ac:dyDescent="0.2">
      <c r="Q3161" s="11"/>
      <c r="Z3161"/>
      <c r="AA3161"/>
      <c r="AB3161"/>
      <c r="AC3161"/>
      <c r="AD3161"/>
      <c r="AE3161"/>
      <c r="AH3161" s="11"/>
      <c r="AI3161" s="11"/>
      <c r="AJ3161" s="11"/>
      <c r="AK3161" s="11"/>
      <c r="AL3161" s="11"/>
      <c r="AM3161" s="11"/>
    </row>
    <row r="3162" spans="17:39" x14ac:dyDescent="0.2">
      <c r="Q3162" s="11"/>
      <c r="Z3162"/>
      <c r="AA3162"/>
      <c r="AB3162"/>
      <c r="AC3162"/>
      <c r="AD3162"/>
      <c r="AE3162"/>
      <c r="AH3162" s="11"/>
      <c r="AI3162" s="11"/>
      <c r="AJ3162" s="11"/>
      <c r="AK3162" s="11"/>
      <c r="AL3162" s="11"/>
      <c r="AM3162" s="11"/>
    </row>
    <row r="3163" spans="17:39" x14ac:dyDescent="0.2">
      <c r="Q3163" s="11"/>
      <c r="Z3163"/>
      <c r="AA3163"/>
      <c r="AB3163"/>
      <c r="AC3163"/>
      <c r="AD3163"/>
      <c r="AE3163"/>
      <c r="AH3163" s="11"/>
      <c r="AI3163" s="11"/>
      <c r="AJ3163" s="11"/>
      <c r="AK3163" s="11"/>
      <c r="AL3163" s="11"/>
      <c r="AM3163" s="11"/>
    </row>
    <row r="3164" spans="17:39" x14ac:dyDescent="0.2">
      <c r="Q3164" s="11"/>
      <c r="Z3164"/>
      <c r="AA3164"/>
      <c r="AB3164"/>
      <c r="AC3164"/>
      <c r="AD3164"/>
      <c r="AE3164"/>
      <c r="AH3164" s="11"/>
      <c r="AI3164" s="11"/>
      <c r="AJ3164" s="11"/>
      <c r="AK3164" s="11"/>
      <c r="AL3164" s="11"/>
      <c r="AM3164" s="11"/>
    </row>
    <row r="3165" spans="17:39" x14ac:dyDescent="0.2">
      <c r="Q3165" s="11"/>
      <c r="Z3165"/>
      <c r="AA3165"/>
      <c r="AB3165"/>
      <c r="AC3165"/>
      <c r="AD3165"/>
      <c r="AE3165"/>
      <c r="AH3165" s="11"/>
      <c r="AI3165" s="11"/>
      <c r="AJ3165" s="11"/>
      <c r="AK3165" s="11"/>
      <c r="AL3165" s="11"/>
      <c r="AM3165" s="11"/>
    </row>
    <row r="3166" spans="17:39" x14ac:dyDescent="0.2">
      <c r="Q3166" s="11"/>
      <c r="Z3166"/>
      <c r="AA3166"/>
      <c r="AB3166"/>
      <c r="AC3166"/>
      <c r="AD3166"/>
      <c r="AE3166"/>
      <c r="AH3166" s="11"/>
      <c r="AI3166" s="11"/>
      <c r="AJ3166" s="11"/>
      <c r="AK3166" s="11"/>
      <c r="AL3166" s="11"/>
      <c r="AM3166" s="11"/>
    </row>
    <row r="3167" spans="17:39" x14ac:dyDescent="0.2">
      <c r="Q3167" s="11"/>
      <c r="Z3167"/>
      <c r="AA3167"/>
      <c r="AB3167"/>
      <c r="AC3167"/>
      <c r="AD3167"/>
      <c r="AE3167"/>
      <c r="AH3167" s="11"/>
      <c r="AI3167" s="11"/>
      <c r="AJ3167" s="11"/>
      <c r="AK3167" s="11"/>
      <c r="AL3167" s="11"/>
      <c r="AM3167" s="11"/>
    </row>
    <row r="3168" spans="17:39" x14ac:dyDescent="0.2">
      <c r="Q3168" s="11"/>
      <c r="Z3168"/>
      <c r="AA3168"/>
      <c r="AB3168"/>
      <c r="AC3168"/>
      <c r="AD3168"/>
      <c r="AE3168"/>
      <c r="AH3168" s="11"/>
      <c r="AI3168" s="11"/>
      <c r="AJ3168" s="11"/>
      <c r="AK3168" s="11"/>
      <c r="AL3168" s="11"/>
      <c r="AM3168" s="11"/>
    </row>
    <row r="3169" spans="17:39" x14ac:dyDescent="0.2">
      <c r="Q3169" s="11"/>
      <c r="Z3169"/>
      <c r="AA3169"/>
      <c r="AB3169"/>
      <c r="AC3169"/>
      <c r="AD3169"/>
      <c r="AE3169"/>
      <c r="AH3169" s="11"/>
      <c r="AI3169" s="11"/>
      <c r="AJ3169" s="11"/>
      <c r="AK3169" s="11"/>
      <c r="AL3169" s="11"/>
      <c r="AM3169" s="11"/>
    </row>
    <row r="3170" spans="17:39" x14ac:dyDescent="0.2">
      <c r="Q3170" s="11"/>
      <c r="Z3170"/>
      <c r="AA3170"/>
      <c r="AB3170"/>
      <c r="AC3170"/>
      <c r="AD3170"/>
      <c r="AE3170"/>
      <c r="AH3170" s="11"/>
      <c r="AI3170" s="11"/>
      <c r="AJ3170" s="11"/>
      <c r="AK3170" s="11"/>
      <c r="AL3170" s="11"/>
      <c r="AM3170" s="11"/>
    </row>
    <row r="3171" spans="17:39" x14ac:dyDescent="0.2">
      <c r="Q3171" s="11"/>
      <c r="Z3171"/>
      <c r="AA3171"/>
      <c r="AB3171"/>
      <c r="AC3171"/>
      <c r="AD3171"/>
      <c r="AE3171"/>
      <c r="AH3171" s="11"/>
      <c r="AI3171" s="11"/>
      <c r="AJ3171" s="11"/>
      <c r="AK3171" s="11"/>
      <c r="AL3171" s="11"/>
      <c r="AM3171" s="11"/>
    </row>
    <row r="3172" spans="17:39" x14ac:dyDescent="0.2">
      <c r="Q3172" s="11"/>
      <c r="Z3172"/>
      <c r="AA3172"/>
      <c r="AB3172"/>
      <c r="AC3172"/>
      <c r="AD3172"/>
      <c r="AE3172"/>
      <c r="AH3172" s="11"/>
      <c r="AI3172" s="11"/>
      <c r="AJ3172" s="11"/>
      <c r="AK3172" s="11"/>
      <c r="AL3172" s="11"/>
      <c r="AM3172" s="11"/>
    </row>
    <row r="3173" spans="17:39" x14ac:dyDescent="0.2">
      <c r="Q3173" s="11"/>
      <c r="Z3173"/>
      <c r="AA3173"/>
      <c r="AB3173"/>
      <c r="AC3173"/>
      <c r="AD3173"/>
      <c r="AE3173"/>
      <c r="AH3173" s="11"/>
      <c r="AI3173" s="11"/>
      <c r="AJ3173" s="11"/>
      <c r="AK3173" s="11"/>
      <c r="AL3173" s="11"/>
      <c r="AM3173" s="11"/>
    </row>
    <row r="3174" spans="17:39" x14ac:dyDescent="0.2">
      <c r="Q3174" s="11"/>
      <c r="Z3174"/>
      <c r="AA3174"/>
      <c r="AB3174"/>
      <c r="AC3174"/>
      <c r="AD3174"/>
      <c r="AE3174"/>
      <c r="AH3174" s="11"/>
      <c r="AI3174" s="11"/>
      <c r="AJ3174" s="11"/>
      <c r="AK3174" s="11"/>
      <c r="AL3174" s="11"/>
      <c r="AM3174" s="11"/>
    </row>
    <row r="3175" spans="17:39" x14ac:dyDescent="0.2">
      <c r="Q3175" s="11"/>
      <c r="Z3175"/>
      <c r="AA3175"/>
      <c r="AB3175"/>
      <c r="AC3175"/>
      <c r="AD3175"/>
      <c r="AE3175"/>
      <c r="AH3175" s="11"/>
      <c r="AI3175" s="11"/>
      <c r="AJ3175" s="11"/>
      <c r="AK3175" s="11"/>
      <c r="AL3175" s="11"/>
      <c r="AM3175" s="11"/>
    </row>
    <row r="3176" spans="17:39" x14ac:dyDescent="0.2">
      <c r="Q3176" s="11"/>
      <c r="Z3176"/>
      <c r="AA3176"/>
      <c r="AB3176"/>
      <c r="AC3176"/>
      <c r="AD3176"/>
      <c r="AE3176"/>
      <c r="AH3176" s="11"/>
      <c r="AI3176" s="11"/>
      <c r="AJ3176" s="11"/>
      <c r="AK3176" s="11"/>
      <c r="AL3176" s="11"/>
      <c r="AM3176" s="11"/>
    </row>
    <row r="3177" spans="17:39" x14ac:dyDescent="0.2">
      <c r="Q3177" s="11"/>
      <c r="Z3177"/>
      <c r="AA3177"/>
      <c r="AB3177"/>
      <c r="AC3177"/>
      <c r="AD3177"/>
      <c r="AE3177"/>
      <c r="AH3177" s="11"/>
      <c r="AI3177" s="11"/>
      <c r="AJ3177" s="11"/>
      <c r="AK3177" s="11"/>
      <c r="AL3177" s="11"/>
      <c r="AM3177" s="11"/>
    </row>
    <row r="3178" spans="17:39" x14ac:dyDescent="0.2">
      <c r="Q3178" s="11"/>
      <c r="Z3178"/>
      <c r="AA3178"/>
      <c r="AB3178"/>
      <c r="AC3178"/>
      <c r="AD3178"/>
      <c r="AE3178"/>
      <c r="AH3178" s="11"/>
      <c r="AI3178" s="11"/>
      <c r="AJ3178" s="11"/>
      <c r="AK3178" s="11"/>
      <c r="AL3178" s="11"/>
      <c r="AM3178" s="11"/>
    </row>
    <row r="3179" spans="17:39" x14ac:dyDescent="0.2">
      <c r="Q3179" s="11"/>
      <c r="Z3179"/>
      <c r="AA3179"/>
      <c r="AB3179"/>
      <c r="AC3179"/>
      <c r="AD3179"/>
      <c r="AE3179"/>
      <c r="AH3179" s="11"/>
      <c r="AI3179" s="11"/>
      <c r="AJ3179" s="11"/>
      <c r="AK3179" s="11"/>
      <c r="AL3179" s="11"/>
      <c r="AM3179" s="11"/>
    </row>
    <row r="3180" spans="17:39" x14ac:dyDescent="0.2">
      <c r="Q3180" s="11"/>
      <c r="Z3180"/>
      <c r="AA3180"/>
      <c r="AB3180"/>
      <c r="AC3180"/>
      <c r="AD3180"/>
      <c r="AE3180"/>
      <c r="AH3180" s="11"/>
      <c r="AI3180" s="11"/>
      <c r="AJ3180" s="11"/>
      <c r="AK3180" s="11"/>
      <c r="AL3180" s="11"/>
      <c r="AM3180" s="11"/>
    </row>
    <row r="3181" spans="17:39" x14ac:dyDescent="0.2">
      <c r="Q3181" s="11"/>
      <c r="Z3181"/>
      <c r="AA3181"/>
      <c r="AB3181"/>
      <c r="AC3181"/>
      <c r="AD3181"/>
      <c r="AE3181"/>
      <c r="AH3181" s="11"/>
      <c r="AI3181" s="11"/>
      <c r="AJ3181" s="11"/>
      <c r="AK3181" s="11"/>
      <c r="AL3181" s="11"/>
      <c r="AM3181" s="11"/>
    </row>
    <row r="3182" spans="17:39" x14ac:dyDescent="0.2">
      <c r="Q3182" s="11"/>
      <c r="Z3182"/>
      <c r="AA3182"/>
      <c r="AB3182"/>
      <c r="AC3182"/>
      <c r="AD3182"/>
      <c r="AE3182"/>
      <c r="AH3182" s="11"/>
      <c r="AI3182" s="11"/>
      <c r="AJ3182" s="11"/>
      <c r="AK3182" s="11"/>
      <c r="AL3182" s="11"/>
      <c r="AM3182" s="11"/>
    </row>
    <row r="3183" spans="17:39" x14ac:dyDescent="0.2">
      <c r="Q3183" s="11"/>
      <c r="Z3183"/>
      <c r="AA3183"/>
      <c r="AB3183"/>
      <c r="AC3183"/>
      <c r="AD3183"/>
      <c r="AE3183"/>
      <c r="AH3183" s="11"/>
      <c r="AI3183" s="11"/>
      <c r="AJ3183" s="11"/>
      <c r="AK3183" s="11"/>
      <c r="AL3183" s="11"/>
      <c r="AM3183" s="11"/>
    </row>
    <row r="3184" spans="17:39" x14ac:dyDescent="0.2">
      <c r="Q3184" s="11"/>
      <c r="Z3184"/>
      <c r="AA3184"/>
      <c r="AB3184"/>
      <c r="AC3184"/>
      <c r="AD3184"/>
      <c r="AE3184"/>
      <c r="AH3184" s="11"/>
      <c r="AI3184" s="11"/>
      <c r="AJ3184" s="11"/>
      <c r="AK3184" s="11"/>
      <c r="AL3184" s="11"/>
      <c r="AM3184" s="11"/>
    </row>
    <row r="3185" spans="17:39" x14ac:dyDescent="0.2">
      <c r="Q3185" s="11"/>
      <c r="Z3185"/>
      <c r="AA3185"/>
      <c r="AB3185"/>
      <c r="AC3185"/>
      <c r="AD3185"/>
      <c r="AE3185"/>
      <c r="AH3185" s="11"/>
      <c r="AI3185" s="11"/>
      <c r="AJ3185" s="11"/>
      <c r="AK3185" s="11"/>
      <c r="AL3185" s="11"/>
      <c r="AM3185" s="11"/>
    </row>
    <row r="3186" spans="17:39" x14ac:dyDescent="0.2">
      <c r="Q3186" s="11"/>
      <c r="Z3186"/>
      <c r="AA3186"/>
      <c r="AB3186"/>
      <c r="AC3186"/>
      <c r="AD3186"/>
      <c r="AE3186"/>
      <c r="AH3186" s="11"/>
      <c r="AI3186" s="11"/>
      <c r="AJ3186" s="11"/>
      <c r="AK3186" s="11"/>
      <c r="AL3186" s="11"/>
      <c r="AM3186" s="11"/>
    </row>
    <row r="3187" spans="17:39" x14ac:dyDescent="0.2">
      <c r="Q3187" s="11"/>
      <c r="Z3187"/>
      <c r="AA3187"/>
      <c r="AB3187"/>
      <c r="AC3187"/>
      <c r="AD3187"/>
      <c r="AE3187"/>
      <c r="AH3187" s="11"/>
      <c r="AI3187" s="11"/>
      <c r="AJ3187" s="11"/>
      <c r="AK3187" s="11"/>
      <c r="AL3187" s="11"/>
      <c r="AM3187" s="11"/>
    </row>
    <row r="3188" spans="17:39" x14ac:dyDescent="0.2">
      <c r="Q3188" s="11"/>
      <c r="Z3188"/>
      <c r="AA3188"/>
      <c r="AB3188"/>
      <c r="AC3188"/>
      <c r="AD3188"/>
      <c r="AE3188"/>
      <c r="AH3188" s="11"/>
      <c r="AI3188" s="11"/>
      <c r="AJ3188" s="11"/>
      <c r="AK3188" s="11"/>
      <c r="AL3188" s="11"/>
      <c r="AM3188" s="11"/>
    </row>
    <row r="3189" spans="17:39" x14ac:dyDescent="0.2">
      <c r="Q3189" s="11"/>
      <c r="Z3189"/>
      <c r="AA3189"/>
      <c r="AB3189"/>
      <c r="AC3189"/>
      <c r="AD3189"/>
      <c r="AE3189"/>
      <c r="AH3189" s="11"/>
      <c r="AI3189" s="11"/>
      <c r="AJ3189" s="11"/>
      <c r="AK3189" s="11"/>
      <c r="AL3189" s="11"/>
      <c r="AM3189" s="11"/>
    </row>
    <row r="3190" spans="17:39" x14ac:dyDescent="0.2">
      <c r="Q3190" s="11"/>
      <c r="Z3190"/>
      <c r="AA3190"/>
      <c r="AB3190"/>
      <c r="AC3190"/>
      <c r="AD3190"/>
      <c r="AE3190"/>
      <c r="AH3190" s="11"/>
      <c r="AI3190" s="11"/>
      <c r="AJ3190" s="11"/>
      <c r="AK3190" s="11"/>
      <c r="AL3190" s="11"/>
      <c r="AM3190" s="11"/>
    </row>
    <row r="3191" spans="17:39" x14ac:dyDescent="0.2">
      <c r="Q3191" s="11"/>
      <c r="Z3191"/>
      <c r="AA3191"/>
      <c r="AB3191"/>
      <c r="AC3191"/>
      <c r="AD3191"/>
      <c r="AE3191"/>
      <c r="AH3191" s="11"/>
      <c r="AI3191" s="11"/>
      <c r="AJ3191" s="11"/>
      <c r="AK3191" s="11"/>
      <c r="AL3191" s="11"/>
      <c r="AM3191" s="11"/>
    </row>
    <row r="3192" spans="17:39" x14ac:dyDescent="0.2">
      <c r="Q3192" s="11"/>
      <c r="Z3192"/>
      <c r="AA3192"/>
      <c r="AB3192"/>
      <c r="AC3192"/>
      <c r="AD3192"/>
      <c r="AE3192"/>
      <c r="AH3192" s="11"/>
      <c r="AI3192" s="11"/>
      <c r="AJ3192" s="11"/>
      <c r="AK3192" s="11"/>
      <c r="AL3192" s="11"/>
      <c r="AM3192" s="11"/>
    </row>
    <row r="3193" spans="17:39" x14ac:dyDescent="0.2">
      <c r="Q3193" s="11"/>
      <c r="Z3193"/>
      <c r="AA3193"/>
      <c r="AB3193"/>
      <c r="AC3193"/>
      <c r="AD3193"/>
      <c r="AE3193"/>
      <c r="AH3193" s="11"/>
      <c r="AI3193" s="11"/>
      <c r="AJ3193" s="11"/>
      <c r="AK3193" s="11"/>
      <c r="AL3193" s="11"/>
      <c r="AM3193" s="11"/>
    </row>
    <row r="3194" spans="17:39" x14ac:dyDescent="0.2">
      <c r="Q3194" s="11"/>
      <c r="Z3194"/>
      <c r="AA3194"/>
      <c r="AB3194"/>
      <c r="AC3194"/>
      <c r="AD3194"/>
      <c r="AE3194"/>
      <c r="AH3194" s="11"/>
      <c r="AI3194" s="11"/>
      <c r="AJ3194" s="11"/>
      <c r="AK3194" s="11"/>
      <c r="AL3194" s="11"/>
      <c r="AM3194" s="11"/>
    </row>
    <row r="3195" spans="17:39" x14ac:dyDescent="0.2">
      <c r="Q3195" s="11"/>
      <c r="Z3195"/>
      <c r="AA3195"/>
      <c r="AB3195"/>
      <c r="AC3195"/>
      <c r="AD3195"/>
      <c r="AE3195"/>
      <c r="AH3195" s="11"/>
      <c r="AI3195" s="11"/>
      <c r="AJ3195" s="11"/>
      <c r="AK3195" s="11"/>
      <c r="AL3195" s="11"/>
      <c r="AM3195" s="11"/>
    </row>
    <row r="3196" spans="17:39" x14ac:dyDescent="0.2">
      <c r="Q3196" s="11"/>
      <c r="Z3196"/>
      <c r="AA3196"/>
      <c r="AB3196"/>
      <c r="AC3196"/>
      <c r="AD3196"/>
      <c r="AE3196"/>
      <c r="AH3196" s="11"/>
      <c r="AI3196" s="11"/>
      <c r="AJ3196" s="11"/>
      <c r="AK3196" s="11"/>
      <c r="AL3196" s="11"/>
      <c r="AM3196" s="11"/>
    </row>
    <row r="3197" spans="17:39" x14ac:dyDescent="0.2">
      <c r="Q3197" s="11"/>
      <c r="Z3197"/>
      <c r="AA3197"/>
      <c r="AB3197"/>
      <c r="AC3197"/>
      <c r="AD3197"/>
      <c r="AE3197"/>
      <c r="AH3197" s="11"/>
      <c r="AI3197" s="11"/>
      <c r="AJ3197" s="11"/>
      <c r="AK3197" s="11"/>
      <c r="AL3197" s="11"/>
      <c r="AM3197" s="11"/>
    </row>
    <row r="3198" spans="17:39" x14ac:dyDescent="0.2">
      <c r="Q3198" s="11"/>
      <c r="Z3198"/>
      <c r="AA3198"/>
      <c r="AB3198"/>
      <c r="AC3198"/>
      <c r="AD3198"/>
      <c r="AE3198"/>
      <c r="AH3198" s="11"/>
      <c r="AI3198" s="11"/>
      <c r="AJ3198" s="11"/>
      <c r="AK3198" s="11"/>
      <c r="AL3198" s="11"/>
      <c r="AM3198" s="11"/>
    </row>
    <row r="3199" spans="17:39" x14ac:dyDescent="0.2">
      <c r="Q3199" s="11"/>
      <c r="Z3199"/>
      <c r="AA3199"/>
      <c r="AB3199"/>
      <c r="AC3199"/>
      <c r="AD3199"/>
      <c r="AE3199"/>
      <c r="AH3199" s="11"/>
      <c r="AI3199" s="11"/>
      <c r="AJ3199" s="11"/>
      <c r="AK3199" s="11"/>
      <c r="AL3199" s="11"/>
      <c r="AM3199" s="11"/>
    </row>
    <row r="3200" spans="17:39" x14ac:dyDescent="0.2">
      <c r="Q3200" s="11"/>
      <c r="Z3200"/>
      <c r="AA3200"/>
      <c r="AB3200"/>
      <c r="AC3200"/>
      <c r="AD3200"/>
      <c r="AE3200"/>
      <c r="AH3200" s="11"/>
      <c r="AI3200" s="11"/>
      <c r="AJ3200" s="11"/>
      <c r="AK3200" s="11"/>
      <c r="AL3200" s="11"/>
      <c r="AM3200" s="11"/>
    </row>
    <row r="3201" spans="17:39" x14ac:dyDescent="0.2">
      <c r="Q3201" s="11"/>
      <c r="Z3201"/>
      <c r="AA3201"/>
      <c r="AB3201"/>
      <c r="AC3201"/>
      <c r="AD3201"/>
      <c r="AE3201"/>
      <c r="AH3201" s="11"/>
      <c r="AI3201" s="11"/>
      <c r="AJ3201" s="11"/>
      <c r="AK3201" s="11"/>
      <c r="AL3201" s="11"/>
      <c r="AM3201" s="11"/>
    </row>
    <row r="3202" spans="17:39" x14ac:dyDescent="0.2">
      <c r="Q3202" s="11"/>
      <c r="Z3202"/>
      <c r="AA3202"/>
      <c r="AB3202"/>
      <c r="AC3202"/>
      <c r="AD3202"/>
      <c r="AE3202"/>
      <c r="AH3202" s="11"/>
      <c r="AI3202" s="11"/>
      <c r="AJ3202" s="11"/>
      <c r="AK3202" s="11"/>
      <c r="AL3202" s="11"/>
      <c r="AM3202" s="11"/>
    </row>
    <row r="3203" spans="17:39" x14ac:dyDescent="0.2">
      <c r="Q3203" s="11"/>
      <c r="Z3203"/>
      <c r="AA3203"/>
      <c r="AB3203"/>
      <c r="AC3203"/>
      <c r="AD3203"/>
      <c r="AE3203"/>
      <c r="AH3203" s="11"/>
      <c r="AI3203" s="11"/>
      <c r="AJ3203" s="11"/>
      <c r="AK3203" s="11"/>
      <c r="AL3203" s="11"/>
      <c r="AM3203" s="11"/>
    </row>
    <row r="3204" spans="17:39" x14ac:dyDescent="0.2">
      <c r="Q3204" s="11"/>
      <c r="Z3204"/>
      <c r="AA3204"/>
      <c r="AB3204"/>
      <c r="AC3204"/>
      <c r="AD3204"/>
      <c r="AE3204"/>
      <c r="AH3204" s="11"/>
      <c r="AI3204" s="11"/>
      <c r="AJ3204" s="11"/>
      <c r="AK3204" s="11"/>
      <c r="AL3204" s="11"/>
      <c r="AM3204" s="11"/>
    </row>
    <row r="3205" spans="17:39" x14ac:dyDescent="0.2">
      <c r="Q3205" s="11"/>
      <c r="Z3205"/>
      <c r="AA3205"/>
      <c r="AB3205"/>
      <c r="AC3205"/>
      <c r="AD3205"/>
      <c r="AE3205"/>
      <c r="AH3205" s="11"/>
      <c r="AI3205" s="11"/>
      <c r="AJ3205" s="11"/>
      <c r="AK3205" s="11"/>
      <c r="AL3205" s="11"/>
      <c r="AM3205" s="11"/>
    </row>
    <row r="3206" spans="17:39" x14ac:dyDescent="0.2">
      <c r="Q3206" s="11"/>
      <c r="Z3206"/>
      <c r="AA3206"/>
      <c r="AB3206"/>
      <c r="AC3206"/>
      <c r="AD3206"/>
      <c r="AE3206"/>
      <c r="AH3206" s="11"/>
      <c r="AI3206" s="11"/>
      <c r="AJ3206" s="11"/>
      <c r="AK3206" s="11"/>
      <c r="AL3206" s="11"/>
      <c r="AM3206" s="11"/>
    </row>
    <row r="3207" spans="17:39" x14ac:dyDescent="0.2">
      <c r="Q3207" s="11"/>
      <c r="Z3207"/>
      <c r="AA3207"/>
      <c r="AB3207"/>
      <c r="AC3207"/>
      <c r="AD3207"/>
      <c r="AE3207"/>
      <c r="AH3207" s="11"/>
      <c r="AI3207" s="11"/>
      <c r="AJ3207" s="11"/>
      <c r="AK3207" s="11"/>
      <c r="AL3207" s="11"/>
      <c r="AM3207" s="11"/>
    </row>
    <row r="3208" spans="17:39" x14ac:dyDescent="0.2">
      <c r="Q3208" s="11"/>
      <c r="Z3208"/>
      <c r="AA3208"/>
      <c r="AB3208"/>
      <c r="AC3208"/>
      <c r="AD3208"/>
      <c r="AE3208"/>
      <c r="AH3208" s="11"/>
      <c r="AI3208" s="11"/>
      <c r="AJ3208" s="11"/>
      <c r="AK3208" s="11"/>
      <c r="AL3208" s="11"/>
      <c r="AM3208" s="11"/>
    </row>
    <row r="3209" spans="17:39" x14ac:dyDescent="0.2">
      <c r="Q3209" s="11"/>
      <c r="Z3209"/>
      <c r="AA3209"/>
      <c r="AB3209"/>
      <c r="AC3209"/>
      <c r="AD3209"/>
      <c r="AE3209"/>
      <c r="AH3209" s="11"/>
      <c r="AI3209" s="11"/>
      <c r="AJ3209" s="11"/>
      <c r="AK3209" s="11"/>
      <c r="AL3209" s="11"/>
      <c r="AM3209" s="11"/>
    </row>
    <row r="3210" spans="17:39" x14ac:dyDescent="0.2">
      <c r="Q3210" s="11"/>
      <c r="Z3210"/>
      <c r="AA3210"/>
      <c r="AB3210"/>
      <c r="AC3210"/>
      <c r="AD3210"/>
      <c r="AE3210"/>
      <c r="AH3210" s="11"/>
      <c r="AI3210" s="11"/>
      <c r="AJ3210" s="11"/>
      <c r="AK3210" s="11"/>
      <c r="AL3210" s="11"/>
      <c r="AM3210" s="11"/>
    </row>
    <row r="3211" spans="17:39" x14ac:dyDescent="0.2">
      <c r="Q3211" s="11"/>
      <c r="Z3211"/>
      <c r="AA3211"/>
      <c r="AB3211"/>
      <c r="AC3211"/>
      <c r="AD3211"/>
      <c r="AE3211"/>
      <c r="AH3211" s="11"/>
      <c r="AI3211" s="11"/>
      <c r="AJ3211" s="11"/>
      <c r="AK3211" s="11"/>
      <c r="AL3211" s="11"/>
      <c r="AM3211" s="11"/>
    </row>
    <row r="3212" spans="17:39" x14ac:dyDescent="0.2">
      <c r="Q3212" s="11"/>
      <c r="Z3212"/>
      <c r="AA3212"/>
      <c r="AB3212"/>
      <c r="AC3212"/>
      <c r="AD3212"/>
      <c r="AE3212"/>
      <c r="AH3212" s="11"/>
      <c r="AI3212" s="11"/>
      <c r="AJ3212" s="11"/>
      <c r="AK3212" s="11"/>
      <c r="AL3212" s="11"/>
      <c r="AM3212" s="11"/>
    </row>
    <row r="3213" spans="17:39" x14ac:dyDescent="0.2">
      <c r="Q3213" s="11"/>
      <c r="Z3213"/>
      <c r="AA3213"/>
      <c r="AB3213"/>
      <c r="AC3213"/>
      <c r="AD3213"/>
      <c r="AE3213"/>
      <c r="AH3213" s="11"/>
      <c r="AI3213" s="11"/>
      <c r="AJ3213" s="11"/>
      <c r="AK3213" s="11"/>
      <c r="AL3213" s="11"/>
      <c r="AM3213" s="11"/>
    </row>
    <row r="3214" spans="17:39" x14ac:dyDescent="0.2">
      <c r="Q3214" s="11"/>
      <c r="Z3214"/>
      <c r="AA3214"/>
      <c r="AB3214"/>
      <c r="AC3214"/>
      <c r="AD3214"/>
      <c r="AE3214"/>
      <c r="AH3214" s="11"/>
      <c r="AI3214" s="11"/>
      <c r="AJ3214" s="11"/>
      <c r="AK3214" s="11"/>
      <c r="AL3214" s="11"/>
      <c r="AM3214" s="11"/>
    </row>
    <row r="3215" spans="17:39" x14ac:dyDescent="0.2">
      <c r="Q3215" s="11"/>
      <c r="Z3215"/>
      <c r="AA3215"/>
      <c r="AB3215"/>
      <c r="AC3215"/>
      <c r="AD3215"/>
      <c r="AE3215"/>
      <c r="AH3215" s="11"/>
      <c r="AI3215" s="11"/>
      <c r="AJ3215" s="11"/>
      <c r="AK3215" s="11"/>
      <c r="AL3215" s="11"/>
      <c r="AM3215" s="11"/>
    </row>
    <row r="3216" spans="17:39" x14ac:dyDescent="0.2">
      <c r="Q3216" s="11"/>
      <c r="Z3216"/>
      <c r="AA3216"/>
      <c r="AB3216"/>
      <c r="AC3216"/>
      <c r="AD3216"/>
      <c r="AE3216"/>
      <c r="AH3216" s="11"/>
      <c r="AI3216" s="11"/>
      <c r="AJ3216" s="11"/>
      <c r="AK3216" s="11"/>
      <c r="AL3216" s="11"/>
      <c r="AM3216" s="11"/>
    </row>
    <row r="3217" spans="17:39" x14ac:dyDescent="0.2">
      <c r="Q3217" s="11"/>
      <c r="Z3217"/>
      <c r="AA3217"/>
      <c r="AB3217"/>
      <c r="AC3217"/>
      <c r="AD3217"/>
      <c r="AE3217"/>
      <c r="AH3217" s="11"/>
      <c r="AI3217" s="11"/>
      <c r="AJ3217" s="11"/>
      <c r="AK3217" s="11"/>
      <c r="AL3217" s="11"/>
      <c r="AM3217" s="11"/>
    </row>
    <row r="3218" spans="17:39" x14ac:dyDescent="0.2">
      <c r="Q3218" s="11"/>
      <c r="Z3218"/>
      <c r="AA3218"/>
      <c r="AB3218"/>
      <c r="AC3218"/>
      <c r="AD3218"/>
      <c r="AE3218"/>
      <c r="AH3218" s="11"/>
      <c r="AI3218" s="11"/>
      <c r="AJ3218" s="11"/>
      <c r="AK3218" s="11"/>
      <c r="AL3218" s="11"/>
      <c r="AM3218" s="11"/>
    </row>
    <row r="3219" spans="17:39" x14ac:dyDescent="0.2">
      <c r="Q3219" s="11"/>
      <c r="Z3219"/>
      <c r="AA3219"/>
      <c r="AB3219"/>
      <c r="AC3219"/>
      <c r="AD3219"/>
      <c r="AE3219"/>
      <c r="AH3219" s="11"/>
      <c r="AI3219" s="11"/>
      <c r="AJ3219" s="11"/>
      <c r="AK3219" s="11"/>
      <c r="AL3219" s="11"/>
      <c r="AM3219" s="11"/>
    </row>
    <row r="3220" spans="17:39" x14ac:dyDescent="0.2">
      <c r="Q3220" s="11"/>
      <c r="Z3220"/>
      <c r="AA3220"/>
      <c r="AB3220"/>
      <c r="AC3220"/>
      <c r="AD3220"/>
      <c r="AE3220"/>
      <c r="AH3220" s="11"/>
      <c r="AI3220" s="11"/>
      <c r="AJ3220" s="11"/>
      <c r="AK3220" s="11"/>
      <c r="AL3220" s="11"/>
      <c r="AM3220" s="11"/>
    </row>
    <row r="3221" spans="17:39" x14ac:dyDescent="0.2">
      <c r="Q3221" s="11"/>
      <c r="Z3221"/>
      <c r="AA3221"/>
      <c r="AB3221"/>
      <c r="AC3221"/>
      <c r="AD3221"/>
      <c r="AE3221"/>
      <c r="AH3221" s="11"/>
      <c r="AI3221" s="11"/>
      <c r="AJ3221" s="11"/>
      <c r="AK3221" s="11"/>
      <c r="AL3221" s="11"/>
      <c r="AM3221" s="11"/>
    </row>
    <row r="3222" spans="17:39" x14ac:dyDescent="0.2">
      <c r="Q3222" s="11"/>
      <c r="Z3222"/>
      <c r="AA3222"/>
      <c r="AB3222"/>
      <c r="AC3222"/>
      <c r="AD3222"/>
      <c r="AE3222"/>
      <c r="AH3222" s="11"/>
      <c r="AI3222" s="11"/>
      <c r="AJ3222" s="11"/>
      <c r="AK3222" s="11"/>
      <c r="AL3222" s="11"/>
      <c r="AM3222" s="11"/>
    </row>
    <row r="3223" spans="17:39" x14ac:dyDescent="0.2">
      <c r="Q3223" s="11"/>
      <c r="Z3223"/>
      <c r="AA3223"/>
      <c r="AB3223"/>
      <c r="AC3223"/>
      <c r="AD3223"/>
      <c r="AE3223"/>
      <c r="AH3223" s="11"/>
      <c r="AI3223" s="11"/>
      <c r="AJ3223" s="11"/>
      <c r="AK3223" s="11"/>
      <c r="AL3223" s="11"/>
      <c r="AM3223" s="11"/>
    </row>
    <row r="3224" spans="17:39" x14ac:dyDescent="0.2">
      <c r="Q3224" s="11"/>
      <c r="Z3224"/>
      <c r="AA3224"/>
      <c r="AB3224"/>
      <c r="AC3224"/>
      <c r="AD3224"/>
      <c r="AE3224"/>
      <c r="AH3224" s="11"/>
      <c r="AI3224" s="11"/>
      <c r="AJ3224" s="11"/>
      <c r="AK3224" s="11"/>
      <c r="AL3224" s="11"/>
      <c r="AM3224" s="11"/>
    </row>
    <row r="3225" spans="17:39" x14ac:dyDescent="0.2">
      <c r="Q3225" s="11"/>
      <c r="Z3225"/>
      <c r="AA3225"/>
      <c r="AB3225"/>
      <c r="AC3225"/>
      <c r="AD3225"/>
      <c r="AE3225"/>
      <c r="AH3225" s="11"/>
      <c r="AI3225" s="11"/>
      <c r="AJ3225" s="11"/>
      <c r="AK3225" s="11"/>
      <c r="AL3225" s="11"/>
      <c r="AM3225" s="11"/>
    </row>
    <row r="3226" spans="17:39" x14ac:dyDescent="0.2">
      <c r="Q3226" s="11"/>
      <c r="Z3226"/>
      <c r="AA3226"/>
      <c r="AB3226"/>
      <c r="AC3226"/>
      <c r="AD3226"/>
      <c r="AE3226"/>
      <c r="AH3226" s="11"/>
      <c r="AI3226" s="11"/>
      <c r="AJ3226" s="11"/>
      <c r="AK3226" s="11"/>
      <c r="AL3226" s="11"/>
      <c r="AM3226" s="11"/>
    </row>
    <row r="3227" spans="17:39" x14ac:dyDescent="0.2">
      <c r="Q3227" s="11"/>
      <c r="Z3227"/>
      <c r="AA3227"/>
      <c r="AB3227"/>
      <c r="AC3227"/>
      <c r="AD3227"/>
      <c r="AE3227"/>
      <c r="AH3227" s="11"/>
      <c r="AI3227" s="11"/>
      <c r="AJ3227" s="11"/>
      <c r="AK3227" s="11"/>
      <c r="AL3227" s="11"/>
      <c r="AM3227" s="11"/>
    </row>
    <row r="3228" spans="17:39" x14ac:dyDescent="0.2">
      <c r="Q3228" s="11"/>
      <c r="Z3228"/>
      <c r="AA3228"/>
      <c r="AB3228"/>
      <c r="AC3228"/>
      <c r="AD3228"/>
      <c r="AE3228"/>
      <c r="AH3228" s="11"/>
      <c r="AI3228" s="11"/>
      <c r="AJ3228" s="11"/>
      <c r="AK3228" s="11"/>
      <c r="AL3228" s="11"/>
      <c r="AM3228" s="11"/>
    </row>
    <row r="3229" spans="17:39" x14ac:dyDescent="0.2">
      <c r="Q3229" s="11"/>
      <c r="Z3229"/>
      <c r="AA3229"/>
      <c r="AB3229"/>
      <c r="AC3229"/>
      <c r="AD3229"/>
      <c r="AE3229"/>
      <c r="AH3229" s="11"/>
      <c r="AI3229" s="11"/>
      <c r="AJ3229" s="11"/>
      <c r="AK3229" s="11"/>
      <c r="AL3229" s="11"/>
      <c r="AM3229" s="11"/>
    </row>
    <row r="3230" spans="17:39" x14ac:dyDescent="0.2">
      <c r="Q3230" s="11"/>
      <c r="Z3230"/>
      <c r="AA3230"/>
      <c r="AB3230"/>
      <c r="AC3230"/>
      <c r="AD3230"/>
      <c r="AE3230"/>
      <c r="AH3230" s="11"/>
      <c r="AI3230" s="11"/>
      <c r="AJ3230" s="11"/>
      <c r="AK3230" s="11"/>
      <c r="AL3230" s="11"/>
      <c r="AM3230" s="11"/>
    </row>
    <row r="3231" spans="17:39" x14ac:dyDescent="0.2">
      <c r="Q3231" s="11"/>
      <c r="Z3231"/>
      <c r="AA3231"/>
      <c r="AB3231"/>
      <c r="AC3231"/>
      <c r="AD3231"/>
      <c r="AE3231"/>
      <c r="AH3231" s="11"/>
      <c r="AI3231" s="11"/>
      <c r="AJ3231" s="11"/>
      <c r="AK3231" s="11"/>
      <c r="AL3231" s="11"/>
      <c r="AM3231" s="11"/>
    </row>
    <row r="3232" spans="17:39" x14ac:dyDescent="0.2">
      <c r="Q3232" s="11"/>
      <c r="Z3232"/>
      <c r="AA3232"/>
      <c r="AB3232"/>
      <c r="AC3232"/>
      <c r="AD3232"/>
      <c r="AE3232"/>
      <c r="AH3232" s="11"/>
      <c r="AI3232" s="11"/>
      <c r="AJ3232" s="11"/>
      <c r="AK3232" s="11"/>
      <c r="AL3232" s="11"/>
      <c r="AM3232" s="11"/>
    </row>
    <row r="3233" spans="17:39" x14ac:dyDescent="0.2">
      <c r="Q3233" s="11"/>
      <c r="Z3233"/>
      <c r="AA3233"/>
      <c r="AB3233"/>
      <c r="AC3233"/>
      <c r="AD3233"/>
      <c r="AE3233"/>
      <c r="AH3233" s="11"/>
      <c r="AI3233" s="11"/>
      <c r="AJ3233" s="11"/>
      <c r="AK3233" s="11"/>
      <c r="AL3233" s="11"/>
      <c r="AM3233" s="11"/>
    </row>
    <row r="3234" spans="17:39" x14ac:dyDescent="0.2">
      <c r="Q3234" s="11"/>
      <c r="Z3234"/>
      <c r="AA3234"/>
      <c r="AB3234"/>
      <c r="AC3234"/>
      <c r="AD3234"/>
      <c r="AE3234"/>
      <c r="AH3234" s="11"/>
      <c r="AI3234" s="11"/>
      <c r="AJ3234" s="11"/>
      <c r="AK3234" s="11"/>
      <c r="AL3234" s="11"/>
      <c r="AM3234" s="11"/>
    </row>
    <row r="3235" spans="17:39" x14ac:dyDescent="0.2">
      <c r="Q3235" s="11"/>
      <c r="Z3235"/>
      <c r="AA3235"/>
      <c r="AB3235"/>
      <c r="AC3235"/>
      <c r="AD3235"/>
      <c r="AE3235"/>
      <c r="AH3235" s="11"/>
      <c r="AI3235" s="11"/>
      <c r="AJ3235" s="11"/>
      <c r="AK3235" s="11"/>
      <c r="AL3235" s="11"/>
      <c r="AM3235" s="11"/>
    </row>
    <row r="3236" spans="17:39" x14ac:dyDescent="0.2">
      <c r="Q3236" s="11"/>
      <c r="Z3236"/>
      <c r="AA3236"/>
      <c r="AB3236"/>
      <c r="AC3236"/>
      <c r="AD3236"/>
      <c r="AE3236"/>
      <c r="AH3236" s="11"/>
      <c r="AI3236" s="11"/>
      <c r="AJ3236" s="11"/>
      <c r="AK3236" s="11"/>
      <c r="AL3236" s="11"/>
      <c r="AM3236" s="11"/>
    </row>
    <row r="3237" spans="17:39" x14ac:dyDescent="0.2">
      <c r="Q3237" s="11"/>
      <c r="Z3237"/>
      <c r="AA3237"/>
      <c r="AB3237"/>
      <c r="AC3237"/>
      <c r="AD3237"/>
      <c r="AE3237"/>
      <c r="AH3237" s="11"/>
      <c r="AI3237" s="11"/>
      <c r="AJ3237" s="11"/>
      <c r="AK3237" s="11"/>
      <c r="AL3237" s="11"/>
      <c r="AM3237" s="11"/>
    </row>
    <row r="3238" spans="17:39" x14ac:dyDescent="0.2">
      <c r="Q3238" s="11"/>
      <c r="Z3238"/>
      <c r="AA3238"/>
      <c r="AB3238"/>
      <c r="AC3238"/>
      <c r="AD3238"/>
      <c r="AE3238"/>
      <c r="AH3238" s="11"/>
      <c r="AI3238" s="11"/>
      <c r="AJ3238" s="11"/>
      <c r="AK3238" s="11"/>
      <c r="AL3238" s="11"/>
      <c r="AM3238" s="11"/>
    </row>
    <row r="3239" spans="17:39" x14ac:dyDescent="0.2">
      <c r="Q3239" s="11"/>
      <c r="Z3239"/>
      <c r="AA3239"/>
      <c r="AB3239"/>
      <c r="AC3239"/>
      <c r="AD3239"/>
      <c r="AE3239"/>
      <c r="AH3239" s="11"/>
      <c r="AI3239" s="11"/>
      <c r="AJ3239" s="11"/>
      <c r="AK3239" s="11"/>
      <c r="AL3239" s="11"/>
      <c r="AM3239" s="11"/>
    </row>
    <row r="3240" spans="17:39" x14ac:dyDescent="0.2">
      <c r="Q3240" s="11"/>
      <c r="Z3240"/>
      <c r="AA3240"/>
      <c r="AB3240"/>
      <c r="AC3240"/>
      <c r="AD3240"/>
      <c r="AE3240"/>
      <c r="AH3240" s="11"/>
      <c r="AI3240" s="11"/>
      <c r="AJ3240" s="11"/>
      <c r="AK3240" s="11"/>
      <c r="AL3240" s="11"/>
      <c r="AM3240" s="11"/>
    </row>
    <row r="3241" spans="17:39" x14ac:dyDescent="0.2">
      <c r="Q3241" s="11"/>
      <c r="Z3241"/>
      <c r="AA3241"/>
      <c r="AB3241"/>
      <c r="AC3241"/>
      <c r="AD3241"/>
      <c r="AE3241"/>
      <c r="AH3241" s="11"/>
      <c r="AI3241" s="11"/>
      <c r="AJ3241" s="11"/>
      <c r="AK3241" s="11"/>
      <c r="AL3241" s="11"/>
      <c r="AM3241" s="11"/>
    </row>
    <row r="3242" spans="17:39" x14ac:dyDescent="0.2">
      <c r="Q3242" s="11"/>
      <c r="Z3242"/>
      <c r="AA3242"/>
      <c r="AB3242"/>
      <c r="AC3242"/>
      <c r="AD3242"/>
      <c r="AE3242"/>
      <c r="AH3242" s="11"/>
      <c r="AI3242" s="11"/>
      <c r="AJ3242" s="11"/>
      <c r="AK3242" s="11"/>
      <c r="AL3242" s="11"/>
      <c r="AM3242" s="11"/>
    </row>
    <row r="3243" spans="17:39" x14ac:dyDescent="0.2">
      <c r="Q3243" s="11"/>
      <c r="Z3243"/>
      <c r="AA3243"/>
      <c r="AB3243"/>
      <c r="AC3243"/>
      <c r="AD3243"/>
      <c r="AE3243"/>
      <c r="AH3243" s="11"/>
      <c r="AI3243" s="11"/>
      <c r="AJ3243" s="11"/>
      <c r="AK3243" s="11"/>
      <c r="AL3243" s="11"/>
      <c r="AM3243" s="11"/>
    </row>
    <row r="3244" spans="17:39" x14ac:dyDescent="0.2">
      <c r="Q3244" s="11"/>
      <c r="Z3244"/>
      <c r="AA3244"/>
      <c r="AB3244"/>
      <c r="AC3244"/>
      <c r="AD3244"/>
      <c r="AE3244"/>
      <c r="AH3244" s="11"/>
      <c r="AI3244" s="11"/>
      <c r="AJ3244" s="11"/>
      <c r="AK3244" s="11"/>
      <c r="AL3244" s="11"/>
      <c r="AM3244" s="11"/>
    </row>
    <row r="3245" spans="17:39" x14ac:dyDescent="0.2">
      <c r="Q3245" s="11"/>
      <c r="Z3245"/>
      <c r="AA3245"/>
      <c r="AB3245"/>
      <c r="AC3245"/>
      <c r="AD3245"/>
      <c r="AE3245"/>
      <c r="AH3245" s="11"/>
      <c r="AI3245" s="11"/>
      <c r="AJ3245" s="11"/>
      <c r="AK3245" s="11"/>
      <c r="AL3245" s="11"/>
      <c r="AM3245" s="11"/>
    </row>
    <row r="3246" spans="17:39" x14ac:dyDescent="0.2">
      <c r="Q3246" s="11"/>
      <c r="Z3246"/>
      <c r="AA3246"/>
      <c r="AB3246"/>
      <c r="AC3246"/>
      <c r="AD3246"/>
      <c r="AE3246"/>
      <c r="AH3246" s="11"/>
      <c r="AI3246" s="11"/>
      <c r="AJ3246" s="11"/>
      <c r="AK3246" s="11"/>
      <c r="AL3246" s="11"/>
      <c r="AM3246" s="11"/>
    </row>
    <row r="3247" spans="17:39" x14ac:dyDescent="0.2">
      <c r="Q3247" s="11"/>
      <c r="Z3247"/>
      <c r="AA3247"/>
      <c r="AB3247"/>
      <c r="AC3247"/>
      <c r="AD3247"/>
      <c r="AE3247"/>
      <c r="AH3247" s="11"/>
      <c r="AI3247" s="11"/>
      <c r="AJ3247" s="11"/>
      <c r="AK3247" s="11"/>
      <c r="AL3247" s="11"/>
      <c r="AM3247" s="11"/>
    </row>
    <row r="3248" spans="17:39" x14ac:dyDescent="0.2">
      <c r="Q3248" s="11"/>
      <c r="Z3248"/>
      <c r="AA3248"/>
      <c r="AB3248"/>
      <c r="AC3248"/>
      <c r="AD3248"/>
      <c r="AE3248"/>
      <c r="AH3248" s="11"/>
      <c r="AI3248" s="11"/>
      <c r="AJ3248" s="11"/>
      <c r="AK3248" s="11"/>
      <c r="AL3248" s="11"/>
      <c r="AM3248" s="11"/>
    </row>
    <row r="3249" spans="17:39" x14ac:dyDescent="0.2">
      <c r="Q3249" s="11"/>
      <c r="Z3249"/>
      <c r="AA3249"/>
      <c r="AB3249"/>
      <c r="AC3249"/>
      <c r="AD3249"/>
      <c r="AE3249"/>
      <c r="AH3249" s="11"/>
      <c r="AI3249" s="11"/>
      <c r="AJ3249" s="11"/>
      <c r="AK3249" s="11"/>
      <c r="AL3249" s="11"/>
      <c r="AM3249" s="11"/>
    </row>
    <row r="3250" spans="17:39" x14ac:dyDescent="0.2">
      <c r="Q3250" s="11"/>
      <c r="Z3250"/>
      <c r="AA3250"/>
      <c r="AB3250"/>
      <c r="AC3250"/>
      <c r="AD3250"/>
      <c r="AE3250"/>
      <c r="AH3250" s="11"/>
      <c r="AI3250" s="11"/>
      <c r="AJ3250" s="11"/>
      <c r="AK3250" s="11"/>
      <c r="AL3250" s="11"/>
      <c r="AM3250" s="11"/>
    </row>
    <row r="3251" spans="17:39" x14ac:dyDescent="0.2">
      <c r="Q3251" s="11"/>
      <c r="Z3251"/>
      <c r="AA3251"/>
      <c r="AB3251"/>
      <c r="AC3251"/>
      <c r="AD3251"/>
      <c r="AE3251"/>
      <c r="AH3251" s="11"/>
      <c r="AI3251" s="11"/>
      <c r="AJ3251" s="11"/>
      <c r="AK3251" s="11"/>
      <c r="AL3251" s="11"/>
      <c r="AM3251" s="11"/>
    </row>
    <row r="3252" spans="17:39" x14ac:dyDescent="0.2">
      <c r="Q3252" s="11"/>
      <c r="Z3252"/>
      <c r="AA3252"/>
      <c r="AB3252"/>
      <c r="AC3252"/>
      <c r="AD3252"/>
      <c r="AE3252"/>
      <c r="AH3252" s="11"/>
      <c r="AI3252" s="11"/>
      <c r="AJ3252" s="11"/>
      <c r="AK3252" s="11"/>
      <c r="AL3252" s="11"/>
      <c r="AM3252" s="11"/>
    </row>
    <row r="3253" spans="17:39" x14ac:dyDescent="0.2">
      <c r="Q3253" s="11"/>
      <c r="Z3253"/>
      <c r="AA3253"/>
      <c r="AB3253"/>
      <c r="AC3253"/>
      <c r="AD3253"/>
      <c r="AE3253"/>
      <c r="AH3253" s="11"/>
      <c r="AI3253" s="11"/>
      <c r="AJ3253" s="11"/>
      <c r="AK3253" s="11"/>
      <c r="AL3253" s="11"/>
      <c r="AM3253" s="11"/>
    </row>
    <row r="3254" spans="17:39" x14ac:dyDescent="0.2">
      <c r="Q3254" s="11"/>
      <c r="Z3254"/>
      <c r="AA3254"/>
      <c r="AB3254"/>
      <c r="AC3254"/>
      <c r="AD3254"/>
      <c r="AE3254"/>
      <c r="AH3254" s="11"/>
      <c r="AI3254" s="11"/>
      <c r="AJ3254" s="11"/>
      <c r="AK3254" s="11"/>
      <c r="AL3254" s="11"/>
      <c r="AM3254" s="11"/>
    </row>
    <row r="3255" spans="17:39" x14ac:dyDescent="0.2">
      <c r="Q3255" s="11"/>
      <c r="Z3255"/>
      <c r="AA3255"/>
      <c r="AB3255"/>
      <c r="AC3255"/>
      <c r="AD3255"/>
      <c r="AE3255"/>
      <c r="AH3255" s="11"/>
      <c r="AI3255" s="11"/>
      <c r="AJ3255" s="11"/>
      <c r="AK3255" s="11"/>
      <c r="AL3255" s="11"/>
      <c r="AM3255" s="11"/>
    </row>
    <row r="3256" spans="17:39" x14ac:dyDescent="0.2">
      <c r="Q3256" s="11"/>
      <c r="Z3256"/>
      <c r="AA3256"/>
      <c r="AB3256"/>
      <c r="AC3256"/>
      <c r="AD3256"/>
      <c r="AE3256"/>
      <c r="AH3256" s="11"/>
      <c r="AI3256" s="11"/>
      <c r="AJ3256" s="11"/>
      <c r="AK3256" s="11"/>
      <c r="AL3256" s="11"/>
      <c r="AM3256" s="11"/>
    </row>
    <row r="3257" spans="17:39" x14ac:dyDescent="0.2">
      <c r="Q3257" s="11"/>
      <c r="Z3257"/>
      <c r="AA3257"/>
      <c r="AB3257"/>
      <c r="AC3257"/>
      <c r="AD3257"/>
      <c r="AE3257"/>
      <c r="AH3257" s="11"/>
      <c r="AI3257" s="11"/>
      <c r="AJ3257" s="11"/>
      <c r="AK3257" s="11"/>
      <c r="AL3257" s="11"/>
      <c r="AM3257" s="11"/>
    </row>
    <row r="3258" spans="17:39" x14ac:dyDescent="0.2">
      <c r="Q3258" s="11"/>
      <c r="Z3258"/>
      <c r="AA3258"/>
      <c r="AB3258"/>
      <c r="AC3258"/>
      <c r="AD3258"/>
      <c r="AE3258"/>
      <c r="AH3258" s="11"/>
      <c r="AI3258" s="11"/>
      <c r="AJ3258" s="11"/>
      <c r="AK3258" s="11"/>
      <c r="AL3258" s="11"/>
      <c r="AM3258" s="11"/>
    </row>
    <row r="3259" spans="17:39" x14ac:dyDescent="0.2">
      <c r="Q3259" s="11"/>
      <c r="Z3259"/>
      <c r="AA3259"/>
      <c r="AB3259"/>
      <c r="AC3259"/>
      <c r="AD3259"/>
      <c r="AE3259"/>
      <c r="AH3259" s="11"/>
      <c r="AI3259" s="11"/>
      <c r="AJ3259" s="11"/>
      <c r="AK3259" s="11"/>
      <c r="AL3259" s="11"/>
      <c r="AM3259" s="11"/>
    </row>
    <row r="3260" spans="17:39" x14ac:dyDescent="0.2">
      <c r="Q3260" s="11"/>
      <c r="Z3260"/>
      <c r="AA3260"/>
      <c r="AB3260"/>
      <c r="AC3260"/>
      <c r="AD3260"/>
      <c r="AE3260"/>
      <c r="AH3260" s="11"/>
      <c r="AI3260" s="11"/>
      <c r="AJ3260" s="11"/>
      <c r="AK3260" s="11"/>
      <c r="AL3260" s="11"/>
      <c r="AM3260" s="11"/>
    </row>
    <row r="3261" spans="17:39" x14ac:dyDescent="0.2">
      <c r="Q3261" s="11"/>
      <c r="Z3261"/>
      <c r="AA3261"/>
      <c r="AB3261"/>
      <c r="AC3261"/>
      <c r="AD3261"/>
      <c r="AE3261"/>
      <c r="AH3261" s="11"/>
      <c r="AI3261" s="11"/>
      <c r="AJ3261" s="11"/>
      <c r="AK3261" s="11"/>
      <c r="AL3261" s="11"/>
      <c r="AM3261" s="11"/>
    </row>
    <row r="3262" spans="17:39" x14ac:dyDescent="0.2">
      <c r="Q3262" s="11"/>
      <c r="Z3262"/>
      <c r="AA3262"/>
      <c r="AB3262"/>
      <c r="AC3262"/>
      <c r="AD3262"/>
      <c r="AE3262"/>
      <c r="AH3262" s="11"/>
      <c r="AI3262" s="11"/>
      <c r="AJ3262" s="11"/>
      <c r="AK3262" s="11"/>
      <c r="AL3262" s="11"/>
      <c r="AM3262" s="11"/>
    </row>
    <row r="3263" spans="17:39" x14ac:dyDescent="0.2">
      <c r="Q3263" s="11"/>
      <c r="Z3263"/>
      <c r="AA3263"/>
      <c r="AB3263"/>
      <c r="AC3263"/>
      <c r="AD3263"/>
      <c r="AE3263"/>
      <c r="AH3263" s="11"/>
      <c r="AI3263" s="11"/>
      <c r="AJ3263" s="11"/>
      <c r="AK3263" s="11"/>
      <c r="AL3263" s="11"/>
      <c r="AM3263" s="11"/>
    </row>
    <row r="3264" spans="17:39" x14ac:dyDescent="0.2">
      <c r="Q3264" s="11"/>
      <c r="Z3264"/>
      <c r="AA3264"/>
      <c r="AB3264"/>
      <c r="AC3264"/>
      <c r="AD3264"/>
      <c r="AE3264"/>
      <c r="AH3264" s="11"/>
      <c r="AI3264" s="11"/>
      <c r="AJ3264" s="11"/>
      <c r="AK3264" s="11"/>
      <c r="AL3264" s="11"/>
      <c r="AM3264" s="11"/>
    </row>
    <row r="3265" spans="17:39" x14ac:dyDescent="0.2">
      <c r="Q3265" s="11"/>
      <c r="Z3265"/>
      <c r="AA3265"/>
      <c r="AB3265"/>
      <c r="AC3265"/>
      <c r="AD3265"/>
      <c r="AE3265"/>
      <c r="AH3265" s="11"/>
      <c r="AI3265" s="11"/>
      <c r="AJ3265" s="11"/>
      <c r="AK3265" s="11"/>
      <c r="AL3265" s="11"/>
      <c r="AM3265" s="11"/>
    </row>
    <row r="3266" spans="17:39" x14ac:dyDescent="0.2">
      <c r="Q3266" s="11"/>
      <c r="Z3266"/>
      <c r="AA3266"/>
      <c r="AB3266"/>
      <c r="AC3266"/>
      <c r="AD3266"/>
      <c r="AE3266"/>
      <c r="AH3266" s="11"/>
      <c r="AI3266" s="11"/>
      <c r="AJ3266" s="11"/>
      <c r="AK3266" s="11"/>
      <c r="AL3266" s="11"/>
      <c r="AM3266" s="11"/>
    </row>
    <row r="3267" spans="17:39" x14ac:dyDescent="0.2">
      <c r="Q3267" s="11"/>
      <c r="Z3267"/>
      <c r="AA3267"/>
      <c r="AB3267"/>
      <c r="AC3267"/>
      <c r="AD3267"/>
      <c r="AE3267"/>
      <c r="AH3267" s="11"/>
      <c r="AI3267" s="11"/>
      <c r="AJ3267" s="11"/>
      <c r="AK3267" s="11"/>
      <c r="AL3267" s="11"/>
      <c r="AM3267" s="11"/>
    </row>
    <row r="3268" spans="17:39" x14ac:dyDescent="0.2">
      <c r="Q3268" s="11"/>
      <c r="Z3268"/>
      <c r="AA3268"/>
      <c r="AB3268"/>
      <c r="AC3268"/>
      <c r="AD3268"/>
      <c r="AE3268"/>
      <c r="AH3268" s="11"/>
      <c r="AI3268" s="11"/>
      <c r="AJ3268" s="11"/>
      <c r="AK3268" s="11"/>
      <c r="AL3268" s="11"/>
      <c r="AM3268" s="11"/>
    </row>
    <row r="3269" spans="17:39" x14ac:dyDescent="0.2">
      <c r="Q3269" s="11"/>
      <c r="Z3269"/>
      <c r="AA3269"/>
      <c r="AB3269"/>
      <c r="AC3269"/>
      <c r="AD3269"/>
      <c r="AE3269"/>
      <c r="AH3269" s="11"/>
      <c r="AI3269" s="11"/>
      <c r="AJ3269" s="11"/>
      <c r="AK3269" s="11"/>
      <c r="AL3269" s="11"/>
      <c r="AM3269" s="11"/>
    </row>
    <row r="3270" spans="17:39" x14ac:dyDescent="0.2">
      <c r="Q3270" s="11"/>
      <c r="Z3270"/>
      <c r="AA3270"/>
      <c r="AB3270"/>
      <c r="AC3270"/>
      <c r="AD3270"/>
      <c r="AE3270"/>
      <c r="AH3270" s="11"/>
      <c r="AI3270" s="11"/>
      <c r="AJ3270" s="11"/>
      <c r="AK3270" s="11"/>
      <c r="AL3270" s="11"/>
      <c r="AM3270" s="11"/>
    </row>
    <row r="3271" spans="17:39" x14ac:dyDescent="0.2">
      <c r="Q3271" s="11"/>
      <c r="Z3271"/>
      <c r="AA3271"/>
      <c r="AB3271"/>
      <c r="AC3271"/>
      <c r="AD3271"/>
      <c r="AE3271"/>
      <c r="AH3271" s="11"/>
      <c r="AI3271" s="11"/>
      <c r="AJ3271" s="11"/>
      <c r="AK3271" s="11"/>
      <c r="AL3271" s="11"/>
      <c r="AM3271" s="11"/>
    </row>
    <row r="3272" spans="17:39" x14ac:dyDescent="0.2">
      <c r="Q3272" s="11"/>
      <c r="Z3272"/>
      <c r="AA3272"/>
      <c r="AB3272"/>
      <c r="AC3272"/>
      <c r="AD3272"/>
      <c r="AE3272"/>
      <c r="AH3272" s="11"/>
      <c r="AI3272" s="11"/>
      <c r="AJ3272" s="11"/>
      <c r="AK3272" s="11"/>
      <c r="AL3272" s="11"/>
      <c r="AM3272" s="11"/>
    </row>
    <row r="3273" spans="17:39" x14ac:dyDescent="0.2">
      <c r="Q3273" s="11"/>
      <c r="Z3273"/>
      <c r="AA3273"/>
      <c r="AB3273"/>
      <c r="AC3273"/>
      <c r="AD3273"/>
      <c r="AE3273"/>
      <c r="AH3273" s="11"/>
      <c r="AI3273" s="11"/>
      <c r="AJ3273" s="11"/>
      <c r="AK3273" s="11"/>
      <c r="AL3273" s="11"/>
      <c r="AM3273" s="11"/>
    </row>
    <row r="3274" spans="17:39" x14ac:dyDescent="0.2">
      <c r="Q3274" s="11"/>
      <c r="Z3274"/>
      <c r="AA3274"/>
      <c r="AB3274"/>
      <c r="AC3274"/>
      <c r="AD3274"/>
      <c r="AE3274"/>
      <c r="AH3274" s="11"/>
      <c r="AI3274" s="11"/>
      <c r="AJ3274" s="11"/>
      <c r="AK3274" s="11"/>
      <c r="AL3274" s="11"/>
      <c r="AM3274" s="11"/>
    </row>
    <row r="3275" spans="17:39" x14ac:dyDescent="0.2">
      <c r="Q3275" s="11"/>
      <c r="Z3275"/>
      <c r="AA3275"/>
      <c r="AB3275"/>
      <c r="AC3275"/>
      <c r="AD3275"/>
      <c r="AE3275"/>
      <c r="AH3275" s="11"/>
      <c r="AI3275" s="11"/>
      <c r="AJ3275" s="11"/>
      <c r="AK3275" s="11"/>
      <c r="AL3275" s="11"/>
      <c r="AM3275" s="11"/>
    </row>
    <row r="3276" spans="17:39" x14ac:dyDescent="0.2">
      <c r="Q3276" s="11"/>
      <c r="Z3276"/>
      <c r="AA3276"/>
      <c r="AB3276"/>
      <c r="AC3276"/>
      <c r="AD3276"/>
      <c r="AE3276"/>
      <c r="AH3276" s="11"/>
      <c r="AI3276" s="11"/>
      <c r="AJ3276" s="11"/>
      <c r="AK3276" s="11"/>
      <c r="AL3276" s="11"/>
      <c r="AM3276" s="11"/>
    </row>
    <row r="3277" spans="17:39" x14ac:dyDescent="0.2">
      <c r="Q3277" s="11"/>
      <c r="Z3277"/>
      <c r="AA3277"/>
      <c r="AB3277"/>
      <c r="AC3277"/>
      <c r="AD3277"/>
      <c r="AE3277"/>
      <c r="AH3277" s="11"/>
      <c r="AI3277" s="11"/>
      <c r="AJ3277" s="11"/>
      <c r="AK3277" s="11"/>
      <c r="AL3277" s="11"/>
      <c r="AM3277" s="11"/>
    </row>
    <row r="3278" spans="17:39" x14ac:dyDescent="0.2">
      <c r="Q3278" s="11"/>
      <c r="Z3278"/>
      <c r="AA3278"/>
      <c r="AB3278"/>
      <c r="AC3278"/>
      <c r="AD3278"/>
      <c r="AE3278"/>
      <c r="AH3278" s="11"/>
      <c r="AI3278" s="11"/>
      <c r="AJ3278" s="11"/>
      <c r="AK3278" s="11"/>
      <c r="AL3278" s="11"/>
      <c r="AM3278" s="11"/>
    </row>
    <row r="3279" spans="17:39" x14ac:dyDescent="0.2">
      <c r="Q3279" s="11"/>
      <c r="Z3279"/>
      <c r="AA3279"/>
      <c r="AB3279"/>
      <c r="AC3279"/>
      <c r="AD3279"/>
      <c r="AE3279"/>
      <c r="AH3279" s="11"/>
      <c r="AI3279" s="11"/>
      <c r="AJ3279" s="11"/>
      <c r="AK3279" s="11"/>
      <c r="AL3279" s="11"/>
      <c r="AM3279" s="11"/>
    </row>
    <row r="3280" spans="17:39" x14ac:dyDescent="0.2">
      <c r="Q3280" s="11"/>
      <c r="Z3280"/>
      <c r="AA3280"/>
      <c r="AB3280"/>
      <c r="AC3280"/>
      <c r="AD3280"/>
      <c r="AE3280"/>
      <c r="AH3280" s="11"/>
      <c r="AI3280" s="11"/>
      <c r="AJ3280" s="11"/>
      <c r="AK3280" s="11"/>
      <c r="AL3280" s="11"/>
      <c r="AM3280" s="11"/>
    </row>
    <row r="3281" spans="17:39" x14ac:dyDescent="0.2">
      <c r="Q3281" s="11"/>
      <c r="Z3281"/>
      <c r="AA3281"/>
      <c r="AB3281"/>
      <c r="AC3281"/>
      <c r="AD3281"/>
      <c r="AE3281"/>
      <c r="AH3281" s="11"/>
      <c r="AI3281" s="11"/>
      <c r="AJ3281" s="11"/>
      <c r="AK3281" s="11"/>
      <c r="AL3281" s="11"/>
      <c r="AM3281" s="11"/>
    </row>
    <row r="3282" spans="17:39" x14ac:dyDescent="0.2">
      <c r="Q3282" s="11"/>
      <c r="Z3282"/>
      <c r="AA3282"/>
      <c r="AB3282"/>
      <c r="AC3282"/>
      <c r="AD3282"/>
      <c r="AE3282"/>
      <c r="AH3282" s="11"/>
      <c r="AI3282" s="11"/>
      <c r="AJ3282" s="11"/>
      <c r="AK3282" s="11"/>
      <c r="AL3282" s="11"/>
      <c r="AM3282" s="11"/>
    </row>
    <row r="3283" spans="17:39" x14ac:dyDescent="0.2">
      <c r="Q3283" s="11"/>
      <c r="Z3283"/>
      <c r="AA3283"/>
      <c r="AB3283"/>
      <c r="AC3283"/>
      <c r="AD3283"/>
      <c r="AE3283"/>
      <c r="AH3283" s="11"/>
      <c r="AI3283" s="11"/>
      <c r="AJ3283" s="11"/>
      <c r="AK3283" s="11"/>
      <c r="AL3283" s="11"/>
      <c r="AM3283" s="11"/>
    </row>
    <row r="3284" spans="17:39" x14ac:dyDescent="0.2">
      <c r="Q3284" s="11"/>
      <c r="Z3284"/>
      <c r="AA3284"/>
      <c r="AB3284"/>
      <c r="AC3284"/>
      <c r="AD3284"/>
      <c r="AE3284"/>
      <c r="AH3284" s="11"/>
      <c r="AI3284" s="11"/>
      <c r="AJ3284" s="11"/>
      <c r="AK3284" s="11"/>
      <c r="AL3284" s="11"/>
      <c r="AM3284" s="11"/>
    </row>
    <row r="3285" spans="17:39" x14ac:dyDescent="0.2">
      <c r="Q3285" s="11"/>
      <c r="Z3285"/>
      <c r="AA3285"/>
      <c r="AB3285"/>
      <c r="AC3285"/>
      <c r="AD3285"/>
      <c r="AE3285"/>
      <c r="AH3285" s="11"/>
      <c r="AI3285" s="11"/>
      <c r="AJ3285" s="11"/>
      <c r="AK3285" s="11"/>
      <c r="AL3285" s="11"/>
      <c r="AM3285" s="11"/>
    </row>
    <row r="3286" spans="17:39" x14ac:dyDescent="0.2">
      <c r="Q3286" s="11"/>
      <c r="Z3286"/>
      <c r="AA3286"/>
      <c r="AB3286"/>
      <c r="AC3286"/>
      <c r="AD3286"/>
      <c r="AE3286"/>
      <c r="AH3286" s="11"/>
      <c r="AI3286" s="11"/>
      <c r="AJ3286" s="11"/>
      <c r="AK3286" s="11"/>
      <c r="AL3286" s="11"/>
      <c r="AM3286" s="11"/>
    </row>
    <row r="3287" spans="17:39" x14ac:dyDescent="0.2">
      <c r="Q3287" s="11"/>
      <c r="Z3287"/>
      <c r="AA3287"/>
      <c r="AB3287"/>
      <c r="AC3287"/>
      <c r="AD3287"/>
      <c r="AE3287"/>
      <c r="AH3287" s="11"/>
      <c r="AI3287" s="11"/>
      <c r="AJ3287" s="11"/>
      <c r="AK3287" s="11"/>
      <c r="AL3287" s="11"/>
      <c r="AM3287" s="11"/>
    </row>
    <row r="3288" spans="17:39" x14ac:dyDescent="0.2">
      <c r="Q3288" s="11"/>
      <c r="Z3288"/>
      <c r="AA3288"/>
      <c r="AB3288"/>
      <c r="AC3288"/>
      <c r="AD3288"/>
      <c r="AE3288"/>
      <c r="AH3288" s="11"/>
      <c r="AI3288" s="11"/>
      <c r="AJ3288" s="11"/>
      <c r="AK3288" s="11"/>
      <c r="AL3288" s="11"/>
      <c r="AM3288" s="11"/>
    </row>
    <row r="3289" spans="17:39" x14ac:dyDescent="0.2">
      <c r="Q3289" s="11"/>
      <c r="Z3289"/>
      <c r="AA3289"/>
      <c r="AB3289"/>
      <c r="AC3289"/>
      <c r="AD3289"/>
      <c r="AE3289"/>
      <c r="AH3289" s="11"/>
      <c r="AI3289" s="11"/>
      <c r="AJ3289" s="11"/>
      <c r="AK3289" s="11"/>
      <c r="AL3289" s="11"/>
      <c r="AM3289" s="11"/>
    </row>
    <row r="3290" spans="17:39" x14ac:dyDescent="0.2">
      <c r="Q3290" s="11"/>
      <c r="Z3290"/>
      <c r="AA3290"/>
      <c r="AB3290"/>
      <c r="AC3290"/>
      <c r="AD3290"/>
      <c r="AE3290"/>
      <c r="AH3290" s="11"/>
      <c r="AI3290" s="11"/>
      <c r="AJ3290" s="11"/>
      <c r="AK3290" s="11"/>
      <c r="AL3290" s="11"/>
      <c r="AM3290" s="11"/>
    </row>
    <row r="3291" spans="17:39" x14ac:dyDescent="0.2">
      <c r="Q3291" s="11"/>
      <c r="Z3291"/>
      <c r="AA3291"/>
      <c r="AB3291"/>
      <c r="AC3291"/>
      <c r="AD3291"/>
      <c r="AE3291"/>
      <c r="AH3291" s="11"/>
      <c r="AI3291" s="11"/>
      <c r="AJ3291" s="11"/>
      <c r="AK3291" s="11"/>
      <c r="AL3291" s="11"/>
      <c r="AM3291" s="11"/>
    </row>
    <row r="3292" spans="17:39" x14ac:dyDescent="0.2">
      <c r="Q3292" s="11"/>
      <c r="Z3292"/>
      <c r="AA3292"/>
      <c r="AB3292"/>
      <c r="AC3292"/>
      <c r="AD3292"/>
      <c r="AE3292"/>
      <c r="AH3292" s="11"/>
      <c r="AI3292" s="11"/>
      <c r="AJ3292" s="11"/>
      <c r="AK3292" s="11"/>
      <c r="AL3292" s="11"/>
      <c r="AM3292" s="11"/>
    </row>
    <row r="3293" spans="17:39" x14ac:dyDescent="0.2">
      <c r="Q3293" s="11"/>
      <c r="Z3293"/>
      <c r="AA3293"/>
      <c r="AB3293"/>
      <c r="AC3293"/>
      <c r="AD3293"/>
      <c r="AE3293"/>
      <c r="AH3293" s="11"/>
      <c r="AI3293" s="11"/>
      <c r="AJ3293" s="11"/>
      <c r="AK3293" s="11"/>
      <c r="AL3293" s="11"/>
      <c r="AM3293" s="11"/>
    </row>
    <row r="3294" spans="17:39" x14ac:dyDescent="0.2">
      <c r="Q3294" s="11"/>
      <c r="Z3294"/>
      <c r="AA3294"/>
      <c r="AB3294"/>
      <c r="AC3294"/>
      <c r="AD3294"/>
      <c r="AE3294"/>
      <c r="AH3294" s="11"/>
      <c r="AI3294" s="11"/>
      <c r="AJ3294" s="11"/>
      <c r="AK3294" s="11"/>
      <c r="AL3294" s="11"/>
      <c r="AM3294" s="11"/>
    </row>
    <row r="3295" spans="17:39" x14ac:dyDescent="0.2">
      <c r="Q3295" s="11"/>
      <c r="Z3295"/>
      <c r="AA3295"/>
      <c r="AB3295"/>
      <c r="AC3295"/>
      <c r="AD3295"/>
      <c r="AE3295"/>
      <c r="AH3295" s="11"/>
      <c r="AI3295" s="11"/>
      <c r="AJ3295" s="11"/>
      <c r="AK3295" s="11"/>
      <c r="AL3295" s="11"/>
      <c r="AM3295" s="11"/>
    </row>
    <row r="3296" spans="17:39" x14ac:dyDescent="0.2">
      <c r="Q3296" s="11"/>
      <c r="Z3296"/>
      <c r="AA3296"/>
      <c r="AB3296"/>
      <c r="AC3296"/>
      <c r="AD3296"/>
      <c r="AE3296"/>
      <c r="AH3296" s="11"/>
      <c r="AI3296" s="11"/>
      <c r="AJ3296" s="11"/>
      <c r="AK3296" s="11"/>
      <c r="AL3296" s="11"/>
      <c r="AM3296" s="11"/>
    </row>
    <row r="3297" spans="17:39" x14ac:dyDescent="0.2">
      <c r="Q3297" s="11"/>
      <c r="Z3297"/>
      <c r="AA3297"/>
      <c r="AB3297"/>
      <c r="AC3297"/>
      <c r="AD3297"/>
      <c r="AE3297"/>
      <c r="AH3297" s="11"/>
      <c r="AI3297" s="11"/>
      <c r="AJ3297" s="11"/>
      <c r="AK3297" s="11"/>
      <c r="AL3297" s="11"/>
      <c r="AM3297" s="11"/>
    </row>
    <row r="3298" spans="17:39" x14ac:dyDescent="0.2">
      <c r="Q3298" s="11"/>
      <c r="Z3298"/>
      <c r="AA3298"/>
      <c r="AB3298"/>
      <c r="AC3298"/>
      <c r="AD3298"/>
      <c r="AE3298"/>
      <c r="AH3298" s="11"/>
      <c r="AI3298" s="11"/>
      <c r="AJ3298" s="11"/>
      <c r="AK3298" s="11"/>
      <c r="AL3298" s="11"/>
      <c r="AM3298" s="11"/>
    </row>
    <row r="3299" spans="17:39" x14ac:dyDescent="0.2">
      <c r="Q3299" s="11"/>
      <c r="Z3299"/>
      <c r="AA3299"/>
      <c r="AB3299"/>
      <c r="AC3299"/>
      <c r="AD3299"/>
      <c r="AE3299"/>
      <c r="AH3299" s="11"/>
      <c r="AI3299" s="11"/>
      <c r="AJ3299" s="11"/>
      <c r="AK3299" s="11"/>
      <c r="AL3299" s="11"/>
      <c r="AM3299" s="11"/>
    </row>
    <row r="3300" spans="17:39" x14ac:dyDescent="0.2">
      <c r="Q3300" s="11"/>
      <c r="Z3300"/>
      <c r="AA3300"/>
      <c r="AB3300"/>
      <c r="AC3300"/>
      <c r="AD3300"/>
      <c r="AE3300"/>
      <c r="AH3300" s="11"/>
      <c r="AI3300" s="11"/>
      <c r="AJ3300" s="11"/>
      <c r="AK3300" s="11"/>
      <c r="AL3300" s="11"/>
      <c r="AM3300" s="11"/>
    </row>
    <row r="3301" spans="17:39" x14ac:dyDescent="0.2">
      <c r="Q3301" s="11"/>
      <c r="Z3301"/>
      <c r="AA3301"/>
      <c r="AB3301"/>
      <c r="AC3301"/>
      <c r="AD3301"/>
      <c r="AE3301"/>
      <c r="AH3301" s="11"/>
      <c r="AI3301" s="11"/>
      <c r="AJ3301" s="11"/>
      <c r="AK3301" s="11"/>
      <c r="AL3301" s="11"/>
      <c r="AM3301" s="11"/>
    </row>
    <row r="3302" spans="17:39" x14ac:dyDescent="0.2">
      <c r="Q3302" s="11"/>
      <c r="Z3302"/>
      <c r="AA3302"/>
      <c r="AB3302"/>
      <c r="AC3302"/>
      <c r="AD3302"/>
      <c r="AE3302"/>
      <c r="AH3302" s="11"/>
      <c r="AI3302" s="11"/>
      <c r="AJ3302" s="11"/>
      <c r="AK3302" s="11"/>
      <c r="AL3302" s="11"/>
      <c r="AM3302" s="11"/>
    </row>
    <row r="3303" spans="17:39" x14ac:dyDescent="0.2">
      <c r="Q3303" s="11"/>
      <c r="Z3303"/>
      <c r="AA3303"/>
      <c r="AB3303"/>
      <c r="AC3303"/>
      <c r="AD3303"/>
      <c r="AE3303"/>
      <c r="AH3303" s="11"/>
      <c r="AI3303" s="11"/>
      <c r="AJ3303" s="11"/>
      <c r="AK3303" s="11"/>
      <c r="AL3303" s="11"/>
      <c r="AM3303" s="11"/>
    </row>
    <row r="3304" spans="17:39" x14ac:dyDescent="0.2">
      <c r="Q3304" s="11"/>
      <c r="Z3304"/>
      <c r="AA3304"/>
      <c r="AB3304"/>
      <c r="AC3304"/>
      <c r="AD3304"/>
      <c r="AE3304"/>
      <c r="AH3304" s="11"/>
      <c r="AI3304" s="11"/>
      <c r="AJ3304" s="11"/>
      <c r="AK3304" s="11"/>
      <c r="AL3304" s="11"/>
      <c r="AM3304" s="11"/>
    </row>
    <row r="3305" spans="17:39" x14ac:dyDescent="0.2">
      <c r="Q3305" s="11"/>
      <c r="Z3305"/>
      <c r="AA3305"/>
      <c r="AB3305"/>
      <c r="AC3305"/>
      <c r="AD3305"/>
      <c r="AE3305"/>
      <c r="AH3305" s="11"/>
      <c r="AI3305" s="11"/>
      <c r="AJ3305" s="11"/>
      <c r="AK3305" s="11"/>
      <c r="AL3305" s="11"/>
      <c r="AM3305" s="11"/>
    </row>
    <row r="3306" spans="17:39" x14ac:dyDescent="0.2">
      <c r="Q3306" s="11"/>
      <c r="Z3306"/>
      <c r="AA3306"/>
      <c r="AB3306"/>
      <c r="AC3306"/>
      <c r="AD3306"/>
      <c r="AE3306"/>
      <c r="AH3306" s="11"/>
      <c r="AI3306" s="11"/>
      <c r="AJ3306" s="11"/>
      <c r="AK3306" s="11"/>
      <c r="AL3306" s="11"/>
      <c r="AM3306" s="11"/>
    </row>
    <row r="3307" spans="17:39" x14ac:dyDescent="0.2">
      <c r="Q3307" s="11"/>
      <c r="Z3307"/>
      <c r="AA3307"/>
      <c r="AB3307"/>
      <c r="AC3307"/>
      <c r="AD3307"/>
      <c r="AE3307"/>
      <c r="AH3307" s="11"/>
      <c r="AI3307" s="11"/>
      <c r="AJ3307" s="11"/>
      <c r="AK3307" s="11"/>
      <c r="AL3307" s="11"/>
      <c r="AM3307" s="11"/>
    </row>
    <row r="3308" spans="17:39" x14ac:dyDescent="0.2">
      <c r="Q3308" s="11"/>
      <c r="Z3308"/>
      <c r="AA3308"/>
      <c r="AB3308"/>
      <c r="AC3308"/>
      <c r="AD3308"/>
      <c r="AE3308"/>
      <c r="AH3308" s="11"/>
      <c r="AI3308" s="11"/>
      <c r="AJ3308" s="11"/>
      <c r="AK3308" s="11"/>
      <c r="AL3308" s="11"/>
      <c r="AM3308" s="11"/>
    </row>
    <row r="3309" spans="17:39" x14ac:dyDescent="0.2">
      <c r="Q3309" s="11"/>
      <c r="Z3309"/>
      <c r="AA3309"/>
      <c r="AB3309"/>
      <c r="AC3309"/>
      <c r="AD3309"/>
      <c r="AE3309"/>
      <c r="AH3309" s="11"/>
      <c r="AI3309" s="11"/>
      <c r="AJ3309" s="11"/>
      <c r="AK3309" s="11"/>
      <c r="AL3309" s="11"/>
      <c r="AM3309" s="11"/>
    </row>
    <row r="3310" spans="17:39" x14ac:dyDescent="0.2">
      <c r="Q3310" s="11"/>
      <c r="Z3310"/>
      <c r="AA3310"/>
      <c r="AB3310"/>
      <c r="AC3310"/>
      <c r="AD3310"/>
      <c r="AE3310"/>
      <c r="AH3310" s="11"/>
      <c r="AI3310" s="11"/>
      <c r="AJ3310" s="11"/>
      <c r="AK3310" s="11"/>
      <c r="AL3310" s="11"/>
      <c r="AM3310" s="11"/>
    </row>
    <row r="3311" spans="17:39" x14ac:dyDescent="0.2">
      <c r="Q3311" s="11"/>
      <c r="Z3311"/>
      <c r="AA3311"/>
      <c r="AB3311"/>
      <c r="AC3311"/>
      <c r="AD3311"/>
      <c r="AE3311"/>
      <c r="AH3311" s="11"/>
      <c r="AI3311" s="11"/>
      <c r="AJ3311" s="11"/>
      <c r="AK3311" s="11"/>
      <c r="AL3311" s="11"/>
      <c r="AM3311" s="11"/>
    </row>
    <row r="3312" spans="17:39" x14ac:dyDescent="0.2">
      <c r="Q3312" s="11"/>
      <c r="Z3312"/>
      <c r="AA3312"/>
      <c r="AB3312"/>
      <c r="AC3312"/>
      <c r="AD3312"/>
      <c r="AE3312"/>
      <c r="AH3312" s="11"/>
      <c r="AI3312" s="11"/>
      <c r="AJ3312" s="11"/>
      <c r="AK3312" s="11"/>
      <c r="AL3312" s="11"/>
      <c r="AM3312" s="11"/>
    </row>
    <row r="3313" spans="17:39" x14ac:dyDescent="0.2">
      <c r="Q3313" s="11"/>
      <c r="Z3313"/>
      <c r="AA3313"/>
      <c r="AB3313"/>
      <c r="AC3313"/>
      <c r="AD3313"/>
      <c r="AE3313"/>
      <c r="AH3313" s="11"/>
      <c r="AI3313" s="11"/>
      <c r="AJ3313" s="11"/>
      <c r="AK3313" s="11"/>
      <c r="AL3313" s="11"/>
      <c r="AM3313" s="11"/>
    </row>
    <row r="3314" spans="17:39" x14ac:dyDescent="0.2">
      <c r="Q3314" s="11"/>
      <c r="Z3314"/>
      <c r="AA3314"/>
      <c r="AB3314"/>
      <c r="AC3314"/>
      <c r="AD3314"/>
      <c r="AE3314"/>
      <c r="AH3314" s="11"/>
      <c r="AI3314" s="11"/>
      <c r="AJ3314" s="11"/>
      <c r="AK3314" s="11"/>
      <c r="AL3314" s="11"/>
      <c r="AM3314" s="11"/>
    </row>
    <row r="3315" spans="17:39" x14ac:dyDescent="0.2">
      <c r="Q3315" s="11"/>
      <c r="Z3315"/>
      <c r="AA3315"/>
      <c r="AB3315"/>
      <c r="AC3315"/>
      <c r="AD3315"/>
      <c r="AE3315"/>
      <c r="AH3315" s="11"/>
      <c r="AI3315" s="11"/>
      <c r="AJ3315" s="11"/>
      <c r="AK3315" s="11"/>
      <c r="AL3315" s="11"/>
      <c r="AM3315" s="11"/>
    </row>
    <row r="3316" spans="17:39" x14ac:dyDescent="0.2">
      <c r="Q3316" s="11"/>
      <c r="Z3316"/>
      <c r="AA3316"/>
      <c r="AB3316"/>
      <c r="AC3316"/>
      <c r="AD3316"/>
      <c r="AE3316"/>
      <c r="AH3316" s="11"/>
      <c r="AI3316" s="11"/>
      <c r="AJ3316" s="11"/>
      <c r="AK3316" s="11"/>
      <c r="AL3316" s="11"/>
      <c r="AM3316" s="11"/>
    </row>
    <row r="3317" spans="17:39" x14ac:dyDescent="0.2">
      <c r="Q3317" s="11"/>
      <c r="Z3317"/>
      <c r="AA3317"/>
      <c r="AB3317"/>
      <c r="AC3317"/>
      <c r="AD3317"/>
      <c r="AE3317"/>
      <c r="AH3317" s="11"/>
      <c r="AI3317" s="11"/>
      <c r="AJ3317" s="11"/>
      <c r="AK3317" s="11"/>
      <c r="AL3317" s="11"/>
      <c r="AM3317" s="11"/>
    </row>
    <row r="3318" spans="17:39" x14ac:dyDescent="0.2">
      <c r="Q3318" s="11"/>
      <c r="Z3318"/>
      <c r="AA3318"/>
      <c r="AB3318"/>
      <c r="AC3318"/>
      <c r="AD3318"/>
      <c r="AE3318"/>
      <c r="AH3318" s="11"/>
      <c r="AI3318" s="11"/>
      <c r="AJ3318" s="11"/>
      <c r="AK3318" s="11"/>
      <c r="AL3318" s="11"/>
      <c r="AM3318" s="11"/>
    </row>
    <row r="3319" spans="17:39" x14ac:dyDescent="0.2">
      <c r="Q3319" s="11"/>
      <c r="Z3319"/>
      <c r="AA3319"/>
      <c r="AB3319"/>
      <c r="AC3319"/>
      <c r="AD3319"/>
      <c r="AE3319"/>
      <c r="AH3319" s="11"/>
      <c r="AI3319" s="11"/>
      <c r="AJ3319" s="11"/>
      <c r="AK3319" s="11"/>
      <c r="AL3319" s="11"/>
      <c r="AM3319" s="11"/>
    </row>
    <row r="3320" spans="17:39" x14ac:dyDescent="0.2">
      <c r="Q3320" s="11"/>
      <c r="Z3320"/>
      <c r="AA3320"/>
      <c r="AB3320"/>
      <c r="AC3320"/>
      <c r="AD3320"/>
      <c r="AE3320"/>
      <c r="AH3320" s="11"/>
      <c r="AI3320" s="11"/>
      <c r="AJ3320" s="11"/>
      <c r="AK3320" s="11"/>
      <c r="AL3320" s="11"/>
      <c r="AM3320" s="11"/>
    </row>
    <row r="3321" spans="17:39" x14ac:dyDescent="0.2">
      <c r="Q3321" s="11"/>
      <c r="Z3321"/>
      <c r="AA3321"/>
      <c r="AB3321"/>
      <c r="AC3321"/>
      <c r="AD3321"/>
      <c r="AE3321"/>
      <c r="AH3321" s="11"/>
      <c r="AI3321" s="11"/>
      <c r="AJ3321" s="11"/>
      <c r="AK3321" s="11"/>
      <c r="AL3321" s="11"/>
      <c r="AM3321" s="11"/>
    </row>
    <row r="3322" spans="17:39" x14ac:dyDescent="0.2">
      <c r="Q3322" s="11"/>
      <c r="Z3322"/>
      <c r="AA3322"/>
      <c r="AB3322"/>
      <c r="AC3322"/>
      <c r="AD3322"/>
      <c r="AE3322"/>
      <c r="AH3322" s="11"/>
      <c r="AI3322" s="11"/>
      <c r="AJ3322" s="11"/>
      <c r="AK3322" s="11"/>
      <c r="AL3322" s="11"/>
      <c r="AM3322" s="11"/>
    </row>
    <row r="3323" spans="17:39" x14ac:dyDescent="0.2">
      <c r="Q3323" s="11"/>
      <c r="Z3323"/>
      <c r="AA3323"/>
      <c r="AB3323"/>
      <c r="AC3323"/>
      <c r="AD3323"/>
      <c r="AE3323"/>
      <c r="AH3323" s="11"/>
      <c r="AI3323" s="11"/>
      <c r="AJ3323" s="11"/>
      <c r="AK3323" s="11"/>
      <c r="AL3323" s="11"/>
      <c r="AM3323" s="11"/>
    </row>
    <row r="3324" spans="17:39" x14ac:dyDescent="0.2">
      <c r="Q3324" s="11"/>
      <c r="Z3324"/>
      <c r="AA3324"/>
      <c r="AB3324"/>
      <c r="AC3324"/>
      <c r="AD3324"/>
      <c r="AE3324"/>
      <c r="AH3324" s="11"/>
      <c r="AI3324" s="11"/>
      <c r="AJ3324" s="11"/>
      <c r="AK3324" s="11"/>
      <c r="AL3324" s="11"/>
      <c r="AM3324" s="11"/>
    </row>
    <row r="3325" spans="17:39" x14ac:dyDescent="0.2">
      <c r="Q3325" s="11"/>
      <c r="Z3325"/>
      <c r="AA3325"/>
      <c r="AB3325"/>
      <c r="AC3325"/>
      <c r="AD3325"/>
      <c r="AE3325"/>
      <c r="AH3325" s="11"/>
      <c r="AI3325" s="11"/>
      <c r="AJ3325" s="11"/>
      <c r="AK3325" s="11"/>
      <c r="AL3325" s="11"/>
      <c r="AM3325" s="11"/>
    </row>
    <row r="3326" spans="17:39" x14ac:dyDescent="0.2">
      <c r="Q3326" s="11"/>
      <c r="Z3326"/>
      <c r="AA3326"/>
      <c r="AB3326"/>
      <c r="AC3326"/>
      <c r="AD3326"/>
      <c r="AE3326"/>
      <c r="AH3326" s="11"/>
      <c r="AI3326" s="11"/>
      <c r="AJ3326" s="11"/>
      <c r="AK3326" s="11"/>
      <c r="AL3326" s="11"/>
      <c r="AM3326" s="11"/>
    </row>
    <row r="3327" spans="17:39" x14ac:dyDescent="0.2">
      <c r="Q3327" s="11"/>
      <c r="Z3327"/>
      <c r="AA3327"/>
      <c r="AB3327"/>
      <c r="AC3327"/>
      <c r="AD3327"/>
      <c r="AE3327"/>
      <c r="AH3327" s="11"/>
      <c r="AI3327" s="11"/>
      <c r="AJ3327" s="11"/>
      <c r="AK3327" s="11"/>
      <c r="AL3327" s="11"/>
      <c r="AM3327" s="11"/>
    </row>
    <row r="3328" spans="17:39" x14ac:dyDescent="0.2">
      <c r="Q3328" s="11"/>
      <c r="Z3328"/>
      <c r="AA3328"/>
      <c r="AB3328"/>
      <c r="AC3328"/>
      <c r="AD3328"/>
      <c r="AE3328"/>
      <c r="AH3328" s="11"/>
      <c r="AI3328" s="11"/>
      <c r="AJ3328" s="11"/>
      <c r="AK3328" s="11"/>
      <c r="AL3328" s="11"/>
      <c r="AM3328" s="11"/>
    </row>
    <row r="3329" spans="17:39" x14ac:dyDescent="0.2">
      <c r="Q3329" s="11"/>
      <c r="Z3329"/>
      <c r="AA3329"/>
      <c r="AB3329"/>
      <c r="AC3329"/>
      <c r="AD3329"/>
      <c r="AE3329"/>
      <c r="AH3329" s="11"/>
      <c r="AI3329" s="11"/>
      <c r="AJ3329" s="11"/>
      <c r="AK3329" s="11"/>
      <c r="AL3329" s="11"/>
      <c r="AM3329" s="11"/>
    </row>
    <row r="3330" spans="17:39" x14ac:dyDescent="0.2">
      <c r="Q3330" s="11"/>
      <c r="Z3330"/>
      <c r="AA3330"/>
      <c r="AB3330"/>
      <c r="AC3330"/>
      <c r="AD3330"/>
      <c r="AE3330"/>
      <c r="AH3330" s="11"/>
      <c r="AI3330" s="11"/>
      <c r="AJ3330" s="11"/>
      <c r="AK3330" s="11"/>
      <c r="AL3330" s="11"/>
      <c r="AM3330" s="11"/>
    </row>
    <row r="3331" spans="17:39" x14ac:dyDescent="0.2">
      <c r="Q3331" s="11"/>
      <c r="Z3331"/>
      <c r="AA3331"/>
      <c r="AB3331"/>
      <c r="AC3331"/>
      <c r="AD3331"/>
      <c r="AE3331"/>
      <c r="AH3331" s="11"/>
      <c r="AI3331" s="11"/>
      <c r="AJ3331" s="11"/>
      <c r="AK3331" s="11"/>
      <c r="AL3331" s="11"/>
      <c r="AM3331" s="11"/>
    </row>
    <row r="3332" spans="17:39" x14ac:dyDescent="0.2">
      <c r="Q3332" s="11"/>
      <c r="Z3332"/>
      <c r="AA3332"/>
      <c r="AB3332"/>
      <c r="AC3332"/>
      <c r="AD3332"/>
      <c r="AE3332"/>
      <c r="AH3332" s="11"/>
      <c r="AI3332" s="11"/>
      <c r="AJ3332" s="11"/>
      <c r="AK3332" s="11"/>
      <c r="AL3332" s="11"/>
      <c r="AM3332" s="11"/>
    </row>
    <row r="3333" spans="17:39" x14ac:dyDescent="0.2">
      <c r="Q3333" s="11"/>
      <c r="Z3333"/>
      <c r="AA3333"/>
      <c r="AB3333"/>
      <c r="AC3333"/>
      <c r="AD3333"/>
      <c r="AE3333"/>
      <c r="AH3333" s="11"/>
      <c r="AI3333" s="11"/>
      <c r="AJ3333" s="11"/>
      <c r="AK3333" s="11"/>
      <c r="AL3333" s="11"/>
      <c r="AM3333" s="11"/>
    </row>
    <row r="3334" spans="17:39" x14ac:dyDescent="0.2">
      <c r="Q3334" s="11"/>
      <c r="Z3334"/>
      <c r="AA3334"/>
      <c r="AB3334"/>
      <c r="AC3334"/>
      <c r="AD3334"/>
      <c r="AE3334"/>
      <c r="AH3334" s="11"/>
      <c r="AI3334" s="11"/>
      <c r="AJ3334" s="11"/>
      <c r="AK3334" s="11"/>
      <c r="AL3334" s="11"/>
      <c r="AM3334" s="11"/>
    </row>
    <row r="3335" spans="17:39" x14ac:dyDescent="0.2">
      <c r="Q3335" s="11"/>
      <c r="Z3335"/>
      <c r="AA3335"/>
      <c r="AB3335"/>
      <c r="AC3335"/>
      <c r="AD3335"/>
      <c r="AE3335"/>
      <c r="AH3335" s="11"/>
      <c r="AI3335" s="11"/>
      <c r="AJ3335" s="11"/>
      <c r="AK3335" s="11"/>
      <c r="AL3335" s="11"/>
      <c r="AM3335" s="11"/>
    </row>
    <row r="3336" spans="17:39" x14ac:dyDescent="0.2">
      <c r="Q3336" s="11"/>
      <c r="Z3336"/>
      <c r="AA3336"/>
      <c r="AB3336"/>
      <c r="AC3336"/>
      <c r="AD3336"/>
      <c r="AE3336"/>
      <c r="AH3336" s="11"/>
      <c r="AI3336" s="11"/>
      <c r="AJ3336" s="11"/>
      <c r="AK3336" s="11"/>
      <c r="AL3336" s="11"/>
      <c r="AM3336" s="11"/>
    </row>
    <row r="3337" spans="17:39" x14ac:dyDescent="0.2">
      <c r="Q3337" s="11"/>
      <c r="Z3337"/>
      <c r="AA3337"/>
      <c r="AB3337"/>
      <c r="AC3337"/>
      <c r="AD3337"/>
      <c r="AE3337"/>
      <c r="AH3337" s="11"/>
      <c r="AI3337" s="11"/>
      <c r="AJ3337" s="11"/>
      <c r="AK3337" s="11"/>
      <c r="AL3337" s="11"/>
      <c r="AM3337" s="11"/>
    </row>
    <row r="3338" spans="17:39" x14ac:dyDescent="0.2">
      <c r="Q3338" s="11"/>
      <c r="Z3338"/>
      <c r="AA3338"/>
      <c r="AB3338"/>
      <c r="AC3338"/>
      <c r="AD3338"/>
      <c r="AE3338"/>
      <c r="AH3338" s="11"/>
      <c r="AI3338" s="11"/>
      <c r="AJ3338" s="11"/>
      <c r="AK3338" s="11"/>
      <c r="AL3338" s="11"/>
      <c r="AM3338" s="11"/>
    </row>
    <row r="3339" spans="17:39" x14ac:dyDescent="0.2">
      <c r="Q3339" s="11"/>
      <c r="Z3339"/>
      <c r="AA3339"/>
      <c r="AB3339"/>
      <c r="AC3339"/>
      <c r="AD3339"/>
      <c r="AE3339"/>
      <c r="AH3339" s="11"/>
      <c r="AI3339" s="11"/>
      <c r="AJ3339" s="11"/>
      <c r="AK3339" s="11"/>
      <c r="AL3339" s="11"/>
      <c r="AM3339" s="11"/>
    </row>
    <row r="3340" spans="17:39" x14ac:dyDescent="0.2">
      <c r="Q3340" s="11"/>
      <c r="Z3340"/>
      <c r="AA3340"/>
      <c r="AB3340"/>
      <c r="AC3340"/>
      <c r="AD3340"/>
      <c r="AE3340"/>
      <c r="AH3340" s="11"/>
      <c r="AI3340" s="11"/>
      <c r="AJ3340" s="11"/>
      <c r="AK3340" s="11"/>
      <c r="AL3340" s="11"/>
      <c r="AM3340" s="11"/>
    </row>
    <row r="3341" spans="17:39" x14ac:dyDescent="0.2">
      <c r="Q3341" s="11"/>
      <c r="Z3341"/>
      <c r="AA3341"/>
      <c r="AB3341"/>
      <c r="AC3341"/>
      <c r="AD3341"/>
      <c r="AE3341"/>
      <c r="AH3341" s="11"/>
      <c r="AI3341" s="11"/>
      <c r="AJ3341" s="11"/>
      <c r="AK3341" s="11"/>
      <c r="AL3341" s="11"/>
      <c r="AM3341" s="11"/>
    </row>
    <row r="3342" spans="17:39" x14ac:dyDescent="0.2">
      <c r="Q3342" s="11"/>
      <c r="Z3342"/>
      <c r="AA3342"/>
      <c r="AB3342"/>
      <c r="AC3342"/>
      <c r="AD3342"/>
      <c r="AE3342"/>
      <c r="AH3342" s="11"/>
      <c r="AI3342" s="11"/>
      <c r="AJ3342" s="11"/>
      <c r="AK3342" s="11"/>
      <c r="AL3342" s="11"/>
      <c r="AM3342" s="11"/>
    </row>
    <row r="3343" spans="17:39" x14ac:dyDescent="0.2">
      <c r="Q3343" s="11"/>
      <c r="Z3343"/>
      <c r="AA3343"/>
      <c r="AB3343"/>
      <c r="AC3343"/>
      <c r="AD3343"/>
      <c r="AE3343"/>
      <c r="AH3343" s="11"/>
      <c r="AI3343" s="11"/>
      <c r="AJ3343" s="11"/>
      <c r="AK3343" s="11"/>
      <c r="AL3343" s="11"/>
      <c r="AM3343" s="11"/>
    </row>
    <row r="3344" spans="17:39" x14ac:dyDescent="0.2">
      <c r="Q3344" s="11"/>
      <c r="Z3344"/>
      <c r="AA3344"/>
      <c r="AB3344"/>
      <c r="AC3344"/>
      <c r="AD3344"/>
      <c r="AE3344"/>
      <c r="AH3344" s="11"/>
      <c r="AI3344" s="11"/>
      <c r="AJ3344" s="11"/>
      <c r="AK3344" s="11"/>
      <c r="AL3344" s="11"/>
      <c r="AM3344" s="11"/>
    </row>
    <row r="3345" spans="17:39" x14ac:dyDescent="0.2">
      <c r="Q3345" s="11"/>
      <c r="Z3345"/>
      <c r="AA3345"/>
      <c r="AB3345"/>
      <c r="AC3345"/>
      <c r="AD3345"/>
      <c r="AE3345"/>
      <c r="AH3345" s="11"/>
      <c r="AI3345" s="11"/>
      <c r="AJ3345" s="11"/>
      <c r="AK3345" s="11"/>
      <c r="AL3345" s="11"/>
      <c r="AM3345" s="11"/>
    </row>
    <row r="3346" spans="17:39" x14ac:dyDescent="0.2">
      <c r="Q3346" s="11"/>
      <c r="Z3346"/>
      <c r="AA3346"/>
      <c r="AB3346"/>
      <c r="AC3346"/>
      <c r="AD3346"/>
      <c r="AE3346"/>
      <c r="AH3346" s="11"/>
      <c r="AI3346" s="11"/>
      <c r="AJ3346" s="11"/>
      <c r="AK3346" s="11"/>
      <c r="AL3346" s="11"/>
      <c r="AM3346" s="11"/>
    </row>
    <row r="3347" spans="17:39" x14ac:dyDescent="0.2">
      <c r="Q3347" s="11"/>
      <c r="Z3347"/>
      <c r="AA3347"/>
      <c r="AB3347"/>
      <c r="AC3347"/>
      <c r="AD3347"/>
      <c r="AE3347"/>
      <c r="AH3347" s="11"/>
      <c r="AI3347" s="11"/>
      <c r="AJ3347" s="11"/>
      <c r="AK3347" s="11"/>
      <c r="AL3347" s="11"/>
      <c r="AM3347" s="11"/>
    </row>
    <row r="3348" spans="17:39" x14ac:dyDescent="0.2">
      <c r="Q3348" s="11"/>
      <c r="Z3348"/>
      <c r="AA3348"/>
      <c r="AB3348"/>
      <c r="AC3348"/>
      <c r="AD3348"/>
      <c r="AE3348"/>
      <c r="AH3348" s="11"/>
      <c r="AI3348" s="11"/>
      <c r="AJ3348" s="11"/>
      <c r="AK3348" s="11"/>
      <c r="AL3348" s="11"/>
      <c r="AM3348" s="11"/>
    </row>
    <row r="3349" spans="17:39" x14ac:dyDescent="0.2">
      <c r="Q3349" s="11"/>
      <c r="Z3349"/>
      <c r="AA3349"/>
      <c r="AB3349"/>
      <c r="AC3349"/>
      <c r="AD3349"/>
      <c r="AE3349"/>
      <c r="AH3349" s="11"/>
      <c r="AI3349" s="11"/>
      <c r="AJ3349" s="11"/>
      <c r="AK3349" s="11"/>
      <c r="AL3349" s="11"/>
      <c r="AM3349" s="11"/>
    </row>
    <row r="3350" spans="17:39" x14ac:dyDescent="0.2">
      <c r="Q3350" s="11"/>
      <c r="Z3350"/>
      <c r="AA3350"/>
      <c r="AB3350"/>
      <c r="AC3350"/>
      <c r="AD3350"/>
      <c r="AE3350"/>
      <c r="AH3350" s="11"/>
      <c r="AI3350" s="11"/>
      <c r="AJ3350" s="11"/>
      <c r="AK3350" s="11"/>
      <c r="AL3350" s="11"/>
      <c r="AM3350" s="11"/>
    </row>
    <row r="3351" spans="17:39" x14ac:dyDescent="0.2">
      <c r="Q3351" s="11"/>
      <c r="Z3351"/>
      <c r="AA3351"/>
      <c r="AB3351"/>
      <c r="AC3351"/>
      <c r="AD3351"/>
      <c r="AE3351"/>
      <c r="AH3351" s="11"/>
      <c r="AI3351" s="11"/>
      <c r="AJ3351" s="11"/>
      <c r="AK3351" s="11"/>
      <c r="AL3351" s="11"/>
      <c r="AM3351" s="11"/>
    </row>
    <row r="3352" spans="17:39" x14ac:dyDescent="0.2">
      <c r="Q3352" s="11"/>
      <c r="Z3352"/>
      <c r="AA3352"/>
      <c r="AB3352"/>
      <c r="AC3352"/>
      <c r="AD3352"/>
      <c r="AE3352"/>
      <c r="AH3352" s="11"/>
      <c r="AI3352" s="11"/>
      <c r="AJ3352" s="11"/>
      <c r="AK3352" s="11"/>
      <c r="AL3352" s="11"/>
      <c r="AM3352" s="11"/>
    </row>
    <row r="3353" spans="17:39" x14ac:dyDescent="0.2">
      <c r="Q3353" s="11"/>
      <c r="Z3353"/>
      <c r="AA3353"/>
      <c r="AB3353"/>
      <c r="AC3353"/>
      <c r="AD3353"/>
      <c r="AE3353"/>
      <c r="AH3353" s="11"/>
      <c r="AI3353" s="11"/>
      <c r="AJ3353" s="11"/>
      <c r="AK3353" s="11"/>
      <c r="AL3353" s="11"/>
      <c r="AM3353" s="11"/>
    </row>
    <row r="3354" spans="17:39" x14ac:dyDescent="0.2">
      <c r="Q3354" s="11"/>
      <c r="Z3354"/>
      <c r="AA3354"/>
      <c r="AB3354"/>
      <c r="AC3354"/>
      <c r="AD3354"/>
      <c r="AE3354"/>
      <c r="AH3354" s="11"/>
      <c r="AI3354" s="11"/>
      <c r="AJ3354" s="11"/>
      <c r="AK3354" s="11"/>
      <c r="AL3354" s="11"/>
      <c r="AM3354" s="11"/>
    </row>
    <row r="3355" spans="17:39" x14ac:dyDescent="0.2">
      <c r="Q3355" s="11"/>
      <c r="Z3355"/>
      <c r="AA3355"/>
      <c r="AB3355"/>
      <c r="AC3355"/>
      <c r="AD3355"/>
      <c r="AE3355"/>
      <c r="AH3355" s="11"/>
      <c r="AI3355" s="11"/>
      <c r="AJ3355" s="11"/>
      <c r="AK3355" s="11"/>
      <c r="AL3355" s="11"/>
      <c r="AM3355" s="11"/>
    </row>
    <row r="3356" spans="17:39" x14ac:dyDescent="0.2">
      <c r="Q3356" s="11"/>
      <c r="Z3356"/>
      <c r="AA3356"/>
      <c r="AB3356"/>
      <c r="AC3356"/>
      <c r="AD3356"/>
      <c r="AE3356"/>
      <c r="AH3356" s="11"/>
      <c r="AI3356" s="11"/>
      <c r="AJ3356" s="11"/>
      <c r="AK3356" s="11"/>
      <c r="AL3356" s="11"/>
      <c r="AM3356" s="11"/>
    </row>
    <row r="3357" spans="17:39" x14ac:dyDescent="0.2">
      <c r="Q3357" s="11"/>
      <c r="Z3357"/>
      <c r="AA3357"/>
      <c r="AB3357"/>
      <c r="AC3357"/>
      <c r="AD3357"/>
      <c r="AE3357"/>
      <c r="AH3357" s="11"/>
      <c r="AI3357" s="11"/>
      <c r="AJ3357" s="11"/>
      <c r="AK3357" s="11"/>
      <c r="AL3357" s="11"/>
      <c r="AM3357" s="11"/>
    </row>
    <row r="3358" spans="17:39" x14ac:dyDescent="0.2">
      <c r="Q3358" s="11"/>
      <c r="Z3358"/>
      <c r="AA3358"/>
      <c r="AB3358"/>
      <c r="AC3358"/>
      <c r="AD3358"/>
      <c r="AE3358"/>
      <c r="AH3358" s="11"/>
      <c r="AI3358" s="11"/>
      <c r="AJ3358" s="11"/>
      <c r="AK3358" s="11"/>
      <c r="AL3358" s="11"/>
      <c r="AM3358" s="11"/>
    </row>
    <row r="3359" spans="17:39" x14ac:dyDescent="0.2">
      <c r="Q3359" s="11"/>
      <c r="Z3359"/>
      <c r="AA3359"/>
      <c r="AB3359"/>
      <c r="AC3359"/>
      <c r="AD3359"/>
      <c r="AE3359"/>
      <c r="AH3359" s="11"/>
      <c r="AI3359" s="11"/>
      <c r="AJ3359" s="11"/>
      <c r="AK3359" s="11"/>
      <c r="AL3359" s="11"/>
      <c r="AM3359" s="11"/>
    </row>
    <row r="3360" spans="17:39" x14ac:dyDescent="0.2">
      <c r="Q3360" s="11"/>
      <c r="Z3360"/>
      <c r="AA3360"/>
      <c r="AB3360"/>
      <c r="AC3360"/>
      <c r="AD3360"/>
      <c r="AE3360"/>
      <c r="AH3360" s="11"/>
      <c r="AI3360" s="11"/>
      <c r="AJ3360" s="11"/>
      <c r="AK3360" s="11"/>
      <c r="AL3360" s="11"/>
      <c r="AM3360" s="11"/>
    </row>
    <row r="3361" spans="17:39" x14ac:dyDescent="0.2">
      <c r="Q3361" s="11"/>
      <c r="Z3361"/>
      <c r="AA3361"/>
      <c r="AB3361"/>
      <c r="AC3361"/>
      <c r="AD3361"/>
      <c r="AE3361"/>
      <c r="AH3361" s="11"/>
      <c r="AI3361" s="11"/>
      <c r="AJ3361" s="11"/>
      <c r="AK3361" s="11"/>
      <c r="AL3361" s="11"/>
      <c r="AM3361" s="11"/>
    </row>
    <row r="3362" spans="17:39" x14ac:dyDescent="0.2">
      <c r="Q3362" s="11"/>
      <c r="Z3362"/>
      <c r="AA3362"/>
      <c r="AB3362"/>
      <c r="AC3362"/>
      <c r="AD3362"/>
      <c r="AE3362"/>
      <c r="AH3362" s="11"/>
      <c r="AI3362" s="11"/>
      <c r="AJ3362" s="11"/>
      <c r="AK3362" s="11"/>
      <c r="AL3362" s="11"/>
      <c r="AM3362" s="11"/>
    </row>
    <row r="3363" spans="17:39" x14ac:dyDescent="0.2">
      <c r="Q3363" s="11"/>
      <c r="Z3363"/>
      <c r="AA3363"/>
      <c r="AB3363"/>
      <c r="AC3363"/>
      <c r="AD3363"/>
      <c r="AE3363"/>
      <c r="AH3363" s="11"/>
      <c r="AI3363" s="11"/>
      <c r="AJ3363" s="11"/>
      <c r="AK3363" s="11"/>
      <c r="AL3363" s="11"/>
      <c r="AM3363" s="11"/>
    </row>
    <row r="3364" spans="17:39" x14ac:dyDescent="0.2">
      <c r="Q3364" s="11"/>
      <c r="Z3364"/>
      <c r="AA3364"/>
      <c r="AB3364"/>
      <c r="AC3364"/>
      <c r="AD3364"/>
      <c r="AE3364"/>
      <c r="AH3364" s="11"/>
      <c r="AI3364" s="11"/>
      <c r="AJ3364" s="11"/>
      <c r="AK3364" s="11"/>
      <c r="AL3364" s="11"/>
      <c r="AM3364" s="11"/>
    </row>
    <row r="3365" spans="17:39" x14ac:dyDescent="0.2">
      <c r="Q3365" s="11"/>
      <c r="Z3365"/>
      <c r="AA3365"/>
      <c r="AB3365"/>
      <c r="AC3365"/>
      <c r="AD3365"/>
      <c r="AE3365"/>
      <c r="AH3365" s="11"/>
      <c r="AI3365" s="11"/>
      <c r="AJ3365" s="11"/>
      <c r="AK3365" s="11"/>
      <c r="AL3365" s="11"/>
      <c r="AM3365" s="11"/>
    </row>
    <row r="3366" spans="17:39" x14ac:dyDescent="0.2">
      <c r="Q3366" s="11"/>
      <c r="Z3366"/>
      <c r="AA3366"/>
      <c r="AB3366"/>
      <c r="AC3366"/>
      <c r="AD3366"/>
      <c r="AE3366"/>
      <c r="AH3366" s="11"/>
      <c r="AI3366" s="11"/>
      <c r="AJ3366" s="11"/>
      <c r="AK3366" s="11"/>
      <c r="AL3366" s="11"/>
      <c r="AM3366" s="11"/>
    </row>
    <row r="3367" spans="17:39" x14ac:dyDescent="0.2">
      <c r="Q3367" s="11"/>
      <c r="Z3367"/>
      <c r="AA3367"/>
      <c r="AB3367"/>
      <c r="AC3367"/>
      <c r="AD3367"/>
      <c r="AE3367"/>
      <c r="AH3367" s="11"/>
      <c r="AI3367" s="11"/>
      <c r="AJ3367" s="11"/>
      <c r="AK3367" s="11"/>
      <c r="AL3367" s="11"/>
      <c r="AM3367" s="11"/>
    </row>
    <row r="3368" spans="17:39" x14ac:dyDescent="0.2">
      <c r="Q3368" s="11"/>
      <c r="Z3368"/>
      <c r="AA3368"/>
      <c r="AB3368"/>
      <c r="AC3368"/>
      <c r="AD3368"/>
      <c r="AE3368"/>
      <c r="AH3368" s="11"/>
      <c r="AI3368" s="11"/>
      <c r="AJ3368" s="11"/>
      <c r="AK3368" s="11"/>
      <c r="AL3368" s="11"/>
      <c r="AM3368" s="11"/>
    </row>
    <row r="3369" spans="17:39" x14ac:dyDescent="0.2">
      <c r="Q3369" s="11"/>
      <c r="Z3369"/>
      <c r="AA3369"/>
      <c r="AB3369"/>
      <c r="AC3369"/>
      <c r="AD3369"/>
      <c r="AE3369"/>
      <c r="AH3369" s="11"/>
      <c r="AI3369" s="11"/>
      <c r="AJ3369" s="11"/>
      <c r="AK3369" s="11"/>
      <c r="AL3369" s="11"/>
      <c r="AM3369" s="11"/>
    </row>
    <row r="3370" spans="17:39" x14ac:dyDescent="0.2">
      <c r="Q3370" s="11"/>
      <c r="Z3370"/>
      <c r="AA3370"/>
      <c r="AB3370"/>
      <c r="AC3370"/>
      <c r="AD3370"/>
      <c r="AE3370"/>
      <c r="AH3370" s="11"/>
      <c r="AI3370" s="11"/>
      <c r="AJ3370" s="11"/>
      <c r="AK3370" s="11"/>
      <c r="AL3370" s="11"/>
      <c r="AM3370" s="11"/>
    </row>
    <row r="3371" spans="17:39" x14ac:dyDescent="0.2">
      <c r="Q3371" s="11"/>
      <c r="Z3371"/>
      <c r="AA3371"/>
      <c r="AB3371"/>
      <c r="AC3371"/>
      <c r="AD3371"/>
      <c r="AE3371"/>
      <c r="AH3371" s="11"/>
      <c r="AI3371" s="11"/>
      <c r="AJ3371" s="11"/>
      <c r="AK3371" s="11"/>
      <c r="AL3371" s="11"/>
      <c r="AM3371" s="11"/>
    </row>
    <row r="3372" spans="17:39" x14ac:dyDescent="0.2">
      <c r="Q3372" s="11"/>
      <c r="Z3372"/>
      <c r="AA3372"/>
      <c r="AB3372"/>
      <c r="AC3372"/>
      <c r="AD3372"/>
      <c r="AE3372"/>
      <c r="AH3372" s="11"/>
      <c r="AI3372" s="11"/>
      <c r="AJ3372" s="11"/>
      <c r="AK3372" s="11"/>
      <c r="AL3372" s="11"/>
      <c r="AM3372" s="11"/>
    </row>
    <row r="3373" spans="17:39" x14ac:dyDescent="0.2">
      <c r="Q3373" s="11"/>
      <c r="Z3373"/>
      <c r="AA3373"/>
      <c r="AB3373"/>
      <c r="AC3373"/>
      <c r="AD3373"/>
      <c r="AE3373"/>
      <c r="AH3373" s="11"/>
      <c r="AI3373" s="11"/>
      <c r="AJ3373" s="11"/>
      <c r="AK3373" s="11"/>
      <c r="AL3373" s="11"/>
      <c r="AM3373" s="11"/>
    </row>
    <row r="3374" spans="17:39" x14ac:dyDescent="0.2">
      <c r="Q3374" s="11"/>
      <c r="Z3374"/>
      <c r="AA3374"/>
      <c r="AB3374"/>
      <c r="AC3374"/>
      <c r="AD3374"/>
      <c r="AE3374"/>
      <c r="AH3374" s="11"/>
      <c r="AI3374" s="11"/>
      <c r="AJ3374" s="11"/>
      <c r="AK3374" s="11"/>
      <c r="AL3374" s="11"/>
      <c r="AM3374" s="11"/>
    </row>
    <row r="3375" spans="17:39" x14ac:dyDescent="0.2">
      <c r="Q3375" s="11"/>
      <c r="Z3375"/>
      <c r="AA3375"/>
      <c r="AB3375"/>
      <c r="AC3375"/>
      <c r="AD3375"/>
      <c r="AE3375"/>
      <c r="AH3375" s="11"/>
      <c r="AI3375" s="11"/>
      <c r="AJ3375" s="11"/>
      <c r="AK3375" s="11"/>
      <c r="AL3375" s="11"/>
      <c r="AM3375" s="11"/>
    </row>
    <row r="3376" spans="17:39" x14ac:dyDescent="0.2">
      <c r="Q3376" s="11"/>
      <c r="Z3376"/>
      <c r="AA3376"/>
      <c r="AB3376"/>
      <c r="AC3376"/>
      <c r="AD3376"/>
      <c r="AE3376"/>
      <c r="AH3376" s="11"/>
      <c r="AI3376" s="11"/>
      <c r="AJ3376" s="11"/>
      <c r="AK3376" s="11"/>
      <c r="AL3376" s="11"/>
      <c r="AM3376" s="11"/>
    </row>
    <row r="3377" spans="17:39" x14ac:dyDescent="0.2">
      <c r="Q3377" s="11"/>
      <c r="Z3377"/>
      <c r="AA3377"/>
      <c r="AB3377"/>
      <c r="AC3377"/>
      <c r="AD3377"/>
      <c r="AE3377"/>
      <c r="AH3377" s="11"/>
      <c r="AI3377" s="11"/>
      <c r="AJ3377" s="11"/>
      <c r="AK3377" s="11"/>
      <c r="AL3377" s="11"/>
      <c r="AM3377" s="11"/>
    </row>
    <row r="3378" spans="17:39" x14ac:dyDescent="0.2">
      <c r="Q3378" s="11"/>
      <c r="Z3378"/>
      <c r="AA3378"/>
      <c r="AB3378"/>
      <c r="AC3378"/>
      <c r="AD3378"/>
      <c r="AE3378"/>
      <c r="AH3378" s="11"/>
      <c r="AI3378" s="11"/>
      <c r="AJ3378" s="11"/>
      <c r="AK3378" s="11"/>
      <c r="AL3378" s="11"/>
      <c r="AM3378" s="11"/>
    </row>
    <row r="3379" spans="17:39" x14ac:dyDescent="0.2">
      <c r="Q3379" s="11"/>
      <c r="Z3379"/>
      <c r="AA3379"/>
      <c r="AB3379"/>
      <c r="AC3379"/>
      <c r="AD3379"/>
      <c r="AE3379"/>
      <c r="AH3379" s="11"/>
      <c r="AI3379" s="11"/>
      <c r="AJ3379" s="11"/>
      <c r="AK3379" s="11"/>
      <c r="AL3379" s="11"/>
      <c r="AM3379" s="11"/>
    </row>
    <row r="3380" spans="17:39" x14ac:dyDescent="0.2">
      <c r="Q3380" s="11"/>
      <c r="Z3380"/>
      <c r="AA3380"/>
      <c r="AB3380"/>
      <c r="AC3380"/>
      <c r="AD3380"/>
      <c r="AE3380"/>
      <c r="AH3380" s="11"/>
      <c r="AI3380" s="11"/>
      <c r="AJ3380" s="11"/>
      <c r="AK3380" s="11"/>
      <c r="AL3380" s="11"/>
      <c r="AM3380" s="11"/>
    </row>
    <row r="3381" spans="17:39" x14ac:dyDescent="0.2">
      <c r="Q3381" s="11"/>
      <c r="Z3381"/>
      <c r="AA3381"/>
      <c r="AB3381"/>
      <c r="AC3381"/>
      <c r="AD3381"/>
      <c r="AE3381"/>
      <c r="AH3381" s="11"/>
      <c r="AI3381" s="11"/>
      <c r="AJ3381" s="11"/>
      <c r="AK3381" s="11"/>
      <c r="AL3381" s="11"/>
      <c r="AM3381" s="11"/>
    </row>
    <row r="3382" spans="17:39" x14ac:dyDescent="0.2">
      <c r="Q3382" s="11"/>
      <c r="Z3382"/>
      <c r="AA3382"/>
      <c r="AB3382"/>
      <c r="AC3382"/>
      <c r="AD3382"/>
      <c r="AE3382"/>
      <c r="AH3382" s="11"/>
      <c r="AI3382" s="11"/>
      <c r="AJ3382" s="11"/>
      <c r="AK3382" s="11"/>
      <c r="AL3382" s="11"/>
      <c r="AM3382" s="11"/>
    </row>
    <row r="3383" spans="17:39" x14ac:dyDescent="0.2">
      <c r="Q3383" s="11"/>
      <c r="Z3383"/>
      <c r="AA3383"/>
      <c r="AB3383"/>
      <c r="AC3383"/>
      <c r="AD3383"/>
      <c r="AE3383"/>
      <c r="AH3383" s="11"/>
      <c r="AI3383" s="11"/>
      <c r="AJ3383" s="11"/>
      <c r="AK3383" s="11"/>
      <c r="AL3383" s="11"/>
      <c r="AM3383" s="11"/>
    </row>
    <row r="3384" spans="17:39" x14ac:dyDescent="0.2">
      <c r="Q3384" s="11"/>
      <c r="Z3384"/>
      <c r="AA3384"/>
      <c r="AB3384"/>
      <c r="AC3384"/>
      <c r="AD3384"/>
      <c r="AE3384"/>
      <c r="AH3384" s="11"/>
      <c r="AI3384" s="11"/>
      <c r="AJ3384" s="11"/>
      <c r="AK3384" s="11"/>
      <c r="AL3384" s="11"/>
      <c r="AM3384" s="11"/>
    </row>
    <row r="3385" spans="17:39" x14ac:dyDescent="0.2">
      <c r="Q3385" s="11"/>
      <c r="Z3385"/>
      <c r="AA3385"/>
      <c r="AB3385"/>
      <c r="AC3385"/>
      <c r="AD3385"/>
      <c r="AE3385"/>
      <c r="AH3385" s="11"/>
      <c r="AI3385" s="11"/>
      <c r="AJ3385" s="11"/>
      <c r="AK3385" s="11"/>
      <c r="AL3385" s="11"/>
      <c r="AM3385" s="11"/>
    </row>
    <row r="3386" spans="17:39" x14ac:dyDescent="0.2">
      <c r="Q3386" s="11"/>
      <c r="Z3386"/>
      <c r="AA3386"/>
      <c r="AB3386"/>
      <c r="AC3386"/>
      <c r="AD3386"/>
      <c r="AE3386"/>
      <c r="AH3386" s="11"/>
      <c r="AI3386" s="11"/>
      <c r="AJ3386" s="11"/>
      <c r="AK3386" s="11"/>
      <c r="AL3386" s="11"/>
      <c r="AM3386" s="11"/>
    </row>
    <row r="3387" spans="17:39" x14ac:dyDescent="0.2">
      <c r="Q3387" s="11"/>
      <c r="Z3387"/>
      <c r="AA3387"/>
      <c r="AB3387"/>
      <c r="AC3387"/>
      <c r="AD3387"/>
      <c r="AE3387"/>
      <c r="AH3387" s="11"/>
      <c r="AI3387" s="11"/>
      <c r="AJ3387" s="11"/>
      <c r="AK3387" s="11"/>
      <c r="AL3387" s="11"/>
      <c r="AM3387" s="11"/>
    </row>
    <row r="3388" spans="17:39" x14ac:dyDescent="0.2">
      <c r="Q3388" s="11"/>
      <c r="Z3388"/>
      <c r="AA3388"/>
      <c r="AB3388"/>
      <c r="AC3388"/>
      <c r="AD3388"/>
      <c r="AE3388"/>
      <c r="AH3388" s="11"/>
      <c r="AI3388" s="11"/>
      <c r="AJ3388" s="11"/>
      <c r="AK3388" s="11"/>
      <c r="AL3388" s="11"/>
      <c r="AM3388" s="11"/>
    </row>
    <row r="3389" spans="17:39" x14ac:dyDescent="0.2">
      <c r="Q3389" s="11"/>
      <c r="Z3389"/>
      <c r="AA3389"/>
      <c r="AB3389"/>
      <c r="AC3389"/>
      <c r="AD3389"/>
      <c r="AE3389"/>
      <c r="AH3389" s="11"/>
      <c r="AI3389" s="11"/>
      <c r="AJ3389" s="11"/>
      <c r="AK3389" s="11"/>
      <c r="AL3389" s="11"/>
      <c r="AM3389" s="11"/>
    </row>
    <row r="3390" spans="17:39" x14ac:dyDescent="0.2">
      <c r="Q3390" s="11"/>
      <c r="Z3390"/>
      <c r="AA3390"/>
      <c r="AB3390"/>
      <c r="AC3390"/>
      <c r="AD3390"/>
      <c r="AE3390"/>
      <c r="AH3390" s="11"/>
      <c r="AI3390" s="11"/>
      <c r="AJ3390" s="11"/>
      <c r="AK3390" s="11"/>
      <c r="AL3390" s="11"/>
      <c r="AM3390" s="11"/>
    </row>
    <row r="3391" spans="17:39" x14ac:dyDescent="0.2">
      <c r="Q3391" s="11"/>
      <c r="Z3391"/>
      <c r="AA3391"/>
      <c r="AB3391"/>
      <c r="AC3391"/>
      <c r="AD3391"/>
      <c r="AE3391"/>
      <c r="AH3391" s="11"/>
      <c r="AI3391" s="11"/>
      <c r="AJ3391" s="11"/>
      <c r="AK3391" s="11"/>
      <c r="AL3391" s="11"/>
      <c r="AM3391" s="11"/>
    </row>
    <row r="3392" spans="17:39" x14ac:dyDescent="0.2">
      <c r="Q3392" s="11"/>
      <c r="Z3392"/>
      <c r="AA3392"/>
      <c r="AB3392"/>
      <c r="AC3392"/>
      <c r="AD3392"/>
      <c r="AE3392"/>
      <c r="AH3392" s="11"/>
      <c r="AI3392" s="11"/>
      <c r="AJ3392" s="11"/>
      <c r="AK3392" s="11"/>
      <c r="AL3392" s="11"/>
      <c r="AM3392" s="11"/>
    </row>
    <row r="3393" spans="17:39" x14ac:dyDescent="0.2">
      <c r="Q3393" s="11"/>
      <c r="Z3393"/>
      <c r="AA3393"/>
      <c r="AB3393"/>
      <c r="AC3393"/>
      <c r="AD3393"/>
      <c r="AE3393"/>
      <c r="AH3393" s="11"/>
      <c r="AI3393" s="11"/>
      <c r="AJ3393" s="11"/>
      <c r="AK3393" s="11"/>
      <c r="AL3393" s="11"/>
      <c r="AM3393" s="11"/>
    </row>
    <row r="3394" spans="17:39" x14ac:dyDescent="0.2">
      <c r="Q3394" s="11"/>
      <c r="Z3394"/>
      <c r="AA3394"/>
      <c r="AB3394"/>
      <c r="AC3394"/>
      <c r="AD3394"/>
      <c r="AE3394"/>
      <c r="AH3394" s="11"/>
      <c r="AI3394" s="11"/>
      <c r="AJ3394" s="11"/>
      <c r="AK3394" s="11"/>
      <c r="AL3394" s="11"/>
      <c r="AM3394" s="11"/>
    </row>
    <row r="3395" spans="17:39" x14ac:dyDescent="0.2">
      <c r="Q3395" s="11"/>
      <c r="Z3395"/>
      <c r="AA3395"/>
      <c r="AB3395"/>
      <c r="AC3395"/>
      <c r="AD3395"/>
      <c r="AE3395"/>
      <c r="AH3395" s="11"/>
      <c r="AI3395" s="11"/>
      <c r="AJ3395" s="11"/>
      <c r="AK3395" s="11"/>
      <c r="AL3395" s="11"/>
      <c r="AM3395" s="11"/>
    </row>
    <row r="3396" spans="17:39" x14ac:dyDescent="0.2">
      <c r="Q3396" s="11"/>
      <c r="Z3396"/>
      <c r="AA3396"/>
      <c r="AB3396"/>
      <c r="AC3396"/>
      <c r="AD3396"/>
      <c r="AE3396"/>
      <c r="AH3396" s="11"/>
      <c r="AI3396" s="11"/>
      <c r="AJ3396" s="11"/>
      <c r="AK3396" s="11"/>
      <c r="AL3396" s="11"/>
      <c r="AM3396" s="11"/>
    </row>
    <row r="3397" spans="17:39" x14ac:dyDescent="0.2">
      <c r="Q3397" s="11"/>
      <c r="Z3397"/>
      <c r="AA3397"/>
      <c r="AB3397"/>
      <c r="AC3397"/>
      <c r="AD3397"/>
      <c r="AE3397"/>
      <c r="AH3397" s="11"/>
      <c r="AI3397" s="11"/>
      <c r="AJ3397" s="11"/>
      <c r="AK3397" s="11"/>
      <c r="AL3397" s="11"/>
      <c r="AM3397" s="11"/>
    </row>
    <row r="3398" spans="17:39" x14ac:dyDescent="0.2">
      <c r="Q3398" s="11"/>
      <c r="Z3398"/>
      <c r="AA3398"/>
      <c r="AB3398"/>
      <c r="AC3398"/>
      <c r="AD3398"/>
      <c r="AE3398"/>
      <c r="AH3398" s="11"/>
      <c r="AI3398" s="11"/>
      <c r="AJ3398" s="11"/>
      <c r="AK3398" s="11"/>
      <c r="AL3398" s="11"/>
      <c r="AM3398" s="11"/>
    </row>
    <row r="3399" spans="17:39" x14ac:dyDescent="0.2">
      <c r="Q3399" s="11"/>
      <c r="Z3399"/>
      <c r="AA3399"/>
      <c r="AB3399"/>
      <c r="AC3399"/>
      <c r="AD3399"/>
      <c r="AE3399"/>
      <c r="AH3399" s="11"/>
      <c r="AI3399" s="11"/>
      <c r="AJ3399" s="11"/>
      <c r="AK3399" s="11"/>
      <c r="AL3399" s="11"/>
      <c r="AM3399" s="11"/>
    </row>
    <row r="3400" spans="17:39" x14ac:dyDescent="0.2">
      <c r="Q3400" s="11"/>
      <c r="Z3400"/>
      <c r="AA3400"/>
      <c r="AB3400"/>
      <c r="AC3400"/>
      <c r="AD3400"/>
      <c r="AE3400"/>
      <c r="AH3400" s="11"/>
      <c r="AI3400" s="11"/>
      <c r="AJ3400" s="11"/>
      <c r="AK3400" s="11"/>
      <c r="AL3400" s="11"/>
      <c r="AM3400" s="11"/>
    </row>
    <row r="3401" spans="17:39" x14ac:dyDescent="0.2">
      <c r="Q3401" s="11"/>
      <c r="Z3401"/>
      <c r="AA3401"/>
      <c r="AB3401"/>
      <c r="AC3401"/>
      <c r="AD3401"/>
      <c r="AE3401"/>
      <c r="AH3401" s="11"/>
      <c r="AI3401" s="11"/>
      <c r="AJ3401" s="11"/>
      <c r="AK3401" s="11"/>
      <c r="AL3401" s="11"/>
      <c r="AM3401" s="11"/>
    </row>
    <row r="3402" spans="17:39" x14ac:dyDescent="0.2">
      <c r="Q3402" s="11"/>
      <c r="Z3402"/>
      <c r="AA3402"/>
      <c r="AB3402"/>
      <c r="AC3402"/>
      <c r="AD3402"/>
      <c r="AE3402"/>
      <c r="AH3402" s="11"/>
      <c r="AI3402" s="11"/>
      <c r="AJ3402" s="11"/>
      <c r="AK3402" s="11"/>
      <c r="AL3402" s="11"/>
      <c r="AM3402" s="11"/>
    </row>
    <row r="3403" spans="17:39" x14ac:dyDescent="0.2">
      <c r="Q3403" s="11"/>
      <c r="Z3403"/>
      <c r="AA3403"/>
      <c r="AB3403"/>
      <c r="AC3403"/>
      <c r="AD3403"/>
      <c r="AE3403"/>
      <c r="AH3403" s="11"/>
      <c r="AI3403" s="11"/>
      <c r="AJ3403" s="11"/>
      <c r="AK3403" s="11"/>
      <c r="AL3403" s="11"/>
      <c r="AM3403" s="11"/>
    </row>
    <row r="3404" spans="17:39" x14ac:dyDescent="0.2">
      <c r="Q3404" s="11"/>
      <c r="Z3404"/>
      <c r="AA3404"/>
      <c r="AB3404"/>
      <c r="AC3404"/>
      <c r="AD3404"/>
      <c r="AE3404"/>
      <c r="AH3404" s="11"/>
      <c r="AI3404" s="11"/>
      <c r="AJ3404" s="11"/>
      <c r="AK3404" s="11"/>
      <c r="AL3404" s="11"/>
      <c r="AM3404" s="11"/>
    </row>
    <row r="3405" spans="17:39" x14ac:dyDescent="0.2">
      <c r="Q3405" s="11"/>
      <c r="Z3405"/>
      <c r="AA3405"/>
      <c r="AB3405"/>
      <c r="AC3405"/>
      <c r="AD3405"/>
      <c r="AE3405"/>
      <c r="AH3405" s="11"/>
      <c r="AI3405" s="11"/>
      <c r="AJ3405" s="11"/>
      <c r="AK3405" s="11"/>
      <c r="AL3405" s="11"/>
      <c r="AM3405" s="11"/>
    </row>
    <row r="3406" spans="17:39" x14ac:dyDescent="0.2">
      <c r="Q3406" s="11"/>
      <c r="Z3406"/>
      <c r="AA3406"/>
      <c r="AB3406"/>
      <c r="AC3406"/>
      <c r="AD3406"/>
      <c r="AE3406"/>
      <c r="AH3406" s="11"/>
      <c r="AI3406" s="11"/>
      <c r="AJ3406" s="11"/>
      <c r="AK3406" s="11"/>
      <c r="AL3406" s="11"/>
      <c r="AM3406" s="11"/>
    </row>
    <row r="3407" spans="17:39" x14ac:dyDescent="0.2">
      <c r="Q3407" s="11"/>
      <c r="Z3407"/>
      <c r="AA3407"/>
      <c r="AB3407"/>
      <c r="AC3407"/>
      <c r="AD3407"/>
      <c r="AE3407"/>
      <c r="AH3407" s="11"/>
      <c r="AI3407" s="11"/>
      <c r="AJ3407" s="11"/>
      <c r="AK3407" s="11"/>
      <c r="AL3407" s="11"/>
      <c r="AM3407" s="11"/>
    </row>
    <row r="3408" spans="17:39" x14ac:dyDescent="0.2">
      <c r="Q3408" s="11"/>
      <c r="Z3408"/>
      <c r="AA3408"/>
      <c r="AB3408"/>
      <c r="AC3408"/>
      <c r="AD3408"/>
      <c r="AE3408"/>
      <c r="AH3408" s="11"/>
      <c r="AI3408" s="11"/>
      <c r="AJ3408" s="11"/>
      <c r="AK3408" s="11"/>
      <c r="AL3408" s="11"/>
      <c r="AM3408" s="11"/>
    </row>
    <row r="3409" spans="17:39" x14ac:dyDescent="0.2">
      <c r="Q3409" s="11"/>
      <c r="Z3409"/>
      <c r="AA3409"/>
      <c r="AB3409"/>
      <c r="AC3409"/>
      <c r="AD3409"/>
      <c r="AE3409"/>
      <c r="AH3409" s="11"/>
      <c r="AI3409" s="11"/>
      <c r="AJ3409" s="11"/>
      <c r="AK3409" s="11"/>
      <c r="AL3409" s="11"/>
      <c r="AM3409" s="11"/>
    </row>
    <row r="3410" spans="17:39" x14ac:dyDescent="0.2">
      <c r="Q3410" s="11"/>
      <c r="Z3410"/>
      <c r="AA3410"/>
      <c r="AB3410"/>
      <c r="AC3410"/>
      <c r="AD3410"/>
      <c r="AE3410"/>
      <c r="AH3410" s="11"/>
      <c r="AI3410" s="11"/>
      <c r="AJ3410" s="11"/>
      <c r="AK3410" s="11"/>
      <c r="AL3410" s="11"/>
      <c r="AM3410" s="11"/>
    </row>
    <row r="3411" spans="17:39" x14ac:dyDescent="0.2">
      <c r="Q3411" s="11"/>
      <c r="Z3411"/>
      <c r="AA3411"/>
      <c r="AB3411"/>
      <c r="AC3411"/>
      <c r="AD3411"/>
      <c r="AE3411"/>
      <c r="AH3411" s="11"/>
      <c r="AI3411" s="11"/>
      <c r="AJ3411" s="11"/>
      <c r="AK3411" s="11"/>
      <c r="AL3411" s="11"/>
      <c r="AM3411" s="11"/>
    </row>
    <row r="3412" spans="17:39" x14ac:dyDescent="0.2">
      <c r="Q3412" s="11"/>
      <c r="Z3412"/>
      <c r="AA3412"/>
      <c r="AB3412"/>
      <c r="AC3412"/>
      <c r="AD3412"/>
      <c r="AE3412"/>
      <c r="AH3412" s="11"/>
      <c r="AI3412" s="11"/>
      <c r="AJ3412" s="11"/>
      <c r="AK3412" s="11"/>
      <c r="AL3412" s="11"/>
      <c r="AM3412" s="11"/>
    </row>
    <row r="3413" spans="17:39" x14ac:dyDescent="0.2">
      <c r="Q3413" s="11"/>
      <c r="Z3413"/>
      <c r="AA3413"/>
      <c r="AB3413"/>
      <c r="AC3413"/>
      <c r="AD3413"/>
      <c r="AE3413"/>
      <c r="AH3413" s="11"/>
      <c r="AI3413" s="11"/>
      <c r="AJ3413" s="11"/>
      <c r="AK3413" s="11"/>
      <c r="AL3413" s="11"/>
      <c r="AM3413" s="11"/>
    </row>
    <row r="3414" spans="17:39" x14ac:dyDescent="0.2">
      <c r="Q3414" s="11"/>
      <c r="Z3414"/>
      <c r="AA3414"/>
      <c r="AB3414"/>
      <c r="AC3414"/>
      <c r="AD3414"/>
      <c r="AE3414"/>
      <c r="AH3414" s="11"/>
      <c r="AI3414" s="11"/>
      <c r="AJ3414" s="11"/>
      <c r="AK3414" s="11"/>
      <c r="AL3414" s="11"/>
      <c r="AM3414" s="11"/>
    </row>
    <row r="3415" spans="17:39" x14ac:dyDescent="0.2">
      <c r="Q3415" s="11"/>
      <c r="Z3415"/>
      <c r="AA3415"/>
      <c r="AB3415"/>
      <c r="AC3415"/>
      <c r="AD3415"/>
      <c r="AE3415"/>
      <c r="AH3415" s="11"/>
      <c r="AI3415" s="11"/>
      <c r="AJ3415" s="11"/>
      <c r="AK3415" s="11"/>
      <c r="AL3415" s="11"/>
      <c r="AM3415" s="11"/>
    </row>
    <row r="3416" spans="17:39" x14ac:dyDescent="0.2">
      <c r="Q3416" s="11"/>
      <c r="Z3416"/>
      <c r="AA3416"/>
      <c r="AB3416"/>
      <c r="AC3416"/>
      <c r="AD3416"/>
      <c r="AE3416"/>
      <c r="AH3416" s="11"/>
      <c r="AI3416" s="11"/>
      <c r="AJ3416" s="11"/>
      <c r="AK3416" s="11"/>
      <c r="AL3416" s="11"/>
      <c r="AM3416" s="11"/>
    </row>
    <row r="3417" spans="17:39" x14ac:dyDescent="0.2">
      <c r="Q3417" s="11"/>
      <c r="Z3417"/>
      <c r="AA3417"/>
      <c r="AB3417"/>
      <c r="AC3417"/>
      <c r="AD3417"/>
      <c r="AE3417"/>
      <c r="AH3417" s="11"/>
      <c r="AI3417" s="11"/>
      <c r="AJ3417" s="11"/>
      <c r="AK3417" s="11"/>
      <c r="AL3417" s="11"/>
      <c r="AM3417" s="11"/>
    </row>
    <row r="3418" spans="17:39" x14ac:dyDescent="0.2">
      <c r="Q3418" s="11"/>
      <c r="Z3418"/>
      <c r="AA3418"/>
      <c r="AB3418"/>
      <c r="AC3418"/>
      <c r="AD3418"/>
      <c r="AE3418"/>
      <c r="AH3418" s="11"/>
      <c r="AI3418" s="11"/>
      <c r="AJ3418" s="11"/>
      <c r="AK3418" s="11"/>
      <c r="AL3418" s="11"/>
      <c r="AM3418" s="11"/>
    </row>
    <row r="3419" spans="17:39" x14ac:dyDescent="0.2">
      <c r="Q3419" s="11"/>
      <c r="Z3419"/>
      <c r="AA3419"/>
      <c r="AB3419"/>
      <c r="AC3419"/>
      <c r="AD3419"/>
      <c r="AE3419"/>
      <c r="AH3419" s="11"/>
      <c r="AI3419" s="11"/>
      <c r="AJ3419" s="11"/>
      <c r="AK3419" s="11"/>
      <c r="AL3419" s="11"/>
      <c r="AM3419" s="11"/>
    </row>
    <row r="3420" spans="17:39" x14ac:dyDescent="0.2">
      <c r="Q3420" s="11"/>
      <c r="Z3420"/>
      <c r="AA3420"/>
      <c r="AB3420"/>
      <c r="AC3420"/>
      <c r="AD3420"/>
      <c r="AE3420"/>
      <c r="AH3420" s="11"/>
      <c r="AI3420" s="11"/>
      <c r="AJ3420" s="11"/>
      <c r="AK3420" s="11"/>
      <c r="AL3420" s="11"/>
      <c r="AM3420" s="11"/>
    </row>
    <row r="3421" spans="17:39" x14ac:dyDescent="0.2">
      <c r="Q3421" s="11"/>
      <c r="Z3421"/>
      <c r="AA3421"/>
      <c r="AB3421"/>
      <c r="AC3421"/>
      <c r="AD3421"/>
      <c r="AE3421"/>
      <c r="AH3421" s="11"/>
      <c r="AI3421" s="11"/>
      <c r="AJ3421" s="11"/>
      <c r="AK3421" s="11"/>
      <c r="AL3421" s="11"/>
      <c r="AM3421" s="11"/>
    </row>
    <row r="3422" spans="17:39" x14ac:dyDescent="0.2">
      <c r="Q3422" s="11"/>
      <c r="Z3422"/>
      <c r="AA3422"/>
      <c r="AB3422"/>
      <c r="AC3422"/>
      <c r="AD3422"/>
      <c r="AE3422"/>
      <c r="AH3422" s="11"/>
      <c r="AI3422" s="11"/>
      <c r="AJ3422" s="11"/>
      <c r="AK3422" s="11"/>
      <c r="AL3422" s="11"/>
      <c r="AM3422" s="11"/>
    </row>
    <row r="3423" spans="17:39" x14ac:dyDescent="0.2">
      <c r="Q3423" s="11"/>
      <c r="Z3423"/>
      <c r="AA3423"/>
      <c r="AB3423"/>
      <c r="AC3423"/>
      <c r="AD3423"/>
      <c r="AE3423"/>
      <c r="AH3423" s="11"/>
      <c r="AI3423" s="11"/>
      <c r="AJ3423" s="11"/>
      <c r="AK3423" s="11"/>
      <c r="AL3423" s="11"/>
      <c r="AM3423" s="11"/>
    </row>
    <row r="3424" spans="17:39" x14ac:dyDescent="0.2">
      <c r="Q3424" s="11"/>
      <c r="Z3424"/>
      <c r="AA3424"/>
      <c r="AB3424"/>
      <c r="AC3424"/>
      <c r="AD3424"/>
      <c r="AE3424"/>
      <c r="AH3424" s="11"/>
      <c r="AI3424" s="11"/>
      <c r="AJ3424" s="11"/>
      <c r="AK3424" s="11"/>
      <c r="AL3424" s="11"/>
      <c r="AM3424" s="11"/>
    </row>
    <row r="3425" spans="17:39" x14ac:dyDescent="0.2">
      <c r="Q3425" s="11"/>
      <c r="Z3425"/>
      <c r="AA3425"/>
      <c r="AB3425"/>
      <c r="AC3425"/>
      <c r="AD3425"/>
      <c r="AE3425"/>
      <c r="AH3425" s="11"/>
      <c r="AI3425" s="11"/>
      <c r="AJ3425" s="11"/>
      <c r="AK3425" s="11"/>
      <c r="AL3425" s="11"/>
      <c r="AM3425" s="11"/>
    </row>
    <row r="3426" spans="17:39" x14ac:dyDescent="0.2">
      <c r="Q3426" s="11"/>
      <c r="Z3426"/>
      <c r="AA3426"/>
      <c r="AB3426"/>
      <c r="AC3426"/>
      <c r="AD3426"/>
      <c r="AE3426"/>
      <c r="AH3426" s="11"/>
      <c r="AI3426" s="11"/>
      <c r="AJ3426" s="11"/>
      <c r="AK3426" s="11"/>
      <c r="AL3426" s="11"/>
      <c r="AM3426" s="11"/>
    </row>
    <row r="3427" spans="17:39" x14ac:dyDescent="0.2">
      <c r="Q3427" s="11"/>
      <c r="Z3427"/>
      <c r="AA3427"/>
      <c r="AB3427"/>
      <c r="AC3427"/>
      <c r="AD3427"/>
      <c r="AE3427"/>
      <c r="AH3427" s="11"/>
      <c r="AI3427" s="11"/>
      <c r="AJ3427" s="11"/>
      <c r="AK3427" s="11"/>
      <c r="AL3427" s="11"/>
      <c r="AM3427" s="11"/>
    </row>
    <row r="3428" spans="17:39" x14ac:dyDescent="0.2">
      <c r="Q3428" s="11"/>
      <c r="Z3428"/>
      <c r="AA3428"/>
      <c r="AB3428"/>
      <c r="AC3428"/>
      <c r="AD3428"/>
      <c r="AE3428"/>
      <c r="AH3428" s="11"/>
      <c r="AI3428" s="11"/>
      <c r="AJ3428" s="11"/>
      <c r="AK3428" s="11"/>
      <c r="AL3428" s="11"/>
      <c r="AM3428" s="11"/>
    </row>
    <row r="3429" spans="17:39" x14ac:dyDescent="0.2">
      <c r="Q3429" s="11"/>
      <c r="Z3429"/>
      <c r="AA3429"/>
      <c r="AB3429"/>
      <c r="AC3429"/>
      <c r="AD3429"/>
      <c r="AE3429"/>
      <c r="AH3429" s="11"/>
      <c r="AI3429" s="11"/>
      <c r="AJ3429" s="11"/>
      <c r="AK3429" s="11"/>
      <c r="AL3429" s="11"/>
      <c r="AM3429" s="11"/>
    </row>
    <row r="3430" spans="17:39" x14ac:dyDescent="0.2">
      <c r="Q3430" s="11"/>
      <c r="Z3430"/>
      <c r="AA3430"/>
      <c r="AB3430"/>
      <c r="AC3430"/>
      <c r="AD3430"/>
      <c r="AE3430"/>
      <c r="AH3430" s="11"/>
      <c r="AI3430" s="11"/>
      <c r="AJ3430" s="11"/>
      <c r="AK3430" s="11"/>
      <c r="AL3430" s="11"/>
      <c r="AM3430" s="11"/>
    </row>
    <row r="3431" spans="17:39" x14ac:dyDescent="0.2">
      <c r="Q3431" s="11"/>
      <c r="Z3431"/>
      <c r="AA3431"/>
      <c r="AB3431"/>
      <c r="AC3431"/>
      <c r="AD3431"/>
      <c r="AE3431"/>
      <c r="AH3431" s="11"/>
      <c r="AI3431" s="11"/>
      <c r="AJ3431" s="11"/>
      <c r="AK3431" s="11"/>
      <c r="AL3431" s="11"/>
      <c r="AM3431" s="11"/>
    </row>
    <row r="3432" spans="17:39" x14ac:dyDescent="0.2">
      <c r="Q3432" s="11"/>
      <c r="Z3432"/>
      <c r="AA3432"/>
      <c r="AB3432"/>
      <c r="AC3432"/>
      <c r="AD3432"/>
      <c r="AE3432"/>
      <c r="AH3432" s="11"/>
      <c r="AI3432" s="11"/>
      <c r="AJ3432" s="11"/>
      <c r="AK3432" s="11"/>
      <c r="AL3432" s="11"/>
      <c r="AM3432" s="11"/>
    </row>
    <row r="3433" spans="17:39" x14ac:dyDescent="0.2">
      <c r="Q3433" s="11"/>
      <c r="Z3433"/>
      <c r="AA3433"/>
      <c r="AB3433"/>
      <c r="AC3433"/>
      <c r="AD3433"/>
      <c r="AE3433"/>
      <c r="AH3433" s="11"/>
      <c r="AI3433" s="11"/>
      <c r="AJ3433" s="11"/>
      <c r="AK3433" s="11"/>
      <c r="AL3433" s="11"/>
      <c r="AM3433" s="11"/>
    </row>
    <row r="3434" spans="17:39" x14ac:dyDescent="0.2">
      <c r="Q3434" s="11"/>
      <c r="Z3434"/>
      <c r="AA3434"/>
      <c r="AB3434"/>
      <c r="AC3434"/>
      <c r="AD3434"/>
      <c r="AE3434"/>
      <c r="AH3434" s="11"/>
      <c r="AI3434" s="11"/>
      <c r="AJ3434" s="11"/>
      <c r="AK3434" s="11"/>
      <c r="AL3434" s="11"/>
      <c r="AM3434" s="11"/>
    </row>
    <row r="3435" spans="17:39" x14ac:dyDescent="0.2">
      <c r="Q3435" s="11"/>
      <c r="Z3435"/>
      <c r="AA3435"/>
      <c r="AB3435"/>
      <c r="AC3435"/>
      <c r="AD3435"/>
      <c r="AE3435"/>
      <c r="AH3435" s="11"/>
      <c r="AI3435" s="11"/>
      <c r="AJ3435" s="11"/>
      <c r="AK3435" s="11"/>
      <c r="AL3435" s="11"/>
      <c r="AM3435" s="11"/>
    </row>
    <row r="3436" spans="17:39" x14ac:dyDescent="0.2">
      <c r="Q3436" s="11"/>
      <c r="Z3436"/>
      <c r="AA3436"/>
      <c r="AB3436"/>
      <c r="AC3436"/>
      <c r="AD3436"/>
      <c r="AE3436"/>
      <c r="AH3436" s="11"/>
      <c r="AI3436" s="11"/>
      <c r="AJ3436" s="11"/>
      <c r="AK3436" s="11"/>
      <c r="AL3436" s="11"/>
      <c r="AM3436" s="11"/>
    </row>
    <row r="3437" spans="17:39" x14ac:dyDescent="0.2">
      <c r="Q3437" s="11"/>
      <c r="Z3437"/>
      <c r="AA3437"/>
      <c r="AB3437"/>
      <c r="AC3437"/>
      <c r="AD3437"/>
      <c r="AE3437"/>
      <c r="AH3437" s="11"/>
      <c r="AI3437" s="11"/>
      <c r="AJ3437" s="11"/>
      <c r="AK3437" s="11"/>
      <c r="AL3437" s="11"/>
      <c r="AM3437" s="11"/>
    </row>
    <row r="3438" spans="17:39" x14ac:dyDescent="0.2">
      <c r="Q3438" s="11"/>
      <c r="Z3438"/>
      <c r="AA3438"/>
      <c r="AB3438"/>
      <c r="AC3438"/>
      <c r="AD3438"/>
      <c r="AE3438"/>
      <c r="AH3438" s="11"/>
      <c r="AI3438" s="11"/>
      <c r="AJ3438" s="11"/>
      <c r="AK3438" s="11"/>
      <c r="AL3438" s="11"/>
      <c r="AM3438" s="11"/>
    </row>
    <row r="3439" spans="17:39" x14ac:dyDescent="0.2">
      <c r="Q3439" s="11"/>
      <c r="Z3439"/>
      <c r="AA3439"/>
      <c r="AB3439"/>
      <c r="AC3439"/>
      <c r="AD3439"/>
      <c r="AE3439"/>
      <c r="AH3439" s="11"/>
      <c r="AI3439" s="11"/>
      <c r="AJ3439" s="11"/>
      <c r="AK3439" s="11"/>
      <c r="AL3439" s="11"/>
      <c r="AM3439" s="11"/>
    </row>
    <row r="3440" spans="17:39" x14ac:dyDescent="0.2">
      <c r="Q3440" s="11"/>
      <c r="Z3440"/>
      <c r="AA3440"/>
      <c r="AB3440"/>
      <c r="AC3440"/>
      <c r="AD3440"/>
      <c r="AE3440"/>
      <c r="AH3440" s="11"/>
      <c r="AI3440" s="11"/>
      <c r="AJ3440" s="11"/>
      <c r="AK3440" s="11"/>
      <c r="AL3440" s="11"/>
      <c r="AM3440" s="11"/>
    </row>
    <row r="3441" spans="17:39" x14ac:dyDescent="0.2">
      <c r="Q3441" s="11"/>
      <c r="Z3441"/>
      <c r="AA3441"/>
      <c r="AB3441"/>
      <c r="AC3441"/>
      <c r="AD3441"/>
      <c r="AE3441"/>
      <c r="AH3441" s="11"/>
      <c r="AI3441" s="11"/>
      <c r="AJ3441" s="11"/>
      <c r="AK3441" s="11"/>
      <c r="AL3441" s="11"/>
      <c r="AM3441" s="11"/>
    </row>
    <row r="3442" spans="17:39" x14ac:dyDescent="0.2">
      <c r="Q3442" s="11"/>
      <c r="Z3442"/>
      <c r="AA3442"/>
      <c r="AB3442"/>
      <c r="AC3442"/>
      <c r="AD3442"/>
      <c r="AE3442"/>
      <c r="AH3442" s="11"/>
      <c r="AI3442" s="11"/>
      <c r="AJ3442" s="11"/>
      <c r="AK3442" s="11"/>
      <c r="AL3442" s="11"/>
      <c r="AM3442" s="11"/>
    </row>
    <row r="3443" spans="17:39" x14ac:dyDescent="0.2">
      <c r="Q3443" s="11"/>
      <c r="Z3443"/>
      <c r="AA3443"/>
      <c r="AB3443"/>
      <c r="AC3443"/>
      <c r="AD3443"/>
      <c r="AE3443"/>
      <c r="AH3443" s="11"/>
      <c r="AI3443" s="11"/>
      <c r="AJ3443" s="11"/>
      <c r="AK3443" s="11"/>
      <c r="AL3443" s="11"/>
      <c r="AM3443" s="11"/>
    </row>
    <row r="3444" spans="17:39" x14ac:dyDescent="0.2">
      <c r="Q3444" s="11"/>
      <c r="Z3444"/>
      <c r="AA3444"/>
      <c r="AB3444"/>
      <c r="AC3444"/>
      <c r="AD3444"/>
      <c r="AE3444"/>
      <c r="AH3444" s="11"/>
      <c r="AI3444" s="11"/>
      <c r="AJ3444" s="11"/>
      <c r="AK3444" s="11"/>
      <c r="AL3444" s="11"/>
      <c r="AM3444" s="11"/>
    </row>
    <row r="3445" spans="17:39" x14ac:dyDescent="0.2">
      <c r="Q3445" s="11"/>
      <c r="Z3445"/>
      <c r="AA3445"/>
      <c r="AB3445"/>
      <c r="AC3445"/>
      <c r="AD3445"/>
      <c r="AE3445"/>
      <c r="AH3445" s="11"/>
      <c r="AI3445" s="11"/>
      <c r="AJ3445" s="11"/>
      <c r="AK3445" s="11"/>
      <c r="AL3445" s="11"/>
      <c r="AM3445" s="11"/>
    </row>
    <row r="3446" spans="17:39" x14ac:dyDescent="0.2">
      <c r="Q3446" s="11"/>
      <c r="Z3446"/>
      <c r="AA3446"/>
      <c r="AB3446"/>
      <c r="AC3446"/>
      <c r="AD3446"/>
      <c r="AE3446"/>
      <c r="AH3446" s="11"/>
      <c r="AI3446" s="11"/>
      <c r="AJ3446" s="11"/>
      <c r="AK3446" s="11"/>
      <c r="AL3446" s="11"/>
      <c r="AM3446" s="11"/>
    </row>
    <row r="3447" spans="17:39" x14ac:dyDescent="0.2">
      <c r="Q3447" s="11"/>
      <c r="Z3447"/>
      <c r="AA3447"/>
      <c r="AB3447"/>
      <c r="AC3447"/>
      <c r="AD3447"/>
      <c r="AE3447"/>
      <c r="AH3447" s="11"/>
      <c r="AI3447" s="11"/>
      <c r="AJ3447" s="11"/>
      <c r="AK3447" s="11"/>
      <c r="AL3447" s="11"/>
      <c r="AM3447" s="11"/>
    </row>
    <row r="3448" spans="17:39" x14ac:dyDescent="0.2">
      <c r="Q3448" s="11"/>
      <c r="Z3448"/>
      <c r="AA3448"/>
      <c r="AB3448"/>
      <c r="AC3448"/>
      <c r="AD3448"/>
      <c r="AE3448"/>
      <c r="AH3448" s="11"/>
      <c r="AI3448" s="11"/>
      <c r="AJ3448" s="11"/>
      <c r="AK3448" s="11"/>
      <c r="AL3448" s="11"/>
      <c r="AM3448" s="11"/>
    </row>
    <row r="3449" spans="17:39" x14ac:dyDescent="0.2">
      <c r="Q3449" s="11"/>
      <c r="Z3449"/>
      <c r="AA3449"/>
      <c r="AB3449"/>
      <c r="AC3449"/>
      <c r="AD3449"/>
      <c r="AE3449"/>
      <c r="AH3449" s="11"/>
      <c r="AI3449" s="11"/>
      <c r="AJ3449" s="11"/>
      <c r="AK3449" s="11"/>
      <c r="AL3449" s="11"/>
      <c r="AM3449" s="11"/>
    </row>
    <row r="3450" spans="17:39" x14ac:dyDescent="0.2">
      <c r="Q3450" s="11"/>
      <c r="Z3450"/>
      <c r="AA3450"/>
      <c r="AB3450"/>
      <c r="AC3450"/>
      <c r="AD3450"/>
      <c r="AE3450"/>
      <c r="AH3450" s="11"/>
      <c r="AI3450" s="11"/>
      <c r="AJ3450" s="11"/>
      <c r="AK3450" s="11"/>
      <c r="AL3450" s="11"/>
      <c r="AM3450" s="11"/>
    </row>
    <row r="3451" spans="17:39" x14ac:dyDescent="0.2">
      <c r="Q3451" s="11"/>
      <c r="Z3451"/>
      <c r="AA3451"/>
      <c r="AB3451"/>
      <c r="AC3451"/>
      <c r="AD3451"/>
      <c r="AE3451"/>
      <c r="AH3451" s="11"/>
      <c r="AI3451" s="11"/>
      <c r="AJ3451" s="11"/>
      <c r="AK3451" s="11"/>
      <c r="AL3451" s="11"/>
      <c r="AM3451" s="11"/>
    </row>
    <row r="3452" spans="17:39" x14ac:dyDescent="0.2">
      <c r="Q3452" s="11"/>
      <c r="Z3452"/>
      <c r="AA3452"/>
      <c r="AB3452"/>
      <c r="AC3452"/>
      <c r="AD3452"/>
      <c r="AE3452"/>
      <c r="AH3452" s="11"/>
      <c r="AI3452" s="11"/>
      <c r="AJ3452" s="11"/>
      <c r="AK3452" s="11"/>
      <c r="AL3452" s="11"/>
      <c r="AM3452" s="11"/>
    </row>
    <row r="3453" spans="17:39" x14ac:dyDescent="0.2">
      <c r="Q3453" s="11"/>
      <c r="Z3453"/>
      <c r="AA3453"/>
      <c r="AB3453"/>
      <c r="AC3453"/>
      <c r="AD3453"/>
      <c r="AE3453"/>
      <c r="AH3453" s="11"/>
      <c r="AI3453" s="11"/>
      <c r="AJ3453" s="11"/>
      <c r="AK3453" s="11"/>
      <c r="AL3453" s="11"/>
      <c r="AM3453" s="11"/>
    </row>
    <row r="3454" spans="17:39" x14ac:dyDescent="0.2">
      <c r="Q3454" s="11"/>
      <c r="Z3454"/>
      <c r="AA3454"/>
      <c r="AB3454"/>
      <c r="AC3454"/>
      <c r="AD3454"/>
      <c r="AE3454"/>
      <c r="AH3454" s="11"/>
      <c r="AI3454" s="11"/>
      <c r="AJ3454" s="11"/>
      <c r="AK3454" s="11"/>
      <c r="AL3454" s="11"/>
      <c r="AM3454" s="11"/>
    </row>
    <row r="3455" spans="17:39" x14ac:dyDescent="0.2">
      <c r="Q3455" s="11"/>
      <c r="Z3455"/>
      <c r="AA3455"/>
      <c r="AB3455"/>
      <c r="AC3455"/>
      <c r="AD3455"/>
      <c r="AE3455"/>
      <c r="AH3455" s="11"/>
      <c r="AI3455" s="11"/>
      <c r="AJ3455" s="11"/>
      <c r="AK3455" s="11"/>
      <c r="AL3455" s="11"/>
      <c r="AM3455" s="11"/>
    </row>
    <row r="3456" spans="17:39" x14ac:dyDescent="0.2">
      <c r="Q3456" s="11"/>
      <c r="Z3456"/>
      <c r="AA3456"/>
      <c r="AB3456"/>
      <c r="AC3456"/>
      <c r="AD3456"/>
      <c r="AE3456"/>
      <c r="AH3456" s="11"/>
      <c r="AI3456" s="11"/>
      <c r="AJ3456" s="11"/>
      <c r="AK3456" s="11"/>
      <c r="AL3456" s="11"/>
      <c r="AM3456" s="11"/>
    </row>
    <row r="3457" spans="17:39" x14ac:dyDescent="0.2">
      <c r="Q3457" s="11"/>
      <c r="Z3457"/>
      <c r="AA3457"/>
      <c r="AB3457"/>
      <c r="AC3457"/>
      <c r="AD3457"/>
      <c r="AE3457"/>
      <c r="AH3457" s="11"/>
      <c r="AI3457" s="11"/>
      <c r="AJ3457" s="11"/>
      <c r="AK3457" s="11"/>
      <c r="AL3457" s="11"/>
      <c r="AM3457" s="11"/>
    </row>
    <row r="3458" spans="17:39" x14ac:dyDescent="0.2">
      <c r="Q3458" s="11"/>
      <c r="Z3458"/>
      <c r="AA3458"/>
      <c r="AB3458"/>
      <c r="AC3458"/>
      <c r="AD3458"/>
      <c r="AE3458"/>
      <c r="AH3458" s="11"/>
      <c r="AI3458" s="11"/>
      <c r="AJ3458" s="11"/>
      <c r="AK3458" s="11"/>
      <c r="AL3458" s="11"/>
      <c r="AM3458" s="11"/>
    </row>
    <row r="3459" spans="17:39" x14ac:dyDescent="0.2">
      <c r="Q3459" s="11"/>
      <c r="Z3459"/>
      <c r="AA3459"/>
      <c r="AB3459"/>
      <c r="AC3459"/>
      <c r="AD3459"/>
      <c r="AE3459"/>
      <c r="AH3459" s="11"/>
      <c r="AI3459" s="11"/>
      <c r="AJ3459" s="11"/>
      <c r="AK3459" s="11"/>
      <c r="AL3459" s="11"/>
      <c r="AM3459" s="11"/>
    </row>
    <row r="3460" spans="17:39" x14ac:dyDescent="0.2">
      <c r="Q3460" s="11"/>
      <c r="Z3460"/>
      <c r="AA3460"/>
      <c r="AB3460"/>
      <c r="AC3460"/>
      <c r="AD3460"/>
      <c r="AE3460"/>
      <c r="AH3460" s="11"/>
      <c r="AI3460" s="11"/>
      <c r="AJ3460" s="11"/>
      <c r="AK3460" s="11"/>
      <c r="AL3460" s="11"/>
      <c r="AM3460" s="11"/>
    </row>
    <row r="3461" spans="17:39" x14ac:dyDescent="0.2">
      <c r="Q3461" s="11"/>
      <c r="Z3461"/>
      <c r="AA3461"/>
      <c r="AB3461"/>
      <c r="AC3461"/>
      <c r="AD3461"/>
      <c r="AE3461"/>
      <c r="AH3461" s="11"/>
      <c r="AI3461" s="11"/>
      <c r="AJ3461" s="11"/>
      <c r="AK3461" s="11"/>
      <c r="AL3461" s="11"/>
      <c r="AM3461" s="11"/>
    </row>
    <row r="3462" spans="17:39" x14ac:dyDescent="0.2">
      <c r="Q3462" s="11"/>
      <c r="Z3462"/>
      <c r="AA3462"/>
      <c r="AB3462"/>
      <c r="AC3462"/>
      <c r="AD3462"/>
      <c r="AE3462"/>
      <c r="AH3462" s="11"/>
      <c r="AI3462" s="11"/>
      <c r="AJ3462" s="11"/>
      <c r="AK3462" s="11"/>
      <c r="AL3462" s="11"/>
      <c r="AM3462" s="11"/>
    </row>
    <row r="3463" spans="17:39" x14ac:dyDescent="0.2">
      <c r="Q3463" s="11"/>
      <c r="Z3463"/>
      <c r="AA3463"/>
      <c r="AB3463"/>
      <c r="AC3463"/>
      <c r="AD3463"/>
      <c r="AE3463"/>
      <c r="AH3463" s="11"/>
      <c r="AI3463" s="11"/>
      <c r="AJ3463" s="11"/>
      <c r="AK3463" s="11"/>
      <c r="AL3463" s="11"/>
      <c r="AM3463" s="11"/>
    </row>
    <row r="3464" spans="17:39" x14ac:dyDescent="0.2">
      <c r="Q3464" s="11"/>
      <c r="Z3464"/>
      <c r="AA3464"/>
      <c r="AB3464"/>
      <c r="AC3464"/>
      <c r="AD3464"/>
      <c r="AE3464"/>
      <c r="AH3464" s="11"/>
      <c r="AI3464" s="11"/>
      <c r="AJ3464" s="11"/>
      <c r="AK3464" s="11"/>
      <c r="AL3464" s="11"/>
      <c r="AM3464" s="11"/>
    </row>
    <row r="3465" spans="17:39" x14ac:dyDescent="0.2">
      <c r="Q3465" s="11"/>
      <c r="Z3465"/>
      <c r="AA3465"/>
      <c r="AB3465"/>
      <c r="AC3465"/>
      <c r="AD3465"/>
      <c r="AE3465"/>
      <c r="AH3465" s="11"/>
      <c r="AI3465" s="11"/>
      <c r="AJ3465" s="11"/>
      <c r="AK3465" s="11"/>
      <c r="AL3465" s="11"/>
      <c r="AM3465" s="11"/>
    </row>
    <row r="3466" spans="17:39" x14ac:dyDescent="0.2">
      <c r="Q3466" s="11"/>
      <c r="Z3466"/>
      <c r="AA3466"/>
      <c r="AB3466"/>
      <c r="AC3466"/>
      <c r="AD3466"/>
      <c r="AE3466"/>
      <c r="AH3466" s="11"/>
      <c r="AI3466" s="11"/>
      <c r="AJ3466" s="11"/>
      <c r="AK3466" s="11"/>
      <c r="AL3466" s="11"/>
      <c r="AM3466" s="11"/>
    </row>
    <row r="3467" spans="17:39" x14ac:dyDescent="0.2">
      <c r="Q3467" s="11"/>
      <c r="Z3467"/>
      <c r="AA3467"/>
      <c r="AB3467"/>
      <c r="AC3467"/>
      <c r="AD3467"/>
      <c r="AE3467"/>
      <c r="AH3467" s="11"/>
      <c r="AI3467" s="11"/>
      <c r="AJ3467" s="11"/>
      <c r="AK3467" s="11"/>
      <c r="AL3467" s="11"/>
      <c r="AM3467" s="11"/>
    </row>
    <row r="3468" spans="17:39" x14ac:dyDescent="0.2">
      <c r="Q3468" s="11"/>
      <c r="Z3468"/>
      <c r="AA3468"/>
      <c r="AB3468"/>
      <c r="AC3468"/>
      <c r="AD3468"/>
      <c r="AE3468"/>
      <c r="AH3468" s="11"/>
      <c r="AI3468" s="11"/>
      <c r="AJ3468" s="11"/>
      <c r="AK3468" s="11"/>
      <c r="AL3468" s="11"/>
      <c r="AM3468" s="11"/>
    </row>
    <row r="3469" spans="17:39" x14ac:dyDescent="0.2">
      <c r="Q3469" s="11"/>
      <c r="Z3469"/>
      <c r="AA3469"/>
      <c r="AB3469"/>
      <c r="AC3469"/>
      <c r="AD3469"/>
      <c r="AE3469"/>
      <c r="AH3469" s="11"/>
      <c r="AI3469" s="11"/>
      <c r="AJ3469" s="11"/>
      <c r="AK3469" s="11"/>
      <c r="AL3469" s="11"/>
      <c r="AM3469" s="11"/>
    </row>
    <row r="3470" spans="17:39" x14ac:dyDescent="0.2">
      <c r="Q3470" s="11"/>
      <c r="Z3470"/>
      <c r="AA3470"/>
      <c r="AB3470"/>
      <c r="AC3470"/>
      <c r="AD3470"/>
      <c r="AE3470"/>
      <c r="AH3470" s="11"/>
      <c r="AI3470" s="11"/>
      <c r="AJ3470" s="11"/>
      <c r="AK3470" s="11"/>
      <c r="AL3470" s="11"/>
      <c r="AM3470" s="11"/>
    </row>
    <row r="3471" spans="17:39" x14ac:dyDescent="0.2">
      <c r="Q3471" s="11"/>
      <c r="Z3471"/>
      <c r="AA3471"/>
      <c r="AB3471"/>
      <c r="AC3471"/>
      <c r="AD3471"/>
      <c r="AE3471"/>
      <c r="AH3471" s="11"/>
      <c r="AI3471" s="11"/>
      <c r="AJ3471" s="11"/>
      <c r="AK3471" s="11"/>
      <c r="AL3471" s="11"/>
      <c r="AM3471" s="11"/>
    </row>
    <row r="3472" spans="17:39" x14ac:dyDescent="0.2">
      <c r="Q3472" s="11"/>
      <c r="Z3472"/>
      <c r="AA3472"/>
      <c r="AB3472"/>
      <c r="AC3472"/>
      <c r="AD3472"/>
      <c r="AE3472"/>
      <c r="AH3472" s="11"/>
      <c r="AI3472" s="11"/>
      <c r="AJ3472" s="11"/>
      <c r="AK3472" s="11"/>
      <c r="AL3472" s="11"/>
      <c r="AM3472" s="11"/>
    </row>
    <row r="3473" spans="17:39" x14ac:dyDescent="0.2">
      <c r="Q3473" s="11"/>
      <c r="Z3473"/>
      <c r="AA3473"/>
      <c r="AB3473"/>
      <c r="AC3473"/>
      <c r="AD3473"/>
      <c r="AE3473"/>
      <c r="AH3473" s="11"/>
      <c r="AI3473" s="11"/>
      <c r="AJ3473" s="11"/>
      <c r="AK3473" s="11"/>
      <c r="AL3473" s="11"/>
      <c r="AM3473" s="11"/>
    </row>
    <row r="3474" spans="17:39" x14ac:dyDescent="0.2">
      <c r="Q3474" s="11"/>
      <c r="Z3474"/>
      <c r="AA3474"/>
      <c r="AB3474"/>
      <c r="AC3474"/>
      <c r="AD3474"/>
      <c r="AE3474"/>
      <c r="AH3474" s="11"/>
      <c r="AI3474" s="11"/>
      <c r="AJ3474" s="11"/>
      <c r="AK3474" s="11"/>
      <c r="AL3474" s="11"/>
      <c r="AM3474" s="11"/>
    </row>
    <row r="3475" spans="17:39" x14ac:dyDescent="0.2">
      <c r="Q3475" s="11"/>
      <c r="Z3475"/>
      <c r="AA3475"/>
      <c r="AB3475"/>
      <c r="AC3475"/>
      <c r="AD3475"/>
      <c r="AE3475"/>
      <c r="AH3475" s="11"/>
      <c r="AI3475" s="11"/>
      <c r="AJ3475" s="11"/>
      <c r="AK3475" s="11"/>
      <c r="AL3475" s="11"/>
      <c r="AM3475" s="11"/>
    </row>
    <row r="3476" spans="17:39" x14ac:dyDescent="0.2">
      <c r="Q3476" s="11"/>
      <c r="Z3476"/>
      <c r="AA3476"/>
      <c r="AB3476"/>
      <c r="AC3476"/>
      <c r="AD3476"/>
      <c r="AE3476"/>
      <c r="AH3476" s="11"/>
      <c r="AI3476" s="11"/>
      <c r="AJ3476" s="11"/>
      <c r="AK3476" s="11"/>
      <c r="AL3476" s="11"/>
      <c r="AM3476" s="11"/>
    </row>
    <row r="3477" spans="17:39" x14ac:dyDescent="0.2">
      <c r="Q3477" s="11"/>
      <c r="Z3477"/>
      <c r="AA3477"/>
      <c r="AB3477"/>
      <c r="AC3477"/>
      <c r="AD3477"/>
      <c r="AE3477"/>
      <c r="AH3477" s="11"/>
      <c r="AI3477" s="11"/>
      <c r="AJ3477" s="11"/>
      <c r="AK3477" s="11"/>
      <c r="AL3477" s="11"/>
      <c r="AM3477" s="11"/>
    </row>
    <row r="3478" spans="17:39" x14ac:dyDescent="0.2">
      <c r="Q3478" s="11"/>
      <c r="Z3478"/>
      <c r="AA3478"/>
      <c r="AB3478"/>
      <c r="AC3478"/>
      <c r="AD3478"/>
      <c r="AE3478"/>
      <c r="AH3478" s="11"/>
      <c r="AI3478" s="11"/>
      <c r="AJ3478" s="11"/>
      <c r="AK3478" s="11"/>
      <c r="AL3478" s="11"/>
      <c r="AM3478" s="11"/>
    </row>
    <row r="3479" spans="17:39" x14ac:dyDescent="0.2">
      <c r="Q3479" s="11"/>
      <c r="Z3479"/>
      <c r="AA3479"/>
      <c r="AB3479"/>
      <c r="AC3479"/>
      <c r="AD3479"/>
      <c r="AE3479"/>
      <c r="AH3479" s="11"/>
      <c r="AI3479" s="11"/>
      <c r="AJ3479" s="11"/>
      <c r="AK3479" s="11"/>
      <c r="AL3479" s="11"/>
      <c r="AM3479" s="11"/>
    </row>
    <row r="3480" spans="17:39" x14ac:dyDescent="0.2">
      <c r="Q3480" s="11"/>
      <c r="Z3480"/>
      <c r="AA3480"/>
      <c r="AB3480"/>
      <c r="AC3480"/>
      <c r="AD3480"/>
      <c r="AE3480"/>
      <c r="AH3480" s="11"/>
      <c r="AI3480" s="11"/>
      <c r="AJ3480" s="11"/>
      <c r="AK3480" s="11"/>
      <c r="AL3480" s="11"/>
      <c r="AM3480" s="11"/>
    </row>
    <row r="3481" spans="17:39" x14ac:dyDescent="0.2">
      <c r="Q3481" s="11"/>
      <c r="Z3481"/>
      <c r="AA3481"/>
      <c r="AB3481"/>
      <c r="AC3481"/>
      <c r="AD3481"/>
      <c r="AE3481"/>
      <c r="AH3481" s="11"/>
      <c r="AI3481" s="11"/>
      <c r="AJ3481" s="11"/>
      <c r="AK3481" s="11"/>
      <c r="AL3481" s="11"/>
      <c r="AM3481" s="11"/>
    </row>
    <row r="3482" spans="17:39" x14ac:dyDescent="0.2">
      <c r="Q3482" s="11"/>
      <c r="Z3482"/>
      <c r="AA3482"/>
      <c r="AB3482"/>
      <c r="AC3482"/>
      <c r="AD3482"/>
      <c r="AE3482"/>
      <c r="AH3482" s="11"/>
      <c r="AI3482" s="11"/>
      <c r="AJ3482" s="11"/>
      <c r="AK3482" s="11"/>
      <c r="AL3482" s="11"/>
      <c r="AM3482" s="11"/>
    </row>
    <row r="3483" spans="17:39" x14ac:dyDescent="0.2">
      <c r="Q3483" s="11"/>
      <c r="Z3483"/>
      <c r="AA3483"/>
      <c r="AB3483"/>
      <c r="AC3483"/>
      <c r="AD3483"/>
      <c r="AE3483"/>
      <c r="AH3483" s="11"/>
      <c r="AI3483" s="11"/>
      <c r="AJ3483" s="11"/>
      <c r="AK3483" s="11"/>
      <c r="AL3483" s="11"/>
      <c r="AM3483" s="11"/>
    </row>
    <row r="3484" spans="17:39" x14ac:dyDescent="0.2">
      <c r="Q3484" s="11"/>
      <c r="Z3484"/>
      <c r="AA3484"/>
      <c r="AB3484"/>
      <c r="AC3484"/>
      <c r="AD3484"/>
      <c r="AE3484"/>
      <c r="AH3484" s="11"/>
      <c r="AI3484" s="11"/>
      <c r="AJ3484" s="11"/>
      <c r="AK3484" s="11"/>
      <c r="AL3484" s="11"/>
      <c r="AM3484" s="11"/>
    </row>
    <row r="3485" spans="17:39" x14ac:dyDescent="0.2">
      <c r="Q3485" s="11"/>
      <c r="Z3485"/>
      <c r="AA3485"/>
      <c r="AB3485"/>
      <c r="AC3485"/>
      <c r="AD3485"/>
      <c r="AE3485"/>
      <c r="AH3485" s="11"/>
      <c r="AI3485" s="11"/>
      <c r="AJ3485" s="11"/>
      <c r="AK3485" s="11"/>
      <c r="AL3485" s="11"/>
      <c r="AM3485" s="11"/>
    </row>
    <row r="3486" spans="17:39" x14ac:dyDescent="0.2">
      <c r="Q3486" s="11"/>
      <c r="Z3486"/>
      <c r="AA3486"/>
      <c r="AB3486"/>
      <c r="AC3486"/>
      <c r="AD3486"/>
      <c r="AE3486"/>
      <c r="AH3486" s="11"/>
      <c r="AI3486" s="11"/>
      <c r="AJ3486" s="11"/>
      <c r="AK3486" s="11"/>
      <c r="AL3486" s="11"/>
      <c r="AM3486" s="11"/>
    </row>
    <row r="3487" spans="17:39" x14ac:dyDescent="0.2">
      <c r="Q3487" s="11"/>
      <c r="Z3487"/>
      <c r="AA3487"/>
      <c r="AB3487"/>
      <c r="AC3487"/>
      <c r="AD3487"/>
      <c r="AE3487"/>
      <c r="AH3487" s="11"/>
      <c r="AI3487" s="11"/>
      <c r="AJ3487" s="11"/>
      <c r="AK3487" s="11"/>
      <c r="AL3487" s="11"/>
      <c r="AM3487" s="11"/>
    </row>
    <row r="3488" spans="17:39" x14ac:dyDescent="0.2">
      <c r="Q3488" s="11"/>
      <c r="Z3488"/>
      <c r="AA3488"/>
      <c r="AB3488"/>
      <c r="AC3488"/>
      <c r="AD3488"/>
      <c r="AE3488"/>
      <c r="AH3488" s="11"/>
      <c r="AI3488" s="11"/>
      <c r="AJ3488" s="11"/>
      <c r="AK3488" s="11"/>
      <c r="AL3488" s="11"/>
      <c r="AM3488" s="11"/>
    </row>
    <row r="3489" spans="17:39" x14ac:dyDescent="0.2">
      <c r="Q3489" s="11"/>
      <c r="Z3489"/>
      <c r="AA3489"/>
      <c r="AB3489"/>
      <c r="AC3489"/>
      <c r="AD3489"/>
      <c r="AE3489"/>
      <c r="AH3489" s="11"/>
      <c r="AI3489" s="11"/>
      <c r="AJ3489" s="11"/>
      <c r="AK3489" s="11"/>
      <c r="AL3489" s="11"/>
      <c r="AM3489" s="11"/>
    </row>
    <row r="3490" spans="17:39" x14ac:dyDescent="0.2">
      <c r="Q3490" s="11"/>
      <c r="Z3490"/>
      <c r="AA3490"/>
      <c r="AB3490"/>
      <c r="AC3490"/>
      <c r="AD3490"/>
      <c r="AE3490"/>
      <c r="AH3490" s="11"/>
      <c r="AI3490" s="11"/>
      <c r="AJ3490" s="11"/>
      <c r="AK3490" s="11"/>
      <c r="AL3490" s="11"/>
      <c r="AM3490" s="11"/>
    </row>
    <row r="3491" spans="17:39" x14ac:dyDescent="0.2">
      <c r="Q3491" s="11"/>
      <c r="Z3491"/>
      <c r="AA3491"/>
      <c r="AB3491"/>
      <c r="AC3491"/>
      <c r="AD3491"/>
      <c r="AE3491"/>
      <c r="AH3491" s="11"/>
      <c r="AI3491" s="11"/>
      <c r="AJ3491" s="11"/>
      <c r="AK3491" s="11"/>
      <c r="AL3491" s="11"/>
      <c r="AM3491" s="11"/>
    </row>
    <row r="3492" spans="17:39" x14ac:dyDescent="0.2">
      <c r="Q3492" s="11"/>
      <c r="Z3492"/>
      <c r="AA3492"/>
      <c r="AB3492"/>
      <c r="AC3492"/>
      <c r="AD3492"/>
      <c r="AE3492"/>
      <c r="AH3492" s="11"/>
      <c r="AI3492" s="11"/>
      <c r="AJ3492" s="11"/>
      <c r="AK3492" s="11"/>
      <c r="AL3492" s="11"/>
      <c r="AM3492" s="11"/>
    </row>
    <row r="3493" spans="17:39" x14ac:dyDescent="0.2">
      <c r="Q3493" s="11"/>
      <c r="Z3493"/>
      <c r="AA3493"/>
      <c r="AB3493"/>
      <c r="AC3493"/>
      <c r="AD3493"/>
      <c r="AE3493"/>
      <c r="AH3493" s="11"/>
      <c r="AI3493" s="11"/>
      <c r="AJ3493" s="11"/>
      <c r="AK3493" s="11"/>
      <c r="AL3493" s="11"/>
      <c r="AM3493" s="11"/>
    </row>
    <row r="3494" spans="17:39" x14ac:dyDescent="0.2">
      <c r="Q3494" s="11"/>
      <c r="Z3494"/>
      <c r="AA3494"/>
      <c r="AB3494"/>
      <c r="AC3494"/>
      <c r="AD3494"/>
      <c r="AE3494"/>
      <c r="AH3494" s="11"/>
      <c r="AI3494" s="11"/>
      <c r="AJ3494" s="11"/>
      <c r="AK3494" s="11"/>
      <c r="AL3494" s="11"/>
      <c r="AM3494" s="11"/>
    </row>
    <row r="3495" spans="17:39" x14ac:dyDescent="0.2">
      <c r="Q3495" s="11"/>
      <c r="Z3495"/>
      <c r="AA3495"/>
      <c r="AB3495"/>
      <c r="AC3495"/>
      <c r="AD3495"/>
      <c r="AE3495"/>
      <c r="AH3495" s="11"/>
      <c r="AI3495" s="11"/>
      <c r="AJ3495" s="11"/>
      <c r="AK3495" s="11"/>
      <c r="AL3495" s="11"/>
      <c r="AM3495" s="11"/>
    </row>
    <row r="3496" spans="17:39" x14ac:dyDescent="0.2">
      <c r="Q3496" s="11"/>
      <c r="Z3496"/>
      <c r="AA3496"/>
      <c r="AB3496"/>
      <c r="AC3496"/>
      <c r="AD3496"/>
      <c r="AE3496"/>
      <c r="AH3496" s="11"/>
      <c r="AI3496" s="11"/>
      <c r="AJ3496" s="11"/>
      <c r="AK3496" s="11"/>
      <c r="AL3496" s="11"/>
      <c r="AM3496" s="11"/>
    </row>
    <row r="3497" spans="17:39" x14ac:dyDescent="0.2">
      <c r="Q3497" s="11"/>
      <c r="Z3497"/>
      <c r="AA3497"/>
      <c r="AB3497"/>
      <c r="AC3497"/>
      <c r="AD3497"/>
      <c r="AE3497"/>
      <c r="AH3497" s="11"/>
      <c r="AI3497" s="11"/>
      <c r="AJ3497" s="11"/>
      <c r="AK3497" s="11"/>
      <c r="AL3497" s="11"/>
      <c r="AM3497" s="11"/>
    </row>
    <row r="3498" spans="17:39" x14ac:dyDescent="0.2">
      <c r="Q3498" s="11"/>
      <c r="Z3498"/>
      <c r="AA3498"/>
      <c r="AB3498"/>
      <c r="AC3498"/>
      <c r="AD3498"/>
      <c r="AE3498"/>
      <c r="AH3498" s="11"/>
      <c r="AI3498" s="11"/>
      <c r="AJ3498" s="11"/>
      <c r="AK3498" s="11"/>
      <c r="AL3498" s="11"/>
      <c r="AM3498" s="11"/>
    </row>
    <row r="3499" spans="17:39" x14ac:dyDescent="0.2">
      <c r="Q3499" s="11"/>
      <c r="Z3499"/>
      <c r="AA3499"/>
      <c r="AB3499"/>
      <c r="AC3499"/>
      <c r="AD3499"/>
      <c r="AE3499"/>
      <c r="AH3499" s="11"/>
      <c r="AI3499" s="11"/>
      <c r="AJ3499" s="11"/>
      <c r="AK3499" s="11"/>
      <c r="AL3499" s="11"/>
      <c r="AM3499" s="11"/>
    </row>
    <row r="3500" spans="17:39" x14ac:dyDescent="0.2">
      <c r="Q3500" s="11"/>
      <c r="Z3500"/>
      <c r="AA3500"/>
      <c r="AB3500"/>
      <c r="AC3500"/>
      <c r="AD3500"/>
      <c r="AE3500"/>
      <c r="AH3500" s="11"/>
      <c r="AI3500" s="11"/>
      <c r="AJ3500" s="11"/>
      <c r="AK3500" s="11"/>
      <c r="AL3500" s="11"/>
      <c r="AM3500" s="11"/>
    </row>
    <row r="3501" spans="17:39" x14ac:dyDescent="0.2">
      <c r="Q3501" s="11"/>
      <c r="Z3501"/>
      <c r="AA3501"/>
      <c r="AB3501"/>
      <c r="AC3501"/>
      <c r="AD3501"/>
      <c r="AE3501"/>
      <c r="AH3501" s="11"/>
      <c r="AI3501" s="11"/>
      <c r="AJ3501" s="11"/>
      <c r="AK3501" s="11"/>
      <c r="AL3501" s="11"/>
      <c r="AM3501" s="11"/>
    </row>
    <row r="3502" spans="17:39" x14ac:dyDescent="0.2">
      <c r="Q3502" s="11"/>
      <c r="Z3502"/>
      <c r="AA3502"/>
      <c r="AB3502"/>
      <c r="AC3502"/>
      <c r="AD3502"/>
      <c r="AE3502"/>
      <c r="AH3502" s="11"/>
      <c r="AI3502" s="11"/>
      <c r="AJ3502" s="11"/>
      <c r="AK3502" s="11"/>
      <c r="AL3502" s="11"/>
      <c r="AM3502" s="11"/>
    </row>
    <row r="3503" spans="17:39" x14ac:dyDescent="0.2">
      <c r="Q3503" s="11"/>
      <c r="Z3503"/>
      <c r="AA3503"/>
      <c r="AB3503"/>
      <c r="AC3503"/>
      <c r="AD3503"/>
      <c r="AE3503"/>
      <c r="AH3503" s="11"/>
      <c r="AI3503" s="11"/>
      <c r="AJ3503" s="11"/>
      <c r="AK3503" s="11"/>
      <c r="AL3503" s="11"/>
      <c r="AM3503" s="11"/>
    </row>
    <row r="3504" spans="17:39" x14ac:dyDescent="0.2">
      <c r="Q3504" s="11"/>
      <c r="Z3504"/>
      <c r="AA3504"/>
      <c r="AB3504"/>
      <c r="AC3504"/>
      <c r="AD3504"/>
      <c r="AE3504"/>
      <c r="AH3504" s="11"/>
      <c r="AI3504" s="11"/>
      <c r="AJ3504" s="11"/>
      <c r="AK3504" s="11"/>
      <c r="AL3504" s="11"/>
      <c r="AM3504" s="11"/>
    </row>
    <row r="3505" spans="17:39" x14ac:dyDescent="0.2">
      <c r="Q3505" s="11"/>
      <c r="Z3505"/>
      <c r="AA3505"/>
      <c r="AB3505"/>
      <c r="AC3505"/>
      <c r="AD3505"/>
      <c r="AE3505"/>
      <c r="AH3505" s="11"/>
      <c r="AI3505" s="11"/>
      <c r="AJ3505" s="11"/>
      <c r="AK3505" s="11"/>
      <c r="AL3505" s="11"/>
      <c r="AM3505" s="11"/>
    </row>
    <row r="3506" spans="17:39" x14ac:dyDescent="0.2">
      <c r="Q3506" s="11"/>
      <c r="Z3506"/>
      <c r="AA3506"/>
      <c r="AB3506"/>
      <c r="AC3506"/>
      <c r="AD3506"/>
      <c r="AE3506"/>
      <c r="AH3506" s="11"/>
      <c r="AI3506" s="11"/>
      <c r="AJ3506" s="11"/>
      <c r="AK3506" s="11"/>
      <c r="AL3506" s="11"/>
      <c r="AM3506" s="11"/>
    </row>
    <row r="3507" spans="17:39" x14ac:dyDescent="0.2">
      <c r="Q3507" s="11"/>
      <c r="Z3507"/>
      <c r="AA3507"/>
      <c r="AB3507"/>
      <c r="AC3507"/>
      <c r="AD3507"/>
      <c r="AE3507"/>
      <c r="AH3507" s="11"/>
      <c r="AI3507" s="11"/>
      <c r="AJ3507" s="11"/>
      <c r="AK3507" s="11"/>
      <c r="AL3507" s="11"/>
      <c r="AM3507" s="11"/>
    </row>
    <row r="3508" spans="17:39" x14ac:dyDescent="0.2">
      <c r="Q3508" s="11"/>
      <c r="Z3508"/>
      <c r="AA3508"/>
      <c r="AB3508"/>
      <c r="AC3508"/>
      <c r="AD3508"/>
      <c r="AE3508"/>
      <c r="AH3508" s="11"/>
      <c r="AI3508" s="11"/>
      <c r="AJ3508" s="11"/>
      <c r="AK3508" s="11"/>
      <c r="AL3508" s="11"/>
      <c r="AM3508" s="11"/>
    </row>
    <row r="3509" spans="17:39" x14ac:dyDescent="0.2">
      <c r="Q3509" s="11"/>
      <c r="Z3509"/>
      <c r="AA3509"/>
      <c r="AB3509"/>
      <c r="AC3509"/>
      <c r="AD3509"/>
      <c r="AE3509"/>
      <c r="AH3509" s="11"/>
      <c r="AI3509" s="11"/>
      <c r="AJ3509" s="11"/>
      <c r="AK3509" s="11"/>
      <c r="AL3509" s="11"/>
      <c r="AM3509" s="11"/>
    </row>
    <row r="3510" spans="17:39" x14ac:dyDescent="0.2">
      <c r="Q3510" s="11"/>
      <c r="Z3510"/>
      <c r="AA3510"/>
      <c r="AB3510"/>
      <c r="AC3510"/>
      <c r="AD3510"/>
      <c r="AE3510"/>
      <c r="AH3510" s="11"/>
      <c r="AI3510" s="11"/>
      <c r="AJ3510" s="11"/>
      <c r="AK3510" s="11"/>
      <c r="AL3510" s="11"/>
      <c r="AM3510" s="11"/>
    </row>
    <row r="3511" spans="17:39" x14ac:dyDescent="0.2">
      <c r="Q3511" s="11"/>
      <c r="Z3511"/>
      <c r="AA3511"/>
      <c r="AB3511"/>
      <c r="AC3511"/>
      <c r="AD3511"/>
      <c r="AE3511"/>
      <c r="AH3511" s="11"/>
      <c r="AI3511" s="11"/>
      <c r="AJ3511" s="11"/>
      <c r="AK3511" s="11"/>
      <c r="AL3511" s="11"/>
      <c r="AM3511" s="11"/>
    </row>
    <row r="3512" spans="17:39" x14ac:dyDescent="0.2">
      <c r="Q3512" s="11"/>
      <c r="Z3512"/>
      <c r="AA3512"/>
      <c r="AB3512"/>
      <c r="AC3512"/>
      <c r="AD3512"/>
      <c r="AE3512"/>
      <c r="AH3512" s="11"/>
      <c r="AI3512" s="11"/>
      <c r="AJ3512" s="11"/>
      <c r="AK3512" s="11"/>
      <c r="AL3512" s="11"/>
      <c r="AM3512" s="11"/>
    </row>
    <row r="3513" spans="17:39" x14ac:dyDescent="0.2">
      <c r="Q3513" s="11"/>
      <c r="Z3513"/>
      <c r="AA3513"/>
      <c r="AB3513"/>
      <c r="AC3513"/>
      <c r="AD3513"/>
      <c r="AE3513"/>
      <c r="AH3513" s="11"/>
      <c r="AI3513" s="11"/>
      <c r="AJ3513" s="11"/>
      <c r="AK3513" s="11"/>
      <c r="AL3513" s="11"/>
      <c r="AM3513" s="11"/>
    </row>
    <row r="3514" spans="17:39" x14ac:dyDescent="0.2">
      <c r="Q3514" s="11"/>
      <c r="Z3514"/>
      <c r="AA3514"/>
      <c r="AB3514"/>
      <c r="AC3514"/>
      <c r="AD3514"/>
      <c r="AE3514"/>
      <c r="AH3514" s="11"/>
      <c r="AI3514" s="11"/>
      <c r="AJ3514" s="11"/>
      <c r="AK3514" s="11"/>
      <c r="AL3514" s="11"/>
      <c r="AM3514" s="11"/>
    </row>
    <row r="3515" spans="17:39" x14ac:dyDescent="0.2">
      <c r="Q3515" s="11"/>
      <c r="Z3515"/>
      <c r="AA3515"/>
      <c r="AB3515"/>
      <c r="AC3515"/>
      <c r="AD3515"/>
      <c r="AE3515"/>
      <c r="AH3515" s="11"/>
      <c r="AI3515" s="11"/>
      <c r="AJ3515" s="11"/>
      <c r="AK3515" s="11"/>
      <c r="AL3515" s="11"/>
      <c r="AM3515" s="11"/>
    </row>
    <row r="3516" spans="17:39" x14ac:dyDescent="0.2">
      <c r="Q3516" s="11"/>
      <c r="Z3516"/>
      <c r="AA3516"/>
      <c r="AB3516"/>
      <c r="AC3516"/>
      <c r="AD3516"/>
      <c r="AE3516"/>
      <c r="AH3516" s="11"/>
      <c r="AI3516" s="11"/>
      <c r="AJ3516" s="11"/>
      <c r="AK3516" s="11"/>
      <c r="AL3516" s="11"/>
      <c r="AM3516" s="11"/>
    </row>
    <row r="3517" spans="17:39" x14ac:dyDescent="0.2">
      <c r="Q3517" s="11"/>
      <c r="Z3517"/>
      <c r="AA3517"/>
      <c r="AB3517"/>
      <c r="AC3517"/>
      <c r="AD3517"/>
      <c r="AE3517"/>
      <c r="AH3517" s="11"/>
      <c r="AI3517" s="11"/>
      <c r="AJ3517" s="11"/>
      <c r="AK3517" s="11"/>
      <c r="AL3517" s="11"/>
      <c r="AM3517" s="11"/>
    </row>
    <row r="3518" spans="17:39" x14ac:dyDescent="0.2">
      <c r="Q3518" s="11"/>
      <c r="Z3518"/>
      <c r="AA3518"/>
      <c r="AB3518"/>
      <c r="AC3518"/>
      <c r="AD3518"/>
      <c r="AE3518"/>
      <c r="AH3518" s="11"/>
      <c r="AI3518" s="11"/>
      <c r="AJ3518" s="11"/>
      <c r="AK3518" s="11"/>
      <c r="AL3518" s="11"/>
      <c r="AM3518" s="11"/>
    </row>
    <row r="3519" spans="17:39" x14ac:dyDescent="0.2">
      <c r="Q3519" s="11"/>
      <c r="Z3519"/>
      <c r="AA3519"/>
      <c r="AB3519"/>
      <c r="AC3519"/>
      <c r="AD3519"/>
      <c r="AE3519"/>
      <c r="AH3519" s="11"/>
      <c r="AI3519" s="11"/>
      <c r="AJ3519" s="11"/>
      <c r="AK3519" s="11"/>
      <c r="AL3519" s="11"/>
      <c r="AM3519" s="11"/>
    </row>
    <row r="3520" spans="17:39" x14ac:dyDescent="0.2">
      <c r="Q3520" s="11"/>
      <c r="Z3520"/>
      <c r="AA3520"/>
      <c r="AB3520"/>
      <c r="AC3520"/>
      <c r="AD3520"/>
      <c r="AE3520"/>
      <c r="AH3520" s="11"/>
      <c r="AI3520" s="11"/>
      <c r="AJ3520" s="11"/>
      <c r="AK3520" s="11"/>
      <c r="AL3520" s="11"/>
      <c r="AM3520" s="11"/>
    </row>
    <row r="3521" spans="17:39" x14ac:dyDescent="0.2">
      <c r="Q3521" s="11"/>
      <c r="Z3521"/>
      <c r="AA3521"/>
      <c r="AB3521"/>
      <c r="AC3521"/>
      <c r="AD3521"/>
      <c r="AE3521"/>
      <c r="AH3521" s="11"/>
      <c r="AI3521" s="11"/>
      <c r="AJ3521" s="11"/>
      <c r="AK3521" s="11"/>
      <c r="AL3521" s="11"/>
      <c r="AM3521" s="11"/>
    </row>
    <row r="3522" spans="17:39" x14ac:dyDescent="0.2">
      <c r="Q3522" s="11"/>
      <c r="Z3522"/>
      <c r="AA3522"/>
      <c r="AB3522"/>
      <c r="AC3522"/>
      <c r="AD3522"/>
      <c r="AE3522"/>
      <c r="AH3522" s="11"/>
      <c r="AI3522" s="11"/>
      <c r="AJ3522" s="11"/>
      <c r="AK3522" s="11"/>
      <c r="AL3522" s="11"/>
      <c r="AM3522" s="11"/>
    </row>
    <row r="3523" spans="17:39" x14ac:dyDescent="0.2">
      <c r="Q3523" s="11"/>
      <c r="Z3523"/>
      <c r="AA3523"/>
      <c r="AB3523"/>
      <c r="AC3523"/>
      <c r="AD3523"/>
      <c r="AE3523"/>
      <c r="AH3523" s="11"/>
      <c r="AI3523" s="11"/>
      <c r="AJ3523" s="11"/>
      <c r="AK3523" s="11"/>
      <c r="AL3523" s="11"/>
      <c r="AM3523" s="11"/>
    </row>
    <row r="3524" spans="17:39" x14ac:dyDescent="0.2">
      <c r="Q3524" s="11"/>
      <c r="Z3524"/>
      <c r="AA3524"/>
      <c r="AB3524"/>
      <c r="AC3524"/>
      <c r="AD3524"/>
      <c r="AE3524"/>
      <c r="AH3524" s="11"/>
      <c r="AI3524" s="11"/>
      <c r="AJ3524" s="11"/>
      <c r="AK3524" s="11"/>
      <c r="AL3524" s="11"/>
      <c r="AM3524" s="11"/>
    </row>
    <row r="3525" spans="17:39" x14ac:dyDescent="0.2">
      <c r="Q3525" s="11"/>
      <c r="Z3525"/>
      <c r="AA3525"/>
      <c r="AB3525"/>
      <c r="AC3525"/>
      <c r="AD3525"/>
      <c r="AE3525"/>
      <c r="AH3525" s="11"/>
      <c r="AI3525" s="11"/>
      <c r="AJ3525" s="11"/>
      <c r="AK3525" s="11"/>
      <c r="AL3525" s="11"/>
      <c r="AM3525" s="11"/>
    </row>
    <row r="3526" spans="17:39" x14ac:dyDescent="0.2">
      <c r="Q3526" s="11"/>
      <c r="Z3526"/>
      <c r="AA3526"/>
      <c r="AB3526"/>
      <c r="AC3526"/>
      <c r="AD3526"/>
      <c r="AE3526"/>
      <c r="AH3526" s="11"/>
      <c r="AI3526" s="11"/>
      <c r="AJ3526" s="11"/>
      <c r="AK3526" s="11"/>
      <c r="AL3526" s="11"/>
      <c r="AM3526" s="11"/>
    </row>
    <row r="3527" spans="17:39" x14ac:dyDescent="0.2">
      <c r="Q3527" s="11"/>
      <c r="Z3527"/>
      <c r="AA3527"/>
      <c r="AB3527"/>
      <c r="AC3527"/>
      <c r="AD3527"/>
      <c r="AE3527"/>
      <c r="AH3527" s="11"/>
      <c r="AI3527" s="11"/>
      <c r="AJ3527" s="11"/>
      <c r="AK3527" s="11"/>
      <c r="AL3527" s="11"/>
      <c r="AM3527" s="11"/>
    </row>
    <row r="3528" spans="17:39" x14ac:dyDescent="0.2">
      <c r="Q3528" s="11"/>
      <c r="Z3528"/>
      <c r="AA3528"/>
      <c r="AB3528"/>
      <c r="AC3528"/>
      <c r="AD3528"/>
      <c r="AE3528"/>
      <c r="AH3528" s="11"/>
      <c r="AI3528" s="11"/>
      <c r="AJ3528" s="11"/>
      <c r="AK3528" s="11"/>
      <c r="AL3528" s="11"/>
      <c r="AM3528" s="11"/>
    </row>
    <row r="3529" spans="17:39" x14ac:dyDescent="0.2">
      <c r="Q3529" s="11"/>
      <c r="Z3529"/>
      <c r="AA3529"/>
      <c r="AB3529"/>
      <c r="AC3529"/>
      <c r="AD3529"/>
      <c r="AE3529"/>
      <c r="AH3529" s="11"/>
      <c r="AI3529" s="11"/>
      <c r="AJ3529" s="11"/>
      <c r="AK3529" s="11"/>
      <c r="AL3529" s="11"/>
      <c r="AM3529" s="11"/>
    </row>
    <row r="3530" spans="17:39" x14ac:dyDescent="0.2">
      <c r="Q3530" s="11"/>
      <c r="Z3530"/>
      <c r="AA3530"/>
      <c r="AB3530"/>
      <c r="AC3530"/>
      <c r="AD3530"/>
      <c r="AE3530"/>
      <c r="AH3530" s="11"/>
      <c r="AI3530" s="11"/>
      <c r="AJ3530" s="11"/>
      <c r="AK3530" s="11"/>
      <c r="AL3530" s="11"/>
      <c r="AM3530" s="11"/>
    </row>
    <row r="3531" spans="17:39" x14ac:dyDescent="0.2">
      <c r="Q3531" s="11"/>
      <c r="Z3531"/>
      <c r="AA3531"/>
      <c r="AB3531"/>
      <c r="AC3531"/>
      <c r="AD3531"/>
      <c r="AE3531"/>
      <c r="AH3531" s="11"/>
      <c r="AI3531" s="11"/>
      <c r="AJ3531" s="11"/>
      <c r="AK3531" s="11"/>
      <c r="AL3531" s="11"/>
      <c r="AM3531" s="11"/>
    </row>
    <row r="3532" spans="17:39" x14ac:dyDescent="0.2">
      <c r="Q3532" s="11"/>
      <c r="Z3532"/>
      <c r="AA3532"/>
      <c r="AB3532"/>
      <c r="AC3532"/>
      <c r="AD3532"/>
      <c r="AE3532"/>
      <c r="AH3532" s="11"/>
      <c r="AI3532" s="11"/>
      <c r="AJ3532" s="11"/>
      <c r="AK3532" s="11"/>
      <c r="AL3532" s="11"/>
      <c r="AM3532" s="11"/>
    </row>
    <row r="3533" spans="17:39" x14ac:dyDescent="0.2">
      <c r="Q3533" s="11"/>
      <c r="Z3533"/>
      <c r="AA3533"/>
      <c r="AB3533"/>
      <c r="AC3533"/>
      <c r="AD3533"/>
      <c r="AE3533"/>
      <c r="AH3533" s="11"/>
      <c r="AI3533" s="11"/>
      <c r="AJ3533" s="11"/>
      <c r="AK3533" s="11"/>
      <c r="AL3533" s="11"/>
      <c r="AM3533" s="11"/>
    </row>
    <row r="3534" spans="17:39" x14ac:dyDescent="0.2">
      <c r="Q3534" s="11"/>
      <c r="Z3534"/>
      <c r="AA3534"/>
      <c r="AB3534"/>
      <c r="AC3534"/>
      <c r="AD3534"/>
      <c r="AE3534"/>
      <c r="AH3534" s="11"/>
      <c r="AI3534" s="11"/>
      <c r="AJ3534" s="11"/>
      <c r="AK3534" s="11"/>
      <c r="AL3534" s="11"/>
      <c r="AM3534" s="11"/>
    </row>
    <row r="3535" spans="17:39" x14ac:dyDescent="0.2">
      <c r="Q3535" s="11"/>
      <c r="Z3535"/>
      <c r="AA3535"/>
      <c r="AB3535"/>
      <c r="AC3535"/>
      <c r="AD3535"/>
      <c r="AE3535"/>
      <c r="AH3535" s="11"/>
      <c r="AI3535" s="11"/>
      <c r="AJ3535" s="11"/>
      <c r="AK3535" s="11"/>
      <c r="AL3535" s="11"/>
      <c r="AM3535" s="11"/>
    </row>
    <row r="3536" spans="17:39" x14ac:dyDescent="0.2">
      <c r="Q3536" s="11"/>
      <c r="Z3536"/>
      <c r="AA3536"/>
      <c r="AB3536"/>
      <c r="AC3536"/>
      <c r="AD3536"/>
      <c r="AE3536"/>
      <c r="AH3536" s="11"/>
      <c r="AI3536" s="11"/>
      <c r="AJ3536" s="11"/>
      <c r="AK3536" s="11"/>
      <c r="AL3536" s="11"/>
      <c r="AM3536" s="11"/>
    </row>
    <row r="3537" spans="17:39" x14ac:dyDescent="0.2">
      <c r="Q3537" s="11"/>
      <c r="Z3537"/>
      <c r="AA3537"/>
      <c r="AB3537"/>
      <c r="AC3537"/>
      <c r="AD3537"/>
      <c r="AE3537"/>
      <c r="AH3537" s="11"/>
      <c r="AI3537" s="11"/>
      <c r="AJ3537" s="11"/>
      <c r="AK3537" s="11"/>
      <c r="AL3537" s="11"/>
      <c r="AM3537" s="11"/>
    </row>
    <row r="3538" spans="17:39" x14ac:dyDescent="0.2">
      <c r="Q3538" s="11"/>
      <c r="Z3538"/>
      <c r="AA3538"/>
      <c r="AB3538"/>
      <c r="AC3538"/>
      <c r="AD3538"/>
      <c r="AE3538"/>
      <c r="AH3538" s="11"/>
      <c r="AI3538" s="11"/>
      <c r="AJ3538" s="11"/>
      <c r="AK3538" s="11"/>
      <c r="AL3538" s="11"/>
      <c r="AM3538" s="11"/>
    </row>
    <row r="3539" spans="17:39" x14ac:dyDescent="0.2">
      <c r="Q3539" s="11"/>
      <c r="Z3539"/>
      <c r="AA3539"/>
      <c r="AB3539"/>
      <c r="AC3539"/>
      <c r="AD3539"/>
      <c r="AE3539"/>
      <c r="AH3539" s="11"/>
      <c r="AI3539" s="11"/>
      <c r="AJ3539" s="11"/>
      <c r="AK3539" s="11"/>
      <c r="AL3539" s="11"/>
      <c r="AM3539" s="11"/>
    </row>
    <row r="3540" spans="17:39" x14ac:dyDescent="0.2">
      <c r="Q3540" s="11"/>
      <c r="Z3540"/>
      <c r="AA3540"/>
      <c r="AB3540"/>
      <c r="AC3540"/>
      <c r="AD3540"/>
      <c r="AE3540"/>
      <c r="AH3540" s="11"/>
      <c r="AI3540" s="11"/>
      <c r="AJ3540" s="11"/>
      <c r="AK3540" s="11"/>
      <c r="AL3540" s="11"/>
      <c r="AM3540" s="11"/>
    </row>
    <row r="3541" spans="17:39" x14ac:dyDescent="0.2">
      <c r="Q3541" s="11"/>
      <c r="Z3541"/>
      <c r="AA3541"/>
      <c r="AB3541"/>
      <c r="AC3541"/>
      <c r="AD3541"/>
      <c r="AE3541"/>
      <c r="AH3541" s="11"/>
      <c r="AI3541" s="11"/>
      <c r="AJ3541" s="11"/>
      <c r="AK3541" s="11"/>
      <c r="AL3541" s="11"/>
      <c r="AM3541" s="11"/>
    </row>
    <row r="3542" spans="17:39" x14ac:dyDescent="0.2">
      <c r="Q3542" s="11"/>
      <c r="Z3542"/>
      <c r="AA3542"/>
      <c r="AB3542"/>
      <c r="AC3542"/>
      <c r="AD3542"/>
      <c r="AE3542"/>
      <c r="AH3542" s="11"/>
      <c r="AI3542" s="11"/>
      <c r="AJ3542" s="11"/>
      <c r="AK3542" s="11"/>
      <c r="AL3542" s="11"/>
      <c r="AM3542" s="11"/>
    </row>
    <row r="3543" spans="17:39" x14ac:dyDescent="0.2">
      <c r="Q3543" s="11"/>
      <c r="Z3543"/>
      <c r="AA3543"/>
      <c r="AB3543"/>
      <c r="AC3543"/>
      <c r="AD3543"/>
      <c r="AE3543"/>
      <c r="AH3543" s="11"/>
      <c r="AI3543" s="11"/>
      <c r="AJ3543" s="11"/>
      <c r="AK3543" s="11"/>
      <c r="AL3543" s="11"/>
      <c r="AM3543" s="11"/>
    </row>
    <row r="3544" spans="17:39" x14ac:dyDescent="0.2">
      <c r="Q3544" s="11"/>
      <c r="Z3544"/>
      <c r="AA3544"/>
      <c r="AB3544"/>
      <c r="AC3544"/>
      <c r="AD3544"/>
      <c r="AE3544"/>
      <c r="AH3544" s="11"/>
      <c r="AI3544" s="11"/>
      <c r="AJ3544" s="11"/>
      <c r="AK3544" s="11"/>
      <c r="AL3544" s="11"/>
      <c r="AM3544" s="11"/>
    </row>
    <row r="3545" spans="17:39" x14ac:dyDescent="0.2">
      <c r="Q3545" s="11"/>
      <c r="Z3545"/>
      <c r="AA3545"/>
      <c r="AB3545"/>
      <c r="AC3545"/>
      <c r="AD3545"/>
      <c r="AE3545"/>
      <c r="AH3545" s="11"/>
      <c r="AI3545" s="11"/>
      <c r="AJ3545" s="11"/>
      <c r="AK3545" s="11"/>
      <c r="AL3545" s="11"/>
      <c r="AM3545" s="11"/>
    </row>
    <row r="3546" spans="17:39" x14ac:dyDescent="0.2">
      <c r="Q3546" s="11"/>
      <c r="Z3546"/>
      <c r="AA3546"/>
      <c r="AB3546"/>
      <c r="AC3546"/>
      <c r="AD3546"/>
      <c r="AE3546"/>
      <c r="AH3546" s="11"/>
      <c r="AI3546" s="11"/>
      <c r="AJ3546" s="11"/>
      <c r="AK3546" s="11"/>
      <c r="AL3546" s="11"/>
      <c r="AM3546" s="11"/>
    </row>
    <row r="3547" spans="17:39" x14ac:dyDescent="0.2">
      <c r="Q3547" s="11"/>
      <c r="Z3547"/>
      <c r="AA3547"/>
      <c r="AB3547"/>
      <c r="AC3547"/>
      <c r="AD3547"/>
      <c r="AE3547"/>
      <c r="AH3547" s="11"/>
      <c r="AI3547" s="11"/>
      <c r="AJ3547" s="11"/>
      <c r="AK3547" s="11"/>
      <c r="AL3547" s="11"/>
      <c r="AM3547" s="11"/>
    </row>
    <row r="3548" spans="17:39" x14ac:dyDescent="0.2">
      <c r="Q3548" s="11"/>
      <c r="Z3548"/>
      <c r="AA3548"/>
      <c r="AB3548"/>
      <c r="AC3548"/>
      <c r="AD3548"/>
      <c r="AE3548"/>
      <c r="AH3548" s="11"/>
      <c r="AI3548" s="11"/>
      <c r="AJ3548" s="11"/>
      <c r="AK3548" s="11"/>
      <c r="AL3548" s="11"/>
      <c r="AM3548" s="11"/>
    </row>
    <row r="3549" spans="17:39" x14ac:dyDescent="0.2">
      <c r="Q3549" s="11"/>
      <c r="Z3549"/>
      <c r="AA3549"/>
      <c r="AB3549"/>
      <c r="AC3549"/>
      <c r="AD3549"/>
      <c r="AE3549"/>
      <c r="AH3549" s="11"/>
      <c r="AI3549" s="11"/>
      <c r="AJ3549" s="11"/>
      <c r="AK3549" s="11"/>
      <c r="AL3549" s="11"/>
      <c r="AM3549" s="11"/>
    </row>
    <row r="3550" spans="17:39" x14ac:dyDescent="0.2">
      <c r="Q3550" s="11"/>
      <c r="Z3550"/>
      <c r="AA3550"/>
      <c r="AB3550"/>
      <c r="AC3550"/>
      <c r="AD3550"/>
      <c r="AE3550"/>
      <c r="AH3550" s="11"/>
      <c r="AI3550" s="11"/>
      <c r="AJ3550" s="11"/>
      <c r="AK3550" s="11"/>
      <c r="AL3550" s="11"/>
      <c r="AM3550" s="11"/>
    </row>
    <row r="3551" spans="17:39" x14ac:dyDescent="0.2">
      <c r="Q3551" s="11"/>
      <c r="Z3551"/>
      <c r="AA3551"/>
      <c r="AB3551"/>
      <c r="AC3551"/>
      <c r="AD3551"/>
      <c r="AE3551"/>
      <c r="AH3551" s="11"/>
      <c r="AI3551" s="11"/>
      <c r="AJ3551" s="11"/>
      <c r="AK3551" s="11"/>
      <c r="AL3551" s="11"/>
      <c r="AM3551" s="11"/>
    </row>
    <row r="3552" spans="17:39" x14ac:dyDescent="0.2">
      <c r="Q3552" s="11"/>
      <c r="Z3552"/>
      <c r="AA3552"/>
      <c r="AB3552"/>
      <c r="AC3552"/>
      <c r="AD3552"/>
      <c r="AE3552"/>
      <c r="AH3552" s="11"/>
      <c r="AI3552" s="11"/>
      <c r="AJ3552" s="11"/>
      <c r="AK3552" s="11"/>
      <c r="AL3552" s="11"/>
      <c r="AM3552" s="11"/>
    </row>
    <row r="3553" spans="17:39" x14ac:dyDescent="0.2">
      <c r="Q3553" s="11"/>
      <c r="Z3553"/>
      <c r="AA3553"/>
      <c r="AB3553"/>
      <c r="AC3553"/>
      <c r="AD3553"/>
      <c r="AE3553"/>
      <c r="AH3553" s="11"/>
      <c r="AI3553" s="11"/>
      <c r="AJ3553" s="11"/>
      <c r="AK3553" s="11"/>
      <c r="AL3553" s="11"/>
      <c r="AM3553" s="11"/>
    </row>
    <row r="3554" spans="17:39" x14ac:dyDescent="0.2">
      <c r="Q3554" s="11"/>
      <c r="Z3554"/>
      <c r="AA3554"/>
      <c r="AB3554"/>
      <c r="AC3554"/>
      <c r="AD3554"/>
      <c r="AE3554"/>
      <c r="AH3554" s="11"/>
      <c r="AI3554" s="11"/>
      <c r="AJ3554" s="11"/>
      <c r="AK3554" s="11"/>
      <c r="AL3554" s="11"/>
      <c r="AM3554" s="11"/>
    </row>
    <row r="3555" spans="17:39" x14ac:dyDescent="0.2">
      <c r="Q3555" s="11"/>
      <c r="Z3555"/>
      <c r="AA3555"/>
      <c r="AB3555"/>
      <c r="AC3555"/>
      <c r="AD3555"/>
      <c r="AE3555"/>
      <c r="AH3555" s="11"/>
      <c r="AI3555" s="11"/>
      <c r="AJ3555" s="11"/>
      <c r="AK3555" s="11"/>
      <c r="AL3555" s="11"/>
      <c r="AM3555" s="11"/>
    </row>
    <row r="3556" spans="17:39" x14ac:dyDescent="0.2">
      <c r="Q3556" s="11"/>
      <c r="Z3556"/>
      <c r="AA3556"/>
      <c r="AB3556"/>
      <c r="AC3556"/>
      <c r="AD3556"/>
      <c r="AE3556"/>
      <c r="AH3556" s="11"/>
      <c r="AI3556" s="11"/>
      <c r="AJ3556" s="11"/>
      <c r="AK3556" s="11"/>
      <c r="AL3556" s="11"/>
      <c r="AM3556" s="11"/>
    </row>
    <row r="3557" spans="17:39" x14ac:dyDescent="0.2">
      <c r="Q3557" s="11"/>
      <c r="Z3557"/>
      <c r="AA3557"/>
      <c r="AB3557"/>
      <c r="AC3557"/>
      <c r="AD3557"/>
      <c r="AE3557"/>
      <c r="AH3557" s="11"/>
      <c r="AI3557" s="11"/>
      <c r="AJ3557" s="11"/>
      <c r="AK3557" s="11"/>
      <c r="AL3557" s="11"/>
      <c r="AM3557" s="11"/>
    </row>
    <row r="3558" spans="17:39" x14ac:dyDescent="0.2">
      <c r="Q3558" s="11"/>
      <c r="Z3558"/>
      <c r="AA3558"/>
      <c r="AB3558"/>
      <c r="AC3558"/>
      <c r="AD3558"/>
      <c r="AE3558"/>
      <c r="AH3558" s="11"/>
      <c r="AI3558" s="11"/>
      <c r="AJ3558" s="11"/>
      <c r="AK3558" s="11"/>
      <c r="AL3558" s="11"/>
      <c r="AM3558" s="11"/>
    </row>
    <row r="3559" spans="17:39" x14ac:dyDescent="0.2">
      <c r="Q3559" s="11"/>
      <c r="Z3559"/>
      <c r="AA3559"/>
      <c r="AB3559"/>
      <c r="AC3559"/>
      <c r="AD3559"/>
      <c r="AE3559"/>
      <c r="AH3559" s="11"/>
      <c r="AI3559" s="11"/>
      <c r="AJ3559" s="11"/>
      <c r="AK3559" s="11"/>
      <c r="AL3559" s="11"/>
      <c r="AM3559" s="11"/>
    </row>
    <row r="3560" spans="17:39" x14ac:dyDescent="0.2">
      <c r="Q3560" s="11"/>
      <c r="Z3560"/>
      <c r="AA3560"/>
      <c r="AB3560"/>
      <c r="AC3560"/>
      <c r="AD3560"/>
      <c r="AE3560"/>
      <c r="AH3560" s="11"/>
      <c r="AI3560" s="11"/>
      <c r="AJ3560" s="11"/>
      <c r="AK3560" s="11"/>
      <c r="AL3560" s="11"/>
      <c r="AM3560" s="11"/>
    </row>
    <row r="3561" spans="17:39" x14ac:dyDescent="0.2">
      <c r="Q3561" s="11"/>
      <c r="Z3561"/>
      <c r="AA3561"/>
      <c r="AB3561"/>
      <c r="AC3561"/>
      <c r="AD3561"/>
      <c r="AE3561"/>
      <c r="AH3561" s="11"/>
      <c r="AI3561" s="11"/>
      <c r="AJ3561" s="11"/>
      <c r="AK3561" s="11"/>
      <c r="AL3561" s="11"/>
      <c r="AM3561" s="11"/>
    </row>
    <row r="3562" spans="17:39" x14ac:dyDescent="0.2">
      <c r="Q3562" s="11"/>
      <c r="Z3562"/>
      <c r="AA3562"/>
      <c r="AB3562"/>
      <c r="AC3562"/>
      <c r="AD3562"/>
      <c r="AE3562"/>
      <c r="AH3562" s="11"/>
      <c r="AI3562" s="11"/>
      <c r="AJ3562" s="11"/>
      <c r="AK3562" s="11"/>
      <c r="AL3562" s="11"/>
      <c r="AM3562" s="11"/>
    </row>
    <row r="3563" spans="17:39" x14ac:dyDescent="0.2">
      <c r="Q3563" s="11"/>
      <c r="Z3563"/>
      <c r="AA3563"/>
      <c r="AB3563"/>
      <c r="AC3563"/>
      <c r="AD3563"/>
      <c r="AE3563"/>
      <c r="AH3563" s="11"/>
      <c r="AI3563" s="11"/>
      <c r="AJ3563" s="11"/>
      <c r="AK3563" s="11"/>
      <c r="AL3563" s="11"/>
      <c r="AM3563" s="11"/>
    </row>
    <row r="3564" spans="17:39" x14ac:dyDescent="0.2">
      <c r="Q3564" s="11"/>
      <c r="Z3564"/>
      <c r="AA3564"/>
      <c r="AB3564"/>
      <c r="AC3564"/>
      <c r="AD3564"/>
      <c r="AE3564"/>
      <c r="AH3564" s="11"/>
      <c r="AI3564" s="11"/>
      <c r="AJ3564" s="11"/>
      <c r="AK3564" s="11"/>
      <c r="AL3564" s="11"/>
      <c r="AM3564" s="11"/>
    </row>
    <row r="3565" spans="17:39" x14ac:dyDescent="0.2">
      <c r="Q3565" s="11"/>
      <c r="Z3565"/>
      <c r="AA3565"/>
      <c r="AB3565"/>
      <c r="AC3565"/>
      <c r="AD3565"/>
      <c r="AE3565"/>
      <c r="AH3565" s="11"/>
      <c r="AI3565" s="11"/>
      <c r="AJ3565" s="11"/>
      <c r="AK3565" s="11"/>
      <c r="AL3565" s="11"/>
      <c r="AM3565" s="11"/>
    </row>
    <row r="3566" spans="17:39" x14ac:dyDescent="0.2">
      <c r="Q3566" s="11"/>
      <c r="Z3566"/>
      <c r="AA3566"/>
      <c r="AB3566"/>
      <c r="AC3566"/>
      <c r="AD3566"/>
      <c r="AE3566"/>
      <c r="AH3566" s="11"/>
      <c r="AI3566" s="11"/>
      <c r="AJ3566" s="11"/>
      <c r="AK3566" s="11"/>
      <c r="AL3566" s="11"/>
      <c r="AM3566" s="11"/>
    </row>
    <row r="3567" spans="17:39" x14ac:dyDescent="0.2">
      <c r="Q3567" s="11"/>
      <c r="Z3567"/>
      <c r="AA3567"/>
      <c r="AB3567"/>
      <c r="AC3567"/>
      <c r="AD3567"/>
      <c r="AE3567"/>
      <c r="AH3567" s="11"/>
      <c r="AI3567" s="11"/>
      <c r="AJ3567" s="11"/>
      <c r="AK3567" s="11"/>
      <c r="AL3567" s="11"/>
      <c r="AM3567" s="11"/>
    </row>
    <row r="3568" spans="17:39" x14ac:dyDescent="0.2">
      <c r="Q3568" s="11"/>
      <c r="Z3568"/>
      <c r="AA3568"/>
      <c r="AB3568"/>
      <c r="AC3568"/>
      <c r="AD3568"/>
      <c r="AE3568"/>
      <c r="AH3568" s="11"/>
      <c r="AI3568" s="11"/>
      <c r="AJ3568" s="11"/>
      <c r="AK3568" s="11"/>
      <c r="AL3568" s="11"/>
      <c r="AM3568" s="11"/>
    </row>
    <row r="3569" spans="17:39" x14ac:dyDescent="0.2">
      <c r="Q3569" s="11"/>
      <c r="Z3569"/>
      <c r="AA3569"/>
      <c r="AB3569"/>
      <c r="AC3569"/>
      <c r="AD3569"/>
      <c r="AE3569"/>
      <c r="AH3569" s="11"/>
      <c r="AI3569" s="11"/>
      <c r="AJ3569" s="11"/>
      <c r="AK3569" s="11"/>
      <c r="AL3569" s="11"/>
      <c r="AM3569" s="11"/>
    </row>
    <row r="3570" spans="17:39" x14ac:dyDescent="0.2">
      <c r="Q3570" s="11"/>
      <c r="Z3570"/>
      <c r="AA3570"/>
      <c r="AB3570"/>
      <c r="AC3570"/>
      <c r="AD3570"/>
      <c r="AE3570"/>
      <c r="AH3570" s="11"/>
      <c r="AI3570" s="11"/>
      <c r="AJ3570" s="11"/>
      <c r="AK3570" s="11"/>
      <c r="AL3570" s="11"/>
      <c r="AM3570" s="11"/>
    </row>
    <row r="3571" spans="17:39" x14ac:dyDescent="0.2">
      <c r="Q3571" s="11"/>
      <c r="Z3571"/>
      <c r="AA3571"/>
      <c r="AB3571"/>
      <c r="AC3571"/>
      <c r="AD3571"/>
      <c r="AE3571"/>
      <c r="AH3571" s="11"/>
      <c r="AI3571" s="11"/>
      <c r="AJ3571" s="11"/>
      <c r="AK3571" s="11"/>
      <c r="AL3571" s="11"/>
      <c r="AM3571" s="11"/>
    </row>
    <row r="3572" spans="17:39" x14ac:dyDescent="0.2">
      <c r="Q3572" s="11"/>
      <c r="Z3572"/>
      <c r="AA3572"/>
      <c r="AB3572"/>
      <c r="AC3572"/>
      <c r="AD3572"/>
      <c r="AE3572"/>
      <c r="AH3572" s="11"/>
      <c r="AI3572" s="11"/>
      <c r="AJ3572" s="11"/>
      <c r="AK3572" s="11"/>
      <c r="AL3572" s="11"/>
      <c r="AM3572" s="11"/>
    </row>
    <row r="3573" spans="17:39" x14ac:dyDescent="0.2">
      <c r="Q3573" s="11"/>
      <c r="Z3573"/>
      <c r="AA3573"/>
      <c r="AB3573"/>
      <c r="AC3573"/>
      <c r="AD3573"/>
      <c r="AE3573"/>
      <c r="AH3573" s="11"/>
      <c r="AI3573" s="11"/>
      <c r="AJ3573" s="11"/>
      <c r="AK3573" s="11"/>
      <c r="AL3573" s="11"/>
      <c r="AM3573" s="11"/>
    </row>
    <row r="3574" spans="17:39" x14ac:dyDescent="0.2">
      <c r="Q3574" s="11"/>
      <c r="Z3574"/>
      <c r="AA3574"/>
      <c r="AB3574"/>
      <c r="AC3574"/>
      <c r="AD3574"/>
      <c r="AE3574"/>
      <c r="AH3574" s="11"/>
      <c r="AI3574" s="11"/>
      <c r="AJ3574" s="11"/>
      <c r="AK3574" s="11"/>
      <c r="AL3574" s="11"/>
      <c r="AM3574" s="11"/>
    </row>
    <row r="3575" spans="17:39" x14ac:dyDescent="0.2">
      <c r="Q3575" s="11"/>
      <c r="Z3575"/>
      <c r="AA3575"/>
      <c r="AB3575"/>
      <c r="AC3575"/>
      <c r="AD3575"/>
      <c r="AE3575"/>
      <c r="AH3575" s="11"/>
      <c r="AI3575" s="11"/>
      <c r="AJ3575" s="11"/>
      <c r="AK3575" s="11"/>
      <c r="AL3575" s="11"/>
      <c r="AM3575" s="11"/>
    </row>
    <row r="3576" spans="17:39" x14ac:dyDescent="0.2">
      <c r="Q3576" s="11"/>
      <c r="Z3576"/>
      <c r="AA3576"/>
      <c r="AB3576"/>
      <c r="AC3576"/>
      <c r="AD3576"/>
      <c r="AE3576"/>
      <c r="AH3576" s="11"/>
      <c r="AI3576" s="11"/>
      <c r="AJ3576" s="11"/>
      <c r="AK3576" s="11"/>
      <c r="AL3576" s="11"/>
      <c r="AM3576" s="11"/>
    </row>
    <row r="3577" spans="17:39" x14ac:dyDescent="0.2">
      <c r="Q3577" s="11"/>
      <c r="Z3577"/>
      <c r="AA3577"/>
      <c r="AB3577"/>
      <c r="AC3577"/>
      <c r="AD3577"/>
      <c r="AE3577"/>
      <c r="AH3577" s="11"/>
      <c r="AI3577" s="11"/>
      <c r="AJ3577" s="11"/>
      <c r="AK3577" s="11"/>
      <c r="AL3577" s="11"/>
      <c r="AM3577" s="11"/>
    </row>
    <row r="3578" spans="17:39" x14ac:dyDescent="0.2">
      <c r="Q3578" s="11"/>
      <c r="Z3578"/>
      <c r="AA3578"/>
      <c r="AB3578"/>
      <c r="AC3578"/>
      <c r="AD3578"/>
      <c r="AE3578"/>
      <c r="AH3578" s="11"/>
      <c r="AI3578" s="11"/>
      <c r="AJ3578" s="11"/>
      <c r="AK3578" s="11"/>
      <c r="AL3578" s="11"/>
      <c r="AM3578" s="11"/>
    </row>
    <row r="3579" spans="17:39" x14ac:dyDescent="0.2">
      <c r="Q3579" s="11"/>
      <c r="Z3579"/>
      <c r="AA3579"/>
      <c r="AB3579"/>
      <c r="AC3579"/>
      <c r="AD3579"/>
      <c r="AE3579"/>
      <c r="AH3579" s="11"/>
      <c r="AI3579" s="11"/>
      <c r="AJ3579" s="11"/>
      <c r="AK3579" s="11"/>
      <c r="AL3579" s="11"/>
      <c r="AM3579" s="11"/>
    </row>
    <row r="3580" spans="17:39" x14ac:dyDescent="0.2">
      <c r="Q3580" s="11"/>
      <c r="Z3580"/>
      <c r="AA3580"/>
      <c r="AB3580"/>
      <c r="AC3580"/>
      <c r="AD3580"/>
      <c r="AE3580"/>
      <c r="AH3580" s="11"/>
      <c r="AI3580" s="11"/>
      <c r="AJ3580" s="11"/>
      <c r="AK3580" s="11"/>
      <c r="AL3580" s="11"/>
      <c r="AM3580" s="11"/>
    </row>
    <row r="3581" spans="17:39" x14ac:dyDescent="0.2">
      <c r="Q3581" s="11"/>
      <c r="Z3581"/>
      <c r="AA3581"/>
      <c r="AB3581"/>
      <c r="AC3581"/>
      <c r="AD3581"/>
      <c r="AE3581"/>
      <c r="AH3581" s="11"/>
      <c r="AI3581" s="11"/>
      <c r="AJ3581" s="11"/>
      <c r="AK3581" s="11"/>
      <c r="AL3581" s="11"/>
      <c r="AM3581" s="11"/>
    </row>
    <row r="3582" spans="17:39" x14ac:dyDescent="0.2">
      <c r="Q3582" s="11"/>
      <c r="Z3582"/>
      <c r="AA3582"/>
      <c r="AB3582"/>
      <c r="AC3582"/>
      <c r="AD3582"/>
      <c r="AE3582"/>
      <c r="AH3582" s="11"/>
      <c r="AI3582" s="11"/>
      <c r="AJ3582" s="11"/>
      <c r="AK3582" s="11"/>
      <c r="AL3582" s="11"/>
      <c r="AM3582" s="11"/>
    </row>
    <row r="3583" spans="17:39" x14ac:dyDescent="0.2">
      <c r="Q3583" s="11"/>
      <c r="Z3583"/>
      <c r="AA3583"/>
      <c r="AB3583"/>
      <c r="AC3583"/>
      <c r="AD3583"/>
      <c r="AE3583"/>
      <c r="AH3583" s="11"/>
      <c r="AI3583" s="11"/>
      <c r="AJ3583" s="11"/>
      <c r="AK3583" s="11"/>
      <c r="AL3583" s="11"/>
      <c r="AM3583" s="11"/>
    </row>
    <row r="3584" spans="17:39" x14ac:dyDescent="0.2">
      <c r="Q3584" s="11"/>
      <c r="Z3584"/>
      <c r="AA3584"/>
      <c r="AB3584"/>
      <c r="AC3584"/>
      <c r="AD3584"/>
      <c r="AE3584"/>
      <c r="AH3584" s="11"/>
      <c r="AI3584" s="11"/>
      <c r="AJ3584" s="11"/>
      <c r="AK3584" s="11"/>
      <c r="AL3584" s="11"/>
      <c r="AM3584" s="11"/>
    </row>
    <row r="3585" spans="17:39" x14ac:dyDescent="0.2">
      <c r="Q3585" s="11"/>
      <c r="Z3585"/>
      <c r="AA3585"/>
      <c r="AB3585"/>
      <c r="AC3585"/>
      <c r="AD3585"/>
      <c r="AE3585"/>
      <c r="AH3585" s="11"/>
      <c r="AI3585" s="11"/>
      <c r="AJ3585" s="11"/>
      <c r="AK3585" s="11"/>
      <c r="AL3585" s="11"/>
      <c r="AM3585" s="11"/>
    </row>
    <row r="3586" spans="17:39" x14ac:dyDescent="0.2">
      <c r="Q3586" s="11"/>
      <c r="Z3586"/>
      <c r="AA3586"/>
      <c r="AB3586"/>
      <c r="AC3586"/>
      <c r="AD3586"/>
      <c r="AE3586"/>
      <c r="AH3586" s="11"/>
      <c r="AI3586" s="11"/>
      <c r="AJ3586" s="11"/>
      <c r="AK3586" s="11"/>
      <c r="AL3586" s="11"/>
      <c r="AM3586" s="11"/>
    </row>
    <row r="3587" spans="17:39" x14ac:dyDescent="0.2">
      <c r="Q3587" s="11"/>
      <c r="Z3587"/>
      <c r="AA3587"/>
      <c r="AB3587"/>
      <c r="AC3587"/>
      <c r="AD3587"/>
      <c r="AE3587"/>
      <c r="AH3587" s="11"/>
      <c r="AI3587" s="11"/>
      <c r="AJ3587" s="11"/>
      <c r="AK3587" s="11"/>
      <c r="AL3587" s="11"/>
      <c r="AM3587" s="11"/>
    </row>
    <row r="3588" spans="17:39" x14ac:dyDescent="0.2">
      <c r="Q3588" s="11"/>
      <c r="Z3588"/>
      <c r="AA3588"/>
      <c r="AB3588"/>
      <c r="AC3588"/>
      <c r="AD3588"/>
      <c r="AE3588"/>
      <c r="AH3588" s="11"/>
      <c r="AI3588" s="11"/>
      <c r="AJ3588" s="11"/>
      <c r="AK3588" s="11"/>
      <c r="AL3588" s="11"/>
      <c r="AM3588" s="11"/>
    </row>
    <row r="3589" spans="17:39" x14ac:dyDescent="0.2">
      <c r="Q3589" s="11"/>
      <c r="Z3589"/>
      <c r="AA3589"/>
      <c r="AB3589"/>
      <c r="AC3589"/>
      <c r="AD3589"/>
      <c r="AE3589"/>
      <c r="AH3589" s="11"/>
      <c r="AI3589" s="11"/>
      <c r="AJ3589" s="11"/>
      <c r="AK3589" s="11"/>
      <c r="AL3589" s="11"/>
      <c r="AM3589" s="11"/>
    </row>
    <row r="3590" spans="17:39" x14ac:dyDescent="0.2">
      <c r="Q3590" s="11"/>
      <c r="Z3590"/>
      <c r="AA3590"/>
      <c r="AB3590"/>
      <c r="AC3590"/>
      <c r="AD3590"/>
      <c r="AE3590"/>
      <c r="AH3590" s="11"/>
      <c r="AI3590" s="11"/>
      <c r="AJ3590" s="11"/>
      <c r="AK3590" s="11"/>
      <c r="AL3590" s="11"/>
      <c r="AM3590" s="11"/>
    </row>
    <row r="3591" spans="17:39" x14ac:dyDescent="0.2">
      <c r="Q3591" s="11"/>
      <c r="Z3591"/>
      <c r="AA3591"/>
      <c r="AB3591"/>
      <c r="AC3591"/>
      <c r="AD3591"/>
      <c r="AE3591"/>
      <c r="AH3591" s="11"/>
      <c r="AI3591" s="11"/>
      <c r="AJ3591" s="11"/>
      <c r="AK3591" s="11"/>
      <c r="AL3591" s="11"/>
      <c r="AM3591" s="11"/>
    </row>
    <row r="3592" spans="17:39" x14ac:dyDescent="0.2">
      <c r="Q3592" s="11"/>
      <c r="Z3592"/>
      <c r="AA3592"/>
      <c r="AB3592"/>
      <c r="AC3592"/>
      <c r="AD3592"/>
      <c r="AE3592"/>
      <c r="AH3592" s="11"/>
      <c r="AI3592" s="11"/>
      <c r="AJ3592" s="11"/>
      <c r="AK3592" s="11"/>
      <c r="AL3592" s="11"/>
      <c r="AM3592" s="11"/>
    </row>
    <row r="3593" spans="17:39" x14ac:dyDescent="0.2">
      <c r="Q3593" s="11"/>
      <c r="Z3593"/>
      <c r="AA3593"/>
      <c r="AB3593"/>
      <c r="AC3593"/>
      <c r="AD3593"/>
      <c r="AE3593"/>
      <c r="AH3593" s="11"/>
      <c r="AI3593" s="11"/>
      <c r="AJ3593" s="11"/>
      <c r="AK3593" s="11"/>
      <c r="AL3593" s="11"/>
      <c r="AM3593" s="11"/>
    </row>
    <row r="3594" spans="17:39" x14ac:dyDescent="0.2">
      <c r="Q3594" s="11"/>
      <c r="Z3594"/>
      <c r="AA3594"/>
      <c r="AB3594"/>
      <c r="AC3594"/>
      <c r="AD3594"/>
      <c r="AE3594"/>
      <c r="AH3594" s="11"/>
      <c r="AI3594" s="11"/>
      <c r="AJ3594" s="11"/>
      <c r="AK3594" s="11"/>
      <c r="AL3594" s="11"/>
      <c r="AM3594" s="11"/>
    </row>
    <row r="3595" spans="17:39" x14ac:dyDescent="0.2">
      <c r="Q3595" s="11"/>
      <c r="Z3595"/>
      <c r="AA3595"/>
      <c r="AB3595"/>
      <c r="AC3595"/>
      <c r="AD3595"/>
      <c r="AE3595"/>
      <c r="AH3595" s="11"/>
      <c r="AI3595" s="11"/>
      <c r="AJ3595" s="11"/>
      <c r="AK3595" s="11"/>
      <c r="AL3595" s="11"/>
      <c r="AM3595" s="11"/>
    </row>
    <row r="3596" spans="17:39" x14ac:dyDescent="0.2">
      <c r="Q3596" s="11"/>
      <c r="Z3596"/>
      <c r="AA3596"/>
      <c r="AB3596"/>
      <c r="AC3596"/>
      <c r="AD3596"/>
      <c r="AE3596"/>
      <c r="AH3596" s="11"/>
      <c r="AI3596" s="11"/>
      <c r="AJ3596" s="11"/>
      <c r="AK3596" s="11"/>
      <c r="AL3596" s="11"/>
      <c r="AM3596" s="11"/>
    </row>
    <row r="3597" spans="17:39" x14ac:dyDescent="0.2">
      <c r="Q3597" s="11"/>
      <c r="Z3597"/>
      <c r="AA3597"/>
      <c r="AB3597"/>
      <c r="AC3597"/>
      <c r="AD3597"/>
      <c r="AE3597"/>
      <c r="AH3597" s="11"/>
      <c r="AI3597" s="11"/>
      <c r="AJ3597" s="11"/>
      <c r="AK3597" s="11"/>
      <c r="AL3597" s="11"/>
      <c r="AM3597" s="11"/>
    </row>
    <row r="3598" spans="17:39" x14ac:dyDescent="0.2">
      <c r="Q3598" s="11"/>
      <c r="Z3598"/>
      <c r="AA3598"/>
      <c r="AB3598"/>
      <c r="AC3598"/>
      <c r="AD3598"/>
      <c r="AE3598"/>
      <c r="AH3598" s="11"/>
      <c r="AI3598" s="11"/>
      <c r="AJ3598" s="11"/>
      <c r="AK3598" s="11"/>
      <c r="AL3598" s="11"/>
      <c r="AM3598" s="11"/>
    </row>
    <row r="3599" spans="17:39" x14ac:dyDescent="0.2">
      <c r="Q3599" s="11"/>
      <c r="Z3599"/>
      <c r="AA3599"/>
      <c r="AB3599"/>
      <c r="AC3599"/>
      <c r="AD3599"/>
      <c r="AE3599"/>
      <c r="AH3599" s="11"/>
      <c r="AI3599" s="11"/>
      <c r="AJ3599" s="11"/>
      <c r="AK3599" s="11"/>
      <c r="AL3599" s="11"/>
      <c r="AM3599" s="11"/>
    </row>
    <row r="3600" spans="17:39" x14ac:dyDescent="0.2">
      <c r="Q3600" s="11"/>
      <c r="Z3600"/>
      <c r="AA3600"/>
      <c r="AB3600"/>
      <c r="AC3600"/>
      <c r="AD3600"/>
      <c r="AE3600"/>
      <c r="AH3600" s="11"/>
      <c r="AI3600" s="11"/>
      <c r="AJ3600" s="11"/>
      <c r="AK3600" s="11"/>
      <c r="AL3600" s="11"/>
      <c r="AM3600" s="11"/>
    </row>
    <row r="3601" spans="17:39" x14ac:dyDescent="0.2">
      <c r="Q3601" s="11"/>
      <c r="Z3601"/>
      <c r="AA3601"/>
      <c r="AB3601"/>
      <c r="AC3601"/>
      <c r="AD3601"/>
      <c r="AE3601"/>
      <c r="AH3601" s="11"/>
      <c r="AI3601" s="11"/>
      <c r="AJ3601" s="11"/>
      <c r="AK3601" s="11"/>
      <c r="AL3601" s="11"/>
      <c r="AM3601" s="11"/>
    </row>
    <row r="3602" spans="17:39" x14ac:dyDescent="0.2">
      <c r="Q3602" s="11"/>
      <c r="Z3602"/>
      <c r="AA3602"/>
      <c r="AB3602"/>
      <c r="AC3602"/>
      <c r="AD3602"/>
      <c r="AE3602"/>
      <c r="AH3602" s="11"/>
      <c r="AI3602" s="11"/>
      <c r="AJ3602" s="11"/>
      <c r="AK3602" s="11"/>
      <c r="AL3602" s="11"/>
      <c r="AM3602" s="11"/>
    </row>
    <row r="3603" spans="17:39" x14ac:dyDescent="0.2">
      <c r="Q3603" s="11"/>
      <c r="Z3603"/>
      <c r="AA3603"/>
      <c r="AB3603"/>
      <c r="AC3603"/>
      <c r="AD3603"/>
      <c r="AE3603"/>
      <c r="AH3603" s="11"/>
      <c r="AI3603" s="11"/>
      <c r="AJ3603" s="11"/>
      <c r="AK3603" s="11"/>
      <c r="AL3603" s="11"/>
      <c r="AM3603" s="11"/>
    </row>
    <row r="3604" spans="17:39" x14ac:dyDescent="0.2">
      <c r="Q3604" s="11"/>
      <c r="Z3604"/>
      <c r="AA3604"/>
      <c r="AB3604"/>
      <c r="AC3604"/>
      <c r="AD3604"/>
      <c r="AE3604"/>
      <c r="AH3604" s="11"/>
      <c r="AI3604" s="11"/>
      <c r="AJ3604" s="11"/>
      <c r="AK3604" s="11"/>
      <c r="AL3604" s="11"/>
      <c r="AM3604" s="11"/>
    </row>
    <row r="3605" spans="17:39" x14ac:dyDescent="0.2">
      <c r="Q3605" s="11"/>
      <c r="Z3605"/>
      <c r="AA3605"/>
      <c r="AB3605"/>
      <c r="AC3605"/>
      <c r="AD3605"/>
      <c r="AE3605"/>
      <c r="AH3605" s="11"/>
      <c r="AI3605" s="11"/>
      <c r="AJ3605" s="11"/>
      <c r="AK3605" s="11"/>
      <c r="AL3605" s="11"/>
      <c r="AM3605" s="11"/>
    </row>
    <row r="3606" spans="17:39" x14ac:dyDescent="0.2">
      <c r="Q3606" s="11"/>
      <c r="Z3606"/>
      <c r="AA3606"/>
      <c r="AB3606"/>
      <c r="AC3606"/>
      <c r="AD3606"/>
      <c r="AE3606"/>
      <c r="AH3606" s="11"/>
      <c r="AI3606" s="11"/>
      <c r="AJ3606" s="11"/>
      <c r="AK3606" s="11"/>
      <c r="AL3606" s="11"/>
      <c r="AM3606" s="11"/>
    </row>
    <row r="3607" spans="17:39" x14ac:dyDescent="0.2">
      <c r="Q3607" s="11"/>
      <c r="Z3607"/>
      <c r="AA3607"/>
      <c r="AB3607"/>
      <c r="AC3607"/>
      <c r="AD3607"/>
      <c r="AE3607"/>
      <c r="AH3607" s="11"/>
      <c r="AI3607" s="11"/>
      <c r="AJ3607" s="11"/>
      <c r="AK3607" s="11"/>
      <c r="AL3607" s="11"/>
      <c r="AM3607" s="11"/>
    </row>
    <row r="3608" spans="17:39" x14ac:dyDescent="0.2">
      <c r="Q3608" s="11"/>
      <c r="Z3608"/>
      <c r="AA3608"/>
      <c r="AB3608"/>
      <c r="AC3608"/>
      <c r="AD3608"/>
      <c r="AE3608"/>
      <c r="AH3608" s="11"/>
      <c r="AI3608" s="11"/>
      <c r="AJ3608" s="11"/>
      <c r="AK3608" s="11"/>
      <c r="AL3608" s="11"/>
      <c r="AM3608" s="11"/>
    </row>
    <row r="3609" spans="17:39" x14ac:dyDescent="0.2">
      <c r="Q3609" s="11"/>
      <c r="Z3609"/>
      <c r="AA3609"/>
      <c r="AB3609"/>
      <c r="AC3609"/>
      <c r="AD3609"/>
      <c r="AE3609"/>
      <c r="AH3609" s="11"/>
      <c r="AI3609" s="11"/>
      <c r="AJ3609" s="11"/>
      <c r="AK3609" s="11"/>
      <c r="AL3609" s="11"/>
      <c r="AM3609" s="11"/>
    </row>
    <row r="3610" spans="17:39" x14ac:dyDescent="0.2">
      <c r="Q3610" s="11"/>
      <c r="Z3610"/>
      <c r="AA3610"/>
      <c r="AB3610"/>
      <c r="AC3610"/>
      <c r="AD3610"/>
      <c r="AE3610"/>
      <c r="AH3610" s="11"/>
      <c r="AI3610" s="11"/>
      <c r="AJ3610" s="11"/>
      <c r="AK3610" s="11"/>
      <c r="AL3610" s="11"/>
      <c r="AM3610" s="11"/>
    </row>
    <row r="3611" spans="17:39" x14ac:dyDescent="0.2">
      <c r="Q3611" s="11"/>
      <c r="Z3611"/>
      <c r="AA3611"/>
      <c r="AB3611"/>
      <c r="AC3611"/>
      <c r="AD3611"/>
      <c r="AE3611"/>
      <c r="AH3611" s="11"/>
      <c r="AI3611" s="11"/>
      <c r="AJ3611" s="11"/>
      <c r="AK3611" s="11"/>
      <c r="AL3611" s="11"/>
      <c r="AM3611" s="11"/>
    </row>
    <row r="3612" spans="17:39" x14ac:dyDescent="0.2">
      <c r="Q3612" s="11"/>
      <c r="Z3612"/>
      <c r="AA3612"/>
      <c r="AB3612"/>
      <c r="AC3612"/>
      <c r="AD3612"/>
      <c r="AE3612"/>
      <c r="AH3612" s="11"/>
      <c r="AI3612" s="11"/>
      <c r="AJ3612" s="11"/>
      <c r="AK3612" s="11"/>
      <c r="AL3612" s="11"/>
      <c r="AM3612" s="11"/>
    </row>
    <row r="3613" spans="17:39" x14ac:dyDescent="0.2">
      <c r="Q3613" s="11"/>
      <c r="Z3613"/>
      <c r="AA3613"/>
      <c r="AB3613"/>
      <c r="AC3613"/>
      <c r="AD3613"/>
      <c r="AE3613"/>
      <c r="AH3613" s="11"/>
      <c r="AI3613" s="11"/>
      <c r="AJ3613" s="11"/>
      <c r="AK3613" s="11"/>
      <c r="AL3613" s="11"/>
      <c r="AM3613" s="11"/>
    </row>
    <row r="3614" spans="17:39" x14ac:dyDescent="0.2">
      <c r="Q3614" s="11"/>
      <c r="Z3614"/>
      <c r="AA3614"/>
      <c r="AB3614"/>
      <c r="AC3614"/>
      <c r="AD3614"/>
      <c r="AE3614"/>
      <c r="AH3614" s="11"/>
      <c r="AI3614" s="11"/>
      <c r="AJ3614" s="11"/>
      <c r="AK3614" s="11"/>
      <c r="AL3614" s="11"/>
      <c r="AM3614" s="11"/>
    </row>
    <row r="3615" spans="17:39" x14ac:dyDescent="0.2">
      <c r="Q3615" s="11"/>
      <c r="Z3615"/>
      <c r="AA3615"/>
      <c r="AB3615"/>
      <c r="AC3615"/>
      <c r="AD3615"/>
      <c r="AE3615"/>
      <c r="AH3615" s="11"/>
      <c r="AI3615" s="11"/>
      <c r="AJ3615" s="11"/>
      <c r="AK3615" s="11"/>
      <c r="AL3615" s="11"/>
      <c r="AM3615" s="11"/>
    </row>
    <row r="3616" spans="17:39" x14ac:dyDescent="0.2">
      <c r="Q3616" s="11"/>
      <c r="Z3616"/>
      <c r="AA3616"/>
      <c r="AB3616"/>
      <c r="AC3616"/>
      <c r="AD3616"/>
      <c r="AE3616"/>
      <c r="AH3616" s="11"/>
      <c r="AI3616" s="11"/>
      <c r="AJ3616" s="11"/>
      <c r="AK3616" s="11"/>
      <c r="AL3616" s="11"/>
      <c r="AM3616" s="11"/>
    </row>
    <row r="3617" spans="17:39" x14ac:dyDescent="0.2">
      <c r="Q3617" s="11"/>
      <c r="Z3617"/>
      <c r="AA3617"/>
      <c r="AB3617"/>
      <c r="AC3617"/>
      <c r="AD3617"/>
      <c r="AE3617"/>
      <c r="AH3617" s="11"/>
      <c r="AI3617" s="11"/>
      <c r="AJ3617" s="11"/>
      <c r="AK3617" s="11"/>
      <c r="AL3617" s="11"/>
      <c r="AM3617" s="11"/>
    </row>
    <row r="3618" spans="17:39" x14ac:dyDescent="0.2">
      <c r="Q3618" s="11"/>
      <c r="Z3618"/>
      <c r="AA3618"/>
      <c r="AB3618"/>
      <c r="AC3618"/>
      <c r="AD3618"/>
      <c r="AE3618"/>
      <c r="AH3618" s="11"/>
      <c r="AI3618" s="11"/>
      <c r="AJ3618" s="11"/>
      <c r="AK3618" s="11"/>
      <c r="AL3618" s="11"/>
      <c r="AM3618" s="11"/>
    </row>
    <row r="3619" spans="17:39" x14ac:dyDescent="0.2">
      <c r="Q3619" s="11"/>
      <c r="Z3619"/>
      <c r="AA3619"/>
      <c r="AB3619"/>
      <c r="AC3619"/>
      <c r="AD3619"/>
      <c r="AE3619"/>
      <c r="AH3619" s="11"/>
      <c r="AI3619" s="11"/>
      <c r="AJ3619" s="11"/>
      <c r="AK3619" s="11"/>
      <c r="AL3619" s="11"/>
      <c r="AM3619" s="11"/>
    </row>
    <row r="3620" spans="17:39" x14ac:dyDescent="0.2">
      <c r="Q3620" s="11"/>
      <c r="Z3620"/>
      <c r="AA3620"/>
      <c r="AB3620"/>
      <c r="AC3620"/>
      <c r="AD3620"/>
      <c r="AE3620"/>
      <c r="AH3620" s="11"/>
      <c r="AI3620" s="11"/>
      <c r="AJ3620" s="11"/>
      <c r="AK3620" s="11"/>
      <c r="AL3620" s="11"/>
      <c r="AM3620" s="11"/>
    </row>
    <row r="3621" spans="17:39" x14ac:dyDescent="0.2">
      <c r="Q3621" s="11"/>
      <c r="Z3621"/>
      <c r="AA3621"/>
      <c r="AB3621"/>
      <c r="AC3621"/>
      <c r="AD3621"/>
      <c r="AE3621"/>
      <c r="AH3621" s="11"/>
      <c r="AI3621" s="11"/>
      <c r="AJ3621" s="11"/>
      <c r="AK3621" s="11"/>
      <c r="AL3621" s="11"/>
      <c r="AM3621" s="11"/>
    </row>
    <row r="3622" spans="17:39" x14ac:dyDescent="0.2">
      <c r="Q3622" s="11"/>
      <c r="Z3622"/>
      <c r="AA3622"/>
      <c r="AB3622"/>
      <c r="AC3622"/>
      <c r="AD3622"/>
      <c r="AE3622"/>
      <c r="AH3622" s="11"/>
      <c r="AI3622" s="11"/>
      <c r="AJ3622" s="11"/>
      <c r="AK3622" s="11"/>
      <c r="AL3622" s="11"/>
      <c r="AM3622" s="11"/>
    </row>
    <row r="3623" spans="17:39" x14ac:dyDescent="0.2">
      <c r="Q3623" s="11"/>
      <c r="Z3623"/>
      <c r="AA3623"/>
      <c r="AB3623"/>
      <c r="AC3623"/>
      <c r="AD3623"/>
      <c r="AE3623"/>
      <c r="AH3623" s="11"/>
      <c r="AI3623" s="11"/>
      <c r="AJ3623" s="11"/>
      <c r="AK3623" s="11"/>
      <c r="AL3623" s="11"/>
      <c r="AM3623" s="11"/>
    </row>
    <row r="3624" spans="17:39" x14ac:dyDescent="0.2">
      <c r="Q3624" s="11"/>
      <c r="Z3624"/>
      <c r="AA3624"/>
      <c r="AB3624"/>
      <c r="AC3624"/>
      <c r="AD3624"/>
      <c r="AE3624"/>
      <c r="AH3624" s="11"/>
      <c r="AI3624" s="11"/>
      <c r="AJ3624" s="11"/>
      <c r="AK3624" s="11"/>
      <c r="AL3624" s="11"/>
      <c r="AM3624" s="11"/>
    </row>
    <row r="3625" spans="17:39" x14ac:dyDescent="0.2">
      <c r="Q3625" s="11"/>
      <c r="Z3625"/>
      <c r="AA3625"/>
      <c r="AB3625"/>
      <c r="AC3625"/>
      <c r="AD3625"/>
      <c r="AE3625"/>
      <c r="AH3625" s="11"/>
      <c r="AI3625" s="11"/>
      <c r="AJ3625" s="11"/>
      <c r="AK3625" s="11"/>
      <c r="AL3625" s="11"/>
      <c r="AM3625" s="11"/>
    </row>
    <row r="3626" spans="17:39" x14ac:dyDescent="0.2">
      <c r="Q3626" s="11"/>
      <c r="Z3626"/>
      <c r="AA3626"/>
      <c r="AB3626"/>
      <c r="AC3626"/>
      <c r="AD3626"/>
      <c r="AE3626"/>
      <c r="AH3626" s="11"/>
      <c r="AI3626" s="11"/>
      <c r="AJ3626" s="11"/>
      <c r="AK3626" s="11"/>
      <c r="AL3626" s="11"/>
      <c r="AM3626" s="11"/>
    </row>
    <row r="3627" spans="17:39" x14ac:dyDescent="0.2">
      <c r="Q3627" s="11"/>
      <c r="Z3627"/>
      <c r="AA3627"/>
      <c r="AB3627"/>
      <c r="AC3627"/>
      <c r="AD3627"/>
      <c r="AE3627"/>
      <c r="AH3627" s="11"/>
      <c r="AI3627" s="11"/>
      <c r="AJ3627" s="11"/>
      <c r="AK3627" s="11"/>
      <c r="AL3627" s="11"/>
      <c r="AM3627" s="11"/>
    </row>
    <row r="3628" spans="17:39" x14ac:dyDescent="0.2">
      <c r="Q3628" s="11"/>
      <c r="Z3628"/>
      <c r="AA3628"/>
      <c r="AB3628"/>
      <c r="AC3628"/>
      <c r="AD3628"/>
      <c r="AE3628"/>
      <c r="AH3628" s="11"/>
      <c r="AI3628" s="11"/>
      <c r="AJ3628" s="11"/>
      <c r="AK3628" s="11"/>
      <c r="AL3628" s="11"/>
      <c r="AM3628" s="11"/>
    </row>
    <row r="3629" spans="17:39" x14ac:dyDescent="0.2">
      <c r="Q3629" s="11"/>
      <c r="Z3629"/>
      <c r="AA3629"/>
      <c r="AB3629"/>
      <c r="AC3629"/>
      <c r="AD3629"/>
      <c r="AE3629"/>
      <c r="AH3629" s="11"/>
      <c r="AI3629" s="11"/>
      <c r="AJ3629" s="11"/>
      <c r="AK3629" s="11"/>
      <c r="AL3629" s="11"/>
      <c r="AM3629" s="11"/>
    </row>
    <row r="3630" spans="17:39" x14ac:dyDescent="0.2">
      <c r="Q3630" s="11"/>
      <c r="Z3630"/>
      <c r="AA3630"/>
      <c r="AB3630"/>
      <c r="AC3630"/>
      <c r="AD3630"/>
      <c r="AE3630"/>
      <c r="AH3630" s="11"/>
      <c r="AI3630" s="11"/>
      <c r="AJ3630" s="11"/>
      <c r="AK3630" s="11"/>
      <c r="AL3630" s="11"/>
      <c r="AM3630" s="11"/>
    </row>
    <row r="3631" spans="17:39" x14ac:dyDescent="0.2">
      <c r="Q3631" s="11"/>
      <c r="Z3631"/>
      <c r="AA3631"/>
      <c r="AB3631"/>
      <c r="AC3631"/>
      <c r="AD3631"/>
      <c r="AE3631"/>
      <c r="AH3631" s="11"/>
      <c r="AI3631" s="11"/>
      <c r="AJ3631" s="11"/>
      <c r="AK3631" s="11"/>
      <c r="AL3631" s="11"/>
      <c r="AM3631" s="11"/>
    </row>
    <row r="3632" spans="17:39" x14ac:dyDescent="0.2">
      <c r="Q3632" s="11"/>
      <c r="Z3632"/>
      <c r="AA3632"/>
      <c r="AB3632"/>
      <c r="AC3632"/>
      <c r="AD3632"/>
      <c r="AE3632"/>
      <c r="AH3632" s="11"/>
      <c r="AI3632" s="11"/>
      <c r="AJ3632" s="11"/>
      <c r="AK3632" s="11"/>
      <c r="AL3632" s="11"/>
      <c r="AM3632" s="11"/>
    </row>
    <row r="3633" spans="17:39" x14ac:dyDescent="0.2">
      <c r="Q3633" s="11"/>
      <c r="Z3633"/>
      <c r="AA3633"/>
      <c r="AB3633"/>
      <c r="AC3633"/>
      <c r="AD3633"/>
      <c r="AE3633"/>
      <c r="AH3633" s="11"/>
      <c r="AI3633" s="11"/>
      <c r="AJ3633" s="11"/>
      <c r="AK3633" s="11"/>
      <c r="AL3633" s="11"/>
      <c r="AM3633" s="11"/>
    </row>
    <row r="3634" spans="17:39" x14ac:dyDescent="0.2">
      <c r="Q3634" s="11"/>
      <c r="Z3634"/>
      <c r="AA3634"/>
      <c r="AB3634"/>
      <c r="AC3634"/>
      <c r="AD3634"/>
      <c r="AE3634"/>
      <c r="AH3634" s="11"/>
      <c r="AI3634" s="11"/>
      <c r="AJ3634" s="11"/>
      <c r="AK3634" s="11"/>
      <c r="AL3634" s="11"/>
      <c r="AM3634" s="11"/>
    </row>
    <row r="3635" spans="17:39" x14ac:dyDescent="0.2">
      <c r="Q3635" s="11"/>
      <c r="Z3635"/>
      <c r="AA3635"/>
      <c r="AB3635"/>
      <c r="AC3635"/>
      <c r="AD3635"/>
      <c r="AE3635"/>
      <c r="AH3635" s="11"/>
      <c r="AI3635" s="11"/>
      <c r="AJ3635" s="11"/>
      <c r="AK3635" s="11"/>
      <c r="AL3635" s="11"/>
      <c r="AM3635" s="11"/>
    </row>
    <row r="3636" spans="17:39" x14ac:dyDescent="0.2">
      <c r="Q3636" s="11"/>
      <c r="Z3636"/>
      <c r="AA3636"/>
      <c r="AB3636"/>
      <c r="AC3636"/>
      <c r="AD3636"/>
      <c r="AE3636"/>
      <c r="AH3636" s="11"/>
      <c r="AI3636" s="11"/>
      <c r="AJ3636" s="11"/>
      <c r="AK3636" s="11"/>
      <c r="AL3636" s="11"/>
      <c r="AM3636" s="11"/>
    </row>
    <row r="3637" spans="17:39" x14ac:dyDescent="0.2">
      <c r="Q3637" s="11"/>
      <c r="Z3637"/>
      <c r="AA3637"/>
      <c r="AB3637"/>
      <c r="AC3637"/>
      <c r="AD3637"/>
      <c r="AE3637"/>
      <c r="AH3637" s="11"/>
      <c r="AI3637" s="11"/>
      <c r="AJ3637" s="11"/>
      <c r="AK3637" s="11"/>
      <c r="AL3637" s="11"/>
      <c r="AM3637" s="11"/>
    </row>
    <row r="3638" spans="17:39" x14ac:dyDescent="0.2">
      <c r="Q3638" s="11"/>
      <c r="Z3638"/>
      <c r="AA3638"/>
      <c r="AB3638"/>
      <c r="AC3638"/>
      <c r="AD3638"/>
      <c r="AE3638"/>
      <c r="AH3638" s="11"/>
      <c r="AI3638" s="11"/>
      <c r="AJ3638" s="11"/>
      <c r="AK3638" s="11"/>
      <c r="AL3638" s="11"/>
      <c r="AM3638" s="11"/>
    </row>
    <row r="3639" spans="17:39" x14ac:dyDescent="0.2">
      <c r="Q3639" s="11"/>
      <c r="Z3639"/>
      <c r="AA3639"/>
      <c r="AB3639"/>
      <c r="AC3639"/>
      <c r="AD3639"/>
      <c r="AE3639"/>
      <c r="AH3639" s="11"/>
      <c r="AI3639" s="11"/>
      <c r="AJ3639" s="11"/>
      <c r="AK3639" s="11"/>
      <c r="AL3639" s="11"/>
      <c r="AM3639" s="11"/>
    </row>
    <row r="3640" spans="17:39" x14ac:dyDescent="0.2">
      <c r="Q3640" s="11"/>
      <c r="Z3640"/>
      <c r="AA3640"/>
      <c r="AB3640"/>
      <c r="AC3640"/>
      <c r="AD3640"/>
      <c r="AE3640"/>
      <c r="AH3640" s="11"/>
      <c r="AI3640" s="11"/>
      <c r="AJ3640" s="11"/>
      <c r="AK3640" s="11"/>
      <c r="AL3640" s="11"/>
      <c r="AM3640" s="11"/>
    </row>
    <row r="3641" spans="17:39" x14ac:dyDescent="0.2">
      <c r="Q3641" s="11"/>
      <c r="Z3641"/>
      <c r="AA3641"/>
      <c r="AB3641"/>
      <c r="AC3641"/>
      <c r="AD3641"/>
      <c r="AE3641"/>
      <c r="AH3641" s="11"/>
      <c r="AI3641" s="11"/>
      <c r="AJ3641" s="11"/>
      <c r="AK3641" s="11"/>
      <c r="AL3641" s="11"/>
      <c r="AM3641" s="11"/>
    </row>
    <row r="3642" spans="17:39" x14ac:dyDescent="0.2">
      <c r="Q3642" s="11"/>
      <c r="Z3642"/>
      <c r="AA3642"/>
      <c r="AB3642"/>
      <c r="AC3642"/>
      <c r="AD3642"/>
      <c r="AE3642"/>
      <c r="AH3642" s="11"/>
      <c r="AI3642" s="11"/>
      <c r="AJ3642" s="11"/>
      <c r="AK3642" s="11"/>
      <c r="AL3642" s="11"/>
      <c r="AM3642" s="11"/>
    </row>
    <row r="3643" spans="17:39" x14ac:dyDescent="0.2">
      <c r="Q3643" s="11"/>
      <c r="Z3643"/>
      <c r="AA3643"/>
      <c r="AB3643"/>
      <c r="AC3643"/>
      <c r="AD3643"/>
      <c r="AE3643"/>
      <c r="AH3643" s="11"/>
      <c r="AI3643" s="11"/>
      <c r="AJ3643" s="11"/>
      <c r="AK3643" s="11"/>
      <c r="AL3643" s="11"/>
      <c r="AM3643" s="11"/>
    </row>
    <row r="3644" spans="17:39" x14ac:dyDescent="0.2">
      <c r="Q3644" s="11"/>
      <c r="Z3644"/>
      <c r="AA3644"/>
      <c r="AB3644"/>
      <c r="AC3644"/>
      <c r="AD3644"/>
      <c r="AE3644"/>
      <c r="AH3644" s="11"/>
      <c r="AI3644" s="11"/>
      <c r="AJ3644" s="11"/>
      <c r="AK3644" s="11"/>
      <c r="AL3644" s="11"/>
      <c r="AM3644" s="11"/>
    </row>
    <row r="3645" spans="17:39" x14ac:dyDescent="0.2">
      <c r="Q3645" s="11"/>
      <c r="Z3645"/>
      <c r="AA3645"/>
      <c r="AB3645"/>
      <c r="AC3645"/>
      <c r="AD3645"/>
      <c r="AE3645"/>
      <c r="AH3645" s="11"/>
      <c r="AI3645" s="11"/>
      <c r="AJ3645" s="11"/>
      <c r="AK3645" s="11"/>
      <c r="AL3645" s="11"/>
      <c r="AM3645" s="11"/>
    </row>
    <row r="3646" spans="17:39" x14ac:dyDescent="0.2">
      <c r="Q3646" s="11"/>
      <c r="Z3646"/>
      <c r="AA3646"/>
      <c r="AB3646"/>
      <c r="AC3646"/>
      <c r="AD3646"/>
      <c r="AE3646"/>
      <c r="AH3646" s="11"/>
      <c r="AI3646" s="11"/>
      <c r="AJ3646" s="11"/>
      <c r="AK3646" s="11"/>
      <c r="AL3646" s="11"/>
      <c r="AM3646" s="11"/>
    </row>
    <row r="3647" spans="17:39" x14ac:dyDescent="0.2">
      <c r="Q3647" s="11"/>
      <c r="Z3647"/>
      <c r="AA3647"/>
      <c r="AB3647"/>
      <c r="AC3647"/>
      <c r="AD3647"/>
      <c r="AE3647"/>
      <c r="AH3647" s="11"/>
      <c r="AI3647" s="11"/>
      <c r="AJ3647" s="11"/>
      <c r="AK3647" s="11"/>
      <c r="AL3647" s="11"/>
      <c r="AM3647" s="11"/>
    </row>
    <row r="3648" spans="17:39" x14ac:dyDescent="0.2">
      <c r="Q3648" s="11"/>
      <c r="Z3648"/>
      <c r="AA3648"/>
      <c r="AB3648"/>
      <c r="AC3648"/>
      <c r="AD3648"/>
      <c r="AE3648"/>
      <c r="AH3648" s="11"/>
      <c r="AI3648" s="11"/>
      <c r="AJ3648" s="11"/>
      <c r="AK3648" s="11"/>
      <c r="AL3648" s="11"/>
      <c r="AM3648" s="11"/>
    </row>
    <row r="3649" spans="17:39" x14ac:dyDescent="0.2">
      <c r="Q3649" s="11"/>
      <c r="Z3649"/>
      <c r="AA3649"/>
      <c r="AB3649"/>
      <c r="AC3649"/>
      <c r="AD3649"/>
      <c r="AE3649"/>
      <c r="AH3649" s="11"/>
      <c r="AI3649" s="11"/>
      <c r="AJ3649" s="11"/>
      <c r="AK3649" s="11"/>
      <c r="AL3649" s="11"/>
      <c r="AM3649" s="11"/>
    </row>
    <row r="3650" spans="17:39" x14ac:dyDescent="0.2">
      <c r="Q3650" s="11"/>
      <c r="Z3650"/>
      <c r="AA3650"/>
      <c r="AB3650"/>
      <c r="AC3650"/>
      <c r="AD3650"/>
      <c r="AE3650"/>
      <c r="AH3650" s="11"/>
      <c r="AI3650" s="11"/>
      <c r="AJ3650" s="11"/>
      <c r="AK3650" s="11"/>
      <c r="AL3650" s="11"/>
      <c r="AM3650" s="11"/>
    </row>
    <row r="3651" spans="17:39" x14ac:dyDescent="0.2">
      <c r="Q3651" s="11"/>
      <c r="Z3651"/>
      <c r="AA3651"/>
      <c r="AB3651"/>
      <c r="AC3651"/>
      <c r="AD3651"/>
      <c r="AE3651"/>
      <c r="AH3651" s="11"/>
      <c r="AI3651" s="11"/>
      <c r="AJ3651" s="11"/>
      <c r="AK3651" s="11"/>
      <c r="AL3651" s="11"/>
      <c r="AM3651" s="11"/>
    </row>
    <row r="3652" spans="17:39" x14ac:dyDescent="0.2">
      <c r="Q3652" s="11"/>
      <c r="Z3652"/>
      <c r="AA3652"/>
      <c r="AB3652"/>
      <c r="AC3652"/>
      <c r="AD3652"/>
      <c r="AE3652"/>
      <c r="AH3652" s="11"/>
      <c r="AI3652" s="11"/>
      <c r="AJ3652" s="11"/>
      <c r="AK3652" s="11"/>
      <c r="AL3652" s="11"/>
      <c r="AM3652" s="11"/>
    </row>
    <row r="3653" spans="17:39" x14ac:dyDescent="0.2">
      <c r="Q3653" s="11"/>
      <c r="Z3653"/>
      <c r="AA3653"/>
      <c r="AB3653"/>
      <c r="AC3653"/>
      <c r="AD3653"/>
      <c r="AE3653"/>
      <c r="AH3653" s="11"/>
      <c r="AI3653" s="11"/>
      <c r="AJ3653" s="11"/>
      <c r="AK3653" s="11"/>
      <c r="AL3653" s="11"/>
      <c r="AM3653" s="11"/>
    </row>
    <row r="3654" spans="17:39" x14ac:dyDescent="0.2">
      <c r="Q3654" s="11"/>
      <c r="Z3654"/>
      <c r="AA3654"/>
      <c r="AB3654"/>
      <c r="AC3654"/>
      <c r="AD3654"/>
      <c r="AE3654"/>
      <c r="AH3654" s="11"/>
      <c r="AI3654" s="11"/>
      <c r="AJ3654" s="11"/>
      <c r="AK3654" s="11"/>
      <c r="AL3654" s="11"/>
      <c r="AM3654" s="11"/>
    </row>
    <row r="3655" spans="17:39" x14ac:dyDescent="0.2">
      <c r="Q3655" s="11"/>
      <c r="Z3655"/>
      <c r="AA3655"/>
      <c r="AB3655"/>
      <c r="AC3655"/>
      <c r="AD3655"/>
      <c r="AE3655"/>
      <c r="AH3655" s="11"/>
      <c r="AI3655" s="11"/>
      <c r="AJ3655" s="11"/>
      <c r="AK3655" s="11"/>
      <c r="AL3655" s="11"/>
      <c r="AM3655" s="11"/>
    </row>
    <row r="3656" spans="17:39" x14ac:dyDescent="0.2">
      <c r="Q3656" s="11"/>
      <c r="Z3656"/>
      <c r="AA3656"/>
      <c r="AB3656"/>
      <c r="AC3656"/>
      <c r="AD3656"/>
      <c r="AE3656"/>
      <c r="AH3656" s="11"/>
      <c r="AI3656" s="11"/>
      <c r="AJ3656" s="11"/>
      <c r="AK3656" s="11"/>
      <c r="AL3656" s="11"/>
      <c r="AM3656" s="11"/>
    </row>
    <row r="3657" spans="17:39" x14ac:dyDescent="0.2">
      <c r="Q3657" s="11"/>
      <c r="Z3657"/>
      <c r="AA3657"/>
      <c r="AB3657"/>
      <c r="AC3657"/>
      <c r="AD3657"/>
      <c r="AE3657"/>
      <c r="AH3657" s="11"/>
      <c r="AI3657" s="11"/>
      <c r="AJ3657" s="11"/>
      <c r="AK3657" s="11"/>
      <c r="AL3657" s="11"/>
      <c r="AM3657" s="11"/>
    </row>
    <row r="3658" spans="17:39" x14ac:dyDescent="0.2">
      <c r="Q3658" s="11"/>
      <c r="Z3658"/>
      <c r="AA3658"/>
      <c r="AB3658"/>
      <c r="AC3658"/>
      <c r="AD3658"/>
      <c r="AE3658"/>
      <c r="AH3658" s="11"/>
      <c r="AI3658" s="11"/>
      <c r="AJ3658" s="11"/>
      <c r="AK3658" s="11"/>
      <c r="AL3658" s="11"/>
      <c r="AM3658" s="11"/>
    </row>
    <row r="3659" spans="17:39" x14ac:dyDescent="0.2">
      <c r="Q3659" s="11"/>
      <c r="Z3659"/>
      <c r="AA3659"/>
      <c r="AB3659"/>
      <c r="AC3659"/>
      <c r="AD3659"/>
      <c r="AE3659"/>
      <c r="AH3659" s="11"/>
      <c r="AI3659" s="11"/>
      <c r="AJ3659" s="11"/>
      <c r="AK3659" s="11"/>
      <c r="AL3659" s="11"/>
      <c r="AM3659" s="11"/>
    </row>
    <row r="3660" spans="17:39" x14ac:dyDescent="0.2">
      <c r="Q3660" s="11"/>
      <c r="Z3660"/>
      <c r="AA3660"/>
      <c r="AB3660"/>
      <c r="AC3660"/>
      <c r="AD3660"/>
      <c r="AE3660"/>
      <c r="AH3660" s="11"/>
      <c r="AI3660" s="11"/>
      <c r="AJ3660" s="11"/>
      <c r="AK3660" s="11"/>
      <c r="AL3660" s="11"/>
      <c r="AM3660" s="11"/>
    </row>
    <row r="3661" spans="17:39" x14ac:dyDescent="0.2">
      <c r="Q3661" s="11"/>
      <c r="Z3661"/>
      <c r="AA3661"/>
      <c r="AB3661"/>
      <c r="AC3661"/>
      <c r="AD3661"/>
      <c r="AE3661"/>
      <c r="AH3661" s="11"/>
      <c r="AI3661" s="11"/>
      <c r="AJ3661" s="11"/>
      <c r="AK3661" s="11"/>
      <c r="AL3661" s="11"/>
      <c r="AM3661" s="11"/>
    </row>
    <row r="3662" spans="17:39" x14ac:dyDescent="0.2">
      <c r="Q3662" s="11"/>
      <c r="Z3662"/>
      <c r="AA3662"/>
      <c r="AB3662"/>
      <c r="AC3662"/>
      <c r="AD3662"/>
      <c r="AE3662"/>
      <c r="AH3662" s="11"/>
      <c r="AI3662" s="11"/>
      <c r="AJ3662" s="11"/>
      <c r="AK3662" s="11"/>
      <c r="AL3662" s="11"/>
      <c r="AM3662" s="11"/>
    </row>
    <row r="3663" spans="17:39" x14ac:dyDescent="0.2">
      <c r="Q3663" s="11"/>
      <c r="Z3663"/>
      <c r="AA3663"/>
      <c r="AB3663"/>
      <c r="AC3663"/>
      <c r="AD3663"/>
      <c r="AE3663"/>
      <c r="AH3663" s="11"/>
      <c r="AI3663" s="11"/>
      <c r="AJ3663" s="11"/>
      <c r="AK3663" s="11"/>
      <c r="AL3663" s="11"/>
      <c r="AM3663" s="11"/>
    </row>
    <row r="3664" spans="17:39" x14ac:dyDescent="0.2">
      <c r="Q3664" s="11"/>
      <c r="Z3664"/>
      <c r="AA3664"/>
      <c r="AB3664"/>
      <c r="AC3664"/>
      <c r="AD3664"/>
      <c r="AE3664"/>
      <c r="AH3664" s="11"/>
      <c r="AI3664" s="11"/>
      <c r="AJ3664" s="11"/>
      <c r="AK3664" s="11"/>
      <c r="AL3664" s="11"/>
      <c r="AM3664" s="11"/>
    </row>
    <row r="3665" spans="17:39" x14ac:dyDescent="0.2">
      <c r="Q3665" s="11"/>
      <c r="Z3665"/>
      <c r="AA3665"/>
      <c r="AB3665"/>
      <c r="AC3665"/>
      <c r="AD3665"/>
      <c r="AE3665"/>
      <c r="AH3665" s="11"/>
      <c r="AI3665" s="11"/>
      <c r="AJ3665" s="11"/>
      <c r="AK3665" s="11"/>
      <c r="AL3665" s="11"/>
      <c r="AM3665" s="11"/>
    </row>
    <row r="3666" spans="17:39" x14ac:dyDescent="0.2">
      <c r="Q3666" s="11"/>
      <c r="Z3666"/>
      <c r="AA3666"/>
      <c r="AB3666"/>
      <c r="AC3666"/>
      <c r="AD3666"/>
      <c r="AE3666"/>
      <c r="AH3666" s="11"/>
      <c r="AI3666" s="11"/>
      <c r="AJ3666" s="11"/>
      <c r="AK3666" s="11"/>
      <c r="AL3666" s="11"/>
      <c r="AM3666" s="11"/>
    </row>
    <row r="3667" spans="17:39" x14ac:dyDescent="0.2">
      <c r="Q3667" s="11"/>
      <c r="Z3667"/>
      <c r="AA3667"/>
      <c r="AB3667"/>
      <c r="AC3667"/>
      <c r="AD3667"/>
      <c r="AE3667"/>
      <c r="AH3667" s="11"/>
      <c r="AI3667" s="11"/>
      <c r="AJ3667" s="11"/>
      <c r="AK3667" s="11"/>
      <c r="AL3667" s="11"/>
      <c r="AM3667" s="11"/>
    </row>
    <row r="3668" spans="17:39" x14ac:dyDescent="0.2">
      <c r="Q3668" s="11"/>
      <c r="Z3668"/>
      <c r="AA3668"/>
      <c r="AB3668"/>
      <c r="AC3668"/>
      <c r="AD3668"/>
      <c r="AE3668"/>
      <c r="AH3668" s="11"/>
      <c r="AI3668" s="11"/>
      <c r="AJ3668" s="11"/>
      <c r="AK3668" s="11"/>
      <c r="AL3668" s="11"/>
      <c r="AM3668" s="11"/>
    </row>
    <row r="3669" spans="17:39" x14ac:dyDescent="0.2">
      <c r="Q3669" s="11"/>
      <c r="Z3669"/>
      <c r="AA3669"/>
      <c r="AB3669"/>
      <c r="AC3669"/>
      <c r="AD3669"/>
      <c r="AE3669"/>
      <c r="AH3669" s="11"/>
      <c r="AI3669" s="11"/>
      <c r="AJ3669" s="11"/>
      <c r="AK3669" s="11"/>
      <c r="AL3669" s="11"/>
      <c r="AM3669" s="11"/>
    </row>
    <row r="3670" spans="17:39" x14ac:dyDescent="0.2">
      <c r="Q3670" s="11"/>
      <c r="Z3670"/>
      <c r="AA3670"/>
      <c r="AB3670"/>
      <c r="AC3670"/>
      <c r="AD3670"/>
      <c r="AE3670"/>
      <c r="AH3670" s="11"/>
      <c r="AI3670" s="11"/>
      <c r="AJ3670" s="11"/>
      <c r="AK3670" s="11"/>
      <c r="AL3670" s="11"/>
      <c r="AM3670" s="11"/>
    </row>
    <row r="3671" spans="17:39" x14ac:dyDescent="0.2">
      <c r="Q3671" s="11"/>
      <c r="Z3671"/>
      <c r="AA3671"/>
      <c r="AB3671"/>
      <c r="AC3671"/>
      <c r="AD3671"/>
      <c r="AE3671"/>
      <c r="AH3671" s="11"/>
      <c r="AI3671" s="11"/>
      <c r="AJ3671" s="11"/>
      <c r="AK3671" s="11"/>
      <c r="AL3671" s="11"/>
      <c r="AM3671" s="11"/>
    </row>
    <row r="3672" spans="17:39" x14ac:dyDescent="0.2">
      <c r="Q3672" s="11"/>
      <c r="Z3672"/>
      <c r="AA3672"/>
      <c r="AB3672"/>
      <c r="AC3672"/>
      <c r="AD3672"/>
      <c r="AE3672"/>
      <c r="AH3672" s="11"/>
      <c r="AI3672" s="11"/>
      <c r="AJ3672" s="11"/>
      <c r="AK3672" s="11"/>
      <c r="AL3672" s="11"/>
      <c r="AM3672" s="11"/>
    </row>
    <row r="3673" spans="17:39" x14ac:dyDescent="0.2">
      <c r="Q3673" s="11"/>
      <c r="Z3673"/>
      <c r="AA3673"/>
      <c r="AB3673"/>
      <c r="AC3673"/>
      <c r="AD3673"/>
      <c r="AE3673"/>
      <c r="AH3673" s="11"/>
      <c r="AI3673" s="11"/>
      <c r="AJ3673" s="11"/>
      <c r="AK3673" s="11"/>
      <c r="AL3673" s="11"/>
      <c r="AM3673" s="11"/>
    </row>
    <row r="3674" spans="17:39" x14ac:dyDescent="0.2">
      <c r="Q3674" s="11"/>
      <c r="Z3674"/>
      <c r="AA3674"/>
      <c r="AB3674"/>
      <c r="AC3674"/>
      <c r="AD3674"/>
      <c r="AE3674"/>
      <c r="AH3674" s="11"/>
      <c r="AI3674" s="11"/>
      <c r="AJ3674" s="11"/>
      <c r="AK3674" s="11"/>
      <c r="AL3674" s="11"/>
      <c r="AM3674" s="11"/>
    </row>
    <row r="3675" spans="17:39" x14ac:dyDescent="0.2">
      <c r="Q3675" s="11"/>
      <c r="Z3675"/>
      <c r="AA3675"/>
      <c r="AB3675"/>
      <c r="AC3675"/>
      <c r="AD3675"/>
      <c r="AE3675"/>
      <c r="AH3675" s="11"/>
      <c r="AI3675" s="11"/>
      <c r="AJ3675" s="11"/>
      <c r="AK3675" s="11"/>
      <c r="AL3675" s="11"/>
      <c r="AM3675" s="11"/>
    </row>
    <row r="3676" spans="17:39" x14ac:dyDescent="0.2">
      <c r="Q3676" s="11"/>
      <c r="Z3676"/>
      <c r="AA3676"/>
      <c r="AB3676"/>
      <c r="AC3676"/>
      <c r="AD3676"/>
      <c r="AE3676"/>
      <c r="AH3676" s="11"/>
      <c r="AI3676" s="11"/>
      <c r="AJ3676" s="11"/>
      <c r="AK3676" s="11"/>
      <c r="AL3676" s="11"/>
      <c r="AM3676" s="11"/>
    </row>
    <row r="3677" spans="17:39" x14ac:dyDescent="0.2">
      <c r="Q3677" s="11"/>
      <c r="Z3677"/>
      <c r="AA3677"/>
      <c r="AB3677"/>
      <c r="AC3677"/>
      <c r="AD3677"/>
      <c r="AE3677"/>
      <c r="AH3677" s="11"/>
      <c r="AI3677" s="11"/>
      <c r="AJ3677" s="11"/>
      <c r="AK3677" s="11"/>
      <c r="AL3677" s="11"/>
      <c r="AM3677" s="11"/>
    </row>
    <row r="3678" spans="17:39" x14ac:dyDescent="0.2">
      <c r="Q3678" s="11"/>
      <c r="Z3678"/>
      <c r="AA3678"/>
      <c r="AB3678"/>
      <c r="AC3678"/>
      <c r="AD3678"/>
      <c r="AE3678"/>
      <c r="AH3678" s="11"/>
      <c r="AI3678" s="11"/>
      <c r="AJ3678" s="11"/>
      <c r="AK3678" s="11"/>
      <c r="AL3678" s="11"/>
      <c r="AM3678" s="11"/>
    </row>
    <row r="3679" spans="17:39" x14ac:dyDescent="0.2">
      <c r="Q3679" s="11"/>
      <c r="Z3679"/>
      <c r="AA3679"/>
      <c r="AB3679"/>
      <c r="AC3679"/>
      <c r="AD3679"/>
      <c r="AE3679"/>
      <c r="AH3679" s="11"/>
      <c r="AI3679" s="11"/>
      <c r="AJ3679" s="11"/>
      <c r="AK3679" s="11"/>
      <c r="AL3679" s="11"/>
      <c r="AM3679" s="11"/>
    </row>
    <row r="3680" spans="17:39" x14ac:dyDescent="0.2">
      <c r="Q3680" s="11"/>
      <c r="Z3680"/>
      <c r="AA3680"/>
      <c r="AB3680"/>
      <c r="AC3680"/>
      <c r="AD3680"/>
      <c r="AE3680"/>
      <c r="AH3680" s="11"/>
      <c r="AI3680" s="11"/>
      <c r="AJ3680" s="11"/>
      <c r="AK3680" s="11"/>
      <c r="AL3680" s="11"/>
      <c r="AM3680" s="11"/>
    </row>
    <row r="3681" spans="17:39" x14ac:dyDescent="0.2">
      <c r="Q3681" s="11"/>
      <c r="Z3681"/>
      <c r="AA3681"/>
      <c r="AB3681"/>
      <c r="AC3681"/>
      <c r="AD3681"/>
      <c r="AE3681"/>
      <c r="AH3681" s="11"/>
      <c r="AI3681" s="11"/>
      <c r="AJ3681" s="11"/>
      <c r="AK3681" s="11"/>
      <c r="AL3681" s="11"/>
      <c r="AM3681" s="11"/>
    </row>
    <row r="3682" spans="17:39" x14ac:dyDescent="0.2">
      <c r="Q3682" s="11"/>
      <c r="Z3682"/>
      <c r="AA3682"/>
      <c r="AB3682"/>
      <c r="AC3682"/>
      <c r="AD3682"/>
      <c r="AE3682"/>
      <c r="AH3682" s="11"/>
      <c r="AI3682" s="11"/>
      <c r="AJ3682" s="11"/>
      <c r="AK3682" s="11"/>
      <c r="AL3682" s="11"/>
      <c r="AM3682" s="11"/>
    </row>
    <row r="3683" spans="17:39" x14ac:dyDescent="0.2">
      <c r="Q3683" s="11"/>
      <c r="Z3683"/>
      <c r="AA3683"/>
      <c r="AB3683"/>
      <c r="AC3683"/>
      <c r="AD3683"/>
      <c r="AE3683"/>
      <c r="AH3683" s="11"/>
      <c r="AI3683" s="11"/>
      <c r="AJ3683" s="11"/>
      <c r="AK3683" s="11"/>
      <c r="AL3683" s="11"/>
      <c r="AM3683" s="11"/>
    </row>
    <row r="3684" spans="17:39" x14ac:dyDescent="0.2">
      <c r="Q3684" s="11"/>
      <c r="Z3684"/>
      <c r="AA3684"/>
      <c r="AB3684"/>
      <c r="AC3684"/>
      <c r="AD3684"/>
      <c r="AE3684"/>
      <c r="AH3684" s="11"/>
      <c r="AI3684" s="11"/>
      <c r="AJ3684" s="11"/>
      <c r="AK3684" s="11"/>
      <c r="AL3684" s="11"/>
      <c r="AM3684" s="11"/>
    </row>
    <row r="3685" spans="17:39" x14ac:dyDescent="0.2">
      <c r="Q3685" s="11"/>
      <c r="Z3685"/>
      <c r="AA3685"/>
      <c r="AB3685"/>
      <c r="AC3685"/>
      <c r="AD3685"/>
      <c r="AE3685"/>
      <c r="AH3685" s="11"/>
      <c r="AI3685" s="11"/>
      <c r="AJ3685" s="11"/>
      <c r="AK3685" s="11"/>
      <c r="AL3685" s="11"/>
      <c r="AM3685" s="11"/>
    </row>
    <row r="3686" spans="17:39" x14ac:dyDescent="0.2">
      <c r="Q3686" s="11"/>
      <c r="Z3686"/>
      <c r="AA3686"/>
      <c r="AB3686"/>
      <c r="AC3686"/>
      <c r="AD3686"/>
      <c r="AE3686"/>
      <c r="AH3686" s="11"/>
      <c r="AI3686" s="11"/>
      <c r="AJ3686" s="11"/>
      <c r="AK3686" s="11"/>
      <c r="AL3686" s="11"/>
      <c r="AM3686" s="11"/>
    </row>
    <row r="3687" spans="17:39" x14ac:dyDescent="0.2">
      <c r="Q3687" s="11"/>
      <c r="Z3687"/>
      <c r="AA3687"/>
      <c r="AB3687"/>
      <c r="AC3687"/>
      <c r="AD3687"/>
      <c r="AE3687"/>
      <c r="AH3687" s="11"/>
      <c r="AI3687" s="11"/>
      <c r="AJ3687" s="11"/>
      <c r="AK3687" s="11"/>
      <c r="AL3687" s="11"/>
      <c r="AM3687" s="11"/>
    </row>
    <row r="3688" spans="17:39" x14ac:dyDescent="0.2">
      <c r="Q3688" s="11"/>
      <c r="Z3688"/>
      <c r="AA3688"/>
      <c r="AB3688"/>
      <c r="AC3688"/>
      <c r="AD3688"/>
      <c r="AE3688"/>
      <c r="AH3688" s="11"/>
      <c r="AI3688" s="11"/>
      <c r="AJ3688" s="11"/>
      <c r="AK3688" s="11"/>
      <c r="AL3688" s="11"/>
      <c r="AM3688" s="11"/>
    </row>
    <row r="3689" spans="17:39" x14ac:dyDescent="0.2">
      <c r="Q3689" s="11"/>
      <c r="Z3689"/>
      <c r="AA3689"/>
      <c r="AB3689"/>
      <c r="AC3689"/>
      <c r="AD3689"/>
      <c r="AE3689"/>
      <c r="AH3689" s="11"/>
      <c r="AI3689" s="11"/>
      <c r="AJ3689" s="11"/>
      <c r="AK3689" s="11"/>
      <c r="AL3689" s="11"/>
      <c r="AM3689" s="11"/>
    </row>
    <row r="3690" spans="17:39" x14ac:dyDescent="0.2">
      <c r="Q3690" s="11"/>
      <c r="Z3690"/>
      <c r="AA3690"/>
      <c r="AB3690"/>
      <c r="AC3690"/>
      <c r="AD3690"/>
      <c r="AE3690"/>
      <c r="AH3690" s="11"/>
      <c r="AI3690" s="11"/>
      <c r="AJ3690" s="11"/>
      <c r="AK3690" s="11"/>
      <c r="AL3690" s="11"/>
      <c r="AM3690" s="11"/>
    </row>
    <row r="3691" spans="17:39" x14ac:dyDescent="0.2">
      <c r="Q3691" s="11"/>
      <c r="Z3691"/>
      <c r="AA3691"/>
      <c r="AB3691"/>
      <c r="AC3691"/>
      <c r="AD3691"/>
      <c r="AE3691"/>
      <c r="AH3691" s="11"/>
      <c r="AI3691" s="11"/>
      <c r="AJ3691" s="11"/>
      <c r="AK3691" s="11"/>
      <c r="AL3691" s="11"/>
      <c r="AM3691" s="11"/>
    </row>
    <row r="3692" spans="17:39" x14ac:dyDescent="0.2">
      <c r="Q3692" s="11"/>
      <c r="Z3692"/>
      <c r="AA3692"/>
      <c r="AB3692"/>
      <c r="AC3692"/>
      <c r="AD3692"/>
      <c r="AE3692"/>
      <c r="AH3692" s="11"/>
      <c r="AI3692" s="11"/>
      <c r="AJ3692" s="11"/>
      <c r="AK3692" s="11"/>
      <c r="AL3692" s="11"/>
      <c r="AM3692" s="11"/>
    </row>
    <row r="3693" spans="17:39" x14ac:dyDescent="0.2">
      <c r="Q3693" s="11"/>
      <c r="Z3693"/>
      <c r="AA3693"/>
      <c r="AB3693"/>
      <c r="AC3693"/>
      <c r="AD3693"/>
      <c r="AE3693"/>
      <c r="AH3693" s="11"/>
      <c r="AI3693" s="11"/>
      <c r="AJ3693" s="11"/>
      <c r="AK3693" s="11"/>
      <c r="AL3693" s="11"/>
      <c r="AM3693" s="11"/>
    </row>
    <row r="3694" spans="17:39" x14ac:dyDescent="0.2">
      <c r="Q3694" s="11"/>
      <c r="Z3694"/>
      <c r="AA3694"/>
      <c r="AB3694"/>
      <c r="AC3694"/>
      <c r="AD3694"/>
      <c r="AE3694"/>
      <c r="AH3694" s="11"/>
      <c r="AI3694" s="11"/>
      <c r="AJ3694" s="11"/>
      <c r="AK3694" s="11"/>
      <c r="AL3694" s="11"/>
      <c r="AM3694" s="11"/>
    </row>
    <row r="3695" spans="17:39" x14ac:dyDescent="0.2">
      <c r="Q3695" s="11"/>
      <c r="Z3695"/>
      <c r="AA3695"/>
      <c r="AB3695"/>
      <c r="AC3695"/>
      <c r="AD3695"/>
      <c r="AE3695"/>
      <c r="AH3695" s="11"/>
      <c r="AI3695" s="11"/>
      <c r="AJ3695" s="11"/>
      <c r="AK3695" s="11"/>
      <c r="AL3695" s="11"/>
      <c r="AM3695" s="11"/>
    </row>
    <row r="3696" spans="17:39" x14ac:dyDescent="0.2">
      <c r="Q3696" s="11"/>
      <c r="Z3696"/>
      <c r="AA3696"/>
      <c r="AB3696"/>
      <c r="AC3696"/>
      <c r="AD3696"/>
      <c r="AE3696"/>
      <c r="AH3696" s="11"/>
      <c r="AI3696" s="11"/>
      <c r="AJ3696" s="11"/>
      <c r="AK3696" s="11"/>
      <c r="AL3696" s="11"/>
      <c r="AM3696" s="11"/>
    </row>
    <row r="3697" spans="17:39" x14ac:dyDescent="0.2">
      <c r="Q3697" s="11"/>
      <c r="Z3697"/>
      <c r="AA3697"/>
      <c r="AB3697"/>
      <c r="AC3697"/>
      <c r="AD3697"/>
      <c r="AE3697"/>
      <c r="AH3697" s="11"/>
      <c r="AI3697" s="11"/>
      <c r="AJ3697" s="11"/>
      <c r="AK3697" s="11"/>
      <c r="AL3697" s="11"/>
      <c r="AM3697" s="11"/>
    </row>
    <row r="3698" spans="17:39" x14ac:dyDescent="0.2">
      <c r="Q3698" s="11"/>
      <c r="Z3698"/>
      <c r="AA3698"/>
      <c r="AB3698"/>
      <c r="AC3698"/>
      <c r="AD3698"/>
      <c r="AE3698"/>
      <c r="AH3698" s="11"/>
      <c r="AI3698" s="11"/>
      <c r="AJ3698" s="11"/>
      <c r="AK3698" s="11"/>
      <c r="AL3698" s="11"/>
      <c r="AM3698" s="11"/>
    </row>
    <row r="3699" spans="17:39" x14ac:dyDescent="0.2">
      <c r="Q3699" s="11"/>
      <c r="Z3699"/>
      <c r="AA3699"/>
      <c r="AB3699"/>
      <c r="AC3699"/>
      <c r="AD3699"/>
      <c r="AE3699"/>
      <c r="AH3699" s="11"/>
      <c r="AI3699" s="11"/>
      <c r="AJ3699" s="11"/>
      <c r="AK3699" s="11"/>
      <c r="AL3699" s="11"/>
      <c r="AM3699" s="11"/>
    </row>
    <row r="3700" spans="17:39" x14ac:dyDescent="0.2">
      <c r="Q3700" s="11"/>
      <c r="Z3700"/>
      <c r="AA3700"/>
      <c r="AB3700"/>
      <c r="AC3700"/>
      <c r="AD3700"/>
      <c r="AE3700"/>
      <c r="AH3700" s="11"/>
      <c r="AI3700" s="11"/>
      <c r="AJ3700" s="11"/>
      <c r="AK3700" s="11"/>
      <c r="AL3700" s="11"/>
      <c r="AM3700" s="11"/>
    </row>
    <row r="3701" spans="17:39" x14ac:dyDescent="0.2">
      <c r="Q3701" s="11"/>
      <c r="Z3701"/>
      <c r="AA3701"/>
      <c r="AB3701"/>
      <c r="AC3701"/>
      <c r="AD3701"/>
      <c r="AE3701"/>
      <c r="AH3701" s="11"/>
      <c r="AI3701" s="11"/>
      <c r="AJ3701" s="11"/>
      <c r="AK3701" s="11"/>
      <c r="AL3701" s="11"/>
      <c r="AM3701" s="11"/>
    </row>
    <row r="3702" spans="17:39" x14ac:dyDescent="0.2">
      <c r="Q3702" s="11"/>
      <c r="Z3702"/>
      <c r="AA3702"/>
      <c r="AB3702"/>
      <c r="AC3702"/>
      <c r="AD3702"/>
      <c r="AE3702"/>
      <c r="AH3702" s="11"/>
      <c r="AI3702" s="11"/>
      <c r="AJ3702" s="11"/>
      <c r="AK3702" s="11"/>
      <c r="AL3702" s="11"/>
      <c r="AM3702" s="11"/>
    </row>
    <row r="3703" spans="17:39" x14ac:dyDescent="0.2">
      <c r="Q3703" s="11"/>
      <c r="Z3703"/>
      <c r="AA3703"/>
      <c r="AB3703"/>
      <c r="AC3703"/>
      <c r="AD3703"/>
      <c r="AE3703"/>
      <c r="AH3703" s="11"/>
      <c r="AI3703" s="11"/>
      <c r="AJ3703" s="11"/>
      <c r="AK3703" s="11"/>
      <c r="AL3703" s="11"/>
      <c r="AM3703" s="11"/>
    </row>
    <row r="3704" spans="17:39" x14ac:dyDescent="0.2">
      <c r="Q3704" s="11"/>
      <c r="Z3704"/>
      <c r="AA3704"/>
      <c r="AB3704"/>
      <c r="AC3704"/>
      <c r="AD3704"/>
      <c r="AE3704"/>
      <c r="AH3704" s="11"/>
      <c r="AI3704" s="11"/>
      <c r="AJ3704" s="11"/>
      <c r="AK3704" s="11"/>
      <c r="AL3704" s="11"/>
      <c r="AM3704" s="11"/>
    </row>
    <row r="3705" spans="17:39" x14ac:dyDescent="0.2">
      <c r="Q3705" s="11"/>
      <c r="Z3705"/>
      <c r="AA3705"/>
      <c r="AB3705"/>
      <c r="AC3705"/>
      <c r="AD3705"/>
      <c r="AE3705"/>
      <c r="AH3705" s="11"/>
      <c r="AI3705" s="11"/>
      <c r="AJ3705" s="11"/>
      <c r="AK3705" s="11"/>
      <c r="AL3705" s="11"/>
      <c r="AM3705" s="11"/>
    </row>
    <row r="3706" spans="17:39" x14ac:dyDescent="0.2">
      <c r="Q3706" s="11"/>
      <c r="Z3706"/>
      <c r="AA3706"/>
      <c r="AB3706"/>
      <c r="AC3706"/>
      <c r="AD3706"/>
      <c r="AE3706"/>
      <c r="AH3706" s="11"/>
      <c r="AI3706" s="11"/>
      <c r="AJ3706" s="11"/>
      <c r="AK3706" s="11"/>
      <c r="AL3706" s="11"/>
      <c r="AM3706" s="11"/>
    </row>
    <row r="3707" spans="17:39" x14ac:dyDescent="0.2">
      <c r="Q3707" s="11"/>
      <c r="Z3707"/>
      <c r="AA3707"/>
      <c r="AB3707"/>
      <c r="AC3707"/>
      <c r="AD3707"/>
      <c r="AE3707"/>
      <c r="AH3707" s="11"/>
      <c r="AI3707" s="11"/>
      <c r="AJ3707" s="11"/>
      <c r="AK3707" s="11"/>
      <c r="AL3707" s="11"/>
      <c r="AM3707" s="11"/>
    </row>
    <row r="3708" spans="17:39" x14ac:dyDescent="0.2">
      <c r="Q3708" s="11"/>
      <c r="Z3708"/>
      <c r="AA3708"/>
      <c r="AB3708"/>
      <c r="AC3708"/>
      <c r="AD3708"/>
      <c r="AE3708"/>
      <c r="AH3708" s="11"/>
      <c r="AI3708" s="11"/>
      <c r="AJ3708" s="11"/>
      <c r="AK3708" s="11"/>
      <c r="AL3708" s="11"/>
      <c r="AM3708" s="11"/>
    </row>
    <row r="3709" spans="17:39" x14ac:dyDescent="0.2">
      <c r="Q3709" s="11"/>
      <c r="Z3709"/>
      <c r="AA3709"/>
      <c r="AB3709"/>
      <c r="AC3709"/>
      <c r="AD3709"/>
      <c r="AE3709"/>
      <c r="AH3709" s="11"/>
      <c r="AI3709" s="11"/>
      <c r="AJ3709" s="11"/>
      <c r="AK3709" s="11"/>
      <c r="AL3709" s="11"/>
      <c r="AM3709" s="11"/>
    </row>
    <row r="3710" spans="17:39" x14ac:dyDescent="0.2">
      <c r="Q3710" s="11"/>
      <c r="Z3710"/>
      <c r="AA3710"/>
      <c r="AB3710"/>
      <c r="AC3710"/>
      <c r="AD3710"/>
      <c r="AE3710"/>
      <c r="AH3710" s="11"/>
      <c r="AI3710" s="11"/>
      <c r="AJ3710" s="11"/>
      <c r="AK3710" s="11"/>
      <c r="AL3710" s="11"/>
      <c r="AM3710" s="11"/>
    </row>
    <row r="3711" spans="17:39" x14ac:dyDescent="0.2">
      <c r="Q3711" s="11"/>
      <c r="Z3711"/>
      <c r="AA3711"/>
      <c r="AB3711"/>
      <c r="AC3711"/>
      <c r="AD3711"/>
      <c r="AE3711"/>
      <c r="AH3711" s="11"/>
      <c r="AI3711" s="11"/>
      <c r="AJ3711" s="11"/>
      <c r="AK3711" s="11"/>
      <c r="AL3711" s="11"/>
      <c r="AM3711" s="11"/>
    </row>
    <row r="3712" spans="17:39" x14ac:dyDescent="0.2">
      <c r="Q3712" s="11"/>
      <c r="Z3712"/>
      <c r="AA3712"/>
      <c r="AB3712"/>
      <c r="AC3712"/>
      <c r="AD3712"/>
      <c r="AE3712"/>
      <c r="AH3712" s="11"/>
      <c r="AI3712" s="11"/>
      <c r="AJ3712" s="11"/>
      <c r="AK3712" s="11"/>
      <c r="AL3712" s="11"/>
      <c r="AM3712" s="11"/>
    </row>
    <row r="3713" spans="17:39" x14ac:dyDescent="0.2">
      <c r="Q3713" s="11"/>
      <c r="Z3713"/>
      <c r="AA3713"/>
      <c r="AB3713"/>
      <c r="AC3713"/>
      <c r="AD3713"/>
      <c r="AE3713"/>
      <c r="AH3713" s="11"/>
      <c r="AI3713" s="11"/>
      <c r="AJ3713" s="11"/>
      <c r="AK3713" s="11"/>
      <c r="AL3713" s="11"/>
      <c r="AM3713" s="11"/>
    </row>
    <row r="3714" spans="17:39" x14ac:dyDescent="0.2">
      <c r="Q3714" s="11"/>
      <c r="Z3714"/>
      <c r="AA3714"/>
      <c r="AB3714"/>
      <c r="AC3714"/>
      <c r="AD3714"/>
      <c r="AE3714"/>
      <c r="AH3714" s="11"/>
      <c r="AI3714" s="11"/>
      <c r="AJ3714" s="11"/>
      <c r="AK3714" s="11"/>
      <c r="AL3714" s="11"/>
      <c r="AM3714" s="11"/>
    </row>
    <row r="3715" spans="17:39" x14ac:dyDescent="0.2">
      <c r="Q3715" s="11"/>
      <c r="Z3715"/>
      <c r="AA3715"/>
      <c r="AB3715"/>
      <c r="AC3715"/>
      <c r="AD3715"/>
      <c r="AE3715"/>
      <c r="AH3715" s="11"/>
      <c r="AI3715" s="11"/>
      <c r="AJ3715" s="11"/>
      <c r="AK3715" s="11"/>
      <c r="AL3715" s="11"/>
      <c r="AM3715" s="11"/>
    </row>
    <row r="3716" spans="17:39" x14ac:dyDescent="0.2">
      <c r="Q3716" s="11"/>
      <c r="Z3716"/>
      <c r="AA3716"/>
      <c r="AB3716"/>
      <c r="AC3716"/>
      <c r="AD3716"/>
      <c r="AE3716"/>
      <c r="AH3716" s="11"/>
      <c r="AI3716" s="11"/>
      <c r="AJ3716" s="11"/>
      <c r="AK3716" s="11"/>
      <c r="AL3716" s="11"/>
      <c r="AM3716" s="11"/>
    </row>
    <row r="3717" spans="17:39" x14ac:dyDescent="0.2">
      <c r="Q3717" s="11"/>
      <c r="Z3717"/>
      <c r="AA3717"/>
      <c r="AB3717"/>
      <c r="AC3717"/>
      <c r="AD3717"/>
      <c r="AE3717"/>
      <c r="AH3717" s="11"/>
      <c r="AI3717" s="11"/>
      <c r="AJ3717" s="11"/>
      <c r="AK3717" s="11"/>
      <c r="AL3717" s="11"/>
      <c r="AM3717" s="11"/>
    </row>
    <row r="3718" spans="17:39" x14ac:dyDescent="0.2">
      <c r="Q3718" s="11"/>
      <c r="Z3718"/>
      <c r="AA3718"/>
      <c r="AB3718"/>
      <c r="AC3718"/>
      <c r="AD3718"/>
      <c r="AE3718"/>
      <c r="AH3718" s="11"/>
      <c r="AI3718" s="11"/>
      <c r="AJ3718" s="11"/>
      <c r="AK3718" s="11"/>
      <c r="AL3718" s="11"/>
      <c r="AM3718" s="11"/>
    </row>
    <row r="3719" spans="17:39" x14ac:dyDescent="0.2">
      <c r="Q3719" s="11"/>
      <c r="Z3719"/>
      <c r="AA3719"/>
      <c r="AB3719"/>
      <c r="AC3719"/>
      <c r="AD3719"/>
      <c r="AE3719"/>
      <c r="AH3719" s="11"/>
      <c r="AI3719" s="11"/>
      <c r="AJ3719" s="11"/>
      <c r="AK3719" s="11"/>
      <c r="AL3719" s="11"/>
      <c r="AM3719" s="11"/>
    </row>
    <row r="3720" spans="17:39" x14ac:dyDescent="0.2">
      <c r="Q3720" s="11"/>
      <c r="Z3720"/>
      <c r="AA3720"/>
      <c r="AB3720"/>
      <c r="AC3720"/>
      <c r="AD3720"/>
      <c r="AE3720"/>
      <c r="AH3720" s="11"/>
      <c r="AI3720" s="11"/>
      <c r="AJ3720" s="11"/>
      <c r="AK3720" s="11"/>
      <c r="AL3720" s="11"/>
      <c r="AM3720" s="11"/>
    </row>
    <row r="3721" spans="17:39" x14ac:dyDescent="0.2">
      <c r="Q3721" s="11"/>
      <c r="Z3721"/>
      <c r="AA3721"/>
      <c r="AB3721"/>
      <c r="AC3721"/>
      <c r="AD3721"/>
      <c r="AE3721"/>
      <c r="AH3721" s="11"/>
      <c r="AI3721" s="11"/>
      <c r="AJ3721" s="11"/>
      <c r="AK3721" s="11"/>
      <c r="AL3721" s="11"/>
      <c r="AM3721" s="11"/>
    </row>
    <row r="3722" spans="17:39" x14ac:dyDescent="0.2">
      <c r="Q3722" s="11"/>
      <c r="Z3722"/>
      <c r="AA3722"/>
      <c r="AB3722"/>
      <c r="AC3722"/>
      <c r="AD3722"/>
      <c r="AE3722"/>
      <c r="AH3722" s="11"/>
      <c r="AI3722" s="11"/>
      <c r="AJ3722" s="11"/>
      <c r="AK3722" s="11"/>
      <c r="AL3722" s="11"/>
      <c r="AM3722" s="11"/>
    </row>
    <row r="3723" spans="17:39" x14ac:dyDescent="0.2">
      <c r="Q3723" s="11"/>
      <c r="Z3723"/>
      <c r="AA3723"/>
      <c r="AB3723"/>
      <c r="AC3723"/>
      <c r="AD3723"/>
      <c r="AE3723"/>
      <c r="AH3723" s="11"/>
      <c r="AI3723" s="11"/>
      <c r="AJ3723" s="11"/>
      <c r="AK3723" s="11"/>
      <c r="AL3723" s="11"/>
      <c r="AM3723" s="11"/>
    </row>
    <row r="3724" spans="17:39" x14ac:dyDescent="0.2">
      <c r="Q3724" s="11"/>
      <c r="Z3724"/>
      <c r="AA3724"/>
      <c r="AB3724"/>
      <c r="AC3724"/>
      <c r="AD3724"/>
      <c r="AE3724"/>
      <c r="AH3724" s="11"/>
      <c r="AI3724" s="11"/>
      <c r="AJ3724" s="11"/>
      <c r="AK3724" s="11"/>
      <c r="AL3724" s="11"/>
      <c r="AM3724" s="11"/>
    </row>
    <row r="3725" spans="17:39" x14ac:dyDescent="0.2">
      <c r="Q3725" s="11"/>
      <c r="Z3725"/>
      <c r="AA3725"/>
      <c r="AB3725"/>
      <c r="AC3725"/>
      <c r="AD3725"/>
      <c r="AE3725"/>
      <c r="AH3725" s="11"/>
      <c r="AI3725" s="11"/>
      <c r="AJ3725" s="11"/>
      <c r="AK3725" s="11"/>
      <c r="AL3725" s="11"/>
      <c r="AM3725" s="11"/>
    </row>
    <row r="3726" spans="17:39" x14ac:dyDescent="0.2">
      <c r="Q3726" s="11"/>
      <c r="Z3726"/>
      <c r="AA3726"/>
      <c r="AB3726"/>
      <c r="AC3726"/>
      <c r="AD3726"/>
      <c r="AE3726"/>
      <c r="AH3726" s="11"/>
      <c r="AI3726" s="11"/>
      <c r="AJ3726" s="11"/>
      <c r="AK3726" s="11"/>
      <c r="AL3726" s="11"/>
      <c r="AM3726" s="11"/>
    </row>
    <row r="3727" spans="17:39" x14ac:dyDescent="0.2">
      <c r="Q3727" s="11"/>
      <c r="Z3727"/>
      <c r="AA3727"/>
      <c r="AB3727"/>
      <c r="AC3727"/>
      <c r="AD3727"/>
      <c r="AE3727"/>
      <c r="AH3727" s="11"/>
      <c r="AI3727" s="11"/>
      <c r="AJ3727" s="11"/>
      <c r="AK3727" s="11"/>
      <c r="AL3727" s="11"/>
      <c r="AM3727" s="11"/>
    </row>
    <row r="3728" spans="17:39" x14ac:dyDescent="0.2">
      <c r="Q3728" s="11"/>
      <c r="Z3728"/>
      <c r="AA3728"/>
      <c r="AB3728"/>
      <c r="AC3728"/>
      <c r="AD3728"/>
      <c r="AE3728"/>
      <c r="AH3728" s="11"/>
      <c r="AI3728" s="11"/>
      <c r="AJ3728" s="11"/>
      <c r="AK3728" s="11"/>
      <c r="AL3728" s="11"/>
      <c r="AM3728" s="11"/>
    </row>
    <row r="3729" spans="17:39" x14ac:dyDescent="0.2">
      <c r="Q3729" s="11"/>
      <c r="Z3729"/>
      <c r="AA3729"/>
      <c r="AB3729"/>
      <c r="AC3729"/>
      <c r="AD3729"/>
      <c r="AE3729"/>
      <c r="AH3729" s="11"/>
      <c r="AI3729" s="11"/>
      <c r="AJ3729" s="11"/>
      <c r="AK3729" s="11"/>
      <c r="AL3729" s="11"/>
      <c r="AM3729" s="11"/>
    </row>
    <row r="3730" spans="17:39" x14ac:dyDescent="0.2">
      <c r="Q3730" s="11"/>
      <c r="Z3730"/>
      <c r="AA3730"/>
      <c r="AB3730"/>
      <c r="AC3730"/>
      <c r="AD3730"/>
      <c r="AE3730"/>
      <c r="AH3730" s="11"/>
      <c r="AI3730" s="11"/>
      <c r="AJ3730" s="11"/>
      <c r="AK3730" s="11"/>
      <c r="AL3730" s="11"/>
      <c r="AM3730" s="11"/>
    </row>
    <row r="3731" spans="17:39" x14ac:dyDescent="0.2">
      <c r="Q3731" s="11"/>
      <c r="Z3731"/>
      <c r="AA3731"/>
      <c r="AB3731"/>
      <c r="AC3731"/>
      <c r="AD3731"/>
      <c r="AE3731"/>
      <c r="AH3731" s="11"/>
      <c r="AI3731" s="11"/>
      <c r="AJ3731" s="11"/>
      <c r="AK3731" s="11"/>
      <c r="AL3731" s="11"/>
      <c r="AM3731" s="11"/>
    </row>
    <row r="3732" spans="17:39" x14ac:dyDescent="0.2">
      <c r="Q3732" s="11"/>
      <c r="Z3732"/>
      <c r="AA3732"/>
      <c r="AB3732"/>
      <c r="AC3732"/>
      <c r="AD3732"/>
      <c r="AE3732"/>
      <c r="AH3732" s="11"/>
      <c r="AI3732" s="11"/>
      <c r="AJ3732" s="11"/>
      <c r="AK3732" s="11"/>
      <c r="AL3732" s="11"/>
      <c r="AM3732" s="11"/>
    </row>
    <row r="3733" spans="17:39" x14ac:dyDescent="0.2">
      <c r="Q3733" s="11"/>
      <c r="Z3733"/>
      <c r="AA3733"/>
      <c r="AB3733"/>
      <c r="AC3733"/>
      <c r="AD3733"/>
      <c r="AE3733"/>
      <c r="AH3733" s="11"/>
      <c r="AI3733" s="11"/>
      <c r="AJ3733" s="11"/>
      <c r="AK3733" s="11"/>
      <c r="AL3733" s="11"/>
      <c r="AM3733" s="11"/>
    </row>
    <row r="3734" spans="17:39" x14ac:dyDescent="0.2">
      <c r="Q3734" s="11"/>
      <c r="Z3734"/>
      <c r="AA3734"/>
      <c r="AB3734"/>
      <c r="AC3734"/>
      <c r="AD3734"/>
      <c r="AE3734"/>
      <c r="AH3734" s="11"/>
      <c r="AI3734" s="11"/>
      <c r="AJ3734" s="11"/>
      <c r="AK3734" s="11"/>
      <c r="AL3734" s="11"/>
      <c r="AM3734" s="11"/>
    </row>
    <row r="3735" spans="17:39" x14ac:dyDescent="0.2">
      <c r="Q3735" s="11"/>
      <c r="Z3735"/>
      <c r="AA3735"/>
      <c r="AB3735"/>
      <c r="AC3735"/>
      <c r="AD3735"/>
      <c r="AE3735"/>
      <c r="AH3735" s="11"/>
      <c r="AI3735" s="11"/>
      <c r="AJ3735" s="11"/>
      <c r="AK3735" s="11"/>
      <c r="AL3735" s="11"/>
      <c r="AM3735" s="11"/>
    </row>
    <row r="3736" spans="17:39" x14ac:dyDescent="0.2">
      <c r="Q3736" s="11"/>
      <c r="Z3736"/>
      <c r="AA3736"/>
      <c r="AB3736"/>
      <c r="AC3736"/>
      <c r="AD3736"/>
      <c r="AE3736"/>
      <c r="AH3736" s="11"/>
      <c r="AI3736" s="11"/>
      <c r="AJ3736" s="11"/>
      <c r="AK3736" s="11"/>
      <c r="AL3736" s="11"/>
      <c r="AM3736" s="11"/>
    </row>
    <row r="3737" spans="17:39" x14ac:dyDescent="0.2">
      <c r="Q3737" s="11"/>
      <c r="Z3737"/>
      <c r="AA3737"/>
      <c r="AB3737"/>
      <c r="AC3737"/>
      <c r="AD3737"/>
      <c r="AE3737"/>
      <c r="AH3737" s="11"/>
      <c r="AI3737" s="11"/>
      <c r="AJ3737" s="11"/>
      <c r="AK3737" s="11"/>
      <c r="AL3737" s="11"/>
      <c r="AM3737" s="11"/>
    </row>
    <row r="3738" spans="17:39" x14ac:dyDescent="0.2">
      <c r="Q3738" s="11"/>
      <c r="Z3738"/>
      <c r="AA3738"/>
      <c r="AB3738"/>
      <c r="AC3738"/>
      <c r="AD3738"/>
      <c r="AE3738"/>
      <c r="AH3738" s="11"/>
      <c r="AI3738" s="11"/>
      <c r="AJ3738" s="11"/>
      <c r="AK3738" s="11"/>
      <c r="AL3738" s="11"/>
      <c r="AM3738" s="11"/>
    </row>
    <row r="3739" spans="17:39" x14ac:dyDescent="0.2">
      <c r="Q3739" s="11"/>
      <c r="Z3739"/>
      <c r="AA3739"/>
      <c r="AB3739"/>
      <c r="AC3739"/>
      <c r="AD3739"/>
      <c r="AE3739"/>
      <c r="AH3739" s="11"/>
      <c r="AI3739" s="11"/>
      <c r="AJ3739" s="11"/>
      <c r="AK3739" s="11"/>
      <c r="AL3739" s="11"/>
      <c r="AM3739" s="11"/>
    </row>
    <row r="3740" spans="17:39" x14ac:dyDescent="0.2">
      <c r="Q3740" s="11"/>
      <c r="Z3740"/>
      <c r="AA3740"/>
      <c r="AB3740"/>
      <c r="AC3740"/>
      <c r="AD3740"/>
      <c r="AE3740"/>
      <c r="AH3740" s="11"/>
      <c r="AI3740" s="11"/>
      <c r="AJ3740" s="11"/>
      <c r="AK3740" s="11"/>
      <c r="AL3740" s="11"/>
      <c r="AM3740" s="11"/>
    </row>
    <row r="3741" spans="17:39" x14ac:dyDescent="0.2">
      <c r="Q3741" s="11"/>
      <c r="Z3741"/>
      <c r="AA3741"/>
      <c r="AB3741"/>
      <c r="AC3741"/>
      <c r="AD3741"/>
      <c r="AE3741"/>
      <c r="AH3741" s="11"/>
      <c r="AI3741" s="11"/>
      <c r="AJ3741" s="11"/>
      <c r="AK3741" s="11"/>
      <c r="AL3741" s="11"/>
      <c r="AM3741" s="11"/>
    </row>
    <row r="3742" spans="17:39" x14ac:dyDescent="0.2">
      <c r="Q3742" s="11"/>
      <c r="Z3742"/>
      <c r="AA3742"/>
      <c r="AB3742"/>
      <c r="AC3742"/>
      <c r="AD3742"/>
      <c r="AE3742"/>
      <c r="AH3742" s="11"/>
      <c r="AI3742" s="11"/>
      <c r="AJ3742" s="11"/>
      <c r="AK3742" s="11"/>
      <c r="AL3742" s="11"/>
      <c r="AM3742" s="11"/>
    </row>
    <row r="3743" spans="17:39" x14ac:dyDescent="0.2">
      <c r="Q3743" s="11"/>
      <c r="Z3743"/>
      <c r="AA3743"/>
      <c r="AB3743"/>
      <c r="AC3743"/>
      <c r="AD3743"/>
      <c r="AE3743"/>
      <c r="AH3743" s="11"/>
      <c r="AI3743" s="11"/>
      <c r="AJ3743" s="11"/>
      <c r="AK3743" s="11"/>
      <c r="AL3743" s="11"/>
      <c r="AM3743" s="11"/>
    </row>
    <row r="3744" spans="17:39" x14ac:dyDescent="0.2">
      <c r="Q3744" s="11"/>
      <c r="Z3744"/>
      <c r="AA3744"/>
      <c r="AB3744"/>
      <c r="AC3744"/>
      <c r="AD3744"/>
      <c r="AE3744"/>
      <c r="AH3744" s="11"/>
      <c r="AI3744" s="11"/>
      <c r="AJ3744" s="11"/>
      <c r="AK3744" s="11"/>
      <c r="AL3744" s="11"/>
      <c r="AM3744" s="11"/>
    </row>
    <row r="3745" spans="17:39" x14ac:dyDescent="0.2">
      <c r="Q3745" s="11"/>
      <c r="Z3745"/>
      <c r="AA3745"/>
      <c r="AB3745"/>
      <c r="AC3745"/>
      <c r="AD3745"/>
      <c r="AE3745"/>
      <c r="AH3745" s="11"/>
      <c r="AI3745" s="11"/>
      <c r="AJ3745" s="11"/>
      <c r="AK3745" s="11"/>
      <c r="AL3745" s="11"/>
      <c r="AM3745" s="11"/>
    </row>
    <row r="3746" spans="17:39" x14ac:dyDescent="0.2">
      <c r="Q3746" s="11"/>
      <c r="Z3746"/>
      <c r="AA3746"/>
      <c r="AB3746"/>
      <c r="AC3746"/>
      <c r="AD3746"/>
      <c r="AE3746"/>
      <c r="AH3746" s="11"/>
      <c r="AI3746" s="11"/>
      <c r="AJ3746" s="11"/>
      <c r="AK3746" s="11"/>
      <c r="AL3746" s="11"/>
      <c r="AM3746" s="11"/>
    </row>
    <row r="3747" spans="17:39" x14ac:dyDescent="0.2">
      <c r="Q3747" s="11"/>
      <c r="Z3747"/>
      <c r="AA3747"/>
      <c r="AB3747"/>
      <c r="AC3747"/>
      <c r="AD3747"/>
      <c r="AE3747"/>
      <c r="AH3747" s="11"/>
      <c r="AI3747" s="11"/>
      <c r="AJ3747" s="11"/>
      <c r="AK3747" s="11"/>
      <c r="AL3747" s="11"/>
      <c r="AM3747" s="11"/>
    </row>
    <row r="3748" spans="17:39" x14ac:dyDescent="0.2">
      <c r="Q3748" s="11"/>
      <c r="Z3748"/>
      <c r="AA3748"/>
      <c r="AB3748"/>
      <c r="AC3748"/>
      <c r="AD3748"/>
      <c r="AE3748"/>
      <c r="AH3748" s="11"/>
      <c r="AI3748" s="11"/>
      <c r="AJ3748" s="11"/>
      <c r="AK3748" s="11"/>
      <c r="AL3748" s="11"/>
      <c r="AM3748" s="11"/>
    </row>
    <row r="3749" spans="17:39" x14ac:dyDescent="0.2">
      <c r="Q3749" s="11"/>
      <c r="Z3749"/>
      <c r="AA3749"/>
      <c r="AB3749"/>
      <c r="AC3749"/>
      <c r="AD3749"/>
      <c r="AE3749"/>
      <c r="AH3749" s="11"/>
      <c r="AI3749" s="11"/>
      <c r="AJ3749" s="11"/>
      <c r="AK3749" s="11"/>
      <c r="AL3749" s="11"/>
      <c r="AM3749" s="11"/>
    </row>
    <row r="3750" spans="17:39" x14ac:dyDescent="0.2">
      <c r="Q3750" s="11"/>
      <c r="Z3750"/>
      <c r="AA3750"/>
      <c r="AB3750"/>
      <c r="AC3750"/>
      <c r="AD3750"/>
      <c r="AE3750"/>
      <c r="AH3750" s="11"/>
      <c r="AI3750" s="11"/>
      <c r="AJ3750" s="11"/>
      <c r="AK3750" s="11"/>
      <c r="AL3750" s="11"/>
      <c r="AM3750" s="11"/>
    </row>
    <row r="3751" spans="17:39" x14ac:dyDescent="0.2">
      <c r="Q3751" s="11"/>
      <c r="Z3751"/>
      <c r="AA3751"/>
      <c r="AB3751"/>
      <c r="AC3751"/>
      <c r="AD3751"/>
      <c r="AE3751"/>
      <c r="AH3751" s="11"/>
      <c r="AI3751" s="11"/>
      <c r="AJ3751" s="11"/>
      <c r="AK3751" s="11"/>
      <c r="AL3751" s="11"/>
      <c r="AM3751" s="11"/>
    </row>
    <row r="3752" spans="17:39" x14ac:dyDescent="0.2">
      <c r="Q3752" s="11"/>
      <c r="Z3752"/>
      <c r="AA3752"/>
      <c r="AB3752"/>
      <c r="AC3752"/>
      <c r="AD3752"/>
      <c r="AE3752"/>
      <c r="AH3752" s="11"/>
      <c r="AI3752" s="11"/>
      <c r="AJ3752" s="11"/>
      <c r="AK3752" s="11"/>
      <c r="AL3752" s="11"/>
      <c r="AM3752" s="11"/>
    </row>
    <row r="3753" spans="17:39" x14ac:dyDescent="0.2">
      <c r="Q3753" s="11"/>
      <c r="Z3753"/>
      <c r="AA3753"/>
      <c r="AB3753"/>
      <c r="AC3753"/>
      <c r="AD3753"/>
      <c r="AE3753"/>
      <c r="AH3753" s="11"/>
      <c r="AI3753" s="11"/>
      <c r="AJ3753" s="11"/>
      <c r="AK3753" s="11"/>
      <c r="AL3753" s="11"/>
      <c r="AM3753" s="11"/>
    </row>
    <row r="3754" spans="17:39" x14ac:dyDescent="0.2">
      <c r="Q3754" s="11"/>
      <c r="Z3754"/>
      <c r="AA3754"/>
      <c r="AB3754"/>
      <c r="AC3754"/>
      <c r="AD3754"/>
      <c r="AE3754"/>
      <c r="AH3754" s="11"/>
      <c r="AI3754" s="11"/>
      <c r="AJ3754" s="11"/>
      <c r="AK3754" s="11"/>
      <c r="AL3754" s="11"/>
      <c r="AM3754" s="11"/>
    </row>
    <row r="3755" spans="17:39" x14ac:dyDescent="0.2">
      <c r="Q3755" s="11"/>
      <c r="Z3755"/>
      <c r="AA3755"/>
      <c r="AB3755"/>
      <c r="AC3755"/>
      <c r="AD3755"/>
      <c r="AE3755"/>
      <c r="AH3755" s="11"/>
      <c r="AI3755" s="11"/>
      <c r="AJ3755" s="11"/>
      <c r="AK3755" s="11"/>
      <c r="AL3755" s="11"/>
      <c r="AM3755" s="11"/>
    </row>
    <row r="3756" spans="17:39" x14ac:dyDescent="0.2">
      <c r="Q3756" s="11"/>
      <c r="Z3756"/>
      <c r="AA3756"/>
      <c r="AB3756"/>
      <c r="AC3756"/>
      <c r="AD3756"/>
      <c r="AE3756"/>
      <c r="AH3756" s="11"/>
      <c r="AI3756" s="11"/>
      <c r="AJ3756" s="11"/>
      <c r="AK3756" s="11"/>
      <c r="AL3756" s="11"/>
      <c r="AM3756" s="11"/>
    </row>
    <row r="3757" spans="17:39" x14ac:dyDescent="0.2">
      <c r="Q3757" s="11"/>
      <c r="Z3757"/>
      <c r="AA3757"/>
      <c r="AB3757"/>
      <c r="AC3757"/>
      <c r="AD3757"/>
      <c r="AE3757"/>
      <c r="AH3757" s="11"/>
      <c r="AI3757" s="11"/>
      <c r="AJ3757" s="11"/>
      <c r="AK3757" s="11"/>
      <c r="AL3757" s="11"/>
      <c r="AM3757" s="11"/>
    </row>
    <row r="3758" spans="17:39" x14ac:dyDescent="0.2">
      <c r="Q3758" s="11"/>
      <c r="Z3758"/>
      <c r="AA3758"/>
      <c r="AB3758"/>
      <c r="AC3758"/>
      <c r="AD3758"/>
      <c r="AE3758"/>
      <c r="AH3758" s="11"/>
      <c r="AI3758" s="11"/>
      <c r="AJ3758" s="11"/>
      <c r="AK3758" s="11"/>
      <c r="AL3758" s="11"/>
      <c r="AM3758" s="11"/>
    </row>
    <row r="3759" spans="17:39" x14ac:dyDescent="0.2">
      <c r="Q3759" s="11"/>
      <c r="Z3759"/>
      <c r="AA3759"/>
      <c r="AB3759"/>
      <c r="AC3759"/>
      <c r="AD3759"/>
      <c r="AE3759"/>
      <c r="AH3759" s="11"/>
      <c r="AI3759" s="11"/>
      <c r="AJ3759" s="11"/>
      <c r="AK3759" s="11"/>
      <c r="AL3759" s="11"/>
      <c r="AM3759" s="11"/>
    </row>
    <row r="3760" spans="17:39" x14ac:dyDescent="0.2">
      <c r="Q3760" s="11"/>
      <c r="Z3760"/>
      <c r="AA3760"/>
      <c r="AB3760"/>
      <c r="AC3760"/>
      <c r="AD3760"/>
      <c r="AE3760"/>
      <c r="AH3760" s="11"/>
      <c r="AI3760" s="11"/>
      <c r="AJ3760" s="11"/>
      <c r="AK3760" s="11"/>
      <c r="AL3760" s="11"/>
      <c r="AM3760" s="11"/>
    </row>
    <row r="3761" spans="17:39" x14ac:dyDescent="0.2">
      <c r="Q3761" s="11"/>
      <c r="Z3761"/>
      <c r="AA3761"/>
      <c r="AB3761"/>
      <c r="AC3761"/>
      <c r="AD3761"/>
      <c r="AE3761"/>
      <c r="AH3761" s="11"/>
      <c r="AI3761" s="11"/>
      <c r="AJ3761" s="11"/>
      <c r="AK3761" s="11"/>
      <c r="AL3761" s="11"/>
      <c r="AM3761" s="11"/>
    </row>
    <row r="3762" spans="17:39" x14ac:dyDescent="0.2">
      <c r="Q3762" s="11"/>
      <c r="Z3762"/>
      <c r="AA3762"/>
      <c r="AB3762"/>
      <c r="AC3762"/>
      <c r="AD3762"/>
      <c r="AE3762"/>
      <c r="AH3762" s="11"/>
      <c r="AI3762" s="11"/>
      <c r="AJ3762" s="11"/>
      <c r="AK3762" s="11"/>
      <c r="AL3762" s="11"/>
      <c r="AM3762" s="11"/>
    </row>
    <row r="3763" spans="17:39" x14ac:dyDescent="0.2">
      <c r="Q3763" s="11"/>
      <c r="Z3763"/>
      <c r="AA3763"/>
      <c r="AB3763"/>
      <c r="AC3763"/>
      <c r="AD3763"/>
      <c r="AE3763"/>
      <c r="AH3763" s="11"/>
      <c r="AI3763" s="11"/>
      <c r="AJ3763" s="11"/>
      <c r="AK3763" s="11"/>
      <c r="AL3763" s="11"/>
      <c r="AM3763" s="11"/>
    </row>
    <row r="3764" spans="17:39" x14ac:dyDescent="0.2">
      <c r="Q3764" s="11"/>
      <c r="Z3764"/>
      <c r="AA3764"/>
      <c r="AB3764"/>
      <c r="AC3764"/>
      <c r="AD3764"/>
      <c r="AE3764"/>
      <c r="AH3764" s="11"/>
      <c r="AI3764" s="11"/>
      <c r="AJ3764" s="11"/>
      <c r="AK3764" s="11"/>
      <c r="AL3764" s="11"/>
      <c r="AM3764" s="11"/>
    </row>
    <row r="3765" spans="17:39" x14ac:dyDescent="0.2">
      <c r="Q3765" s="11"/>
      <c r="Z3765"/>
      <c r="AA3765"/>
      <c r="AB3765"/>
      <c r="AC3765"/>
      <c r="AD3765"/>
      <c r="AE3765"/>
      <c r="AH3765" s="11"/>
      <c r="AI3765" s="11"/>
      <c r="AJ3765" s="11"/>
      <c r="AK3765" s="11"/>
      <c r="AL3765" s="11"/>
      <c r="AM3765" s="11"/>
    </row>
    <row r="3766" spans="17:39" x14ac:dyDescent="0.2">
      <c r="Q3766" s="11"/>
      <c r="Z3766"/>
      <c r="AA3766"/>
      <c r="AB3766"/>
      <c r="AC3766"/>
      <c r="AD3766"/>
      <c r="AE3766"/>
      <c r="AH3766" s="11"/>
      <c r="AI3766" s="11"/>
      <c r="AJ3766" s="11"/>
      <c r="AK3766" s="11"/>
      <c r="AL3766" s="11"/>
      <c r="AM3766" s="11"/>
    </row>
    <row r="3767" spans="17:39" x14ac:dyDescent="0.2">
      <c r="Q3767" s="11"/>
      <c r="Z3767"/>
      <c r="AA3767"/>
      <c r="AB3767"/>
      <c r="AC3767"/>
      <c r="AD3767"/>
      <c r="AE3767"/>
      <c r="AH3767" s="11"/>
      <c r="AI3767" s="11"/>
      <c r="AJ3767" s="11"/>
      <c r="AK3767" s="11"/>
      <c r="AL3767" s="11"/>
      <c r="AM3767" s="11"/>
    </row>
    <row r="3768" spans="17:39" x14ac:dyDescent="0.2">
      <c r="Q3768" s="11"/>
      <c r="Z3768"/>
      <c r="AA3768"/>
      <c r="AB3768"/>
      <c r="AC3768"/>
      <c r="AD3768"/>
      <c r="AE3768"/>
      <c r="AH3768" s="11"/>
      <c r="AI3768" s="11"/>
      <c r="AJ3768" s="11"/>
      <c r="AK3768" s="11"/>
      <c r="AL3768" s="11"/>
      <c r="AM3768" s="11"/>
    </row>
    <row r="3769" spans="17:39" x14ac:dyDescent="0.2">
      <c r="Q3769" s="11"/>
      <c r="Z3769"/>
      <c r="AA3769"/>
      <c r="AB3769"/>
      <c r="AC3769"/>
      <c r="AD3769"/>
      <c r="AE3769"/>
      <c r="AH3769" s="11"/>
      <c r="AI3769" s="11"/>
      <c r="AJ3769" s="11"/>
      <c r="AK3769" s="11"/>
      <c r="AL3769" s="11"/>
      <c r="AM3769" s="11"/>
    </row>
    <row r="3770" spans="17:39" x14ac:dyDescent="0.2">
      <c r="Q3770" s="11"/>
      <c r="Z3770"/>
      <c r="AA3770"/>
      <c r="AB3770"/>
      <c r="AC3770"/>
      <c r="AD3770"/>
      <c r="AE3770"/>
      <c r="AH3770" s="11"/>
      <c r="AI3770" s="11"/>
      <c r="AJ3770" s="11"/>
      <c r="AK3770" s="11"/>
      <c r="AL3770" s="11"/>
      <c r="AM3770" s="11"/>
    </row>
    <row r="3771" spans="17:39" x14ac:dyDescent="0.2">
      <c r="Q3771" s="11"/>
      <c r="Z3771"/>
      <c r="AA3771"/>
      <c r="AB3771"/>
      <c r="AC3771"/>
      <c r="AD3771"/>
      <c r="AE3771"/>
      <c r="AH3771" s="11"/>
      <c r="AI3771" s="11"/>
      <c r="AJ3771" s="11"/>
      <c r="AK3771" s="11"/>
      <c r="AL3771" s="11"/>
      <c r="AM3771" s="11"/>
    </row>
    <row r="3772" spans="17:39" x14ac:dyDescent="0.2">
      <c r="Q3772" s="11"/>
      <c r="Z3772"/>
      <c r="AA3772"/>
      <c r="AB3772"/>
      <c r="AC3772"/>
      <c r="AD3772"/>
      <c r="AE3772"/>
      <c r="AH3772" s="11"/>
      <c r="AI3772" s="11"/>
      <c r="AJ3772" s="11"/>
      <c r="AK3772" s="11"/>
      <c r="AL3772" s="11"/>
      <c r="AM3772" s="11"/>
    </row>
    <row r="3773" spans="17:39" x14ac:dyDescent="0.2">
      <c r="Q3773" s="11"/>
      <c r="Z3773"/>
      <c r="AA3773"/>
      <c r="AB3773"/>
      <c r="AC3773"/>
      <c r="AD3773"/>
      <c r="AE3773"/>
      <c r="AH3773" s="11"/>
      <c r="AI3773" s="11"/>
      <c r="AJ3773" s="11"/>
      <c r="AK3773" s="11"/>
      <c r="AL3773" s="11"/>
      <c r="AM3773" s="11"/>
    </row>
    <row r="3774" spans="17:39" x14ac:dyDescent="0.2">
      <c r="Q3774" s="11"/>
      <c r="Z3774"/>
      <c r="AA3774"/>
      <c r="AB3774"/>
      <c r="AC3774"/>
      <c r="AD3774"/>
      <c r="AE3774"/>
      <c r="AH3774" s="11"/>
      <c r="AI3774" s="11"/>
      <c r="AJ3774" s="11"/>
      <c r="AK3774" s="11"/>
      <c r="AL3774" s="11"/>
      <c r="AM3774" s="11"/>
    </row>
    <row r="3775" spans="17:39" x14ac:dyDescent="0.2">
      <c r="Q3775" s="11"/>
      <c r="Z3775"/>
      <c r="AA3775"/>
      <c r="AB3775"/>
      <c r="AC3775"/>
      <c r="AD3775"/>
      <c r="AE3775"/>
      <c r="AH3775" s="11"/>
      <c r="AI3775" s="11"/>
      <c r="AJ3775" s="11"/>
      <c r="AK3775" s="11"/>
      <c r="AL3775" s="11"/>
      <c r="AM3775" s="11"/>
    </row>
    <row r="3776" spans="17:39" x14ac:dyDescent="0.2">
      <c r="Q3776" s="11"/>
      <c r="Z3776"/>
      <c r="AA3776"/>
      <c r="AB3776"/>
      <c r="AC3776"/>
      <c r="AD3776"/>
      <c r="AE3776"/>
      <c r="AH3776" s="11"/>
      <c r="AI3776" s="11"/>
      <c r="AJ3776" s="11"/>
      <c r="AK3776" s="11"/>
      <c r="AL3776" s="11"/>
      <c r="AM3776" s="11"/>
    </row>
    <row r="3777" spans="17:39" x14ac:dyDescent="0.2">
      <c r="Q3777" s="11"/>
      <c r="Z3777"/>
      <c r="AA3777"/>
      <c r="AB3777"/>
      <c r="AC3777"/>
      <c r="AD3777"/>
      <c r="AE3777"/>
      <c r="AH3777" s="11"/>
      <c r="AI3777" s="11"/>
      <c r="AJ3777" s="11"/>
      <c r="AK3777" s="11"/>
      <c r="AL3777" s="11"/>
      <c r="AM3777" s="11"/>
    </row>
    <row r="3778" spans="17:39" x14ac:dyDescent="0.2">
      <c r="Q3778" s="11"/>
      <c r="Z3778"/>
      <c r="AA3778"/>
      <c r="AB3778"/>
      <c r="AC3778"/>
      <c r="AD3778"/>
      <c r="AE3778"/>
      <c r="AH3778" s="11"/>
      <c r="AI3778" s="11"/>
      <c r="AJ3778" s="11"/>
      <c r="AK3778" s="11"/>
      <c r="AL3778" s="11"/>
      <c r="AM3778" s="11"/>
    </row>
    <row r="3779" spans="17:39" x14ac:dyDescent="0.2">
      <c r="Q3779" s="11"/>
      <c r="Z3779"/>
      <c r="AA3779"/>
      <c r="AB3779"/>
      <c r="AC3779"/>
      <c r="AD3779"/>
      <c r="AE3779"/>
      <c r="AH3779" s="11"/>
      <c r="AI3779" s="11"/>
      <c r="AJ3779" s="11"/>
      <c r="AK3779" s="11"/>
      <c r="AL3779" s="11"/>
      <c r="AM3779" s="11"/>
    </row>
    <row r="3780" spans="17:39" x14ac:dyDescent="0.2">
      <c r="Q3780" s="11"/>
      <c r="Z3780"/>
      <c r="AA3780"/>
      <c r="AB3780"/>
      <c r="AC3780"/>
      <c r="AD3780"/>
      <c r="AE3780"/>
      <c r="AH3780" s="11"/>
      <c r="AI3780" s="11"/>
      <c r="AJ3780" s="11"/>
      <c r="AK3780" s="11"/>
      <c r="AL3780" s="11"/>
      <c r="AM3780" s="11"/>
    </row>
    <row r="3781" spans="17:39" x14ac:dyDescent="0.2">
      <c r="Q3781" s="11"/>
      <c r="Z3781"/>
      <c r="AA3781"/>
      <c r="AB3781"/>
      <c r="AC3781"/>
      <c r="AD3781"/>
      <c r="AE3781"/>
      <c r="AH3781" s="11"/>
      <c r="AI3781" s="11"/>
      <c r="AJ3781" s="11"/>
      <c r="AK3781" s="11"/>
      <c r="AL3781" s="11"/>
      <c r="AM3781" s="11"/>
    </row>
    <row r="3782" spans="17:39" x14ac:dyDescent="0.2">
      <c r="Q3782" s="11"/>
      <c r="Z3782"/>
      <c r="AA3782"/>
      <c r="AB3782"/>
      <c r="AC3782"/>
      <c r="AD3782"/>
      <c r="AE3782"/>
      <c r="AH3782" s="11"/>
      <c r="AI3782" s="11"/>
      <c r="AJ3782" s="11"/>
      <c r="AK3782" s="11"/>
      <c r="AL3782" s="11"/>
      <c r="AM3782" s="11"/>
    </row>
    <row r="3783" spans="17:39" x14ac:dyDescent="0.2">
      <c r="Q3783" s="11"/>
      <c r="Z3783"/>
      <c r="AA3783"/>
      <c r="AB3783"/>
      <c r="AC3783"/>
      <c r="AD3783"/>
      <c r="AE3783"/>
      <c r="AH3783" s="11"/>
      <c r="AI3783" s="11"/>
      <c r="AJ3783" s="11"/>
      <c r="AK3783" s="11"/>
      <c r="AL3783" s="11"/>
      <c r="AM3783" s="11"/>
    </row>
    <row r="3784" spans="17:39" x14ac:dyDescent="0.2">
      <c r="Q3784" s="11"/>
      <c r="Z3784"/>
      <c r="AA3784"/>
      <c r="AB3784"/>
      <c r="AC3784"/>
      <c r="AD3784"/>
      <c r="AE3784"/>
      <c r="AH3784" s="11"/>
      <c r="AI3784" s="11"/>
      <c r="AJ3784" s="11"/>
      <c r="AK3784" s="11"/>
      <c r="AL3784" s="11"/>
      <c r="AM3784" s="11"/>
    </row>
    <row r="3785" spans="17:39" x14ac:dyDescent="0.2">
      <c r="Q3785" s="11"/>
      <c r="Z3785"/>
      <c r="AA3785"/>
      <c r="AB3785"/>
      <c r="AC3785"/>
      <c r="AD3785"/>
      <c r="AE3785"/>
      <c r="AH3785" s="11"/>
      <c r="AI3785" s="11"/>
      <c r="AJ3785" s="11"/>
      <c r="AK3785" s="11"/>
      <c r="AL3785" s="11"/>
      <c r="AM3785" s="11"/>
    </row>
    <row r="3786" spans="17:39" x14ac:dyDescent="0.2">
      <c r="Q3786" s="11"/>
      <c r="Z3786"/>
      <c r="AA3786"/>
      <c r="AB3786"/>
      <c r="AC3786"/>
      <c r="AD3786"/>
      <c r="AE3786"/>
      <c r="AH3786" s="11"/>
      <c r="AI3786" s="11"/>
      <c r="AJ3786" s="11"/>
      <c r="AK3786" s="11"/>
      <c r="AL3786" s="11"/>
      <c r="AM3786" s="11"/>
    </row>
    <row r="3787" spans="17:39" x14ac:dyDescent="0.2">
      <c r="Q3787" s="11"/>
      <c r="Z3787"/>
      <c r="AA3787"/>
      <c r="AB3787"/>
      <c r="AC3787"/>
      <c r="AD3787"/>
      <c r="AE3787"/>
      <c r="AH3787" s="11"/>
      <c r="AI3787" s="11"/>
      <c r="AJ3787" s="11"/>
      <c r="AK3787" s="11"/>
      <c r="AL3787" s="11"/>
      <c r="AM3787" s="11"/>
    </row>
    <row r="3788" spans="17:39" x14ac:dyDescent="0.2">
      <c r="Q3788" s="11"/>
      <c r="Z3788"/>
      <c r="AA3788"/>
      <c r="AB3788"/>
      <c r="AC3788"/>
      <c r="AD3788"/>
      <c r="AE3788"/>
      <c r="AH3788" s="11"/>
      <c r="AI3788" s="11"/>
      <c r="AJ3788" s="11"/>
      <c r="AK3788" s="11"/>
      <c r="AL3788" s="11"/>
      <c r="AM3788" s="11"/>
    </row>
    <row r="3789" spans="17:39" x14ac:dyDescent="0.2">
      <c r="Q3789" s="11"/>
      <c r="Z3789"/>
      <c r="AA3789"/>
      <c r="AB3789"/>
      <c r="AC3789"/>
      <c r="AD3789"/>
      <c r="AE3789"/>
      <c r="AH3789" s="11"/>
      <c r="AI3789" s="11"/>
      <c r="AJ3789" s="11"/>
      <c r="AK3789" s="11"/>
      <c r="AL3789" s="11"/>
      <c r="AM3789" s="11"/>
    </row>
    <row r="3790" spans="17:39" x14ac:dyDescent="0.2">
      <c r="Q3790" s="11"/>
      <c r="Z3790"/>
      <c r="AA3790"/>
      <c r="AB3790"/>
      <c r="AC3790"/>
      <c r="AD3790"/>
      <c r="AE3790"/>
      <c r="AH3790" s="11"/>
      <c r="AI3790" s="11"/>
      <c r="AJ3790" s="11"/>
      <c r="AK3790" s="11"/>
      <c r="AL3790" s="11"/>
      <c r="AM3790" s="11"/>
    </row>
    <row r="3791" spans="17:39" x14ac:dyDescent="0.2">
      <c r="Q3791" s="11"/>
      <c r="Z3791"/>
      <c r="AA3791"/>
      <c r="AB3791"/>
      <c r="AC3791"/>
      <c r="AD3791"/>
      <c r="AE3791"/>
      <c r="AH3791" s="11"/>
      <c r="AI3791" s="11"/>
      <c r="AJ3791" s="11"/>
      <c r="AK3791" s="11"/>
      <c r="AL3791" s="11"/>
      <c r="AM3791" s="11"/>
    </row>
    <row r="3792" spans="17:39" x14ac:dyDescent="0.2">
      <c r="Q3792" s="11"/>
      <c r="Z3792"/>
      <c r="AA3792"/>
      <c r="AB3792"/>
      <c r="AC3792"/>
      <c r="AD3792"/>
      <c r="AE3792"/>
      <c r="AH3792" s="11"/>
      <c r="AI3792" s="11"/>
      <c r="AJ3792" s="11"/>
      <c r="AK3792" s="11"/>
      <c r="AL3792" s="11"/>
      <c r="AM3792" s="11"/>
    </row>
    <row r="3793" spans="17:39" x14ac:dyDescent="0.2">
      <c r="Q3793" s="11"/>
      <c r="Z3793"/>
      <c r="AA3793"/>
      <c r="AB3793"/>
      <c r="AC3793"/>
      <c r="AD3793"/>
      <c r="AE3793"/>
      <c r="AH3793" s="11"/>
      <c r="AI3793" s="11"/>
      <c r="AJ3793" s="11"/>
      <c r="AK3793" s="11"/>
      <c r="AL3793" s="11"/>
      <c r="AM3793" s="11"/>
    </row>
    <row r="3794" spans="17:39" x14ac:dyDescent="0.2">
      <c r="Q3794" s="11"/>
      <c r="Z3794"/>
      <c r="AA3794"/>
      <c r="AB3794"/>
      <c r="AC3794"/>
      <c r="AD3794"/>
      <c r="AE3794"/>
      <c r="AH3794" s="11"/>
      <c r="AI3794" s="11"/>
      <c r="AJ3794" s="11"/>
      <c r="AK3794" s="11"/>
      <c r="AL3794" s="11"/>
      <c r="AM3794" s="11"/>
    </row>
    <row r="3795" spans="17:39" x14ac:dyDescent="0.2">
      <c r="Q3795" s="11"/>
      <c r="Z3795"/>
      <c r="AA3795"/>
      <c r="AB3795"/>
      <c r="AC3795"/>
      <c r="AD3795"/>
      <c r="AE3795"/>
      <c r="AH3795" s="11"/>
      <c r="AI3795" s="11"/>
      <c r="AJ3795" s="11"/>
      <c r="AK3795" s="11"/>
      <c r="AL3795" s="11"/>
      <c r="AM3795" s="11"/>
    </row>
    <row r="3796" spans="17:39" x14ac:dyDescent="0.2">
      <c r="Q3796" s="11"/>
      <c r="Z3796"/>
      <c r="AA3796"/>
      <c r="AB3796"/>
      <c r="AC3796"/>
      <c r="AD3796"/>
      <c r="AE3796"/>
      <c r="AH3796" s="11"/>
      <c r="AI3796" s="11"/>
      <c r="AJ3796" s="11"/>
      <c r="AK3796" s="11"/>
      <c r="AL3796" s="11"/>
      <c r="AM3796" s="11"/>
    </row>
    <row r="3797" spans="17:39" x14ac:dyDescent="0.2">
      <c r="Q3797" s="11"/>
      <c r="Z3797"/>
      <c r="AA3797"/>
      <c r="AB3797"/>
      <c r="AC3797"/>
      <c r="AD3797"/>
      <c r="AE3797"/>
      <c r="AH3797" s="11"/>
      <c r="AI3797" s="11"/>
      <c r="AJ3797" s="11"/>
      <c r="AK3797" s="11"/>
      <c r="AL3797" s="11"/>
      <c r="AM3797" s="11"/>
    </row>
    <row r="3798" spans="17:39" x14ac:dyDescent="0.2">
      <c r="Q3798" s="11"/>
      <c r="Z3798"/>
      <c r="AA3798"/>
      <c r="AB3798"/>
      <c r="AC3798"/>
      <c r="AD3798"/>
      <c r="AE3798"/>
      <c r="AH3798" s="11"/>
      <c r="AI3798" s="11"/>
      <c r="AJ3798" s="11"/>
      <c r="AK3798" s="11"/>
      <c r="AL3798" s="11"/>
      <c r="AM3798" s="11"/>
    </row>
    <row r="3799" spans="17:39" x14ac:dyDescent="0.2">
      <c r="Q3799" s="11"/>
      <c r="Z3799"/>
      <c r="AA3799"/>
      <c r="AB3799"/>
      <c r="AC3799"/>
      <c r="AD3799"/>
      <c r="AE3799"/>
      <c r="AH3799" s="11"/>
      <c r="AI3799" s="11"/>
      <c r="AJ3799" s="11"/>
      <c r="AK3799" s="11"/>
      <c r="AL3799" s="11"/>
      <c r="AM3799" s="11"/>
    </row>
    <row r="3800" spans="17:39" x14ac:dyDescent="0.2">
      <c r="Q3800" s="11"/>
      <c r="Z3800"/>
      <c r="AA3800"/>
      <c r="AB3800"/>
      <c r="AC3800"/>
      <c r="AD3800"/>
      <c r="AE3800"/>
      <c r="AH3800" s="11"/>
      <c r="AI3800" s="11"/>
      <c r="AJ3800" s="11"/>
      <c r="AK3800" s="11"/>
      <c r="AL3800" s="11"/>
      <c r="AM3800" s="11"/>
    </row>
    <row r="3801" spans="17:39" x14ac:dyDescent="0.2">
      <c r="Q3801" s="11"/>
      <c r="Z3801"/>
      <c r="AA3801"/>
      <c r="AB3801"/>
      <c r="AC3801"/>
      <c r="AD3801"/>
      <c r="AE3801"/>
      <c r="AH3801" s="11"/>
      <c r="AI3801" s="11"/>
      <c r="AJ3801" s="11"/>
      <c r="AK3801" s="11"/>
      <c r="AL3801" s="11"/>
      <c r="AM3801" s="11"/>
    </row>
    <row r="3802" spans="17:39" x14ac:dyDescent="0.2">
      <c r="Q3802" s="11"/>
      <c r="Z3802"/>
      <c r="AA3802"/>
      <c r="AB3802"/>
      <c r="AC3802"/>
      <c r="AD3802"/>
      <c r="AE3802"/>
      <c r="AH3802" s="11"/>
      <c r="AI3802" s="11"/>
      <c r="AJ3802" s="11"/>
      <c r="AK3802" s="11"/>
      <c r="AL3802" s="11"/>
      <c r="AM3802" s="11"/>
    </row>
    <row r="3803" spans="17:39" x14ac:dyDescent="0.2">
      <c r="Q3803" s="11"/>
      <c r="Z3803"/>
      <c r="AA3803"/>
      <c r="AB3803"/>
      <c r="AC3803"/>
      <c r="AD3803"/>
      <c r="AE3803"/>
      <c r="AH3803" s="11"/>
      <c r="AI3803" s="11"/>
      <c r="AJ3803" s="11"/>
      <c r="AK3803" s="11"/>
      <c r="AL3803" s="11"/>
      <c r="AM3803" s="11"/>
    </row>
    <row r="3804" spans="17:39" x14ac:dyDescent="0.2">
      <c r="Q3804" s="11"/>
      <c r="Z3804"/>
      <c r="AA3804"/>
      <c r="AB3804"/>
      <c r="AC3804"/>
      <c r="AD3804"/>
      <c r="AE3804"/>
      <c r="AH3804" s="11"/>
      <c r="AI3804" s="11"/>
      <c r="AJ3804" s="11"/>
      <c r="AK3804" s="11"/>
      <c r="AL3804" s="11"/>
      <c r="AM3804" s="11"/>
    </row>
    <row r="3805" spans="17:39" x14ac:dyDescent="0.2">
      <c r="Q3805" s="11"/>
      <c r="Z3805"/>
      <c r="AA3805"/>
      <c r="AB3805"/>
      <c r="AC3805"/>
      <c r="AD3805"/>
      <c r="AE3805"/>
      <c r="AH3805" s="11"/>
      <c r="AI3805" s="11"/>
      <c r="AJ3805" s="11"/>
      <c r="AK3805" s="11"/>
      <c r="AL3805" s="11"/>
      <c r="AM3805" s="11"/>
    </row>
    <row r="3806" spans="17:39" x14ac:dyDescent="0.2">
      <c r="Q3806" s="11"/>
      <c r="Z3806"/>
      <c r="AA3806"/>
      <c r="AB3806"/>
      <c r="AC3806"/>
      <c r="AD3806"/>
      <c r="AE3806"/>
      <c r="AH3806" s="11"/>
      <c r="AI3806" s="11"/>
      <c r="AJ3806" s="11"/>
      <c r="AK3806" s="11"/>
      <c r="AL3806" s="11"/>
      <c r="AM3806" s="11"/>
    </row>
    <row r="3807" spans="17:39" x14ac:dyDescent="0.2">
      <c r="Q3807" s="11"/>
      <c r="Z3807"/>
      <c r="AA3807"/>
      <c r="AB3807"/>
      <c r="AC3807"/>
      <c r="AD3807"/>
      <c r="AE3807"/>
      <c r="AH3807" s="11"/>
      <c r="AI3807" s="11"/>
      <c r="AJ3807" s="11"/>
      <c r="AK3807" s="11"/>
      <c r="AL3807" s="11"/>
      <c r="AM3807" s="11"/>
    </row>
    <row r="3808" spans="17:39" x14ac:dyDescent="0.2">
      <c r="Q3808" s="11"/>
      <c r="Z3808"/>
      <c r="AA3808"/>
      <c r="AB3808"/>
      <c r="AC3808"/>
      <c r="AD3808"/>
      <c r="AE3808"/>
      <c r="AH3808" s="11"/>
      <c r="AI3808" s="11"/>
      <c r="AJ3808" s="11"/>
      <c r="AK3808" s="11"/>
      <c r="AL3808" s="11"/>
      <c r="AM3808" s="11"/>
    </row>
    <row r="3809" spans="17:39" x14ac:dyDescent="0.2">
      <c r="Q3809" s="11"/>
      <c r="Z3809"/>
      <c r="AA3809"/>
      <c r="AB3809"/>
      <c r="AC3809"/>
      <c r="AD3809"/>
      <c r="AE3809"/>
      <c r="AH3809" s="11"/>
      <c r="AI3809" s="11"/>
      <c r="AJ3809" s="11"/>
      <c r="AK3809" s="11"/>
      <c r="AL3809" s="11"/>
      <c r="AM3809" s="11"/>
    </row>
    <row r="3810" spans="17:39" x14ac:dyDescent="0.2">
      <c r="Q3810" s="11"/>
      <c r="Z3810"/>
      <c r="AA3810"/>
      <c r="AB3810"/>
      <c r="AC3810"/>
      <c r="AD3810"/>
      <c r="AE3810"/>
      <c r="AH3810" s="11"/>
      <c r="AI3810" s="11"/>
      <c r="AJ3810" s="11"/>
      <c r="AK3810" s="11"/>
      <c r="AL3810" s="11"/>
      <c r="AM3810" s="11"/>
    </row>
    <row r="3811" spans="17:39" x14ac:dyDescent="0.2">
      <c r="Q3811" s="11"/>
      <c r="Z3811"/>
      <c r="AA3811"/>
      <c r="AB3811"/>
      <c r="AC3811"/>
      <c r="AD3811"/>
      <c r="AE3811"/>
      <c r="AH3811" s="11"/>
      <c r="AI3811" s="11"/>
      <c r="AJ3811" s="11"/>
      <c r="AK3811" s="11"/>
      <c r="AL3811" s="11"/>
      <c r="AM3811" s="11"/>
    </row>
    <row r="3812" spans="17:39" x14ac:dyDescent="0.2">
      <c r="Q3812" s="11"/>
      <c r="Z3812"/>
      <c r="AA3812"/>
      <c r="AB3812"/>
      <c r="AC3812"/>
      <c r="AD3812"/>
      <c r="AE3812"/>
      <c r="AH3812" s="11"/>
      <c r="AI3812" s="11"/>
      <c r="AJ3812" s="11"/>
      <c r="AK3812" s="11"/>
      <c r="AL3812" s="11"/>
      <c r="AM3812" s="11"/>
    </row>
    <row r="3813" spans="17:39" x14ac:dyDescent="0.2">
      <c r="Q3813" s="11"/>
      <c r="Z3813"/>
      <c r="AA3813"/>
      <c r="AB3813"/>
      <c r="AC3813"/>
      <c r="AD3813"/>
      <c r="AE3813"/>
      <c r="AH3813" s="11"/>
      <c r="AI3813" s="11"/>
      <c r="AJ3813" s="11"/>
      <c r="AK3813" s="11"/>
      <c r="AL3813" s="11"/>
      <c r="AM3813" s="11"/>
    </row>
    <row r="3814" spans="17:39" x14ac:dyDescent="0.2">
      <c r="Q3814" s="11"/>
      <c r="Z3814"/>
      <c r="AA3814"/>
      <c r="AB3814"/>
      <c r="AC3814"/>
      <c r="AD3814"/>
      <c r="AE3814"/>
      <c r="AH3814" s="11"/>
      <c r="AI3814" s="11"/>
      <c r="AJ3814" s="11"/>
      <c r="AK3814" s="11"/>
      <c r="AL3814" s="11"/>
      <c r="AM3814" s="11"/>
    </row>
    <row r="3815" spans="17:39" x14ac:dyDescent="0.2">
      <c r="Q3815" s="11"/>
      <c r="Z3815"/>
      <c r="AA3815"/>
      <c r="AB3815"/>
      <c r="AC3815"/>
      <c r="AD3815"/>
      <c r="AE3815"/>
      <c r="AH3815" s="11"/>
      <c r="AI3815" s="11"/>
      <c r="AJ3815" s="11"/>
      <c r="AK3815" s="11"/>
      <c r="AL3815" s="11"/>
      <c r="AM3815" s="11"/>
    </row>
    <row r="3816" spans="17:39" x14ac:dyDescent="0.2">
      <c r="Q3816" s="11"/>
      <c r="Z3816"/>
      <c r="AA3816"/>
      <c r="AB3816"/>
      <c r="AC3816"/>
      <c r="AD3816"/>
      <c r="AE3816"/>
      <c r="AH3816" s="11"/>
      <c r="AI3816" s="11"/>
      <c r="AJ3816" s="11"/>
      <c r="AK3816" s="11"/>
      <c r="AL3816" s="11"/>
      <c r="AM3816" s="11"/>
    </row>
    <row r="3817" spans="17:39" x14ac:dyDescent="0.2">
      <c r="Q3817" s="11"/>
      <c r="Z3817"/>
      <c r="AA3817"/>
      <c r="AB3817"/>
      <c r="AC3817"/>
      <c r="AD3817"/>
      <c r="AE3817"/>
      <c r="AH3817" s="11"/>
      <c r="AI3817" s="11"/>
      <c r="AJ3817" s="11"/>
      <c r="AK3817" s="11"/>
      <c r="AL3817" s="11"/>
      <c r="AM3817" s="11"/>
    </row>
    <row r="3818" spans="17:39" x14ac:dyDescent="0.2">
      <c r="Q3818" s="11"/>
      <c r="Z3818"/>
      <c r="AA3818"/>
      <c r="AB3818"/>
      <c r="AC3818"/>
      <c r="AD3818"/>
      <c r="AE3818"/>
      <c r="AH3818" s="11"/>
      <c r="AI3818" s="11"/>
      <c r="AJ3818" s="11"/>
      <c r="AK3818" s="11"/>
      <c r="AL3818" s="11"/>
      <c r="AM3818" s="11"/>
    </row>
    <row r="3819" spans="17:39" x14ac:dyDescent="0.2">
      <c r="Q3819" s="11"/>
      <c r="Z3819"/>
      <c r="AA3819"/>
      <c r="AB3819"/>
      <c r="AC3819"/>
      <c r="AD3819"/>
      <c r="AE3819"/>
      <c r="AH3819" s="11"/>
      <c r="AI3819" s="11"/>
      <c r="AJ3819" s="11"/>
      <c r="AK3819" s="11"/>
      <c r="AL3819" s="11"/>
      <c r="AM3819" s="11"/>
    </row>
    <row r="3820" spans="17:39" x14ac:dyDescent="0.2">
      <c r="Q3820" s="11"/>
      <c r="Z3820"/>
      <c r="AA3820"/>
      <c r="AB3820"/>
      <c r="AC3820"/>
      <c r="AD3820"/>
      <c r="AE3820"/>
      <c r="AH3820" s="11"/>
      <c r="AI3820" s="11"/>
      <c r="AJ3820" s="11"/>
      <c r="AK3820" s="11"/>
      <c r="AL3820" s="11"/>
      <c r="AM3820" s="11"/>
    </row>
    <row r="3821" spans="17:39" x14ac:dyDescent="0.2">
      <c r="Q3821" s="11"/>
      <c r="Z3821"/>
      <c r="AA3821"/>
      <c r="AB3821"/>
      <c r="AC3821"/>
      <c r="AD3821"/>
      <c r="AE3821"/>
      <c r="AH3821" s="11"/>
      <c r="AI3821" s="11"/>
      <c r="AJ3821" s="11"/>
      <c r="AK3821" s="11"/>
      <c r="AL3821" s="11"/>
      <c r="AM3821" s="11"/>
    </row>
    <row r="3822" spans="17:39" x14ac:dyDescent="0.2">
      <c r="Q3822" s="11"/>
      <c r="Z3822"/>
      <c r="AA3822"/>
      <c r="AB3822"/>
      <c r="AC3822"/>
      <c r="AD3822"/>
      <c r="AE3822"/>
      <c r="AH3822" s="11"/>
      <c r="AI3822" s="11"/>
      <c r="AJ3822" s="11"/>
      <c r="AK3822" s="11"/>
      <c r="AL3822" s="11"/>
      <c r="AM3822" s="11"/>
    </row>
    <row r="3823" spans="17:39" x14ac:dyDescent="0.2">
      <c r="Q3823" s="11"/>
      <c r="Z3823"/>
      <c r="AA3823"/>
      <c r="AB3823"/>
      <c r="AC3823"/>
      <c r="AD3823"/>
      <c r="AE3823"/>
      <c r="AH3823" s="11"/>
      <c r="AI3823" s="11"/>
      <c r="AJ3823" s="11"/>
      <c r="AK3823" s="11"/>
      <c r="AL3823" s="11"/>
      <c r="AM3823" s="11"/>
    </row>
    <row r="3824" spans="17:39" x14ac:dyDescent="0.2">
      <c r="Q3824" s="11"/>
      <c r="Z3824"/>
      <c r="AA3824"/>
      <c r="AB3824"/>
      <c r="AC3824"/>
      <c r="AD3824"/>
      <c r="AE3824"/>
      <c r="AH3824" s="11"/>
      <c r="AI3824" s="11"/>
      <c r="AJ3824" s="11"/>
      <c r="AK3824" s="11"/>
      <c r="AL3824" s="11"/>
      <c r="AM3824" s="11"/>
    </row>
    <row r="3825" spans="17:39" x14ac:dyDescent="0.2">
      <c r="Q3825" s="11"/>
      <c r="Z3825"/>
      <c r="AA3825"/>
      <c r="AB3825"/>
      <c r="AC3825"/>
      <c r="AD3825"/>
      <c r="AE3825"/>
      <c r="AH3825" s="11"/>
      <c r="AI3825" s="11"/>
      <c r="AJ3825" s="11"/>
      <c r="AK3825" s="11"/>
      <c r="AL3825" s="11"/>
      <c r="AM3825" s="11"/>
    </row>
    <row r="3826" spans="17:39" x14ac:dyDescent="0.2">
      <c r="Q3826" s="11"/>
      <c r="Z3826"/>
      <c r="AA3826"/>
      <c r="AB3826"/>
      <c r="AC3826"/>
      <c r="AD3826"/>
      <c r="AE3826"/>
      <c r="AH3826" s="11"/>
      <c r="AI3826" s="11"/>
      <c r="AJ3826" s="11"/>
      <c r="AK3826" s="11"/>
      <c r="AL3826" s="11"/>
      <c r="AM3826" s="11"/>
    </row>
    <row r="3827" spans="17:39" x14ac:dyDescent="0.2">
      <c r="Q3827" s="11"/>
      <c r="Z3827"/>
      <c r="AA3827"/>
      <c r="AB3827"/>
      <c r="AC3827"/>
      <c r="AD3827"/>
      <c r="AE3827"/>
      <c r="AH3827" s="11"/>
      <c r="AI3827" s="11"/>
      <c r="AJ3827" s="11"/>
      <c r="AK3827" s="11"/>
      <c r="AL3827" s="11"/>
      <c r="AM3827" s="11"/>
    </row>
    <row r="3828" spans="17:39" x14ac:dyDescent="0.2">
      <c r="Q3828" s="11"/>
      <c r="Z3828"/>
      <c r="AA3828"/>
      <c r="AB3828"/>
      <c r="AC3828"/>
      <c r="AD3828"/>
      <c r="AE3828"/>
      <c r="AH3828" s="11"/>
      <c r="AI3828" s="11"/>
      <c r="AJ3828" s="11"/>
      <c r="AK3828" s="11"/>
      <c r="AL3828" s="11"/>
      <c r="AM3828" s="11"/>
    </row>
    <row r="3829" spans="17:39" x14ac:dyDescent="0.2">
      <c r="Q3829" s="11"/>
      <c r="Z3829"/>
      <c r="AA3829"/>
      <c r="AB3829"/>
      <c r="AC3829"/>
      <c r="AD3829"/>
      <c r="AE3829"/>
      <c r="AH3829" s="11"/>
      <c r="AI3829" s="11"/>
      <c r="AJ3829" s="11"/>
      <c r="AK3829" s="11"/>
      <c r="AL3829" s="11"/>
      <c r="AM3829" s="11"/>
    </row>
    <row r="3830" spans="17:39" x14ac:dyDescent="0.2">
      <c r="Q3830" s="11"/>
      <c r="Z3830"/>
      <c r="AA3830"/>
      <c r="AB3830"/>
      <c r="AC3830"/>
      <c r="AD3830"/>
      <c r="AE3830"/>
      <c r="AH3830" s="11"/>
      <c r="AI3830" s="11"/>
      <c r="AJ3830" s="11"/>
      <c r="AK3830" s="11"/>
      <c r="AL3830" s="11"/>
      <c r="AM3830" s="11"/>
    </row>
    <row r="3831" spans="17:39" x14ac:dyDescent="0.2">
      <c r="Q3831" s="11"/>
      <c r="Z3831"/>
      <c r="AA3831"/>
      <c r="AB3831"/>
      <c r="AC3831"/>
      <c r="AD3831"/>
      <c r="AE3831"/>
      <c r="AH3831" s="11"/>
      <c r="AI3831" s="11"/>
      <c r="AJ3831" s="11"/>
      <c r="AK3831" s="11"/>
      <c r="AL3831" s="11"/>
      <c r="AM3831" s="11"/>
    </row>
    <row r="3832" spans="17:39" x14ac:dyDescent="0.2">
      <c r="Q3832" s="11"/>
      <c r="Z3832"/>
      <c r="AA3832"/>
      <c r="AB3832"/>
      <c r="AC3832"/>
      <c r="AD3832"/>
      <c r="AE3832"/>
      <c r="AH3832" s="11"/>
      <c r="AI3832" s="11"/>
      <c r="AJ3832" s="11"/>
      <c r="AK3832" s="11"/>
      <c r="AL3832" s="11"/>
      <c r="AM3832" s="11"/>
    </row>
    <row r="3833" spans="17:39" x14ac:dyDescent="0.2">
      <c r="Q3833" s="11"/>
      <c r="Z3833"/>
      <c r="AA3833"/>
      <c r="AB3833"/>
      <c r="AC3833"/>
      <c r="AD3833"/>
      <c r="AE3833"/>
      <c r="AH3833" s="11"/>
      <c r="AI3833" s="11"/>
      <c r="AJ3833" s="11"/>
      <c r="AK3833" s="11"/>
      <c r="AL3833" s="11"/>
      <c r="AM3833" s="11"/>
    </row>
    <row r="3834" spans="17:39" x14ac:dyDescent="0.2">
      <c r="Q3834" s="11"/>
      <c r="Z3834"/>
      <c r="AA3834"/>
      <c r="AB3834"/>
      <c r="AC3834"/>
      <c r="AD3834"/>
      <c r="AE3834"/>
      <c r="AH3834" s="11"/>
      <c r="AI3834" s="11"/>
      <c r="AJ3834" s="11"/>
      <c r="AK3834" s="11"/>
      <c r="AL3834" s="11"/>
      <c r="AM3834" s="11"/>
    </row>
    <row r="3835" spans="17:39" x14ac:dyDescent="0.2">
      <c r="Q3835" s="11"/>
      <c r="Z3835"/>
      <c r="AA3835"/>
      <c r="AB3835"/>
      <c r="AC3835"/>
      <c r="AD3835"/>
      <c r="AE3835"/>
      <c r="AH3835" s="11"/>
      <c r="AI3835" s="11"/>
      <c r="AJ3835" s="11"/>
      <c r="AK3835" s="11"/>
      <c r="AL3835" s="11"/>
      <c r="AM3835" s="11"/>
    </row>
    <row r="3836" spans="17:39" x14ac:dyDescent="0.2">
      <c r="Q3836" s="11"/>
      <c r="Z3836"/>
      <c r="AA3836"/>
      <c r="AB3836"/>
      <c r="AC3836"/>
      <c r="AD3836"/>
      <c r="AE3836"/>
      <c r="AH3836" s="11"/>
      <c r="AI3836" s="11"/>
      <c r="AJ3836" s="11"/>
      <c r="AK3836" s="11"/>
      <c r="AL3836" s="11"/>
      <c r="AM3836" s="11"/>
    </row>
    <row r="3837" spans="17:39" x14ac:dyDescent="0.2">
      <c r="Q3837" s="11"/>
      <c r="Z3837"/>
      <c r="AA3837"/>
      <c r="AB3837"/>
      <c r="AC3837"/>
      <c r="AD3837"/>
      <c r="AE3837"/>
      <c r="AH3837" s="11"/>
      <c r="AI3837" s="11"/>
      <c r="AJ3837" s="11"/>
      <c r="AK3837" s="11"/>
      <c r="AL3837" s="11"/>
      <c r="AM3837" s="11"/>
    </row>
    <row r="3838" spans="17:39" x14ac:dyDescent="0.2">
      <c r="Q3838" s="11"/>
      <c r="Z3838"/>
      <c r="AA3838"/>
      <c r="AB3838"/>
      <c r="AC3838"/>
      <c r="AD3838"/>
      <c r="AE3838"/>
      <c r="AH3838" s="11"/>
      <c r="AI3838" s="11"/>
      <c r="AJ3838" s="11"/>
      <c r="AK3838" s="11"/>
      <c r="AL3838" s="11"/>
      <c r="AM3838" s="11"/>
    </row>
    <row r="3839" spans="17:39" x14ac:dyDescent="0.2">
      <c r="Q3839" s="11"/>
      <c r="Z3839"/>
      <c r="AA3839"/>
      <c r="AB3839"/>
      <c r="AC3839"/>
      <c r="AD3839"/>
      <c r="AE3839"/>
      <c r="AH3839" s="11"/>
      <c r="AI3839" s="11"/>
      <c r="AJ3839" s="11"/>
      <c r="AK3839" s="11"/>
      <c r="AL3839" s="11"/>
      <c r="AM3839" s="11"/>
    </row>
    <row r="3840" spans="17:39" x14ac:dyDescent="0.2">
      <c r="Q3840" s="11"/>
      <c r="Z3840"/>
      <c r="AA3840"/>
      <c r="AB3840"/>
      <c r="AC3840"/>
      <c r="AD3840"/>
      <c r="AE3840"/>
      <c r="AH3840" s="11"/>
      <c r="AI3840" s="11"/>
      <c r="AJ3840" s="11"/>
      <c r="AK3840" s="11"/>
      <c r="AL3840" s="11"/>
      <c r="AM3840" s="11"/>
    </row>
    <row r="3841" spans="17:39" x14ac:dyDescent="0.2">
      <c r="Q3841" s="11"/>
      <c r="Z3841"/>
      <c r="AA3841"/>
      <c r="AB3841"/>
      <c r="AC3841"/>
      <c r="AD3841"/>
      <c r="AE3841"/>
      <c r="AH3841" s="11"/>
      <c r="AI3841" s="11"/>
      <c r="AJ3841" s="11"/>
      <c r="AK3841" s="11"/>
      <c r="AL3841" s="11"/>
      <c r="AM3841" s="11"/>
    </row>
    <row r="3842" spans="17:39" x14ac:dyDescent="0.2">
      <c r="Q3842" s="11"/>
      <c r="Z3842"/>
      <c r="AA3842"/>
      <c r="AB3842"/>
      <c r="AC3842"/>
      <c r="AD3842"/>
      <c r="AE3842"/>
      <c r="AH3842" s="11"/>
      <c r="AI3842" s="11"/>
      <c r="AJ3842" s="11"/>
      <c r="AK3842" s="11"/>
      <c r="AL3842" s="11"/>
      <c r="AM3842" s="11"/>
    </row>
    <row r="3843" spans="17:39" x14ac:dyDescent="0.2">
      <c r="Q3843" s="11"/>
      <c r="Z3843"/>
      <c r="AA3843"/>
      <c r="AB3843"/>
      <c r="AC3843"/>
      <c r="AD3843"/>
      <c r="AE3843"/>
      <c r="AH3843" s="11"/>
      <c r="AI3843" s="11"/>
      <c r="AJ3843" s="11"/>
      <c r="AK3843" s="11"/>
      <c r="AL3843" s="11"/>
      <c r="AM3843" s="11"/>
    </row>
    <row r="3844" spans="17:39" x14ac:dyDescent="0.2">
      <c r="Q3844" s="11"/>
      <c r="Z3844"/>
      <c r="AA3844"/>
      <c r="AB3844"/>
      <c r="AC3844"/>
      <c r="AD3844"/>
      <c r="AE3844"/>
      <c r="AH3844" s="11"/>
      <c r="AI3844" s="11"/>
      <c r="AJ3844" s="11"/>
      <c r="AK3844" s="11"/>
      <c r="AL3844" s="11"/>
      <c r="AM3844" s="11"/>
    </row>
    <row r="3845" spans="17:39" x14ac:dyDescent="0.2">
      <c r="Q3845" s="11"/>
      <c r="Z3845"/>
      <c r="AA3845"/>
      <c r="AB3845"/>
      <c r="AC3845"/>
      <c r="AD3845"/>
      <c r="AE3845"/>
      <c r="AH3845" s="11"/>
      <c r="AI3845" s="11"/>
      <c r="AJ3845" s="11"/>
      <c r="AK3845" s="11"/>
      <c r="AL3845" s="11"/>
      <c r="AM3845" s="11"/>
    </row>
    <row r="3846" spans="17:39" x14ac:dyDescent="0.2">
      <c r="Q3846" s="11"/>
      <c r="Z3846"/>
      <c r="AA3846"/>
      <c r="AB3846"/>
      <c r="AC3846"/>
      <c r="AD3846"/>
      <c r="AE3846"/>
      <c r="AH3846" s="11"/>
      <c r="AI3846" s="11"/>
      <c r="AJ3846" s="11"/>
      <c r="AK3846" s="11"/>
      <c r="AL3846" s="11"/>
      <c r="AM3846" s="11"/>
    </row>
    <row r="3847" spans="17:39" x14ac:dyDescent="0.2">
      <c r="Q3847" s="11"/>
      <c r="Z3847"/>
      <c r="AA3847"/>
      <c r="AB3847"/>
      <c r="AC3847"/>
      <c r="AD3847"/>
      <c r="AE3847"/>
      <c r="AH3847" s="11"/>
      <c r="AI3847" s="11"/>
      <c r="AJ3847" s="11"/>
      <c r="AK3847" s="11"/>
      <c r="AL3847" s="11"/>
      <c r="AM3847" s="11"/>
    </row>
    <row r="3848" spans="17:39" x14ac:dyDescent="0.2">
      <c r="Q3848" s="11"/>
      <c r="Z3848"/>
      <c r="AA3848"/>
      <c r="AB3848"/>
      <c r="AC3848"/>
      <c r="AD3848"/>
      <c r="AE3848"/>
      <c r="AH3848" s="11"/>
      <c r="AI3848" s="11"/>
      <c r="AJ3848" s="11"/>
      <c r="AK3848" s="11"/>
      <c r="AL3848" s="11"/>
      <c r="AM3848" s="11"/>
    </row>
    <row r="3849" spans="17:39" x14ac:dyDescent="0.2">
      <c r="Q3849" s="11"/>
      <c r="Z3849"/>
      <c r="AA3849"/>
      <c r="AB3849"/>
      <c r="AC3849"/>
      <c r="AD3849"/>
      <c r="AE3849"/>
      <c r="AH3849" s="11"/>
      <c r="AI3849" s="11"/>
      <c r="AJ3849" s="11"/>
      <c r="AK3849" s="11"/>
      <c r="AL3849" s="11"/>
      <c r="AM3849" s="11"/>
    </row>
    <row r="3850" spans="17:39" x14ac:dyDescent="0.2">
      <c r="Q3850" s="11"/>
      <c r="Z3850"/>
      <c r="AA3850"/>
      <c r="AB3850"/>
      <c r="AC3850"/>
      <c r="AD3850"/>
      <c r="AE3850"/>
      <c r="AH3850" s="11"/>
      <c r="AI3850" s="11"/>
      <c r="AJ3850" s="11"/>
      <c r="AK3850" s="11"/>
      <c r="AL3850" s="11"/>
      <c r="AM3850" s="11"/>
    </row>
    <row r="3851" spans="17:39" x14ac:dyDescent="0.2">
      <c r="Q3851" s="11"/>
      <c r="Z3851"/>
      <c r="AA3851"/>
      <c r="AB3851"/>
      <c r="AC3851"/>
      <c r="AD3851"/>
      <c r="AE3851"/>
      <c r="AH3851" s="11"/>
      <c r="AI3851" s="11"/>
      <c r="AJ3851" s="11"/>
      <c r="AK3851" s="11"/>
      <c r="AL3851" s="11"/>
      <c r="AM3851" s="11"/>
    </row>
    <row r="3852" spans="17:39" x14ac:dyDescent="0.2">
      <c r="Q3852" s="11"/>
      <c r="Z3852"/>
      <c r="AA3852"/>
      <c r="AB3852"/>
      <c r="AC3852"/>
      <c r="AD3852"/>
      <c r="AE3852"/>
      <c r="AH3852" s="11"/>
      <c r="AI3852" s="11"/>
      <c r="AJ3852" s="11"/>
      <c r="AK3852" s="11"/>
      <c r="AL3852" s="11"/>
      <c r="AM3852" s="11"/>
    </row>
    <row r="3853" spans="17:39" x14ac:dyDescent="0.2">
      <c r="Q3853" s="11"/>
      <c r="Z3853"/>
      <c r="AA3853"/>
      <c r="AB3853"/>
      <c r="AC3853"/>
      <c r="AD3853"/>
      <c r="AE3853"/>
      <c r="AH3853" s="11"/>
      <c r="AI3853" s="11"/>
      <c r="AJ3853" s="11"/>
      <c r="AK3853" s="11"/>
      <c r="AL3853" s="11"/>
      <c r="AM3853" s="11"/>
    </row>
    <row r="3854" spans="17:39" x14ac:dyDescent="0.2">
      <c r="Q3854" s="11"/>
      <c r="Z3854"/>
      <c r="AA3854"/>
      <c r="AB3854"/>
      <c r="AC3854"/>
      <c r="AD3854"/>
      <c r="AE3854"/>
      <c r="AH3854" s="11"/>
      <c r="AI3854" s="11"/>
      <c r="AJ3854" s="11"/>
      <c r="AK3854" s="11"/>
      <c r="AL3854" s="11"/>
      <c r="AM3854" s="11"/>
    </row>
    <row r="3855" spans="17:39" x14ac:dyDescent="0.2">
      <c r="Q3855" s="11"/>
      <c r="Z3855"/>
      <c r="AA3855"/>
      <c r="AB3855"/>
      <c r="AC3855"/>
      <c r="AD3855"/>
      <c r="AE3855"/>
      <c r="AH3855" s="11"/>
      <c r="AI3855" s="11"/>
      <c r="AJ3855" s="11"/>
      <c r="AK3855" s="11"/>
      <c r="AL3855" s="11"/>
      <c r="AM3855" s="11"/>
    </row>
    <row r="3856" spans="17:39" x14ac:dyDescent="0.2">
      <c r="Q3856" s="11"/>
      <c r="Z3856"/>
      <c r="AA3856"/>
      <c r="AB3856"/>
      <c r="AC3856"/>
      <c r="AD3856"/>
      <c r="AE3856"/>
      <c r="AH3856" s="11"/>
      <c r="AI3856" s="11"/>
      <c r="AJ3856" s="11"/>
      <c r="AK3856" s="11"/>
      <c r="AL3856" s="11"/>
      <c r="AM3856" s="11"/>
    </row>
    <row r="3857" spans="17:39" x14ac:dyDescent="0.2">
      <c r="Q3857" s="11"/>
      <c r="Z3857"/>
      <c r="AA3857"/>
      <c r="AB3857"/>
      <c r="AC3857"/>
      <c r="AD3857"/>
      <c r="AE3857"/>
      <c r="AH3857" s="11"/>
      <c r="AI3857" s="11"/>
      <c r="AJ3857" s="11"/>
      <c r="AK3857" s="11"/>
      <c r="AL3857" s="11"/>
      <c r="AM3857" s="11"/>
    </row>
    <row r="3858" spans="17:39" x14ac:dyDescent="0.2">
      <c r="Q3858" s="11"/>
      <c r="Z3858"/>
      <c r="AA3858"/>
      <c r="AB3858"/>
      <c r="AC3858"/>
      <c r="AD3858"/>
      <c r="AE3858"/>
      <c r="AH3858" s="11"/>
      <c r="AI3858" s="11"/>
      <c r="AJ3858" s="11"/>
      <c r="AK3858" s="11"/>
      <c r="AL3858" s="11"/>
      <c r="AM3858" s="11"/>
    </row>
    <row r="3859" spans="17:39" x14ac:dyDescent="0.2">
      <c r="Q3859" s="11"/>
      <c r="Z3859"/>
      <c r="AA3859"/>
      <c r="AB3859"/>
      <c r="AC3859"/>
      <c r="AD3859"/>
      <c r="AE3859"/>
      <c r="AH3859" s="11"/>
      <c r="AI3859" s="11"/>
      <c r="AJ3859" s="11"/>
      <c r="AK3859" s="11"/>
      <c r="AL3859" s="11"/>
      <c r="AM3859" s="11"/>
    </row>
    <row r="3860" spans="17:39" x14ac:dyDescent="0.2">
      <c r="Q3860" s="11"/>
      <c r="Z3860"/>
      <c r="AA3860"/>
      <c r="AB3860"/>
      <c r="AC3860"/>
      <c r="AD3860"/>
      <c r="AE3860"/>
      <c r="AH3860" s="11"/>
      <c r="AI3860" s="11"/>
      <c r="AJ3860" s="11"/>
      <c r="AK3860" s="11"/>
      <c r="AL3860" s="11"/>
      <c r="AM3860" s="11"/>
    </row>
    <row r="3861" spans="17:39" x14ac:dyDescent="0.2">
      <c r="Q3861" s="11"/>
      <c r="Z3861"/>
      <c r="AA3861"/>
      <c r="AB3861"/>
      <c r="AC3861"/>
      <c r="AD3861"/>
      <c r="AE3861"/>
      <c r="AH3861" s="11"/>
      <c r="AI3861" s="11"/>
      <c r="AJ3861" s="11"/>
      <c r="AK3861" s="11"/>
      <c r="AL3861" s="11"/>
      <c r="AM3861" s="11"/>
    </row>
    <row r="3862" spans="17:39" x14ac:dyDescent="0.2">
      <c r="Q3862" s="11"/>
      <c r="Z3862"/>
      <c r="AA3862"/>
      <c r="AB3862"/>
      <c r="AC3862"/>
      <c r="AD3862"/>
      <c r="AE3862"/>
      <c r="AH3862" s="11"/>
      <c r="AI3862" s="11"/>
      <c r="AJ3862" s="11"/>
      <c r="AK3862" s="11"/>
      <c r="AL3862" s="11"/>
      <c r="AM3862" s="11"/>
    </row>
    <row r="3863" spans="17:39" x14ac:dyDescent="0.2">
      <c r="Q3863" s="11"/>
      <c r="Z3863"/>
      <c r="AA3863"/>
      <c r="AB3863"/>
      <c r="AC3863"/>
      <c r="AD3863"/>
      <c r="AE3863"/>
      <c r="AH3863" s="11"/>
      <c r="AI3863" s="11"/>
      <c r="AJ3863" s="11"/>
      <c r="AK3863" s="11"/>
      <c r="AL3863" s="11"/>
      <c r="AM3863" s="11"/>
    </row>
    <row r="3864" spans="17:39" x14ac:dyDescent="0.2">
      <c r="Q3864" s="11"/>
      <c r="Z3864"/>
      <c r="AA3864"/>
      <c r="AB3864"/>
      <c r="AC3864"/>
      <c r="AD3864"/>
      <c r="AE3864"/>
      <c r="AH3864" s="11"/>
      <c r="AI3864" s="11"/>
      <c r="AJ3864" s="11"/>
      <c r="AK3864" s="11"/>
      <c r="AL3864" s="11"/>
      <c r="AM3864" s="11"/>
    </row>
    <row r="3865" spans="17:39" x14ac:dyDescent="0.2">
      <c r="Q3865" s="11"/>
      <c r="Z3865"/>
      <c r="AA3865"/>
      <c r="AB3865"/>
      <c r="AC3865"/>
      <c r="AD3865"/>
      <c r="AE3865"/>
      <c r="AH3865" s="11"/>
      <c r="AI3865" s="11"/>
      <c r="AJ3865" s="11"/>
      <c r="AK3865" s="11"/>
      <c r="AL3865" s="11"/>
      <c r="AM3865" s="11"/>
    </row>
    <row r="3866" spans="17:39" x14ac:dyDescent="0.2">
      <c r="Q3866" s="11"/>
      <c r="Z3866"/>
      <c r="AA3866"/>
      <c r="AB3866"/>
      <c r="AC3866"/>
      <c r="AD3866"/>
      <c r="AE3866"/>
      <c r="AH3866" s="11"/>
      <c r="AI3866" s="11"/>
      <c r="AJ3866" s="11"/>
      <c r="AK3866" s="11"/>
      <c r="AL3866" s="11"/>
      <c r="AM3866" s="11"/>
    </row>
    <row r="3867" spans="17:39" x14ac:dyDescent="0.2">
      <c r="Q3867" s="11"/>
      <c r="Z3867"/>
      <c r="AA3867"/>
      <c r="AB3867"/>
      <c r="AC3867"/>
      <c r="AD3867"/>
      <c r="AE3867"/>
      <c r="AH3867" s="11"/>
      <c r="AI3867" s="11"/>
      <c r="AJ3867" s="11"/>
      <c r="AK3867" s="11"/>
      <c r="AL3867" s="11"/>
      <c r="AM3867" s="11"/>
    </row>
    <row r="3868" spans="17:39" x14ac:dyDescent="0.2">
      <c r="Q3868" s="11"/>
      <c r="Z3868"/>
      <c r="AA3868"/>
      <c r="AB3868"/>
      <c r="AC3868"/>
      <c r="AD3868"/>
      <c r="AE3868"/>
      <c r="AH3868" s="11"/>
      <c r="AI3868" s="11"/>
      <c r="AJ3868" s="11"/>
      <c r="AK3868" s="11"/>
      <c r="AL3868" s="11"/>
      <c r="AM3868" s="11"/>
    </row>
    <row r="3869" spans="17:39" x14ac:dyDescent="0.2">
      <c r="Q3869" s="11"/>
      <c r="Z3869"/>
      <c r="AA3869"/>
      <c r="AB3869"/>
      <c r="AC3869"/>
      <c r="AD3869"/>
      <c r="AE3869"/>
      <c r="AH3869" s="11"/>
      <c r="AI3869" s="11"/>
      <c r="AJ3869" s="11"/>
      <c r="AK3869" s="11"/>
      <c r="AL3869" s="11"/>
      <c r="AM3869" s="11"/>
    </row>
    <row r="3870" spans="17:39" x14ac:dyDescent="0.2">
      <c r="Q3870" s="11"/>
      <c r="Z3870"/>
      <c r="AA3870"/>
      <c r="AB3870"/>
      <c r="AC3870"/>
      <c r="AD3870"/>
      <c r="AE3870"/>
      <c r="AH3870" s="11"/>
      <c r="AI3870" s="11"/>
      <c r="AJ3870" s="11"/>
      <c r="AK3870" s="11"/>
      <c r="AL3870" s="11"/>
      <c r="AM3870" s="11"/>
    </row>
    <row r="3871" spans="17:39" x14ac:dyDescent="0.2">
      <c r="Q3871" s="11"/>
      <c r="Z3871"/>
      <c r="AA3871"/>
      <c r="AB3871"/>
      <c r="AC3871"/>
      <c r="AD3871"/>
      <c r="AE3871"/>
      <c r="AH3871" s="11"/>
      <c r="AI3871" s="11"/>
      <c r="AJ3871" s="11"/>
      <c r="AK3871" s="11"/>
      <c r="AL3871" s="11"/>
      <c r="AM3871" s="11"/>
    </row>
    <row r="3872" spans="17:39" x14ac:dyDescent="0.2">
      <c r="Q3872" s="11"/>
      <c r="Z3872"/>
      <c r="AA3872"/>
      <c r="AB3872"/>
      <c r="AC3872"/>
      <c r="AD3872"/>
      <c r="AE3872"/>
      <c r="AH3872" s="11"/>
      <c r="AI3872" s="11"/>
      <c r="AJ3872" s="11"/>
      <c r="AK3872" s="11"/>
      <c r="AL3872" s="11"/>
      <c r="AM3872" s="11"/>
    </row>
    <row r="3873" spans="17:39" x14ac:dyDescent="0.2">
      <c r="Q3873" s="11"/>
      <c r="Z3873"/>
      <c r="AA3873"/>
      <c r="AB3873"/>
      <c r="AC3873"/>
      <c r="AD3873"/>
      <c r="AE3873"/>
      <c r="AH3873" s="11"/>
      <c r="AI3873" s="11"/>
      <c r="AJ3873" s="11"/>
      <c r="AK3873" s="11"/>
      <c r="AL3873" s="11"/>
      <c r="AM3873" s="11"/>
    </row>
    <row r="3874" spans="17:39" x14ac:dyDescent="0.2">
      <c r="Q3874" s="11"/>
      <c r="Z3874"/>
      <c r="AA3874"/>
      <c r="AB3874"/>
      <c r="AC3874"/>
      <c r="AD3874"/>
      <c r="AE3874"/>
      <c r="AH3874" s="11"/>
      <c r="AI3874" s="11"/>
      <c r="AJ3874" s="11"/>
      <c r="AK3874" s="11"/>
      <c r="AL3874" s="11"/>
      <c r="AM3874" s="11"/>
    </row>
    <row r="3875" spans="17:39" x14ac:dyDescent="0.2">
      <c r="Q3875" s="11"/>
      <c r="Z3875"/>
      <c r="AA3875"/>
      <c r="AB3875"/>
      <c r="AC3875"/>
      <c r="AD3875"/>
      <c r="AE3875"/>
      <c r="AH3875" s="11"/>
      <c r="AI3875" s="11"/>
      <c r="AJ3875" s="11"/>
      <c r="AK3875" s="11"/>
      <c r="AL3875" s="11"/>
      <c r="AM3875" s="11"/>
    </row>
    <row r="3876" spans="17:39" x14ac:dyDescent="0.2">
      <c r="Q3876" s="11"/>
      <c r="Z3876"/>
      <c r="AA3876"/>
      <c r="AB3876"/>
      <c r="AC3876"/>
      <c r="AD3876"/>
      <c r="AE3876"/>
      <c r="AH3876" s="11"/>
      <c r="AI3876" s="11"/>
      <c r="AJ3876" s="11"/>
      <c r="AK3876" s="11"/>
      <c r="AL3876" s="11"/>
      <c r="AM3876" s="11"/>
    </row>
    <row r="3877" spans="17:39" x14ac:dyDescent="0.2">
      <c r="Q3877" s="11"/>
      <c r="Z3877"/>
      <c r="AA3877"/>
      <c r="AB3877"/>
      <c r="AC3877"/>
      <c r="AD3877"/>
      <c r="AE3877"/>
      <c r="AH3877" s="11"/>
      <c r="AI3877" s="11"/>
      <c r="AJ3877" s="11"/>
      <c r="AK3877" s="11"/>
      <c r="AL3877" s="11"/>
      <c r="AM3877" s="11"/>
    </row>
    <row r="3878" spans="17:39" x14ac:dyDescent="0.2">
      <c r="Q3878" s="11"/>
      <c r="Z3878"/>
      <c r="AA3878"/>
      <c r="AB3878"/>
      <c r="AC3878"/>
      <c r="AD3878"/>
      <c r="AE3878"/>
      <c r="AH3878" s="11"/>
      <c r="AI3878" s="11"/>
      <c r="AJ3878" s="11"/>
      <c r="AK3878" s="11"/>
      <c r="AL3878" s="11"/>
      <c r="AM3878" s="11"/>
    </row>
    <row r="3879" spans="17:39" x14ac:dyDescent="0.2">
      <c r="Q3879" s="11"/>
      <c r="Z3879"/>
      <c r="AA3879"/>
      <c r="AB3879"/>
      <c r="AC3879"/>
      <c r="AD3879"/>
      <c r="AE3879"/>
      <c r="AH3879" s="11"/>
      <c r="AI3879" s="11"/>
      <c r="AJ3879" s="11"/>
      <c r="AK3879" s="11"/>
      <c r="AL3879" s="11"/>
      <c r="AM3879" s="11"/>
    </row>
    <row r="3880" spans="17:39" x14ac:dyDescent="0.2">
      <c r="Q3880" s="11"/>
      <c r="Z3880"/>
      <c r="AA3880"/>
      <c r="AB3880"/>
      <c r="AC3880"/>
      <c r="AD3880"/>
      <c r="AE3880"/>
      <c r="AH3880" s="11"/>
      <c r="AI3880" s="11"/>
      <c r="AJ3880" s="11"/>
      <c r="AK3880" s="11"/>
      <c r="AL3880" s="11"/>
      <c r="AM3880" s="11"/>
    </row>
    <row r="3881" spans="17:39" x14ac:dyDescent="0.2">
      <c r="Q3881" s="11"/>
      <c r="Z3881"/>
      <c r="AA3881"/>
      <c r="AB3881"/>
      <c r="AC3881"/>
      <c r="AD3881"/>
      <c r="AE3881"/>
      <c r="AH3881" s="11"/>
      <c r="AI3881" s="11"/>
      <c r="AJ3881" s="11"/>
      <c r="AK3881" s="11"/>
      <c r="AL3881" s="11"/>
      <c r="AM3881" s="11"/>
    </row>
    <row r="3882" spans="17:39" x14ac:dyDescent="0.2">
      <c r="Q3882" s="11"/>
      <c r="Z3882"/>
      <c r="AA3882"/>
      <c r="AB3882"/>
      <c r="AC3882"/>
      <c r="AD3882"/>
      <c r="AE3882"/>
      <c r="AH3882" s="11"/>
      <c r="AI3882" s="11"/>
      <c r="AJ3882" s="11"/>
      <c r="AK3882" s="11"/>
      <c r="AL3882" s="11"/>
      <c r="AM3882" s="11"/>
    </row>
    <row r="3883" spans="17:39" x14ac:dyDescent="0.2">
      <c r="Q3883" s="11"/>
      <c r="Z3883"/>
      <c r="AA3883"/>
      <c r="AB3883"/>
      <c r="AC3883"/>
      <c r="AD3883"/>
      <c r="AE3883"/>
      <c r="AH3883" s="11"/>
      <c r="AI3883" s="11"/>
      <c r="AJ3883" s="11"/>
      <c r="AK3883" s="11"/>
      <c r="AL3883" s="11"/>
      <c r="AM3883" s="11"/>
    </row>
    <row r="3884" spans="17:39" x14ac:dyDescent="0.2">
      <c r="Q3884" s="11"/>
      <c r="Z3884"/>
      <c r="AA3884"/>
      <c r="AB3884"/>
      <c r="AC3884"/>
      <c r="AD3884"/>
      <c r="AE3884"/>
      <c r="AH3884" s="11"/>
      <c r="AI3884" s="11"/>
      <c r="AJ3884" s="11"/>
      <c r="AK3884" s="11"/>
      <c r="AL3884" s="11"/>
      <c r="AM3884" s="11"/>
    </row>
    <row r="3885" spans="17:39" x14ac:dyDescent="0.2">
      <c r="Q3885" s="11"/>
      <c r="Z3885"/>
      <c r="AA3885"/>
      <c r="AB3885"/>
      <c r="AC3885"/>
      <c r="AD3885"/>
      <c r="AE3885"/>
      <c r="AH3885" s="11"/>
      <c r="AI3885" s="11"/>
      <c r="AJ3885" s="11"/>
      <c r="AK3885" s="11"/>
      <c r="AL3885" s="11"/>
      <c r="AM3885" s="11"/>
    </row>
    <row r="3886" spans="17:39" x14ac:dyDescent="0.2">
      <c r="Q3886" s="11"/>
      <c r="Z3886"/>
      <c r="AA3886"/>
      <c r="AB3886"/>
      <c r="AC3886"/>
      <c r="AD3886"/>
      <c r="AE3886"/>
      <c r="AH3886" s="11"/>
      <c r="AI3886" s="11"/>
      <c r="AJ3886" s="11"/>
      <c r="AK3886" s="11"/>
      <c r="AL3886" s="11"/>
      <c r="AM3886" s="11"/>
    </row>
    <row r="3887" spans="17:39" x14ac:dyDescent="0.2">
      <c r="Q3887" s="11"/>
      <c r="Z3887"/>
      <c r="AA3887"/>
      <c r="AB3887"/>
      <c r="AC3887"/>
      <c r="AD3887"/>
      <c r="AE3887"/>
      <c r="AH3887" s="11"/>
      <c r="AI3887" s="11"/>
      <c r="AJ3887" s="11"/>
      <c r="AK3887" s="11"/>
      <c r="AL3887" s="11"/>
      <c r="AM3887" s="11"/>
    </row>
    <row r="3888" spans="17:39" x14ac:dyDescent="0.2">
      <c r="Q3888" s="11"/>
      <c r="Z3888"/>
      <c r="AA3888"/>
      <c r="AB3888"/>
      <c r="AC3888"/>
      <c r="AD3888"/>
      <c r="AE3888"/>
      <c r="AH3888" s="11"/>
      <c r="AI3888" s="11"/>
      <c r="AJ3888" s="11"/>
      <c r="AK3888" s="11"/>
      <c r="AL3888" s="11"/>
      <c r="AM3888" s="11"/>
    </row>
    <row r="3889" spans="17:39" x14ac:dyDescent="0.2">
      <c r="Q3889" s="11"/>
      <c r="Z3889"/>
      <c r="AA3889"/>
      <c r="AB3889"/>
      <c r="AC3889"/>
      <c r="AD3889"/>
      <c r="AE3889"/>
      <c r="AH3889" s="11"/>
      <c r="AI3889" s="11"/>
      <c r="AJ3889" s="11"/>
      <c r="AK3889" s="11"/>
      <c r="AL3889" s="11"/>
      <c r="AM3889" s="11"/>
    </row>
    <row r="3890" spans="17:39" x14ac:dyDescent="0.2">
      <c r="Q3890" s="11"/>
      <c r="Z3890"/>
      <c r="AA3890"/>
      <c r="AB3890"/>
      <c r="AC3890"/>
      <c r="AD3890"/>
      <c r="AE3890"/>
      <c r="AH3890" s="11"/>
      <c r="AI3890" s="11"/>
      <c r="AJ3890" s="11"/>
      <c r="AK3890" s="11"/>
      <c r="AL3890" s="11"/>
      <c r="AM3890" s="11"/>
    </row>
    <row r="3891" spans="17:39" x14ac:dyDescent="0.2">
      <c r="Q3891" s="11"/>
      <c r="Z3891"/>
      <c r="AA3891"/>
      <c r="AB3891"/>
      <c r="AC3891"/>
      <c r="AD3891"/>
      <c r="AE3891"/>
      <c r="AH3891" s="11"/>
      <c r="AI3891" s="11"/>
      <c r="AJ3891" s="11"/>
      <c r="AK3891" s="11"/>
      <c r="AL3891" s="11"/>
      <c r="AM3891" s="11"/>
    </row>
    <row r="3892" spans="17:39" x14ac:dyDescent="0.2">
      <c r="Q3892" s="11"/>
      <c r="Z3892"/>
      <c r="AA3892"/>
      <c r="AB3892"/>
      <c r="AC3892"/>
      <c r="AD3892"/>
      <c r="AE3892"/>
      <c r="AH3892" s="11"/>
      <c r="AI3892" s="11"/>
      <c r="AJ3892" s="11"/>
      <c r="AK3892" s="11"/>
      <c r="AL3892" s="11"/>
      <c r="AM3892" s="11"/>
    </row>
    <row r="3893" spans="17:39" x14ac:dyDescent="0.2">
      <c r="Q3893" s="11"/>
      <c r="Z3893"/>
      <c r="AA3893"/>
      <c r="AB3893"/>
      <c r="AC3893"/>
      <c r="AD3893"/>
      <c r="AE3893"/>
      <c r="AH3893" s="11"/>
      <c r="AI3893" s="11"/>
      <c r="AJ3893" s="11"/>
      <c r="AK3893" s="11"/>
      <c r="AL3893" s="11"/>
      <c r="AM3893" s="11"/>
    </row>
    <row r="3894" spans="17:39" x14ac:dyDescent="0.2">
      <c r="Q3894" s="11"/>
      <c r="Z3894"/>
      <c r="AA3894"/>
      <c r="AB3894"/>
      <c r="AC3894"/>
      <c r="AD3894"/>
      <c r="AE3894"/>
      <c r="AH3894" s="11"/>
      <c r="AI3894" s="11"/>
      <c r="AJ3894" s="11"/>
      <c r="AK3894" s="11"/>
      <c r="AL3894" s="11"/>
      <c r="AM3894" s="11"/>
    </row>
    <row r="3895" spans="17:39" x14ac:dyDescent="0.2">
      <c r="Q3895" s="11"/>
      <c r="Z3895"/>
      <c r="AA3895"/>
      <c r="AB3895"/>
      <c r="AC3895"/>
      <c r="AD3895"/>
      <c r="AE3895"/>
      <c r="AH3895" s="11"/>
      <c r="AI3895" s="11"/>
      <c r="AJ3895" s="11"/>
      <c r="AK3895" s="11"/>
      <c r="AL3895" s="11"/>
      <c r="AM3895" s="11"/>
    </row>
    <row r="3896" spans="17:39" x14ac:dyDescent="0.2">
      <c r="Q3896" s="11"/>
      <c r="Z3896"/>
      <c r="AA3896"/>
      <c r="AB3896"/>
      <c r="AC3896"/>
      <c r="AD3896"/>
      <c r="AE3896"/>
      <c r="AH3896" s="11"/>
      <c r="AI3896" s="11"/>
      <c r="AJ3896" s="11"/>
      <c r="AK3896" s="11"/>
      <c r="AL3896" s="11"/>
      <c r="AM3896" s="11"/>
    </row>
    <row r="3897" spans="17:39" x14ac:dyDescent="0.2">
      <c r="Q3897" s="11"/>
      <c r="Z3897"/>
      <c r="AA3897"/>
      <c r="AB3897"/>
      <c r="AC3897"/>
      <c r="AD3897"/>
      <c r="AE3897"/>
      <c r="AH3897" s="11"/>
      <c r="AI3897" s="11"/>
      <c r="AJ3897" s="11"/>
      <c r="AK3897" s="11"/>
      <c r="AL3897" s="11"/>
      <c r="AM3897" s="11"/>
    </row>
    <row r="3898" spans="17:39" x14ac:dyDescent="0.2">
      <c r="Q3898" s="11"/>
      <c r="Z3898"/>
      <c r="AA3898"/>
      <c r="AB3898"/>
      <c r="AC3898"/>
      <c r="AD3898"/>
      <c r="AE3898"/>
      <c r="AH3898" s="11"/>
      <c r="AI3898" s="11"/>
      <c r="AJ3898" s="11"/>
      <c r="AK3898" s="11"/>
      <c r="AL3898" s="11"/>
      <c r="AM3898" s="11"/>
    </row>
    <row r="3899" spans="17:39" x14ac:dyDescent="0.2">
      <c r="Q3899" s="11"/>
      <c r="Z3899"/>
      <c r="AA3899"/>
      <c r="AB3899"/>
      <c r="AC3899"/>
      <c r="AD3899"/>
      <c r="AE3899"/>
      <c r="AH3899" s="11"/>
      <c r="AI3899" s="11"/>
      <c r="AJ3899" s="11"/>
      <c r="AK3899" s="11"/>
      <c r="AL3899" s="11"/>
      <c r="AM3899" s="11"/>
    </row>
    <row r="3900" spans="17:39" x14ac:dyDescent="0.2">
      <c r="Q3900" s="11"/>
      <c r="Z3900"/>
      <c r="AA3900"/>
      <c r="AB3900"/>
      <c r="AC3900"/>
      <c r="AD3900"/>
      <c r="AE3900"/>
      <c r="AH3900" s="11"/>
      <c r="AI3900" s="11"/>
      <c r="AJ3900" s="11"/>
      <c r="AK3900" s="11"/>
      <c r="AL3900" s="11"/>
      <c r="AM3900" s="11"/>
    </row>
    <row r="3901" spans="17:39" x14ac:dyDescent="0.2">
      <c r="Q3901" s="11"/>
      <c r="Z3901"/>
      <c r="AA3901"/>
      <c r="AB3901"/>
      <c r="AC3901"/>
      <c r="AD3901"/>
      <c r="AE3901"/>
      <c r="AH3901" s="11"/>
      <c r="AI3901" s="11"/>
      <c r="AJ3901" s="11"/>
      <c r="AK3901" s="11"/>
      <c r="AL3901" s="11"/>
      <c r="AM3901" s="11"/>
    </row>
    <row r="3902" spans="17:39" x14ac:dyDescent="0.2">
      <c r="Q3902" s="11"/>
      <c r="Z3902"/>
      <c r="AA3902"/>
      <c r="AB3902"/>
      <c r="AC3902"/>
      <c r="AD3902"/>
      <c r="AE3902"/>
      <c r="AH3902" s="11"/>
      <c r="AI3902" s="11"/>
      <c r="AJ3902" s="11"/>
      <c r="AK3902" s="11"/>
      <c r="AL3902" s="11"/>
      <c r="AM3902" s="11"/>
    </row>
    <row r="3903" spans="17:39" x14ac:dyDescent="0.2">
      <c r="Q3903" s="11"/>
      <c r="Z3903"/>
      <c r="AA3903"/>
      <c r="AB3903"/>
      <c r="AC3903"/>
      <c r="AD3903"/>
      <c r="AE3903"/>
      <c r="AH3903" s="11"/>
      <c r="AI3903" s="11"/>
      <c r="AJ3903" s="11"/>
      <c r="AK3903" s="11"/>
      <c r="AL3903" s="11"/>
      <c r="AM3903" s="11"/>
    </row>
    <row r="3904" spans="17:39" x14ac:dyDescent="0.2">
      <c r="Q3904" s="11"/>
      <c r="Z3904"/>
      <c r="AA3904"/>
      <c r="AB3904"/>
      <c r="AC3904"/>
      <c r="AD3904"/>
      <c r="AE3904"/>
      <c r="AH3904" s="11"/>
      <c r="AI3904" s="11"/>
      <c r="AJ3904" s="11"/>
      <c r="AK3904" s="11"/>
      <c r="AL3904" s="11"/>
      <c r="AM3904" s="11"/>
    </row>
    <row r="3905" spans="17:39" x14ac:dyDescent="0.2">
      <c r="Q3905" s="11"/>
      <c r="Z3905"/>
      <c r="AA3905"/>
      <c r="AB3905"/>
      <c r="AC3905"/>
      <c r="AD3905"/>
      <c r="AE3905"/>
      <c r="AH3905" s="11"/>
      <c r="AI3905" s="11"/>
      <c r="AJ3905" s="11"/>
      <c r="AK3905" s="11"/>
      <c r="AL3905" s="11"/>
      <c r="AM3905" s="11"/>
    </row>
    <row r="3906" spans="17:39" x14ac:dyDescent="0.2">
      <c r="Q3906" s="11"/>
      <c r="Z3906"/>
      <c r="AA3906"/>
      <c r="AB3906"/>
      <c r="AC3906"/>
      <c r="AD3906"/>
      <c r="AE3906"/>
      <c r="AH3906" s="11"/>
      <c r="AI3906" s="11"/>
      <c r="AJ3906" s="11"/>
      <c r="AK3906" s="11"/>
      <c r="AL3906" s="11"/>
      <c r="AM3906" s="11"/>
    </row>
    <row r="3907" spans="17:39" x14ac:dyDescent="0.2">
      <c r="Q3907" s="11"/>
      <c r="Z3907"/>
      <c r="AA3907"/>
      <c r="AB3907"/>
      <c r="AC3907"/>
      <c r="AD3907"/>
      <c r="AE3907"/>
      <c r="AH3907" s="11"/>
      <c r="AI3907" s="11"/>
      <c r="AJ3907" s="11"/>
      <c r="AK3907" s="11"/>
      <c r="AL3907" s="11"/>
      <c r="AM3907" s="11"/>
    </row>
    <row r="3908" spans="17:39" x14ac:dyDescent="0.2">
      <c r="Q3908" s="11"/>
      <c r="Z3908"/>
      <c r="AA3908"/>
      <c r="AB3908"/>
      <c r="AC3908"/>
      <c r="AD3908"/>
      <c r="AE3908"/>
      <c r="AH3908" s="11"/>
      <c r="AI3908" s="11"/>
      <c r="AJ3908" s="11"/>
      <c r="AK3908" s="11"/>
      <c r="AL3908" s="11"/>
      <c r="AM3908" s="11"/>
    </row>
    <row r="3909" spans="17:39" x14ac:dyDescent="0.2">
      <c r="Q3909" s="11"/>
      <c r="Z3909"/>
      <c r="AA3909"/>
      <c r="AB3909"/>
      <c r="AC3909"/>
      <c r="AD3909"/>
      <c r="AE3909"/>
      <c r="AH3909" s="11"/>
      <c r="AI3909" s="11"/>
      <c r="AJ3909" s="11"/>
      <c r="AK3909" s="11"/>
      <c r="AL3909" s="11"/>
      <c r="AM3909" s="11"/>
    </row>
    <row r="3910" spans="17:39" x14ac:dyDescent="0.2">
      <c r="Q3910" s="11"/>
      <c r="Z3910"/>
      <c r="AA3910"/>
      <c r="AB3910"/>
      <c r="AC3910"/>
      <c r="AD3910"/>
      <c r="AE3910"/>
      <c r="AH3910" s="11"/>
      <c r="AI3910" s="11"/>
      <c r="AJ3910" s="11"/>
      <c r="AK3910" s="11"/>
      <c r="AL3910" s="11"/>
      <c r="AM3910" s="11"/>
    </row>
    <row r="3911" spans="17:39" x14ac:dyDescent="0.2">
      <c r="Q3911" s="11"/>
      <c r="Z3911"/>
      <c r="AA3911"/>
      <c r="AB3911"/>
      <c r="AC3911"/>
      <c r="AD3911"/>
      <c r="AE3911"/>
      <c r="AH3911" s="11"/>
      <c r="AI3911" s="11"/>
      <c r="AJ3911" s="11"/>
      <c r="AK3911" s="11"/>
      <c r="AL3911" s="11"/>
      <c r="AM3911" s="11"/>
    </row>
    <row r="3912" spans="17:39" x14ac:dyDescent="0.2">
      <c r="Q3912" s="11"/>
      <c r="Z3912"/>
      <c r="AA3912"/>
      <c r="AB3912"/>
      <c r="AC3912"/>
      <c r="AD3912"/>
      <c r="AE3912"/>
      <c r="AH3912" s="11"/>
      <c r="AI3912" s="11"/>
      <c r="AJ3912" s="11"/>
      <c r="AK3912" s="11"/>
      <c r="AL3912" s="11"/>
      <c r="AM3912" s="11"/>
    </row>
    <row r="3913" spans="17:39" x14ac:dyDescent="0.2">
      <c r="Q3913" s="11"/>
      <c r="Z3913"/>
      <c r="AA3913"/>
      <c r="AB3913"/>
      <c r="AC3913"/>
      <c r="AD3913"/>
      <c r="AE3913"/>
      <c r="AH3913" s="11"/>
      <c r="AI3913" s="11"/>
      <c r="AJ3913" s="11"/>
      <c r="AK3913" s="11"/>
      <c r="AL3913" s="11"/>
      <c r="AM3913" s="11"/>
    </row>
    <row r="3914" spans="17:39" x14ac:dyDescent="0.2">
      <c r="Q3914" s="11"/>
      <c r="Z3914"/>
      <c r="AA3914"/>
      <c r="AB3914"/>
      <c r="AC3914"/>
      <c r="AD3914"/>
      <c r="AE3914"/>
      <c r="AH3914" s="11"/>
      <c r="AI3914" s="11"/>
      <c r="AJ3914" s="11"/>
      <c r="AK3914" s="11"/>
      <c r="AL3914" s="11"/>
      <c r="AM3914" s="11"/>
    </row>
    <row r="3915" spans="17:39" x14ac:dyDescent="0.2">
      <c r="Q3915" s="11"/>
      <c r="Z3915"/>
      <c r="AA3915"/>
      <c r="AB3915"/>
      <c r="AC3915"/>
      <c r="AD3915"/>
      <c r="AE3915"/>
      <c r="AH3915" s="11"/>
      <c r="AI3915" s="11"/>
      <c r="AJ3915" s="11"/>
      <c r="AK3915" s="11"/>
      <c r="AL3915" s="11"/>
      <c r="AM3915" s="11"/>
    </row>
    <row r="3916" spans="17:39" x14ac:dyDescent="0.2">
      <c r="Q3916" s="11"/>
      <c r="Z3916"/>
      <c r="AA3916"/>
      <c r="AB3916"/>
      <c r="AC3916"/>
      <c r="AD3916"/>
      <c r="AE3916"/>
      <c r="AH3916" s="11"/>
      <c r="AI3916" s="11"/>
      <c r="AJ3916" s="11"/>
      <c r="AK3916" s="11"/>
      <c r="AL3916" s="11"/>
      <c r="AM3916" s="11"/>
    </row>
    <row r="3917" spans="17:39" x14ac:dyDescent="0.2">
      <c r="Q3917" s="11"/>
      <c r="Z3917"/>
      <c r="AA3917"/>
      <c r="AB3917"/>
      <c r="AC3917"/>
      <c r="AD3917"/>
      <c r="AE3917"/>
      <c r="AH3917" s="11"/>
      <c r="AI3917" s="11"/>
      <c r="AJ3917" s="11"/>
      <c r="AK3917" s="11"/>
      <c r="AL3917" s="11"/>
      <c r="AM3917" s="11"/>
    </row>
    <row r="3918" spans="17:39" x14ac:dyDescent="0.2">
      <c r="Q3918" s="11"/>
      <c r="Z3918"/>
      <c r="AA3918"/>
      <c r="AB3918"/>
      <c r="AC3918"/>
      <c r="AD3918"/>
      <c r="AE3918"/>
      <c r="AH3918" s="11"/>
      <c r="AI3918" s="11"/>
      <c r="AJ3918" s="11"/>
      <c r="AK3918" s="11"/>
      <c r="AL3918" s="11"/>
      <c r="AM3918" s="11"/>
    </row>
    <row r="3919" spans="17:39" x14ac:dyDescent="0.2">
      <c r="Q3919" s="11"/>
      <c r="Z3919"/>
      <c r="AA3919"/>
      <c r="AB3919"/>
      <c r="AC3919"/>
      <c r="AD3919"/>
      <c r="AE3919"/>
      <c r="AH3919" s="11"/>
      <c r="AI3919" s="11"/>
      <c r="AJ3919" s="11"/>
      <c r="AK3919" s="11"/>
      <c r="AL3919" s="11"/>
      <c r="AM3919" s="11"/>
    </row>
    <row r="3920" spans="17:39" x14ac:dyDescent="0.2">
      <c r="Q3920" s="11"/>
      <c r="Z3920"/>
      <c r="AA3920"/>
      <c r="AB3920"/>
      <c r="AC3920"/>
      <c r="AD3920"/>
      <c r="AE3920"/>
      <c r="AH3920" s="11"/>
      <c r="AI3920" s="11"/>
      <c r="AJ3920" s="11"/>
      <c r="AK3920" s="11"/>
      <c r="AL3920" s="11"/>
      <c r="AM3920" s="11"/>
    </row>
    <row r="3921" spans="17:39" x14ac:dyDescent="0.2">
      <c r="Q3921" s="11"/>
      <c r="Z3921"/>
      <c r="AA3921"/>
      <c r="AB3921"/>
      <c r="AC3921"/>
      <c r="AD3921"/>
      <c r="AE3921"/>
      <c r="AH3921" s="11"/>
      <c r="AI3921" s="11"/>
      <c r="AJ3921" s="11"/>
      <c r="AK3921" s="11"/>
      <c r="AL3921" s="11"/>
      <c r="AM3921" s="11"/>
    </row>
    <row r="3922" spans="17:39" x14ac:dyDescent="0.2">
      <c r="Q3922" s="11"/>
      <c r="Z3922"/>
      <c r="AA3922"/>
      <c r="AB3922"/>
      <c r="AC3922"/>
      <c r="AD3922"/>
      <c r="AE3922"/>
      <c r="AH3922" s="11"/>
      <c r="AI3922" s="11"/>
      <c r="AJ3922" s="11"/>
      <c r="AK3922" s="11"/>
      <c r="AL3922" s="11"/>
      <c r="AM3922" s="11"/>
    </row>
    <row r="3923" spans="17:39" x14ac:dyDescent="0.2">
      <c r="Q3923" s="11"/>
      <c r="Z3923"/>
      <c r="AA3923"/>
      <c r="AB3923"/>
      <c r="AC3923"/>
      <c r="AD3923"/>
      <c r="AE3923"/>
      <c r="AH3923" s="11"/>
      <c r="AI3923" s="11"/>
      <c r="AJ3923" s="11"/>
      <c r="AK3923" s="11"/>
      <c r="AL3923" s="11"/>
      <c r="AM3923" s="11"/>
    </row>
    <row r="3924" spans="17:39" x14ac:dyDescent="0.2">
      <c r="Q3924" s="11"/>
      <c r="Z3924"/>
      <c r="AA3924"/>
      <c r="AB3924"/>
      <c r="AC3924"/>
      <c r="AD3924"/>
      <c r="AE3924"/>
      <c r="AH3924" s="11"/>
      <c r="AI3924" s="11"/>
      <c r="AJ3924" s="11"/>
      <c r="AK3924" s="11"/>
      <c r="AL3924" s="11"/>
      <c r="AM3924" s="11"/>
    </row>
    <row r="3925" spans="17:39" x14ac:dyDescent="0.2">
      <c r="Q3925" s="11"/>
      <c r="Z3925"/>
      <c r="AA3925"/>
      <c r="AB3925"/>
      <c r="AC3925"/>
      <c r="AD3925"/>
      <c r="AE3925"/>
      <c r="AH3925" s="11"/>
      <c r="AI3925" s="11"/>
      <c r="AJ3925" s="11"/>
      <c r="AK3925" s="11"/>
      <c r="AL3925" s="11"/>
      <c r="AM3925" s="11"/>
    </row>
    <row r="3926" spans="17:39" x14ac:dyDescent="0.2">
      <c r="Q3926" s="11"/>
      <c r="Z3926"/>
      <c r="AA3926"/>
      <c r="AB3926"/>
      <c r="AC3926"/>
      <c r="AD3926"/>
      <c r="AE3926"/>
      <c r="AH3926" s="11"/>
      <c r="AI3926" s="11"/>
      <c r="AJ3926" s="11"/>
      <c r="AK3926" s="11"/>
      <c r="AL3926" s="11"/>
      <c r="AM3926" s="11"/>
    </row>
    <row r="3927" spans="17:39" x14ac:dyDescent="0.2">
      <c r="Q3927" s="11"/>
      <c r="Z3927"/>
      <c r="AA3927"/>
      <c r="AB3927"/>
      <c r="AC3927"/>
      <c r="AD3927"/>
      <c r="AE3927"/>
      <c r="AH3927" s="11"/>
      <c r="AI3927" s="11"/>
      <c r="AJ3927" s="11"/>
      <c r="AK3927" s="11"/>
      <c r="AL3927" s="11"/>
      <c r="AM3927" s="11"/>
    </row>
    <row r="3928" spans="17:39" x14ac:dyDescent="0.2">
      <c r="Q3928" s="11"/>
      <c r="Z3928"/>
      <c r="AA3928"/>
      <c r="AB3928"/>
      <c r="AC3928"/>
      <c r="AD3928"/>
      <c r="AE3928"/>
      <c r="AH3928" s="11"/>
      <c r="AI3928" s="11"/>
      <c r="AJ3928" s="11"/>
      <c r="AK3928" s="11"/>
      <c r="AL3928" s="11"/>
      <c r="AM3928" s="11"/>
    </row>
    <row r="3929" spans="17:39" x14ac:dyDescent="0.2">
      <c r="Q3929" s="11"/>
      <c r="Z3929"/>
      <c r="AA3929"/>
      <c r="AB3929"/>
      <c r="AC3929"/>
      <c r="AD3929"/>
      <c r="AE3929"/>
      <c r="AH3929" s="11"/>
      <c r="AI3929" s="11"/>
      <c r="AJ3929" s="11"/>
      <c r="AK3929" s="11"/>
      <c r="AL3929" s="11"/>
      <c r="AM3929" s="11"/>
    </row>
    <row r="3930" spans="17:39" x14ac:dyDescent="0.2">
      <c r="Q3930" s="11"/>
      <c r="Z3930"/>
      <c r="AA3930"/>
      <c r="AB3930"/>
      <c r="AC3930"/>
      <c r="AD3930"/>
      <c r="AE3930"/>
      <c r="AH3930" s="11"/>
      <c r="AI3930" s="11"/>
      <c r="AJ3930" s="11"/>
      <c r="AK3930" s="11"/>
      <c r="AL3930" s="11"/>
      <c r="AM3930" s="11"/>
    </row>
    <row r="3931" spans="17:39" x14ac:dyDescent="0.2">
      <c r="Q3931" s="11"/>
      <c r="Z3931"/>
      <c r="AA3931"/>
      <c r="AB3931"/>
      <c r="AC3931"/>
      <c r="AD3931"/>
      <c r="AE3931"/>
      <c r="AH3931" s="11"/>
      <c r="AI3931" s="11"/>
      <c r="AJ3931" s="11"/>
      <c r="AK3931" s="11"/>
      <c r="AL3931" s="11"/>
      <c r="AM3931" s="11"/>
    </row>
    <row r="3932" spans="17:39" x14ac:dyDescent="0.2">
      <c r="Q3932" s="11"/>
      <c r="Z3932"/>
      <c r="AA3932"/>
      <c r="AB3932"/>
      <c r="AC3932"/>
      <c r="AD3932"/>
      <c r="AE3932"/>
      <c r="AH3932" s="11"/>
      <c r="AI3932" s="11"/>
      <c r="AJ3932" s="11"/>
      <c r="AK3932" s="11"/>
      <c r="AL3932" s="11"/>
      <c r="AM3932" s="11"/>
    </row>
    <row r="3933" spans="17:39" x14ac:dyDescent="0.2">
      <c r="Q3933" s="11"/>
      <c r="Z3933"/>
      <c r="AA3933"/>
      <c r="AB3933"/>
      <c r="AC3933"/>
      <c r="AD3933"/>
      <c r="AE3933"/>
      <c r="AH3933" s="11"/>
      <c r="AI3933" s="11"/>
      <c r="AJ3933" s="11"/>
      <c r="AK3933" s="11"/>
      <c r="AL3933" s="11"/>
      <c r="AM3933" s="11"/>
    </row>
    <row r="3934" spans="17:39" x14ac:dyDescent="0.2">
      <c r="Q3934" s="11"/>
      <c r="Z3934"/>
      <c r="AA3934"/>
      <c r="AB3934"/>
      <c r="AC3934"/>
      <c r="AD3934"/>
      <c r="AE3934"/>
      <c r="AH3934" s="11"/>
      <c r="AI3934" s="11"/>
      <c r="AJ3934" s="11"/>
      <c r="AK3934" s="11"/>
      <c r="AL3934" s="11"/>
      <c r="AM3934" s="11"/>
    </row>
    <row r="3935" spans="17:39" x14ac:dyDescent="0.2">
      <c r="Q3935" s="11"/>
      <c r="Z3935"/>
      <c r="AA3935"/>
      <c r="AB3935"/>
      <c r="AC3935"/>
      <c r="AD3935"/>
      <c r="AE3935"/>
      <c r="AH3935" s="11"/>
      <c r="AI3935" s="11"/>
      <c r="AJ3935" s="11"/>
      <c r="AK3935" s="11"/>
      <c r="AL3935" s="11"/>
      <c r="AM3935" s="11"/>
    </row>
    <row r="3936" spans="17:39" x14ac:dyDescent="0.2">
      <c r="Q3936" s="11"/>
      <c r="Z3936"/>
      <c r="AA3936"/>
      <c r="AB3936"/>
      <c r="AC3936"/>
      <c r="AD3936"/>
      <c r="AE3936"/>
      <c r="AH3936" s="11"/>
      <c r="AI3936" s="11"/>
      <c r="AJ3936" s="11"/>
      <c r="AK3936" s="11"/>
      <c r="AL3936" s="11"/>
      <c r="AM3936" s="11"/>
    </row>
    <row r="3937" spans="17:39" x14ac:dyDescent="0.2">
      <c r="Q3937" s="11"/>
      <c r="Z3937"/>
      <c r="AA3937"/>
      <c r="AB3937"/>
      <c r="AC3937"/>
      <c r="AD3937"/>
      <c r="AE3937"/>
      <c r="AH3937" s="11"/>
      <c r="AI3937" s="11"/>
      <c r="AJ3937" s="11"/>
      <c r="AK3937" s="11"/>
      <c r="AL3937" s="11"/>
      <c r="AM3937" s="11"/>
    </row>
    <row r="3938" spans="17:39" x14ac:dyDescent="0.2">
      <c r="Q3938" s="11"/>
      <c r="Z3938"/>
      <c r="AA3938"/>
      <c r="AB3938"/>
      <c r="AC3938"/>
      <c r="AD3938"/>
      <c r="AE3938"/>
      <c r="AH3938" s="11"/>
      <c r="AI3938" s="11"/>
      <c r="AJ3938" s="11"/>
      <c r="AK3938" s="11"/>
      <c r="AL3938" s="11"/>
      <c r="AM3938" s="11"/>
    </row>
    <row r="3939" spans="17:39" x14ac:dyDescent="0.2">
      <c r="Q3939" s="11"/>
      <c r="Z3939"/>
      <c r="AA3939"/>
      <c r="AB3939"/>
      <c r="AC3939"/>
      <c r="AD3939"/>
      <c r="AE3939"/>
      <c r="AH3939" s="11"/>
      <c r="AI3939" s="11"/>
      <c r="AJ3939" s="11"/>
      <c r="AK3939" s="11"/>
      <c r="AL3939" s="11"/>
      <c r="AM3939" s="11"/>
    </row>
    <row r="3940" spans="17:39" x14ac:dyDescent="0.2">
      <c r="Q3940" s="11"/>
      <c r="Z3940"/>
      <c r="AA3940"/>
      <c r="AB3940"/>
      <c r="AC3940"/>
      <c r="AD3940"/>
      <c r="AE3940"/>
      <c r="AH3940" s="11"/>
      <c r="AI3940" s="11"/>
      <c r="AJ3940" s="11"/>
      <c r="AK3940" s="11"/>
      <c r="AL3940" s="11"/>
      <c r="AM3940" s="11"/>
    </row>
    <row r="3941" spans="17:39" x14ac:dyDescent="0.2">
      <c r="Q3941" s="11"/>
      <c r="Z3941"/>
      <c r="AA3941"/>
      <c r="AB3941"/>
      <c r="AC3941"/>
      <c r="AD3941"/>
      <c r="AE3941"/>
      <c r="AH3941" s="11"/>
      <c r="AI3941" s="11"/>
      <c r="AJ3941" s="11"/>
      <c r="AK3941" s="11"/>
      <c r="AL3941" s="11"/>
      <c r="AM3941" s="11"/>
    </row>
    <row r="3942" spans="17:39" x14ac:dyDescent="0.2">
      <c r="Q3942" s="11"/>
      <c r="Z3942"/>
      <c r="AA3942"/>
      <c r="AB3942"/>
      <c r="AC3942"/>
      <c r="AD3942"/>
      <c r="AE3942"/>
      <c r="AH3942" s="11"/>
      <c r="AI3942" s="11"/>
      <c r="AJ3942" s="11"/>
      <c r="AK3942" s="11"/>
      <c r="AL3942" s="11"/>
      <c r="AM3942" s="11"/>
    </row>
    <row r="3943" spans="17:39" x14ac:dyDescent="0.2">
      <c r="Q3943" s="11"/>
      <c r="Z3943"/>
      <c r="AA3943"/>
      <c r="AB3943"/>
      <c r="AC3943"/>
      <c r="AD3943"/>
      <c r="AE3943"/>
      <c r="AH3943" s="11"/>
      <c r="AI3943" s="11"/>
      <c r="AJ3943" s="11"/>
      <c r="AK3943" s="11"/>
      <c r="AL3943" s="11"/>
      <c r="AM3943" s="11"/>
    </row>
    <row r="3944" spans="17:39" x14ac:dyDescent="0.2">
      <c r="Q3944" s="11"/>
      <c r="Z3944"/>
      <c r="AA3944"/>
      <c r="AB3944"/>
      <c r="AC3944"/>
      <c r="AD3944"/>
      <c r="AE3944"/>
      <c r="AH3944" s="11"/>
      <c r="AI3944" s="11"/>
      <c r="AJ3944" s="11"/>
      <c r="AK3944" s="11"/>
      <c r="AL3944" s="11"/>
      <c r="AM3944" s="11"/>
    </row>
    <row r="3945" spans="17:39" x14ac:dyDescent="0.2">
      <c r="Q3945" s="11"/>
      <c r="Z3945"/>
      <c r="AA3945"/>
      <c r="AB3945"/>
      <c r="AC3945"/>
      <c r="AD3945"/>
      <c r="AE3945"/>
      <c r="AH3945" s="11"/>
      <c r="AI3945" s="11"/>
      <c r="AJ3945" s="11"/>
      <c r="AK3945" s="11"/>
      <c r="AL3945" s="11"/>
      <c r="AM3945" s="11"/>
    </row>
    <row r="3946" spans="17:39" x14ac:dyDescent="0.2">
      <c r="Q3946" s="11"/>
      <c r="Z3946"/>
      <c r="AA3946"/>
      <c r="AB3946"/>
      <c r="AC3946"/>
      <c r="AD3946"/>
      <c r="AE3946"/>
      <c r="AH3946" s="11"/>
      <c r="AI3946" s="11"/>
      <c r="AJ3946" s="11"/>
      <c r="AK3946" s="11"/>
      <c r="AL3946" s="11"/>
      <c r="AM3946" s="11"/>
    </row>
    <row r="3947" spans="17:39" x14ac:dyDescent="0.2">
      <c r="Q3947" s="11"/>
      <c r="Z3947"/>
      <c r="AA3947"/>
      <c r="AB3947"/>
      <c r="AC3947"/>
      <c r="AD3947"/>
      <c r="AE3947"/>
      <c r="AH3947" s="11"/>
      <c r="AI3947" s="11"/>
      <c r="AJ3947" s="11"/>
      <c r="AK3947" s="11"/>
      <c r="AL3947" s="11"/>
      <c r="AM3947" s="11"/>
    </row>
    <row r="3948" spans="17:39" x14ac:dyDescent="0.2">
      <c r="Q3948" s="11"/>
      <c r="Z3948"/>
      <c r="AA3948"/>
      <c r="AB3948"/>
      <c r="AC3948"/>
      <c r="AD3948"/>
      <c r="AE3948"/>
      <c r="AH3948" s="11"/>
      <c r="AI3948" s="11"/>
      <c r="AJ3948" s="11"/>
      <c r="AK3948" s="11"/>
      <c r="AL3948" s="11"/>
      <c r="AM3948" s="11"/>
    </row>
    <row r="3949" spans="17:39" x14ac:dyDescent="0.2">
      <c r="Q3949" s="11"/>
      <c r="Z3949"/>
      <c r="AA3949"/>
      <c r="AB3949"/>
      <c r="AC3949"/>
      <c r="AD3949"/>
      <c r="AE3949"/>
      <c r="AH3949" s="11"/>
      <c r="AI3949" s="11"/>
      <c r="AJ3949" s="11"/>
      <c r="AK3949" s="11"/>
      <c r="AL3949" s="11"/>
      <c r="AM3949" s="11"/>
    </row>
    <row r="3950" spans="17:39" x14ac:dyDescent="0.2">
      <c r="Q3950" s="11"/>
      <c r="Z3950"/>
      <c r="AA3950"/>
      <c r="AB3950"/>
      <c r="AC3950"/>
      <c r="AD3950"/>
      <c r="AE3950"/>
      <c r="AH3950" s="11"/>
      <c r="AI3950" s="11"/>
      <c r="AJ3950" s="11"/>
      <c r="AK3950" s="11"/>
      <c r="AL3950" s="11"/>
      <c r="AM3950" s="11"/>
    </row>
    <row r="3951" spans="17:39" x14ac:dyDescent="0.2">
      <c r="Q3951" s="11"/>
      <c r="Z3951"/>
      <c r="AA3951"/>
      <c r="AB3951"/>
      <c r="AC3951"/>
      <c r="AD3951"/>
      <c r="AE3951"/>
      <c r="AH3951" s="11"/>
      <c r="AI3951" s="11"/>
      <c r="AJ3951" s="11"/>
      <c r="AK3951" s="11"/>
      <c r="AL3951" s="11"/>
      <c r="AM3951" s="11"/>
    </row>
    <row r="3952" spans="17:39" x14ac:dyDescent="0.2">
      <c r="Q3952" s="11"/>
      <c r="Z3952"/>
      <c r="AA3952"/>
      <c r="AB3952"/>
      <c r="AC3952"/>
      <c r="AD3952"/>
      <c r="AE3952"/>
      <c r="AH3952" s="11"/>
      <c r="AI3952" s="11"/>
      <c r="AJ3952" s="11"/>
      <c r="AK3952" s="11"/>
      <c r="AL3952" s="11"/>
      <c r="AM3952" s="11"/>
    </row>
    <row r="3953" spans="17:39" x14ac:dyDescent="0.2">
      <c r="Q3953" s="11"/>
      <c r="Z3953"/>
      <c r="AA3953"/>
      <c r="AB3953"/>
      <c r="AC3953"/>
      <c r="AD3953"/>
      <c r="AE3953"/>
      <c r="AH3953" s="11"/>
      <c r="AI3953" s="11"/>
      <c r="AJ3953" s="11"/>
      <c r="AK3953" s="11"/>
      <c r="AL3953" s="11"/>
      <c r="AM3953" s="11"/>
    </row>
    <row r="3954" spans="17:39" x14ac:dyDescent="0.2">
      <c r="Q3954" s="11"/>
      <c r="Z3954"/>
      <c r="AA3954"/>
      <c r="AB3954"/>
      <c r="AC3954"/>
      <c r="AD3954"/>
      <c r="AE3954"/>
      <c r="AH3954" s="11"/>
      <c r="AI3954" s="11"/>
      <c r="AJ3954" s="11"/>
      <c r="AK3954" s="11"/>
      <c r="AL3954" s="11"/>
      <c r="AM3954" s="11"/>
    </row>
    <row r="3955" spans="17:39" x14ac:dyDescent="0.2">
      <c r="Q3955" s="11"/>
      <c r="Z3955"/>
      <c r="AA3955"/>
      <c r="AB3955"/>
      <c r="AC3955"/>
      <c r="AD3955"/>
      <c r="AE3955"/>
      <c r="AH3955" s="11"/>
      <c r="AI3955" s="11"/>
      <c r="AJ3955" s="11"/>
      <c r="AK3955" s="11"/>
      <c r="AL3955" s="11"/>
      <c r="AM3955" s="11"/>
    </row>
    <row r="3956" spans="17:39" x14ac:dyDescent="0.2">
      <c r="Q3956" s="11"/>
      <c r="Z3956"/>
      <c r="AA3956"/>
      <c r="AB3956"/>
      <c r="AC3956"/>
      <c r="AD3956"/>
      <c r="AE3956"/>
      <c r="AH3956" s="11"/>
      <c r="AI3956" s="11"/>
      <c r="AJ3956" s="11"/>
      <c r="AK3956" s="11"/>
      <c r="AL3956" s="11"/>
      <c r="AM3956" s="11"/>
    </row>
    <row r="3957" spans="17:39" x14ac:dyDescent="0.2">
      <c r="Q3957" s="11"/>
      <c r="Z3957"/>
      <c r="AA3957"/>
      <c r="AB3957"/>
      <c r="AC3957"/>
      <c r="AD3957"/>
      <c r="AE3957"/>
      <c r="AH3957" s="11"/>
      <c r="AI3957" s="11"/>
      <c r="AJ3957" s="11"/>
      <c r="AK3957" s="11"/>
      <c r="AL3957" s="11"/>
      <c r="AM3957" s="11"/>
    </row>
    <row r="3958" spans="17:39" x14ac:dyDescent="0.2">
      <c r="Q3958" s="11"/>
      <c r="Z3958"/>
      <c r="AA3958"/>
      <c r="AB3958"/>
      <c r="AC3958"/>
      <c r="AD3958"/>
      <c r="AE3958"/>
      <c r="AH3958" s="11"/>
      <c r="AI3958" s="11"/>
      <c r="AJ3958" s="11"/>
      <c r="AK3958" s="11"/>
      <c r="AL3958" s="11"/>
      <c r="AM3958" s="11"/>
    </row>
    <row r="3959" spans="17:39" x14ac:dyDescent="0.2">
      <c r="Q3959" s="11"/>
      <c r="Z3959"/>
      <c r="AA3959"/>
      <c r="AB3959"/>
      <c r="AC3959"/>
      <c r="AD3959"/>
      <c r="AE3959"/>
      <c r="AH3959" s="11"/>
      <c r="AI3959" s="11"/>
      <c r="AJ3959" s="11"/>
      <c r="AK3959" s="11"/>
      <c r="AL3959" s="11"/>
      <c r="AM3959" s="11"/>
    </row>
    <row r="3960" spans="17:39" x14ac:dyDescent="0.2">
      <c r="Q3960" s="11"/>
      <c r="Z3960"/>
      <c r="AA3960"/>
      <c r="AB3960"/>
      <c r="AC3960"/>
      <c r="AD3960"/>
      <c r="AE3960"/>
      <c r="AH3960" s="11"/>
      <c r="AI3960" s="11"/>
      <c r="AJ3960" s="11"/>
      <c r="AK3960" s="11"/>
      <c r="AL3960" s="11"/>
      <c r="AM3960" s="11"/>
    </row>
    <row r="3961" spans="17:39" x14ac:dyDescent="0.2">
      <c r="Q3961" s="11"/>
      <c r="Z3961"/>
      <c r="AA3961"/>
      <c r="AB3961"/>
      <c r="AC3961"/>
      <c r="AD3961"/>
      <c r="AE3961"/>
      <c r="AH3961" s="11"/>
      <c r="AI3961" s="11"/>
      <c r="AJ3961" s="11"/>
      <c r="AK3961" s="11"/>
      <c r="AL3961" s="11"/>
      <c r="AM3961" s="11"/>
    </row>
    <row r="3962" spans="17:39" x14ac:dyDescent="0.2">
      <c r="Q3962" s="11"/>
      <c r="Z3962"/>
      <c r="AA3962"/>
      <c r="AB3962"/>
      <c r="AC3962"/>
      <c r="AD3962"/>
      <c r="AE3962"/>
      <c r="AH3962" s="11"/>
      <c r="AI3962" s="11"/>
      <c r="AJ3962" s="11"/>
      <c r="AK3962" s="11"/>
      <c r="AL3962" s="11"/>
      <c r="AM3962" s="11"/>
    </row>
    <row r="3963" spans="17:39" x14ac:dyDescent="0.2">
      <c r="Q3963" s="11"/>
      <c r="Z3963"/>
      <c r="AA3963"/>
      <c r="AB3963"/>
      <c r="AC3963"/>
      <c r="AD3963"/>
      <c r="AE3963"/>
      <c r="AH3963" s="11"/>
      <c r="AI3963" s="11"/>
      <c r="AJ3963" s="11"/>
      <c r="AK3963" s="11"/>
      <c r="AL3963" s="11"/>
      <c r="AM3963" s="11"/>
    </row>
    <row r="3964" spans="17:39" x14ac:dyDescent="0.2">
      <c r="Q3964" s="11"/>
      <c r="Z3964"/>
      <c r="AA3964"/>
      <c r="AB3964"/>
      <c r="AC3964"/>
      <c r="AD3964"/>
      <c r="AE3964"/>
      <c r="AH3964" s="11"/>
      <c r="AI3964" s="11"/>
      <c r="AJ3964" s="11"/>
      <c r="AK3964" s="11"/>
      <c r="AL3964" s="11"/>
      <c r="AM3964" s="11"/>
    </row>
    <row r="3965" spans="17:39" x14ac:dyDescent="0.2">
      <c r="Q3965" s="11"/>
      <c r="Z3965"/>
      <c r="AA3965"/>
      <c r="AB3965"/>
      <c r="AC3965"/>
      <c r="AD3965"/>
      <c r="AE3965"/>
      <c r="AH3965" s="11"/>
      <c r="AI3965" s="11"/>
      <c r="AJ3965" s="11"/>
      <c r="AK3965" s="11"/>
      <c r="AL3965" s="11"/>
      <c r="AM3965" s="11"/>
    </row>
    <row r="3966" spans="17:39" x14ac:dyDescent="0.2">
      <c r="Q3966" s="11"/>
      <c r="Z3966"/>
      <c r="AA3966"/>
      <c r="AB3966"/>
      <c r="AC3966"/>
      <c r="AD3966"/>
      <c r="AE3966"/>
      <c r="AH3966" s="11"/>
      <c r="AI3966" s="11"/>
      <c r="AJ3966" s="11"/>
      <c r="AK3966" s="11"/>
      <c r="AL3966" s="11"/>
      <c r="AM3966" s="11"/>
    </row>
    <row r="3967" spans="17:39" x14ac:dyDescent="0.2">
      <c r="Q3967" s="11"/>
      <c r="Z3967"/>
      <c r="AA3967"/>
      <c r="AB3967"/>
      <c r="AC3967"/>
      <c r="AD3967"/>
      <c r="AE3967"/>
      <c r="AH3967" s="11"/>
      <c r="AI3967" s="11"/>
      <c r="AJ3967" s="11"/>
      <c r="AK3967" s="11"/>
      <c r="AL3967" s="11"/>
      <c r="AM3967" s="11"/>
    </row>
    <row r="3968" spans="17:39" x14ac:dyDescent="0.2">
      <c r="Q3968" s="11"/>
      <c r="Z3968"/>
      <c r="AA3968"/>
      <c r="AB3968"/>
      <c r="AC3968"/>
      <c r="AD3968"/>
      <c r="AE3968"/>
      <c r="AH3968" s="11"/>
      <c r="AI3968" s="11"/>
      <c r="AJ3968" s="11"/>
      <c r="AK3968" s="11"/>
      <c r="AL3968" s="11"/>
      <c r="AM3968" s="11"/>
    </row>
    <row r="3969" spans="17:39" x14ac:dyDescent="0.2">
      <c r="Q3969" s="11"/>
      <c r="Z3969"/>
      <c r="AA3969"/>
      <c r="AB3969"/>
      <c r="AC3969"/>
      <c r="AD3969"/>
      <c r="AE3969"/>
      <c r="AH3969" s="11"/>
      <c r="AI3969" s="11"/>
      <c r="AJ3969" s="11"/>
      <c r="AK3969" s="11"/>
      <c r="AL3969" s="11"/>
      <c r="AM3969" s="11"/>
    </row>
    <row r="3970" spans="17:39" x14ac:dyDescent="0.2">
      <c r="Q3970" s="11"/>
      <c r="Z3970"/>
      <c r="AA3970"/>
      <c r="AB3970"/>
      <c r="AC3970"/>
      <c r="AD3970"/>
      <c r="AE3970"/>
      <c r="AH3970" s="11"/>
      <c r="AI3970" s="11"/>
      <c r="AJ3970" s="11"/>
      <c r="AK3970" s="11"/>
      <c r="AL3970" s="11"/>
      <c r="AM3970" s="11"/>
    </row>
    <row r="3971" spans="17:39" x14ac:dyDescent="0.2">
      <c r="Q3971" s="11"/>
      <c r="Z3971"/>
      <c r="AA3971"/>
      <c r="AB3971"/>
      <c r="AC3971"/>
      <c r="AD3971"/>
      <c r="AE3971"/>
      <c r="AH3971" s="11"/>
      <c r="AI3971" s="11"/>
      <c r="AJ3971" s="11"/>
      <c r="AK3971" s="11"/>
      <c r="AL3971" s="11"/>
      <c r="AM3971" s="11"/>
    </row>
    <row r="3972" spans="17:39" x14ac:dyDescent="0.2">
      <c r="Q3972" s="11"/>
      <c r="Z3972"/>
      <c r="AA3972"/>
      <c r="AB3972"/>
      <c r="AC3972"/>
      <c r="AD3972"/>
      <c r="AE3972"/>
      <c r="AH3972" s="11"/>
      <c r="AI3972" s="11"/>
      <c r="AJ3972" s="11"/>
      <c r="AK3972" s="11"/>
      <c r="AL3972" s="11"/>
      <c r="AM3972" s="11"/>
    </row>
    <row r="3973" spans="17:39" x14ac:dyDescent="0.2">
      <c r="Q3973" s="11"/>
      <c r="Z3973"/>
      <c r="AA3973"/>
      <c r="AB3973"/>
      <c r="AC3973"/>
      <c r="AD3973"/>
      <c r="AE3973"/>
      <c r="AH3973" s="11"/>
      <c r="AI3973" s="11"/>
      <c r="AJ3973" s="11"/>
      <c r="AK3973" s="11"/>
      <c r="AL3973" s="11"/>
      <c r="AM3973" s="11"/>
    </row>
    <row r="3974" spans="17:39" x14ac:dyDescent="0.2">
      <c r="Q3974" s="11"/>
      <c r="Z3974"/>
      <c r="AA3974"/>
      <c r="AB3974"/>
      <c r="AC3974"/>
      <c r="AD3974"/>
      <c r="AE3974"/>
      <c r="AH3974" s="11"/>
      <c r="AI3974" s="11"/>
      <c r="AJ3974" s="11"/>
      <c r="AK3974" s="11"/>
      <c r="AL3974" s="11"/>
      <c r="AM3974" s="11"/>
    </row>
    <row r="3975" spans="17:39" x14ac:dyDescent="0.2">
      <c r="Q3975" s="11"/>
      <c r="Z3975"/>
      <c r="AA3975"/>
      <c r="AB3975"/>
      <c r="AC3975"/>
      <c r="AD3975"/>
      <c r="AE3975"/>
      <c r="AH3975" s="11"/>
      <c r="AI3975" s="11"/>
      <c r="AJ3975" s="11"/>
      <c r="AK3975" s="11"/>
      <c r="AL3975" s="11"/>
      <c r="AM3975" s="11"/>
    </row>
    <row r="3976" spans="17:39" x14ac:dyDescent="0.2">
      <c r="Q3976" s="11"/>
      <c r="Z3976"/>
      <c r="AA3976"/>
      <c r="AB3976"/>
      <c r="AC3976"/>
      <c r="AD3976"/>
      <c r="AE3976"/>
      <c r="AH3976" s="11"/>
      <c r="AI3976" s="11"/>
      <c r="AJ3976" s="11"/>
      <c r="AK3976" s="11"/>
      <c r="AL3976" s="11"/>
      <c r="AM3976" s="11"/>
    </row>
    <row r="3977" spans="17:39" x14ac:dyDescent="0.2">
      <c r="Q3977" s="11"/>
      <c r="Z3977"/>
      <c r="AA3977"/>
      <c r="AB3977"/>
      <c r="AC3977"/>
      <c r="AD3977"/>
      <c r="AE3977"/>
      <c r="AH3977" s="11"/>
      <c r="AI3977" s="11"/>
      <c r="AJ3977" s="11"/>
      <c r="AK3977" s="11"/>
      <c r="AL3977" s="11"/>
      <c r="AM3977" s="11"/>
    </row>
    <row r="3978" spans="17:39" x14ac:dyDescent="0.2">
      <c r="Q3978" s="11"/>
      <c r="Z3978"/>
      <c r="AA3978"/>
      <c r="AB3978"/>
      <c r="AC3978"/>
      <c r="AD3978"/>
      <c r="AE3978"/>
      <c r="AH3978" s="11"/>
      <c r="AI3978" s="11"/>
      <c r="AJ3978" s="11"/>
      <c r="AK3978" s="11"/>
      <c r="AL3978" s="11"/>
      <c r="AM3978" s="11"/>
    </row>
    <row r="3979" spans="17:39" x14ac:dyDescent="0.2">
      <c r="Q3979" s="11"/>
      <c r="Z3979"/>
      <c r="AA3979"/>
      <c r="AB3979"/>
      <c r="AC3979"/>
      <c r="AD3979"/>
      <c r="AE3979"/>
      <c r="AH3979" s="11"/>
      <c r="AI3979" s="11"/>
      <c r="AJ3979" s="11"/>
      <c r="AK3979" s="11"/>
      <c r="AL3979" s="11"/>
      <c r="AM3979" s="11"/>
    </row>
    <row r="3980" spans="17:39" x14ac:dyDescent="0.2">
      <c r="Q3980" s="11"/>
      <c r="Z3980"/>
      <c r="AA3980"/>
      <c r="AB3980"/>
      <c r="AC3980"/>
      <c r="AD3980"/>
      <c r="AE3980"/>
      <c r="AH3980" s="11"/>
      <c r="AI3980" s="11"/>
      <c r="AJ3980" s="11"/>
      <c r="AK3980" s="11"/>
      <c r="AL3980" s="11"/>
      <c r="AM3980" s="11"/>
    </row>
    <row r="3981" spans="17:39" x14ac:dyDescent="0.2">
      <c r="Q3981" s="11"/>
      <c r="Z3981"/>
      <c r="AA3981"/>
      <c r="AB3981"/>
      <c r="AC3981"/>
      <c r="AD3981"/>
      <c r="AE3981"/>
      <c r="AH3981" s="11"/>
      <c r="AI3981" s="11"/>
      <c r="AJ3981" s="11"/>
      <c r="AK3981" s="11"/>
      <c r="AL3981" s="11"/>
      <c r="AM3981" s="11"/>
    </row>
    <row r="3982" spans="17:39" x14ac:dyDescent="0.2">
      <c r="Q3982" s="11"/>
      <c r="Z3982"/>
      <c r="AA3982"/>
      <c r="AB3982"/>
      <c r="AC3982"/>
      <c r="AD3982"/>
      <c r="AE3982"/>
      <c r="AH3982" s="11"/>
      <c r="AI3982" s="11"/>
      <c r="AJ3982" s="11"/>
      <c r="AK3982" s="11"/>
      <c r="AL3982" s="11"/>
      <c r="AM3982" s="11"/>
    </row>
    <row r="3983" spans="17:39" x14ac:dyDescent="0.2">
      <c r="Q3983" s="11"/>
      <c r="Z3983"/>
      <c r="AA3983"/>
      <c r="AB3983"/>
      <c r="AC3983"/>
      <c r="AD3983"/>
      <c r="AE3983"/>
      <c r="AH3983" s="11"/>
      <c r="AI3983" s="11"/>
      <c r="AJ3983" s="11"/>
      <c r="AK3983" s="11"/>
      <c r="AL3983" s="11"/>
      <c r="AM3983" s="11"/>
    </row>
    <row r="3984" spans="17:39" x14ac:dyDescent="0.2">
      <c r="Q3984" s="11"/>
      <c r="Z3984"/>
      <c r="AA3984"/>
      <c r="AB3984"/>
      <c r="AC3984"/>
      <c r="AD3984"/>
      <c r="AE3984"/>
      <c r="AH3984" s="11"/>
      <c r="AI3984" s="11"/>
      <c r="AJ3984" s="11"/>
      <c r="AK3984" s="11"/>
      <c r="AL3984" s="11"/>
      <c r="AM3984" s="11"/>
    </row>
    <row r="3985" spans="17:39" x14ac:dyDescent="0.2">
      <c r="Q3985" s="11"/>
      <c r="Z3985"/>
      <c r="AA3985"/>
      <c r="AB3985"/>
      <c r="AC3985"/>
      <c r="AD3985"/>
      <c r="AE3985"/>
      <c r="AH3985" s="11"/>
      <c r="AI3985" s="11"/>
      <c r="AJ3985" s="11"/>
      <c r="AK3985" s="11"/>
      <c r="AL3985" s="11"/>
      <c r="AM3985" s="11"/>
    </row>
    <row r="3986" spans="17:39" x14ac:dyDescent="0.2">
      <c r="Q3986" s="11"/>
      <c r="Z3986"/>
      <c r="AA3986"/>
      <c r="AB3986"/>
      <c r="AC3986"/>
      <c r="AD3986"/>
      <c r="AE3986"/>
      <c r="AH3986" s="11"/>
      <c r="AI3986" s="11"/>
      <c r="AJ3986" s="11"/>
      <c r="AK3986" s="11"/>
      <c r="AL3986" s="11"/>
      <c r="AM3986" s="11"/>
    </row>
    <row r="3987" spans="17:39" x14ac:dyDescent="0.2">
      <c r="Q3987" s="11"/>
      <c r="Z3987"/>
      <c r="AA3987"/>
      <c r="AB3987"/>
      <c r="AC3987"/>
      <c r="AD3987"/>
      <c r="AE3987"/>
      <c r="AH3987" s="11"/>
      <c r="AI3987" s="11"/>
      <c r="AJ3987" s="11"/>
      <c r="AK3987" s="11"/>
      <c r="AL3987" s="11"/>
      <c r="AM3987" s="11"/>
    </row>
    <row r="3988" spans="17:39" x14ac:dyDescent="0.2">
      <c r="Q3988" s="11"/>
      <c r="Z3988"/>
      <c r="AA3988"/>
      <c r="AB3988"/>
      <c r="AC3988"/>
      <c r="AD3988"/>
      <c r="AE3988"/>
      <c r="AH3988" s="11"/>
      <c r="AI3988" s="11"/>
      <c r="AJ3988" s="11"/>
      <c r="AK3988" s="11"/>
      <c r="AL3988" s="11"/>
      <c r="AM3988" s="11"/>
    </row>
    <row r="3989" spans="17:39" x14ac:dyDescent="0.2">
      <c r="Q3989" s="11"/>
      <c r="Z3989"/>
      <c r="AA3989"/>
      <c r="AB3989"/>
      <c r="AC3989"/>
      <c r="AD3989"/>
      <c r="AE3989"/>
      <c r="AH3989" s="11"/>
      <c r="AI3989" s="11"/>
      <c r="AJ3989" s="11"/>
      <c r="AK3989" s="11"/>
      <c r="AL3989" s="11"/>
      <c r="AM3989" s="11"/>
    </row>
    <row r="3990" spans="17:39" x14ac:dyDescent="0.2">
      <c r="Q3990" s="11"/>
      <c r="Z3990"/>
      <c r="AA3990"/>
      <c r="AB3990"/>
      <c r="AC3990"/>
      <c r="AD3990"/>
      <c r="AE3990"/>
      <c r="AH3990" s="11"/>
      <c r="AI3990" s="11"/>
      <c r="AJ3990" s="11"/>
      <c r="AK3990" s="11"/>
      <c r="AL3990" s="11"/>
      <c r="AM3990" s="11"/>
    </row>
    <row r="3991" spans="17:39" x14ac:dyDescent="0.2">
      <c r="Q3991" s="11"/>
      <c r="Z3991"/>
      <c r="AA3991"/>
      <c r="AB3991"/>
      <c r="AC3991"/>
      <c r="AD3991"/>
      <c r="AE3991"/>
      <c r="AH3991" s="11"/>
      <c r="AI3991" s="11"/>
      <c r="AJ3991" s="11"/>
      <c r="AK3991" s="11"/>
      <c r="AL3991" s="11"/>
      <c r="AM3991" s="11"/>
    </row>
    <row r="3992" spans="17:39" x14ac:dyDescent="0.2">
      <c r="Q3992" s="11"/>
      <c r="Z3992"/>
      <c r="AA3992"/>
      <c r="AB3992"/>
      <c r="AC3992"/>
      <c r="AD3992"/>
      <c r="AE3992"/>
      <c r="AH3992" s="11"/>
      <c r="AI3992" s="11"/>
      <c r="AJ3992" s="11"/>
      <c r="AK3992" s="11"/>
      <c r="AL3992" s="11"/>
      <c r="AM3992" s="11"/>
    </row>
    <row r="3993" spans="17:39" x14ac:dyDescent="0.2">
      <c r="Q3993" s="11"/>
      <c r="Z3993"/>
      <c r="AA3993"/>
      <c r="AB3993"/>
      <c r="AC3993"/>
      <c r="AD3993"/>
      <c r="AE3993"/>
      <c r="AH3993" s="11"/>
      <c r="AI3993" s="11"/>
      <c r="AJ3993" s="11"/>
      <c r="AK3993" s="11"/>
      <c r="AL3993" s="11"/>
      <c r="AM3993" s="11"/>
    </row>
    <row r="3994" spans="17:39" x14ac:dyDescent="0.2">
      <c r="Q3994" s="11"/>
      <c r="Z3994"/>
      <c r="AA3994"/>
      <c r="AB3994"/>
      <c r="AC3994"/>
      <c r="AD3994"/>
      <c r="AE3994"/>
      <c r="AH3994" s="11"/>
      <c r="AI3994" s="11"/>
      <c r="AJ3994" s="11"/>
      <c r="AK3994" s="11"/>
      <c r="AL3994" s="11"/>
      <c r="AM3994" s="11"/>
    </row>
    <row r="3995" spans="17:39" x14ac:dyDescent="0.2">
      <c r="Q3995" s="11"/>
      <c r="Z3995"/>
      <c r="AA3995"/>
      <c r="AB3995"/>
      <c r="AC3995"/>
      <c r="AD3995"/>
      <c r="AE3995"/>
      <c r="AH3995" s="11"/>
      <c r="AI3995" s="11"/>
      <c r="AJ3995" s="11"/>
      <c r="AK3995" s="11"/>
      <c r="AL3995" s="11"/>
      <c r="AM3995" s="11"/>
    </row>
    <row r="3996" spans="17:39" x14ac:dyDescent="0.2">
      <c r="Q3996" s="11"/>
      <c r="Z3996"/>
      <c r="AA3996"/>
      <c r="AB3996"/>
      <c r="AC3996"/>
      <c r="AD3996"/>
      <c r="AE3996"/>
      <c r="AH3996" s="11"/>
      <c r="AI3996" s="11"/>
      <c r="AJ3996" s="11"/>
      <c r="AK3996" s="11"/>
      <c r="AL3996" s="11"/>
      <c r="AM3996" s="11"/>
    </row>
    <row r="3997" spans="17:39" x14ac:dyDescent="0.2">
      <c r="Q3997" s="11"/>
      <c r="Z3997"/>
      <c r="AA3997"/>
      <c r="AB3997"/>
      <c r="AC3997"/>
      <c r="AD3997"/>
      <c r="AE3997"/>
      <c r="AH3997" s="11"/>
      <c r="AI3997" s="11"/>
      <c r="AJ3997" s="11"/>
      <c r="AK3997" s="11"/>
      <c r="AL3997" s="11"/>
      <c r="AM3997" s="11"/>
    </row>
    <row r="3998" spans="17:39" x14ac:dyDescent="0.2">
      <c r="Q3998" s="11"/>
      <c r="Z3998"/>
      <c r="AA3998"/>
      <c r="AB3998"/>
      <c r="AC3998"/>
      <c r="AD3998"/>
      <c r="AE3998"/>
      <c r="AH3998" s="11"/>
      <c r="AI3998" s="11"/>
      <c r="AJ3998" s="11"/>
      <c r="AK3998" s="11"/>
      <c r="AL3998" s="11"/>
      <c r="AM3998" s="11"/>
    </row>
    <row r="3999" spans="17:39" x14ac:dyDescent="0.2">
      <c r="Q3999" s="11"/>
      <c r="Z3999"/>
      <c r="AA3999"/>
      <c r="AB3999"/>
      <c r="AC3999"/>
      <c r="AD3999"/>
      <c r="AE3999"/>
      <c r="AH3999" s="11"/>
      <c r="AI3999" s="11"/>
      <c r="AJ3999" s="11"/>
      <c r="AK3999" s="11"/>
      <c r="AL3999" s="11"/>
      <c r="AM3999" s="11"/>
    </row>
    <row r="4000" spans="17:39" x14ac:dyDescent="0.2">
      <c r="Q4000" s="11"/>
      <c r="Z4000"/>
      <c r="AA4000"/>
      <c r="AB4000"/>
      <c r="AC4000"/>
      <c r="AD4000"/>
      <c r="AE4000"/>
      <c r="AH4000" s="11"/>
      <c r="AI4000" s="11"/>
      <c r="AJ4000" s="11"/>
      <c r="AK4000" s="11"/>
      <c r="AL4000" s="11"/>
      <c r="AM4000" s="11"/>
    </row>
    <row r="4001" spans="17:39" x14ac:dyDescent="0.2">
      <c r="Q4001" s="11"/>
      <c r="Z4001"/>
      <c r="AA4001"/>
      <c r="AB4001"/>
      <c r="AC4001"/>
      <c r="AD4001"/>
      <c r="AE4001"/>
      <c r="AH4001" s="11"/>
      <c r="AI4001" s="11"/>
      <c r="AJ4001" s="11"/>
      <c r="AK4001" s="11"/>
      <c r="AL4001" s="11"/>
      <c r="AM4001" s="11"/>
    </row>
    <row r="4002" spans="17:39" x14ac:dyDescent="0.2">
      <c r="Q4002" s="11"/>
      <c r="Z4002"/>
      <c r="AA4002"/>
      <c r="AB4002"/>
      <c r="AC4002"/>
      <c r="AD4002"/>
      <c r="AE4002"/>
      <c r="AH4002" s="11"/>
      <c r="AI4002" s="11"/>
      <c r="AJ4002" s="11"/>
      <c r="AK4002" s="11"/>
      <c r="AL4002" s="11"/>
      <c r="AM4002" s="11"/>
    </row>
    <row r="4003" spans="17:39" x14ac:dyDescent="0.2">
      <c r="Q4003" s="11"/>
      <c r="Z4003"/>
      <c r="AA4003"/>
      <c r="AB4003"/>
      <c r="AC4003"/>
      <c r="AD4003"/>
      <c r="AE4003"/>
      <c r="AH4003" s="11"/>
      <c r="AI4003" s="11"/>
      <c r="AJ4003" s="11"/>
      <c r="AK4003" s="11"/>
      <c r="AL4003" s="11"/>
      <c r="AM4003" s="11"/>
    </row>
    <row r="4004" spans="17:39" x14ac:dyDescent="0.2">
      <c r="Q4004" s="11"/>
      <c r="Z4004"/>
      <c r="AA4004"/>
      <c r="AB4004"/>
      <c r="AC4004"/>
      <c r="AD4004"/>
      <c r="AE4004"/>
      <c r="AH4004" s="11"/>
      <c r="AI4004" s="11"/>
      <c r="AJ4004" s="11"/>
      <c r="AK4004" s="11"/>
      <c r="AL4004" s="11"/>
      <c r="AM4004" s="11"/>
    </row>
    <row r="4005" spans="17:39" x14ac:dyDescent="0.2">
      <c r="Q4005" s="11"/>
      <c r="Z4005"/>
      <c r="AA4005"/>
      <c r="AB4005"/>
      <c r="AC4005"/>
      <c r="AD4005"/>
      <c r="AE4005"/>
      <c r="AH4005" s="11"/>
      <c r="AI4005" s="11"/>
      <c r="AJ4005" s="11"/>
      <c r="AK4005" s="11"/>
      <c r="AL4005" s="11"/>
      <c r="AM4005" s="11"/>
    </row>
    <row r="4006" spans="17:39" x14ac:dyDescent="0.2">
      <c r="Q4006" s="11"/>
      <c r="Z4006"/>
      <c r="AA4006"/>
      <c r="AB4006"/>
      <c r="AC4006"/>
      <c r="AD4006"/>
      <c r="AE4006"/>
      <c r="AH4006" s="11"/>
      <c r="AI4006" s="11"/>
      <c r="AJ4006" s="11"/>
      <c r="AK4006" s="11"/>
      <c r="AL4006" s="11"/>
      <c r="AM4006" s="11"/>
    </row>
    <row r="4007" spans="17:39" x14ac:dyDescent="0.2">
      <c r="Q4007" s="11"/>
      <c r="Z4007"/>
      <c r="AA4007"/>
      <c r="AB4007"/>
      <c r="AC4007"/>
      <c r="AD4007"/>
      <c r="AE4007"/>
      <c r="AH4007" s="11"/>
      <c r="AI4007" s="11"/>
      <c r="AJ4007" s="11"/>
      <c r="AK4007" s="11"/>
      <c r="AL4007" s="11"/>
      <c r="AM4007" s="11"/>
    </row>
    <row r="4008" spans="17:39" x14ac:dyDescent="0.2">
      <c r="Q4008" s="11"/>
      <c r="Z4008"/>
      <c r="AA4008"/>
      <c r="AB4008"/>
      <c r="AC4008"/>
      <c r="AD4008"/>
      <c r="AE4008"/>
      <c r="AH4008" s="11"/>
      <c r="AI4008" s="11"/>
      <c r="AJ4008" s="11"/>
      <c r="AK4008" s="11"/>
      <c r="AL4008" s="11"/>
      <c r="AM4008" s="11"/>
    </row>
    <row r="4009" spans="17:39" x14ac:dyDescent="0.2">
      <c r="Q4009" s="11"/>
      <c r="Z4009"/>
      <c r="AA4009"/>
      <c r="AB4009"/>
      <c r="AC4009"/>
      <c r="AD4009"/>
      <c r="AE4009"/>
      <c r="AH4009" s="11"/>
      <c r="AI4009" s="11"/>
      <c r="AJ4009" s="11"/>
      <c r="AK4009" s="11"/>
      <c r="AL4009" s="11"/>
      <c r="AM4009" s="11"/>
    </row>
    <row r="4010" spans="17:39" x14ac:dyDescent="0.2">
      <c r="Q4010" s="11"/>
      <c r="Z4010"/>
      <c r="AA4010"/>
      <c r="AB4010"/>
      <c r="AC4010"/>
      <c r="AD4010"/>
      <c r="AE4010"/>
      <c r="AH4010" s="11"/>
      <c r="AI4010" s="11"/>
      <c r="AJ4010" s="11"/>
      <c r="AK4010" s="11"/>
      <c r="AL4010" s="11"/>
      <c r="AM4010" s="11"/>
    </row>
    <row r="4011" spans="17:39" x14ac:dyDescent="0.2">
      <c r="Q4011" s="11"/>
      <c r="Z4011"/>
      <c r="AA4011"/>
      <c r="AB4011"/>
      <c r="AC4011"/>
      <c r="AD4011"/>
      <c r="AE4011"/>
      <c r="AH4011" s="11"/>
      <c r="AI4011" s="11"/>
      <c r="AJ4011" s="11"/>
      <c r="AK4011" s="11"/>
      <c r="AL4011" s="11"/>
      <c r="AM4011" s="11"/>
    </row>
    <row r="4012" spans="17:39" x14ac:dyDescent="0.2">
      <c r="Q4012" s="11"/>
      <c r="Z4012"/>
      <c r="AA4012"/>
      <c r="AB4012"/>
      <c r="AC4012"/>
      <c r="AD4012"/>
      <c r="AE4012"/>
      <c r="AH4012" s="11"/>
      <c r="AI4012" s="11"/>
      <c r="AJ4012" s="11"/>
      <c r="AK4012" s="11"/>
      <c r="AL4012" s="11"/>
      <c r="AM4012" s="11"/>
    </row>
    <row r="4013" spans="17:39" x14ac:dyDescent="0.2">
      <c r="Q4013" s="11"/>
      <c r="Z4013"/>
      <c r="AA4013"/>
      <c r="AB4013"/>
      <c r="AC4013"/>
      <c r="AD4013"/>
      <c r="AE4013"/>
      <c r="AH4013" s="11"/>
      <c r="AI4013" s="11"/>
      <c r="AJ4013" s="11"/>
      <c r="AK4013" s="11"/>
      <c r="AL4013" s="11"/>
      <c r="AM4013" s="11"/>
    </row>
    <row r="4014" spans="17:39" x14ac:dyDescent="0.2">
      <c r="Q4014" s="11"/>
      <c r="Z4014"/>
      <c r="AA4014"/>
      <c r="AB4014"/>
      <c r="AC4014"/>
      <c r="AD4014"/>
      <c r="AE4014"/>
      <c r="AH4014" s="11"/>
      <c r="AI4014" s="11"/>
      <c r="AJ4014" s="11"/>
      <c r="AK4014" s="11"/>
      <c r="AL4014" s="11"/>
      <c r="AM4014" s="11"/>
    </row>
    <row r="4015" spans="17:39" x14ac:dyDescent="0.2">
      <c r="Q4015" s="11"/>
      <c r="Z4015"/>
      <c r="AA4015"/>
      <c r="AB4015"/>
      <c r="AC4015"/>
      <c r="AD4015"/>
      <c r="AE4015"/>
      <c r="AH4015" s="11"/>
      <c r="AI4015" s="11"/>
      <c r="AJ4015" s="11"/>
      <c r="AK4015" s="11"/>
      <c r="AL4015" s="11"/>
      <c r="AM4015" s="11"/>
    </row>
    <row r="4016" spans="17:39" x14ac:dyDescent="0.2">
      <c r="Q4016" s="11"/>
      <c r="Z4016"/>
      <c r="AA4016"/>
      <c r="AB4016"/>
      <c r="AC4016"/>
      <c r="AD4016"/>
      <c r="AE4016"/>
      <c r="AH4016" s="11"/>
      <c r="AI4016" s="11"/>
      <c r="AJ4016" s="11"/>
      <c r="AK4016" s="11"/>
      <c r="AL4016" s="11"/>
      <c r="AM4016" s="11"/>
    </row>
    <row r="4017" spans="17:39" x14ac:dyDescent="0.2">
      <c r="Q4017" s="11"/>
      <c r="Z4017"/>
      <c r="AA4017"/>
      <c r="AB4017"/>
      <c r="AC4017"/>
      <c r="AD4017"/>
      <c r="AE4017"/>
      <c r="AH4017" s="11"/>
      <c r="AI4017" s="11"/>
      <c r="AJ4017" s="11"/>
      <c r="AK4017" s="11"/>
      <c r="AL4017" s="11"/>
      <c r="AM4017" s="11"/>
    </row>
    <row r="4018" spans="17:39" x14ac:dyDescent="0.2">
      <c r="Q4018" s="11"/>
      <c r="Z4018"/>
      <c r="AA4018"/>
      <c r="AB4018"/>
      <c r="AC4018"/>
      <c r="AD4018"/>
      <c r="AE4018"/>
      <c r="AH4018" s="11"/>
      <c r="AI4018" s="11"/>
      <c r="AJ4018" s="11"/>
      <c r="AK4018" s="11"/>
      <c r="AL4018" s="11"/>
      <c r="AM4018" s="11"/>
    </row>
    <row r="4019" spans="17:39" x14ac:dyDescent="0.2">
      <c r="Q4019" s="11"/>
      <c r="Z4019"/>
      <c r="AA4019"/>
      <c r="AB4019"/>
      <c r="AC4019"/>
      <c r="AD4019"/>
      <c r="AE4019"/>
      <c r="AH4019" s="11"/>
      <c r="AI4019" s="11"/>
      <c r="AJ4019" s="11"/>
      <c r="AK4019" s="11"/>
      <c r="AL4019" s="11"/>
      <c r="AM4019" s="11"/>
    </row>
    <row r="4020" spans="17:39" x14ac:dyDescent="0.2">
      <c r="Q4020" s="11"/>
      <c r="Z4020"/>
      <c r="AA4020"/>
      <c r="AB4020"/>
      <c r="AC4020"/>
      <c r="AD4020"/>
      <c r="AE4020"/>
      <c r="AH4020" s="11"/>
      <c r="AI4020" s="11"/>
      <c r="AJ4020" s="11"/>
      <c r="AK4020" s="11"/>
      <c r="AL4020" s="11"/>
      <c r="AM4020" s="11"/>
    </row>
    <row r="4021" spans="17:39" x14ac:dyDescent="0.2">
      <c r="Q4021" s="11"/>
      <c r="Z4021"/>
      <c r="AA4021"/>
      <c r="AB4021"/>
      <c r="AC4021"/>
      <c r="AD4021"/>
      <c r="AE4021"/>
      <c r="AH4021" s="11"/>
      <c r="AI4021" s="11"/>
      <c r="AJ4021" s="11"/>
      <c r="AK4021" s="11"/>
      <c r="AL4021" s="11"/>
      <c r="AM4021" s="11"/>
    </row>
    <row r="4022" spans="17:39" x14ac:dyDescent="0.2">
      <c r="Q4022" s="11"/>
      <c r="Z4022"/>
      <c r="AA4022"/>
      <c r="AB4022"/>
      <c r="AC4022"/>
      <c r="AD4022"/>
      <c r="AE4022"/>
      <c r="AH4022" s="11"/>
      <c r="AI4022" s="11"/>
      <c r="AJ4022" s="11"/>
      <c r="AK4022" s="11"/>
      <c r="AL4022" s="11"/>
      <c r="AM4022" s="11"/>
    </row>
    <row r="4023" spans="17:39" x14ac:dyDescent="0.2">
      <c r="Q4023" s="11"/>
      <c r="Z4023"/>
      <c r="AA4023"/>
      <c r="AB4023"/>
      <c r="AC4023"/>
      <c r="AD4023"/>
      <c r="AE4023"/>
      <c r="AH4023" s="11"/>
      <c r="AI4023" s="11"/>
      <c r="AJ4023" s="11"/>
      <c r="AK4023" s="11"/>
      <c r="AL4023" s="11"/>
      <c r="AM4023" s="11"/>
    </row>
    <row r="4024" spans="17:39" x14ac:dyDescent="0.2">
      <c r="Q4024" s="11"/>
      <c r="Z4024"/>
      <c r="AA4024"/>
      <c r="AB4024"/>
      <c r="AC4024"/>
      <c r="AD4024"/>
      <c r="AE4024"/>
      <c r="AH4024" s="11"/>
      <c r="AI4024" s="11"/>
      <c r="AJ4024" s="11"/>
      <c r="AK4024" s="11"/>
      <c r="AL4024" s="11"/>
      <c r="AM4024" s="11"/>
    </row>
    <row r="4025" spans="17:39" x14ac:dyDescent="0.2">
      <c r="Q4025" s="11"/>
      <c r="Z4025"/>
      <c r="AA4025"/>
      <c r="AB4025"/>
      <c r="AC4025"/>
      <c r="AD4025"/>
      <c r="AE4025"/>
      <c r="AH4025" s="11"/>
      <c r="AI4025" s="11"/>
      <c r="AJ4025" s="11"/>
      <c r="AK4025" s="11"/>
      <c r="AL4025" s="11"/>
      <c r="AM4025" s="11"/>
    </row>
    <row r="4026" spans="17:39" x14ac:dyDescent="0.2">
      <c r="Q4026" s="11"/>
      <c r="Z4026"/>
      <c r="AA4026"/>
      <c r="AB4026"/>
      <c r="AC4026"/>
      <c r="AD4026"/>
      <c r="AE4026"/>
      <c r="AH4026" s="11"/>
      <c r="AI4026" s="11"/>
      <c r="AJ4026" s="11"/>
      <c r="AK4026" s="11"/>
      <c r="AL4026" s="11"/>
      <c r="AM4026" s="11"/>
    </row>
    <row r="4027" spans="17:39" x14ac:dyDescent="0.2">
      <c r="Q4027" s="11"/>
      <c r="Z4027"/>
      <c r="AA4027"/>
      <c r="AB4027"/>
      <c r="AC4027"/>
      <c r="AD4027"/>
      <c r="AE4027"/>
      <c r="AH4027" s="11"/>
      <c r="AI4027" s="11"/>
      <c r="AJ4027" s="11"/>
      <c r="AK4027" s="11"/>
      <c r="AL4027" s="11"/>
      <c r="AM4027" s="11"/>
    </row>
    <row r="4028" spans="17:39" x14ac:dyDescent="0.2">
      <c r="Q4028" s="11"/>
      <c r="Z4028"/>
      <c r="AA4028"/>
      <c r="AB4028"/>
      <c r="AC4028"/>
      <c r="AD4028"/>
      <c r="AE4028"/>
      <c r="AH4028" s="11"/>
      <c r="AI4028" s="11"/>
      <c r="AJ4028" s="11"/>
      <c r="AK4028" s="11"/>
      <c r="AL4028" s="11"/>
      <c r="AM4028" s="11"/>
    </row>
    <row r="4029" spans="17:39" x14ac:dyDescent="0.2">
      <c r="Q4029" s="11"/>
      <c r="Z4029"/>
      <c r="AA4029"/>
      <c r="AB4029"/>
      <c r="AC4029"/>
      <c r="AD4029"/>
      <c r="AE4029"/>
      <c r="AH4029" s="11"/>
      <c r="AI4029" s="11"/>
      <c r="AJ4029" s="11"/>
      <c r="AK4029" s="11"/>
      <c r="AL4029" s="11"/>
      <c r="AM4029" s="11"/>
    </row>
    <row r="4030" spans="17:39" x14ac:dyDescent="0.2">
      <c r="Q4030" s="11"/>
      <c r="Z4030"/>
      <c r="AA4030"/>
      <c r="AB4030"/>
      <c r="AC4030"/>
      <c r="AD4030"/>
      <c r="AE4030"/>
      <c r="AH4030" s="11"/>
      <c r="AI4030" s="11"/>
      <c r="AJ4030" s="11"/>
      <c r="AK4030" s="11"/>
      <c r="AL4030" s="11"/>
      <c r="AM4030" s="11"/>
    </row>
    <row r="4031" spans="17:39" x14ac:dyDescent="0.2">
      <c r="Q4031" s="11"/>
      <c r="Z4031"/>
      <c r="AA4031"/>
      <c r="AB4031"/>
      <c r="AC4031"/>
      <c r="AD4031"/>
      <c r="AE4031"/>
      <c r="AH4031" s="11"/>
      <c r="AI4031" s="11"/>
      <c r="AJ4031" s="11"/>
      <c r="AK4031" s="11"/>
      <c r="AL4031" s="11"/>
      <c r="AM4031" s="11"/>
    </row>
    <row r="4032" spans="17:39" x14ac:dyDescent="0.2">
      <c r="Q4032" s="11"/>
      <c r="Z4032"/>
      <c r="AA4032"/>
      <c r="AB4032"/>
      <c r="AC4032"/>
      <c r="AD4032"/>
      <c r="AE4032"/>
      <c r="AH4032" s="11"/>
      <c r="AI4032" s="11"/>
      <c r="AJ4032" s="11"/>
      <c r="AK4032" s="11"/>
      <c r="AL4032" s="11"/>
      <c r="AM4032" s="11"/>
    </row>
    <row r="4033" spans="17:39" x14ac:dyDescent="0.2">
      <c r="Q4033" s="11"/>
      <c r="Z4033"/>
      <c r="AA4033"/>
      <c r="AB4033"/>
      <c r="AC4033"/>
      <c r="AD4033"/>
      <c r="AE4033"/>
      <c r="AH4033" s="11"/>
      <c r="AI4033" s="11"/>
      <c r="AJ4033" s="11"/>
      <c r="AK4033" s="11"/>
      <c r="AL4033" s="11"/>
      <c r="AM4033" s="11"/>
    </row>
    <row r="4034" spans="17:39" x14ac:dyDescent="0.2">
      <c r="Q4034" s="11"/>
      <c r="Z4034"/>
      <c r="AA4034"/>
      <c r="AB4034"/>
      <c r="AC4034"/>
      <c r="AD4034"/>
      <c r="AE4034"/>
      <c r="AH4034" s="11"/>
      <c r="AI4034" s="11"/>
      <c r="AJ4034" s="11"/>
      <c r="AK4034" s="11"/>
      <c r="AL4034" s="11"/>
      <c r="AM4034" s="11"/>
    </row>
    <row r="4035" spans="17:39" x14ac:dyDescent="0.2">
      <c r="Q4035" s="11"/>
      <c r="Z4035"/>
      <c r="AA4035"/>
      <c r="AB4035"/>
      <c r="AC4035"/>
      <c r="AD4035"/>
      <c r="AE4035"/>
      <c r="AH4035" s="11"/>
      <c r="AI4035" s="11"/>
      <c r="AJ4035" s="11"/>
      <c r="AK4035" s="11"/>
      <c r="AL4035" s="11"/>
      <c r="AM4035" s="11"/>
    </row>
    <row r="4036" spans="17:39" x14ac:dyDescent="0.2">
      <c r="Q4036" s="11"/>
      <c r="Z4036"/>
      <c r="AA4036"/>
      <c r="AB4036"/>
      <c r="AC4036"/>
      <c r="AD4036"/>
      <c r="AE4036"/>
      <c r="AH4036" s="11"/>
      <c r="AI4036" s="11"/>
      <c r="AJ4036" s="11"/>
      <c r="AK4036" s="11"/>
      <c r="AL4036" s="11"/>
      <c r="AM4036" s="11"/>
    </row>
    <row r="4037" spans="17:39" x14ac:dyDescent="0.2">
      <c r="Q4037" s="11"/>
      <c r="Z4037"/>
      <c r="AA4037"/>
      <c r="AB4037"/>
      <c r="AC4037"/>
      <c r="AD4037"/>
      <c r="AE4037"/>
      <c r="AH4037" s="11"/>
      <c r="AI4037" s="11"/>
      <c r="AJ4037" s="11"/>
      <c r="AK4037" s="11"/>
      <c r="AL4037" s="11"/>
      <c r="AM4037" s="11"/>
    </row>
    <row r="4038" spans="17:39" x14ac:dyDescent="0.2">
      <c r="Q4038" s="11"/>
      <c r="Z4038"/>
      <c r="AA4038"/>
      <c r="AB4038"/>
      <c r="AC4038"/>
      <c r="AD4038"/>
      <c r="AE4038"/>
      <c r="AH4038" s="11"/>
      <c r="AI4038" s="11"/>
      <c r="AJ4038" s="11"/>
      <c r="AK4038" s="11"/>
      <c r="AL4038" s="11"/>
      <c r="AM4038" s="11"/>
    </row>
    <row r="4039" spans="17:39" x14ac:dyDescent="0.2">
      <c r="Q4039" s="11"/>
      <c r="Z4039"/>
      <c r="AA4039"/>
      <c r="AB4039"/>
      <c r="AC4039"/>
      <c r="AD4039"/>
      <c r="AE4039"/>
      <c r="AH4039" s="11"/>
      <c r="AI4039" s="11"/>
      <c r="AJ4039" s="11"/>
      <c r="AK4039" s="11"/>
      <c r="AL4039" s="11"/>
      <c r="AM4039" s="11"/>
    </row>
    <row r="4040" spans="17:39" x14ac:dyDescent="0.2">
      <c r="Q4040" s="11"/>
      <c r="Z4040"/>
      <c r="AA4040"/>
      <c r="AB4040"/>
      <c r="AC4040"/>
      <c r="AD4040"/>
      <c r="AE4040"/>
      <c r="AH4040" s="11"/>
      <c r="AI4040" s="11"/>
      <c r="AJ4040" s="11"/>
      <c r="AK4040" s="11"/>
      <c r="AL4040" s="11"/>
      <c r="AM4040" s="11"/>
    </row>
    <row r="4041" spans="17:39" x14ac:dyDescent="0.2">
      <c r="Q4041" s="11"/>
      <c r="Z4041"/>
      <c r="AA4041"/>
      <c r="AB4041"/>
      <c r="AC4041"/>
      <c r="AD4041"/>
      <c r="AE4041"/>
      <c r="AH4041" s="11"/>
      <c r="AI4041" s="11"/>
      <c r="AJ4041" s="11"/>
      <c r="AK4041" s="11"/>
      <c r="AL4041" s="11"/>
      <c r="AM4041" s="11"/>
    </row>
    <row r="4042" spans="17:39" x14ac:dyDescent="0.2">
      <c r="Q4042" s="11"/>
      <c r="Z4042"/>
      <c r="AA4042"/>
      <c r="AB4042"/>
      <c r="AC4042"/>
      <c r="AD4042"/>
      <c r="AE4042"/>
      <c r="AH4042" s="11"/>
      <c r="AI4042" s="11"/>
      <c r="AJ4042" s="11"/>
      <c r="AK4042" s="11"/>
      <c r="AL4042" s="11"/>
      <c r="AM4042" s="11"/>
    </row>
    <row r="4043" spans="17:39" x14ac:dyDescent="0.2">
      <c r="Q4043" s="11"/>
      <c r="Z4043"/>
      <c r="AA4043"/>
      <c r="AB4043"/>
      <c r="AC4043"/>
      <c r="AD4043"/>
      <c r="AE4043"/>
      <c r="AH4043" s="11"/>
      <c r="AI4043" s="11"/>
      <c r="AJ4043" s="11"/>
      <c r="AK4043" s="11"/>
      <c r="AL4043" s="11"/>
      <c r="AM4043" s="11"/>
    </row>
    <row r="4044" spans="17:39" x14ac:dyDescent="0.2">
      <c r="Q4044" s="11"/>
      <c r="Z4044"/>
      <c r="AA4044"/>
      <c r="AB4044"/>
      <c r="AC4044"/>
      <c r="AD4044"/>
      <c r="AE4044"/>
      <c r="AH4044" s="11"/>
      <c r="AI4044" s="11"/>
      <c r="AJ4044" s="11"/>
      <c r="AK4044" s="11"/>
      <c r="AL4044" s="11"/>
      <c r="AM4044" s="11"/>
    </row>
    <row r="4045" spans="17:39" x14ac:dyDescent="0.2">
      <c r="Q4045" s="11"/>
      <c r="Z4045"/>
      <c r="AA4045"/>
      <c r="AB4045"/>
      <c r="AC4045"/>
      <c r="AD4045"/>
      <c r="AE4045"/>
      <c r="AH4045" s="11"/>
      <c r="AI4045" s="11"/>
      <c r="AJ4045" s="11"/>
      <c r="AK4045" s="11"/>
      <c r="AL4045" s="11"/>
      <c r="AM4045" s="11"/>
    </row>
    <row r="4046" spans="17:39" x14ac:dyDescent="0.2">
      <c r="Q4046" s="11"/>
      <c r="Z4046"/>
      <c r="AA4046"/>
      <c r="AB4046"/>
      <c r="AC4046"/>
      <c r="AD4046"/>
      <c r="AE4046"/>
      <c r="AH4046" s="11"/>
      <c r="AI4046" s="11"/>
      <c r="AJ4046" s="11"/>
      <c r="AK4046" s="11"/>
      <c r="AL4046" s="11"/>
      <c r="AM4046" s="11"/>
    </row>
    <row r="4047" spans="17:39" x14ac:dyDescent="0.2">
      <c r="Q4047" s="11"/>
      <c r="Z4047"/>
      <c r="AA4047"/>
      <c r="AB4047"/>
      <c r="AC4047"/>
      <c r="AD4047"/>
      <c r="AE4047"/>
      <c r="AH4047" s="11"/>
      <c r="AI4047" s="11"/>
      <c r="AJ4047" s="11"/>
      <c r="AK4047" s="11"/>
      <c r="AL4047" s="11"/>
      <c r="AM4047" s="11"/>
    </row>
    <row r="4048" spans="17:39" x14ac:dyDescent="0.2">
      <c r="Q4048" s="11"/>
      <c r="Z4048"/>
      <c r="AA4048"/>
      <c r="AB4048"/>
      <c r="AC4048"/>
      <c r="AD4048"/>
      <c r="AE4048"/>
      <c r="AH4048" s="11"/>
      <c r="AI4048" s="11"/>
      <c r="AJ4048" s="11"/>
      <c r="AK4048" s="11"/>
      <c r="AL4048" s="11"/>
      <c r="AM4048" s="11"/>
    </row>
    <row r="4049" spans="17:39" x14ac:dyDescent="0.2">
      <c r="Q4049" s="11"/>
      <c r="Z4049"/>
      <c r="AA4049"/>
      <c r="AB4049"/>
      <c r="AC4049"/>
      <c r="AD4049"/>
      <c r="AE4049"/>
      <c r="AH4049" s="11"/>
      <c r="AI4049" s="11"/>
      <c r="AJ4049" s="11"/>
      <c r="AK4049" s="11"/>
      <c r="AL4049" s="11"/>
      <c r="AM4049" s="11"/>
    </row>
    <row r="4050" spans="17:39" x14ac:dyDescent="0.2">
      <c r="Q4050" s="11"/>
      <c r="Z4050"/>
      <c r="AA4050"/>
      <c r="AB4050"/>
      <c r="AC4050"/>
      <c r="AD4050"/>
      <c r="AE4050"/>
      <c r="AH4050" s="11"/>
      <c r="AI4050" s="11"/>
      <c r="AJ4050" s="11"/>
      <c r="AK4050" s="11"/>
      <c r="AL4050" s="11"/>
      <c r="AM4050" s="11"/>
    </row>
    <row r="4051" spans="17:39" x14ac:dyDescent="0.2">
      <c r="Q4051" s="11"/>
      <c r="Z4051"/>
      <c r="AA4051"/>
      <c r="AB4051"/>
      <c r="AC4051"/>
      <c r="AD4051"/>
      <c r="AE4051"/>
      <c r="AH4051" s="11"/>
      <c r="AI4051" s="11"/>
      <c r="AJ4051" s="11"/>
      <c r="AK4051" s="11"/>
      <c r="AL4051" s="11"/>
      <c r="AM4051" s="11"/>
    </row>
    <row r="4052" spans="17:39" x14ac:dyDescent="0.2">
      <c r="Q4052" s="11"/>
      <c r="Z4052"/>
      <c r="AA4052"/>
      <c r="AB4052"/>
      <c r="AC4052"/>
      <c r="AD4052"/>
      <c r="AE4052"/>
      <c r="AH4052" s="11"/>
      <c r="AI4052" s="11"/>
      <c r="AJ4052" s="11"/>
      <c r="AK4052" s="11"/>
      <c r="AL4052" s="11"/>
      <c r="AM4052" s="11"/>
    </row>
    <row r="4053" spans="17:39" x14ac:dyDescent="0.2">
      <c r="Q4053" s="11"/>
      <c r="Z4053"/>
      <c r="AA4053"/>
      <c r="AB4053"/>
      <c r="AC4053"/>
      <c r="AD4053"/>
      <c r="AE4053"/>
      <c r="AH4053" s="11"/>
      <c r="AI4053" s="11"/>
      <c r="AJ4053" s="11"/>
      <c r="AK4053" s="11"/>
      <c r="AL4053" s="11"/>
      <c r="AM4053" s="11"/>
    </row>
    <row r="4054" spans="17:39" x14ac:dyDescent="0.2">
      <c r="Q4054" s="11"/>
      <c r="Z4054"/>
      <c r="AA4054"/>
      <c r="AB4054"/>
      <c r="AC4054"/>
      <c r="AD4054"/>
      <c r="AE4054"/>
      <c r="AH4054" s="11"/>
      <c r="AI4054" s="11"/>
      <c r="AJ4054" s="11"/>
      <c r="AK4054" s="11"/>
      <c r="AL4054" s="11"/>
      <c r="AM4054" s="11"/>
    </row>
    <row r="4055" spans="17:39" x14ac:dyDescent="0.2">
      <c r="Q4055" s="11"/>
      <c r="Z4055"/>
      <c r="AA4055"/>
      <c r="AB4055"/>
      <c r="AC4055"/>
      <c r="AD4055"/>
      <c r="AE4055"/>
      <c r="AH4055" s="11"/>
      <c r="AI4055" s="11"/>
      <c r="AJ4055" s="11"/>
      <c r="AK4055" s="11"/>
      <c r="AL4055" s="11"/>
      <c r="AM4055" s="11"/>
    </row>
    <row r="4056" spans="17:39" x14ac:dyDescent="0.2">
      <c r="Q4056" s="11"/>
      <c r="Z4056"/>
      <c r="AA4056"/>
      <c r="AB4056"/>
      <c r="AC4056"/>
      <c r="AD4056"/>
      <c r="AE4056"/>
      <c r="AH4056" s="11"/>
      <c r="AI4056" s="11"/>
      <c r="AJ4056" s="11"/>
      <c r="AK4056" s="11"/>
      <c r="AL4056" s="11"/>
      <c r="AM4056" s="11"/>
    </row>
    <row r="4057" spans="17:39" x14ac:dyDescent="0.2">
      <c r="Q4057" s="11"/>
      <c r="Z4057"/>
      <c r="AA4057"/>
      <c r="AB4057"/>
      <c r="AC4057"/>
      <c r="AD4057"/>
      <c r="AE4057"/>
      <c r="AH4057" s="11"/>
      <c r="AI4057" s="11"/>
      <c r="AJ4057" s="11"/>
      <c r="AK4057" s="11"/>
      <c r="AL4057" s="11"/>
      <c r="AM4057" s="11"/>
    </row>
    <row r="4058" spans="17:39" x14ac:dyDescent="0.2">
      <c r="Q4058" s="11"/>
      <c r="Z4058"/>
      <c r="AA4058"/>
      <c r="AB4058"/>
      <c r="AC4058"/>
      <c r="AD4058"/>
      <c r="AE4058"/>
      <c r="AH4058" s="11"/>
      <c r="AI4058" s="11"/>
      <c r="AJ4058" s="11"/>
      <c r="AK4058" s="11"/>
      <c r="AL4058" s="11"/>
      <c r="AM4058" s="11"/>
    </row>
    <row r="4059" spans="17:39" x14ac:dyDescent="0.2">
      <c r="Q4059" s="11"/>
      <c r="Z4059"/>
      <c r="AA4059"/>
      <c r="AB4059"/>
      <c r="AC4059"/>
      <c r="AD4059"/>
      <c r="AE4059"/>
      <c r="AH4059" s="11"/>
      <c r="AI4059" s="11"/>
      <c r="AJ4059" s="11"/>
      <c r="AK4059" s="11"/>
      <c r="AL4059" s="11"/>
      <c r="AM4059" s="11"/>
    </row>
    <row r="4060" spans="17:39" x14ac:dyDescent="0.2">
      <c r="Q4060" s="11"/>
      <c r="Z4060"/>
      <c r="AA4060"/>
      <c r="AB4060"/>
      <c r="AC4060"/>
      <c r="AD4060"/>
      <c r="AE4060"/>
      <c r="AH4060" s="11"/>
      <c r="AI4060" s="11"/>
      <c r="AJ4060" s="11"/>
      <c r="AK4060" s="11"/>
      <c r="AL4060" s="11"/>
      <c r="AM4060" s="11"/>
    </row>
    <row r="4061" spans="17:39" x14ac:dyDescent="0.2">
      <c r="Q4061" s="11"/>
      <c r="Z4061"/>
      <c r="AA4061"/>
      <c r="AB4061"/>
      <c r="AC4061"/>
      <c r="AD4061"/>
      <c r="AE4061"/>
      <c r="AH4061" s="11"/>
      <c r="AI4061" s="11"/>
      <c r="AJ4061" s="11"/>
      <c r="AK4061" s="11"/>
      <c r="AL4061" s="11"/>
      <c r="AM4061" s="11"/>
    </row>
    <row r="4062" spans="17:39" x14ac:dyDescent="0.2">
      <c r="Q4062" s="11"/>
      <c r="Z4062"/>
      <c r="AA4062"/>
      <c r="AB4062"/>
      <c r="AC4062"/>
      <c r="AD4062"/>
      <c r="AE4062"/>
      <c r="AH4062" s="11"/>
      <c r="AI4062" s="11"/>
      <c r="AJ4062" s="11"/>
      <c r="AK4062" s="11"/>
      <c r="AL4062" s="11"/>
      <c r="AM4062" s="11"/>
    </row>
    <row r="4063" spans="17:39" x14ac:dyDescent="0.2">
      <c r="Q4063" s="11"/>
      <c r="Z4063"/>
      <c r="AA4063"/>
      <c r="AB4063"/>
      <c r="AC4063"/>
      <c r="AD4063"/>
      <c r="AE4063"/>
      <c r="AH4063" s="11"/>
      <c r="AI4063" s="11"/>
      <c r="AJ4063" s="11"/>
      <c r="AK4063" s="11"/>
      <c r="AL4063" s="11"/>
      <c r="AM4063" s="11"/>
    </row>
    <row r="4064" spans="17:39" x14ac:dyDescent="0.2">
      <c r="Q4064" s="11"/>
      <c r="Z4064"/>
      <c r="AA4064"/>
      <c r="AB4064"/>
      <c r="AC4064"/>
      <c r="AD4064"/>
      <c r="AE4064"/>
      <c r="AH4064" s="11"/>
      <c r="AI4064" s="11"/>
      <c r="AJ4064" s="11"/>
      <c r="AK4064" s="11"/>
      <c r="AL4064" s="11"/>
      <c r="AM4064" s="11"/>
    </row>
    <row r="4065" spans="17:39" x14ac:dyDescent="0.2">
      <c r="Q4065" s="11"/>
      <c r="Z4065"/>
      <c r="AA4065"/>
      <c r="AB4065"/>
      <c r="AC4065"/>
      <c r="AD4065"/>
      <c r="AE4065"/>
      <c r="AH4065" s="11"/>
      <c r="AI4065" s="11"/>
      <c r="AJ4065" s="11"/>
      <c r="AK4065" s="11"/>
      <c r="AL4065" s="11"/>
      <c r="AM4065" s="11"/>
    </row>
    <row r="4066" spans="17:39" x14ac:dyDescent="0.2">
      <c r="Q4066" s="11"/>
      <c r="Z4066"/>
      <c r="AA4066"/>
      <c r="AB4066"/>
      <c r="AC4066"/>
      <c r="AD4066"/>
      <c r="AE4066"/>
      <c r="AH4066" s="11"/>
      <c r="AI4066" s="11"/>
      <c r="AJ4066" s="11"/>
      <c r="AK4066" s="11"/>
      <c r="AL4066" s="11"/>
      <c r="AM4066" s="11"/>
    </row>
    <row r="4067" spans="17:39" x14ac:dyDescent="0.2">
      <c r="Q4067" s="11"/>
      <c r="Z4067"/>
      <c r="AA4067"/>
      <c r="AB4067"/>
      <c r="AC4067"/>
      <c r="AD4067"/>
      <c r="AE4067"/>
      <c r="AH4067" s="11"/>
      <c r="AI4067" s="11"/>
      <c r="AJ4067" s="11"/>
      <c r="AK4067" s="11"/>
      <c r="AL4067" s="11"/>
      <c r="AM4067" s="11"/>
    </row>
    <row r="4068" spans="17:39" x14ac:dyDescent="0.2">
      <c r="Q4068" s="11"/>
      <c r="Z4068"/>
      <c r="AA4068"/>
      <c r="AB4068"/>
      <c r="AC4068"/>
      <c r="AD4068"/>
      <c r="AE4068"/>
      <c r="AH4068" s="11"/>
      <c r="AI4068" s="11"/>
      <c r="AJ4068" s="11"/>
      <c r="AK4068" s="11"/>
      <c r="AL4068" s="11"/>
      <c r="AM4068" s="11"/>
    </row>
    <row r="4069" spans="17:39" x14ac:dyDescent="0.2">
      <c r="Q4069" s="11"/>
      <c r="Z4069"/>
      <c r="AA4069"/>
      <c r="AB4069"/>
      <c r="AC4069"/>
      <c r="AD4069"/>
      <c r="AE4069"/>
      <c r="AH4069" s="11"/>
      <c r="AI4069" s="11"/>
      <c r="AJ4069" s="11"/>
      <c r="AK4069" s="11"/>
      <c r="AL4069" s="11"/>
      <c r="AM4069" s="11"/>
    </row>
    <row r="4070" spans="17:39" x14ac:dyDescent="0.2">
      <c r="Q4070" s="11"/>
      <c r="Z4070"/>
      <c r="AA4070"/>
      <c r="AB4070"/>
      <c r="AC4070"/>
      <c r="AD4070"/>
      <c r="AE4070"/>
      <c r="AH4070" s="11"/>
      <c r="AI4070" s="11"/>
      <c r="AJ4070" s="11"/>
      <c r="AK4070" s="11"/>
      <c r="AL4070" s="11"/>
      <c r="AM4070" s="11"/>
    </row>
    <row r="4071" spans="17:39" x14ac:dyDescent="0.2">
      <c r="Q4071" s="11"/>
      <c r="Z4071"/>
      <c r="AA4071"/>
      <c r="AB4071"/>
      <c r="AC4071"/>
      <c r="AD4071"/>
      <c r="AE4071"/>
      <c r="AH4071" s="11"/>
      <c r="AI4071" s="11"/>
      <c r="AJ4071" s="11"/>
      <c r="AK4071" s="11"/>
      <c r="AL4071" s="11"/>
      <c r="AM4071" s="11"/>
    </row>
    <row r="4072" spans="17:39" x14ac:dyDescent="0.2">
      <c r="Q4072" s="11"/>
      <c r="Z4072"/>
      <c r="AA4072"/>
      <c r="AB4072"/>
      <c r="AC4072"/>
      <c r="AD4072"/>
      <c r="AE4072"/>
      <c r="AH4072" s="11"/>
      <c r="AI4072" s="11"/>
      <c r="AJ4072" s="11"/>
      <c r="AK4072" s="11"/>
      <c r="AL4072" s="11"/>
      <c r="AM4072" s="11"/>
    </row>
    <row r="4073" spans="17:39" x14ac:dyDescent="0.2">
      <c r="Q4073" s="11"/>
      <c r="Z4073"/>
      <c r="AA4073"/>
      <c r="AB4073"/>
      <c r="AC4073"/>
      <c r="AD4073"/>
      <c r="AE4073"/>
      <c r="AH4073" s="11"/>
      <c r="AI4073" s="11"/>
      <c r="AJ4073" s="11"/>
      <c r="AK4073" s="11"/>
      <c r="AL4073" s="11"/>
      <c r="AM4073" s="11"/>
    </row>
    <row r="4074" spans="17:39" x14ac:dyDescent="0.2">
      <c r="Q4074" s="11"/>
      <c r="Z4074"/>
      <c r="AA4074"/>
      <c r="AB4074"/>
      <c r="AC4074"/>
      <c r="AD4074"/>
      <c r="AE4074"/>
      <c r="AH4074" s="11"/>
      <c r="AI4074" s="11"/>
      <c r="AJ4074" s="11"/>
      <c r="AK4074" s="11"/>
      <c r="AL4074" s="11"/>
      <c r="AM4074" s="11"/>
    </row>
    <row r="4075" spans="17:39" x14ac:dyDescent="0.2">
      <c r="Q4075" s="11"/>
      <c r="Z4075"/>
      <c r="AA4075"/>
      <c r="AB4075"/>
      <c r="AC4075"/>
      <c r="AD4075"/>
      <c r="AE4075"/>
      <c r="AH4075" s="11"/>
      <c r="AI4075" s="11"/>
      <c r="AJ4075" s="11"/>
      <c r="AK4075" s="11"/>
      <c r="AL4075" s="11"/>
      <c r="AM4075" s="11"/>
    </row>
    <row r="4076" spans="17:39" x14ac:dyDescent="0.2">
      <c r="Q4076" s="11"/>
      <c r="Z4076"/>
      <c r="AA4076"/>
      <c r="AB4076"/>
      <c r="AC4076"/>
      <c r="AD4076"/>
      <c r="AE4076"/>
      <c r="AH4076" s="11"/>
      <c r="AI4076" s="11"/>
      <c r="AJ4076" s="11"/>
      <c r="AK4076" s="11"/>
      <c r="AL4076" s="11"/>
      <c r="AM4076" s="11"/>
    </row>
    <row r="4077" spans="17:39" x14ac:dyDescent="0.2">
      <c r="Q4077" s="11"/>
      <c r="Z4077"/>
      <c r="AA4077"/>
      <c r="AB4077"/>
      <c r="AC4077"/>
      <c r="AD4077"/>
      <c r="AE4077"/>
      <c r="AH4077" s="11"/>
      <c r="AI4077" s="11"/>
      <c r="AJ4077" s="11"/>
      <c r="AK4077" s="11"/>
      <c r="AL4077" s="11"/>
      <c r="AM4077" s="11"/>
    </row>
    <row r="4078" spans="17:39" x14ac:dyDescent="0.2">
      <c r="Q4078" s="11"/>
      <c r="Z4078"/>
      <c r="AA4078"/>
      <c r="AB4078"/>
      <c r="AC4078"/>
      <c r="AD4078"/>
      <c r="AE4078"/>
      <c r="AH4078" s="11"/>
      <c r="AI4078" s="11"/>
      <c r="AJ4078" s="11"/>
      <c r="AK4078" s="11"/>
      <c r="AL4078" s="11"/>
      <c r="AM4078" s="11"/>
    </row>
    <row r="4079" spans="17:39" x14ac:dyDescent="0.2">
      <c r="Q4079" s="11"/>
      <c r="Z4079"/>
      <c r="AA4079"/>
      <c r="AB4079"/>
      <c r="AC4079"/>
      <c r="AD4079"/>
      <c r="AE4079"/>
      <c r="AH4079" s="11"/>
      <c r="AI4079" s="11"/>
      <c r="AJ4079" s="11"/>
      <c r="AK4079" s="11"/>
      <c r="AL4079" s="11"/>
      <c r="AM4079" s="11"/>
    </row>
    <row r="4080" spans="17:39" x14ac:dyDescent="0.2">
      <c r="Q4080" s="11"/>
      <c r="Z4080"/>
      <c r="AA4080"/>
      <c r="AB4080"/>
      <c r="AC4080"/>
      <c r="AD4080"/>
      <c r="AE4080"/>
      <c r="AH4080" s="11"/>
      <c r="AI4080" s="11"/>
      <c r="AJ4080" s="11"/>
      <c r="AK4080" s="11"/>
      <c r="AL4080" s="11"/>
      <c r="AM4080" s="11"/>
    </row>
    <row r="4081" spans="17:39" x14ac:dyDescent="0.2">
      <c r="Q4081" s="11"/>
      <c r="Z4081"/>
      <c r="AA4081"/>
      <c r="AB4081"/>
      <c r="AC4081"/>
      <c r="AD4081"/>
      <c r="AE4081"/>
      <c r="AH4081" s="11"/>
      <c r="AI4081" s="11"/>
      <c r="AJ4081" s="11"/>
      <c r="AK4081" s="11"/>
      <c r="AL4081" s="11"/>
      <c r="AM4081" s="11"/>
    </row>
    <row r="4082" spans="17:39" x14ac:dyDescent="0.2">
      <c r="Q4082" s="11"/>
      <c r="Z4082"/>
      <c r="AA4082"/>
      <c r="AB4082"/>
      <c r="AC4082"/>
      <c r="AD4082"/>
      <c r="AE4082"/>
      <c r="AH4082" s="11"/>
      <c r="AI4082" s="11"/>
      <c r="AJ4082" s="11"/>
      <c r="AK4082" s="11"/>
      <c r="AL4082" s="11"/>
      <c r="AM4082" s="11"/>
    </row>
    <row r="4083" spans="17:39" x14ac:dyDescent="0.2">
      <c r="Q4083" s="11"/>
      <c r="Z4083"/>
      <c r="AA4083"/>
      <c r="AB4083"/>
      <c r="AC4083"/>
      <c r="AD4083"/>
      <c r="AE4083"/>
      <c r="AH4083" s="11"/>
      <c r="AI4083" s="11"/>
      <c r="AJ4083" s="11"/>
      <c r="AK4083" s="11"/>
      <c r="AL4083" s="11"/>
      <c r="AM4083" s="11"/>
    </row>
    <row r="4084" spans="17:39" x14ac:dyDescent="0.2">
      <c r="Q4084" s="11"/>
      <c r="Z4084"/>
      <c r="AA4084"/>
      <c r="AB4084"/>
      <c r="AC4084"/>
      <c r="AD4084"/>
      <c r="AE4084"/>
      <c r="AH4084" s="11"/>
      <c r="AI4084" s="11"/>
      <c r="AJ4084" s="11"/>
      <c r="AK4084" s="11"/>
      <c r="AL4084" s="11"/>
      <c r="AM4084" s="11"/>
    </row>
    <row r="4085" spans="17:39" x14ac:dyDescent="0.2">
      <c r="Q4085" s="11"/>
      <c r="Z4085"/>
      <c r="AA4085"/>
      <c r="AB4085"/>
      <c r="AC4085"/>
      <c r="AD4085"/>
      <c r="AE4085"/>
      <c r="AH4085" s="11"/>
      <c r="AI4085" s="11"/>
      <c r="AJ4085" s="11"/>
      <c r="AK4085" s="11"/>
      <c r="AL4085" s="11"/>
      <c r="AM4085" s="11"/>
    </row>
    <row r="4086" spans="17:39" x14ac:dyDescent="0.2">
      <c r="Q4086" s="11"/>
      <c r="Z4086"/>
      <c r="AA4086"/>
      <c r="AB4086"/>
      <c r="AC4086"/>
      <c r="AD4086"/>
      <c r="AE4086"/>
      <c r="AH4086" s="11"/>
      <c r="AI4086" s="11"/>
      <c r="AJ4086" s="11"/>
      <c r="AK4086" s="11"/>
      <c r="AL4086" s="11"/>
      <c r="AM4086" s="11"/>
    </row>
    <row r="4087" spans="17:39" x14ac:dyDescent="0.2">
      <c r="Q4087" s="11"/>
      <c r="Z4087"/>
      <c r="AA4087"/>
      <c r="AB4087"/>
      <c r="AC4087"/>
      <c r="AD4087"/>
      <c r="AE4087"/>
      <c r="AH4087" s="11"/>
      <c r="AI4087" s="11"/>
      <c r="AJ4087" s="11"/>
      <c r="AK4087" s="11"/>
      <c r="AL4087" s="11"/>
      <c r="AM4087" s="11"/>
    </row>
    <row r="4088" spans="17:39" x14ac:dyDescent="0.2">
      <c r="Q4088" s="11"/>
      <c r="Z4088"/>
      <c r="AA4088"/>
      <c r="AB4088"/>
      <c r="AC4088"/>
      <c r="AD4088"/>
      <c r="AE4088"/>
      <c r="AH4088" s="11"/>
      <c r="AI4088" s="11"/>
      <c r="AJ4088" s="11"/>
      <c r="AK4088" s="11"/>
      <c r="AL4088" s="11"/>
      <c r="AM4088" s="11"/>
    </row>
    <row r="4089" spans="17:39" x14ac:dyDescent="0.2">
      <c r="Q4089" s="11"/>
      <c r="Z4089"/>
      <c r="AA4089"/>
      <c r="AB4089"/>
      <c r="AC4089"/>
      <c r="AD4089"/>
      <c r="AE4089"/>
      <c r="AH4089" s="11"/>
      <c r="AI4089" s="11"/>
      <c r="AJ4089" s="11"/>
      <c r="AK4089" s="11"/>
      <c r="AL4089" s="11"/>
      <c r="AM4089" s="11"/>
    </row>
    <row r="4090" spans="17:39" x14ac:dyDescent="0.2">
      <c r="Q4090" s="11"/>
      <c r="Z4090"/>
      <c r="AA4090"/>
      <c r="AB4090"/>
      <c r="AC4090"/>
      <c r="AD4090"/>
      <c r="AE4090"/>
      <c r="AH4090" s="11"/>
      <c r="AI4090" s="11"/>
      <c r="AJ4090" s="11"/>
      <c r="AK4090" s="11"/>
      <c r="AL4090" s="11"/>
      <c r="AM4090" s="11"/>
    </row>
    <row r="4091" spans="17:39" x14ac:dyDescent="0.2">
      <c r="Q4091" s="11"/>
      <c r="Z4091"/>
      <c r="AA4091"/>
      <c r="AB4091"/>
      <c r="AC4091"/>
      <c r="AD4091"/>
      <c r="AE4091"/>
      <c r="AH4091" s="11"/>
      <c r="AI4091" s="11"/>
      <c r="AJ4091" s="11"/>
      <c r="AK4091" s="11"/>
      <c r="AL4091" s="11"/>
      <c r="AM4091" s="11"/>
    </row>
    <row r="4092" spans="17:39" x14ac:dyDescent="0.2">
      <c r="Q4092" s="11"/>
      <c r="Z4092"/>
      <c r="AA4092"/>
      <c r="AB4092"/>
      <c r="AC4092"/>
      <c r="AD4092"/>
      <c r="AE4092"/>
      <c r="AH4092" s="11"/>
      <c r="AI4092" s="11"/>
      <c r="AJ4092" s="11"/>
      <c r="AK4092" s="11"/>
      <c r="AL4092" s="11"/>
      <c r="AM4092" s="11"/>
    </row>
    <row r="4093" spans="17:39" x14ac:dyDescent="0.2">
      <c r="Q4093" s="11"/>
      <c r="Z4093"/>
      <c r="AA4093"/>
      <c r="AB4093"/>
      <c r="AC4093"/>
      <c r="AD4093"/>
      <c r="AE4093"/>
      <c r="AH4093" s="11"/>
      <c r="AI4093" s="11"/>
      <c r="AJ4093" s="11"/>
      <c r="AK4093" s="11"/>
      <c r="AL4093" s="11"/>
      <c r="AM4093" s="11"/>
    </row>
    <row r="4094" spans="17:39" x14ac:dyDescent="0.2">
      <c r="Q4094" s="11"/>
      <c r="Z4094"/>
      <c r="AA4094"/>
      <c r="AB4094"/>
      <c r="AC4094"/>
      <c r="AD4094"/>
      <c r="AE4094"/>
      <c r="AH4094" s="11"/>
      <c r="AI4094" s="11"/>
      <c r="AJ4094" s="11"/>
      <c r="AK4094" s="11"/>
      <c r="AL4094" s="11"/>
      <c r="AM4094" s="11"/>
    </row>
    <row r="4095" spans="17:39" x14ac:dyDescent="0.2">
      <c r="Q4095" s="11"/>
      <c r="Z4095"/>
      <c r="AA4095"/>
      <c r="AB4095"/>
      <c r="AC4095"/>
      <c r="AD4095"/>
      <c r="AE4095"/>
      <c r="AH4095" s="11"/>
      <c r="AI4095" s="11"/>
      <c r="AJ4095" s="11"/>
      <c r="AK4095" s="11"/>
      <c r="AL4095" s="11"/>
      <c r="AM4095" s="11"/>
    </row>
    <row r="4096" spans="17:39" x14ac:dyDescent="0.2">
      <c r="Q4096" s="11"/>
      <c r="Z4096"/>
      <c r="AA4096"/>
      <c r="AB4096"/>
      <c r="AC4096"/>
      <c r="AD4096"/>
      <c r="AE4096"/>
      <c r="AH4096" s="11"/>
      <c r="AI4096" s="11"/>
      <c r="AJ4096" s="11"/>
      <c r="AK4096" s="11"/>
      <c r="AL4096" s="11"/>
      <c r="AM4096" s="11"/>
    </row>
    <row r="4097" spans="17:39" x14ac:dyDescent="0.2">
      <c r="Q4097" s="11"/>
      <c r="Z4097"/>
      <c r="AA4097"/>
      <c r="AB4097"/>
      <c r="AC4097"/>
      <c r="AD4097"/>
      <c r="AE4097"/>
      <c r="AH4097" s="11"/>
      <c r="AI4097" s="11"/>
      <c r="AJ4097" s="11"/>
      <c r="AK4097" s="11"/>
      <c r="AL4097" s="11"/>
      <c r="AM4097" s="11"/>
    </row>
    <row r="4098" spans="17:39" x14ac:dyDescent="0.2">
      <c r="Q4098" s="11"/>
      <c r="Z4098"/>
      <c r="AA4098"/>
      <c r="AB4098"/>
      <c r="AC4098"/>
      <c r="AD4098"/>
      <c r="AE4098"/>
      <c r="AH4098" s="11"/>
      <c r="AI4098" s="11"/>
      <c r="AJ4098" s="11"/>
      <c r="AK4098" s="11"/>
      <c r="AL4098" s="11"/>
      <c r="AM4098" s="11"/>
    </row>
    <row r="4099" spans="17:39" x14ac:dyDescent="0.2">
      <c r="Q4099" s="11"/>
      <c r="Z4099"/>
      <c r="AA4099"/>
      <c r="AB4099"/>
      <c r="AC4099"/>
      <c r="AD4099"/>
      <c r="AE4099"/>
      <c r="AH4099" s="11"/>
      <c r="AI4099" s="11"/>
      <c r="AJ4099" s="11"/>
      <c r="AK4099" s="11"/>
      <c r="AL4099" s="11"/>
      <c r="AM4099" s="11"/>
    </row>
    <row r="4100" spans="17:39" x14ac:dyDescent="0.2">
      <c r="Q4100" s="11"/>
      <c r="Z4100"/>
      <c r="AA4100"/>
      <c r="AB4100"/>
      <c r="AC4100"/>
      <c r="AD4100"/>
      <c r="AE4100"/>
      <c r="AH4100" s="11"/>
      <c r="AI4100" s="11"/>
      <c r="AJ4100" s="11"/>
      <c r="AK4100" s="11"/>
      <c r="AL4100" s="11"/>
      <c r="AM4100" s="11"/>
    </row>
    <row r="4101" spans="17:39" x14ac:dyDescent="0.2">
      <c r="Q4101" s="11"/>
      <c r="Z4101"/>
      <c r="AA4101"/>
      <c r="AB4101"/>
      <c r="AC4101"/>
      <c r="AD4101"/>
      <c r="AE4101"/>
      <c r="AH4101" s="11"/>
      <c r="AI4101" s="11"/>
      <c r="AJ4101" s="11"/>
      <c r="AK4101" s="11"/>
      <c r="AL4101" s="11"/>
      <c r="AM4101" s="11"/>
    </row>
    <row r="4102" spans="17:39" x14ac:dyDescent="0.2">
      <c r="Q4102" s="11"/>
      <c r="Z4102"/>
      <c r="AA4102"/>
      <c r="AB4102"/>
      <c r="AC4102"/>
      <c r="AD4102"/>
      <c r="AE4102"/>
      <c r="AH4102" s="11"/>
      <c r="AI4102" s="11"/>
      <c r="AJ4102" s="11"/>
      <c r="AK4102" s="11"/>
      <c r="AL4102" s="11"/>
      <c r="AM4102" s="11"/>
    </row>
    <row r="4103" spans="17:39" x14ac:dyDescent="0.2">
      <c r="Q4103" s="11"/>
      <c r="Z4103"/>
      <c r="AA4103"/>
      <c r="AB4103"/>
      <c r="AC4103"/>
      <c r="AD4103"/>
      <c r="AE4103"/>
      <c r="AH4103" s="11"/>
      <c r="AI4103" s="11"/>
      <c r="AJ4103" s="11"/>
      <c r="AK4103" s="11"/>
      <c r="AL4103" s="11"/>
      <c r="AM4103" s="11"/>
    </row>
    <row r="4104" spans="17:39" x14ac:dyDescent="0.2">
      <c r="Q4104" s="11"/>
      <c r="Z4104"/>
      <c r="AA4104"/>
      <c r="AB4104"/>
      <c r="AC4104"/>
      <c r="AD4104"/>
      <c r="AE4104"/>
      <c r="AH4104" s="11"/>
      <c r="AI4104" s="11"/>
      <c r="AJ4104" s="11"/>
      <c r="AK4104" s="11"/>
      <c r="AL4104" s="11"/>
      <c r="AM4104" s="11"/>
    </row>
    <row r="4105" spans="17:39" x14ac:dyDescent="0.2">
      <c r="Q4105" s="11"/>
      <c r="Z4105"/>
      <c r="AA4105"/>
      <c r="AB4105"/>
      <c r="AC4105"/>
      <c r="AD4105"/>
      <c r="AE4105"/>
      <c r="AH4105" s="11"/>
      <c r="AI4105" s="11"/>
      <c r="AJ4105" s="11"/>
      <c r="AK4105" s="11"/>
      <c r="AL4105" s="11"/>
      <c r="AM4105" s="11"/>
    </row>
    <row r="4106" spans="17:39" x14ac:dyDescent="0.2">
      <c r="Q4106" s="11"/>
      <c r="Z4106"/>
      <c r="AA4106"/>
      <c r="AB4106"/>
      <c r="AC4106"/>
      <c r="AD4106"/>
      <c r="AE4106"/>
      <c r="AH4106" s="11"/>
      <c r="AI4106" s="11"/>
      <c r="AJ4106" s="11"/>
      <c r="AK4106" s="11"/>
      <c r="AL4106" s="11"/>
      <c r="AM4106" s="11"/>
    </row>
    <row r="4107" spans="17:39" x14ac:dyDescent="0.2">
      <c r="Q4107" s="11"/>
      <c r="Z4107"/>
      <c r="AA4107"/>
      <c r="AB4107"/>
      <c r="AC4107"/>
      <c r="AD4107"/>
      <c r="AE4107"/>
      <c r="AH4107" s="11"/>
      <c r="AI4107" s="11"/>
      <c r="AJ4107" s="11"/>
      <c r="AK4107" s="11"/>
      <c r="AL4107" s="11"/>
      <c r="AM4107" s="11"/>
    </row>
    <row r="4108" spans="17:39" x14ac:dyDescent="0.2">
      <c r="Q4108" s="11"/>
      <c r="Z4108"/>
      <c r="AA4108"/>
      <c r="AB4108"/>
      <c r="AC4108"/>
      <c r="AD4108"/>
      <c r="AE4108"/>
      <c r="AH4108" s="11"/>
      <c r="AI4108" s="11"/>
      <c r="AJ4108" s="11"/>
      <c r="AK4108" s="11"/>
      <c r="AL4108" s="11"/>
      <c r="AM4108" s="11"/>
    </row>
    <row r="4109" spans="17:39" x14ac:dyDescent="0.2">
      <c r="Q4109" s="11"/>
      <c r="Z4109"/>
      <c r="AA4109"/>
      <c r="AB4109"/>
      <c r="AC4109"/>
      <c r="AD4109"/>
      <c r="AE4109"/>
      <c r="AH4109" s="11"/>
      <c r="AI4109" s="11"/>
      <c r="AJ4109" s="11"/>
      <c r="AK4109" s="11"/>
      <c r="AL4109" s="11"/>
      <c r="AM4109" s="11"/>
    </row>
    <row r="4110" spans="17:39" x14ac:dyDescent="0.2">
      <c r="Q4110" s="11"/>
      <c r="Z4110"/>
      <c r="AA4110"/>
      <c r="AB4110"/>
      <c r="AC4110"/>
      <c r="AD4110"/>
      <c r="AE4110"/>
      <c r="AH4110" s="11"/>
      <c r="AI4110" s="11"/>
      <c r="AJ4110" s="11"/>
      <c r="AK4110" s="11"/>
      <c r="AL4110" s="11"/>
      <c r="AM4110" s="11"/>
    </row>
    <row r="4111" spans="17:39" x14ac:dyDescent="0.2">
      <c r="Q4111" s="11"/>
      <c r="Z4111"/>
      <c r="AA4111"/>
      <c r="AB4111"/>
      <c r="AC4111"/>
      <c r="AD4111"/>
      <c r="AE4111"/>
      <c r="AH4111" s="11"/>
      <c r="AI4111" s="11"/>
      <c r="AJ4111" s="11"/>
      <c r="AK4111" s="11"/>
      <c r="AL4111" s="11"/>
      <c r="AM4111" s="11"/>
    </row>
    <row r="4112" spans="17:39" x14ac:dyDescent="0.2">
      <c r="Q4112" s="11"/>
      <c r="Z4112"/>
      <c r="AA4112"/>
      <c r="AB4112"/>
      <c r="AC4112"/>
      <c r="AD4112"/>
      <c r="AE4112"/>
      <c r="AH4112" s="11"/>
      <c r="AI4112" s="11"/>
      <c r="AJ4112" s="11"/>
      <c r="AK4112" s="11"/>
      <c r="AL4112" s="11"/>
      <c r="AM4112" s="11"/>
    </row>
    <row r="4113" spans="17:39" x14ac:dyDescent="0.2">
      <c r="Q4113" s="11"/>
      <c r="Z4113"/>
      <c r="AA4113"/>
      <c r="AB4113"/>
      <c r="AC4113"/>
      <c r="AD4113"/>
      <c r="AE4113"/>
      <c r="AH4113" s="11"/>
      <c r="AI4113" s="11"/>
      <c r="AJ4113" s="11"/>
      <c r="AK4113" s="11"/>
      <c r="AL4113" s="11"/>
      <c r="AM4113" s="11"/>
    </row>
    <row r="4114" spans="17:39" x14ac:dyDescent="0.2">
      <c r="Q4114" s="11"/>
      <c r="Z4114"/>
      <c r="AA4114"/>
      <c r="AB4114"/>
      <c r="AC4114"/>
      <c r="AD4114"/>
      <c r="AE4114"/>
      <c r="AH4114" s="11"/>
      <c r="AI4114" s="11"/>
      <c r="AJ4114" s="11"/>
      <c r="AK4114" s="11"/>
      <c r="AL4114" s="11"/>
      <c r="AM4114" s="11"/>
    </row>
    <row r="4115" spans="17:39" x14ac:dyDescent="0.2">
      <c r="Q4115" s="11"/>
      <c r="Z4115"/>
      <c r="AA4115"/>
      <c r="AB4115"/>
      <c r="AC4115"/>
      <c r="AD4115"/>
      <c r="AE4115"/>
      <c r="AH4115" s="11"/>
      <c r="AI4115" s="11"/>
      <c r="AJ4115" s="11"/>
      <c r="AK4115" s="11"/>
      <c r="AL4115" s="11"/>
      <c r="AM4115" s="11"/>
    </row>
    <row r="4116" spans="17:39" x14ac:dyDescent="0.2">
      <c r="Q4116" s="11"/>
      <c r="Z4116"/>
      <c r="AA4116"/>
      <c r="AB4116"/>
      <c r="AC4116"/>
      <c r="AD4116"/>
      <c r="AE4116"/>
      <c r="AH4116" s="11"/>
      <c r="AI4116" s="11"/>
      <c r="AJ4116" s="11"/>
      <c r="AK4116" s="11"/>
      <c r="AL4116" s="11"/>
      <c r="AM4116" s="11"/>
    </row>
    <row r="4117" spans="17:39" x14ac:dyDescent="0.2">
      <c r="Q4117" s="11"/>
      <c r="Z4117"/>
      <c r="AA4117"/>
      <c r="AB4117"/>
      <c r="AC4117"/>
      <c r="AD4117"/>
      <c r="AE4117"/>
      <c r="AH4117" s="11"/>
      <c r="AI4117" s="11"/>
      <c r="AJ4117" s="11"/>
      <c r="AK4117" s="11"/>
      <c r="AL4117" s="11"/>
      <c r="AM4117" s="11"/>
    </row>
    <row r="4118" spans="17:39" x14ac:dyDescent="0.2">
      <c r="Q4118" s="11"/>
      <c r="Z4118"/>
      <c r="AA4118"/>
      <c r="AB4118"/>
      <c r="AC4118"/>
      <c r="AD4118"/>
      <c r="AE4118"/>
      <c r="AH4118" s="11"/>
      <c r="AI4118" s="11"/>
      <c r="AJ4118" s="11"/>
      <c r="AK4118" s="11"/>
      <c r="AL4118" s="11"/>
      <c r="AM4118" s="11"/>
    </row>
    <row r="4119" spans="17:39" x14ac:dyDescent="0.2">
      <c r="Q4119" s="11"/>
      <c r="Z4119"/>
      <c r="AA4119"/>
      <c r="AB4119"/>
      <c r="AC4119"/>
      <c r="AD4119"/>
      <c r="AE4119"/>
      <c r="AH4119" s="11"/>
      <c r="AI4119" s="11"/>
      <c r="AJ4119" s="11"/>
      <c r="AK4119" s="11"/>
      <c r="AL4119" s="11"/>
      <c r="AM4119" s="11"/>
    </row>
    <row r="4120" spans="17:39" x14ac:dyDescent="0.2">
      <c r="Q4120" s="11"/>
      <c r="Z4120"/>
      <c r="AA4120"/>
      <c r="AB4120"/>
      <c r="AC4120"/>
      <c r="AD4120"/>
      <c r="AE4120"/>
      <c r="AH4120" s="11"/>
      <c r="AI4120" s="11"/>
      <c r="AJ4120" s="11"/>
      <c r="AK4120" s="11"/>
      <c r="AL4120" s="11"/>
      <c r="AM4120" s="11"/>
    </row>
    <row r="4121" spans="17:39" x14ac:dyDescent="0.2">
      <c r="Q4121" s="11"/>
      <c r="Z4121"/>
      <c r="AA4121"/>
      <c r="AB4121"/>
      <c r="AC4121"/>
      <c r="AD4121"/>
      <c r="AE4121"/>
      <c r="AH4121" s="11"/>
      <c r="AI4121" s="11"/>
      <c r="AJ4121" s="11"/>
      <c r="AK4121" s="11"/>
      <c r="AL4121" s="11"/>
      <c r="AM4121" s="11"/>
    </row>
    <row r="4122" spans="17:39" x14ac:dyDescent="0.2">
      <c r="Q4122" s="11"/>
      <c r="Z4122"/>
      <c r="AA4122"/>
      <c r="AB4122"/>
      <c r="AC4122"/>
      <c r="AD4122"/>
      <c r="AE4122"/>
      <c r="AH4122" s="11"/>
      <c r="AI4122" s="11"/>
      <c r="AJ4122" s="11"/>
      <c r="AK4122" s="11"/>
      <c r="AL4122" s="11"/>
      <c r="AM4122" s="11"/>
    </row>
    <row r="4123" spans="17:39" x14ac:dyDescent="0.2">
      <c r="Q4123" s="11"/>
      <c r="Z4123"/>
      <c r="AA4123"/>
      <c r="AB4123"/>
      <c r="AC4123"/>
      <c r="AD4123"/>
      <c r="AE4123"/>
      <c r="AH4123" s="11"/>
      <c r="AI4123" s="11"/>
      <c r="AJ4123" s="11"/>
      <c r="AK4123" s="11"/>
      <c r="AL4123" s="11"/>
      <c r="AM4123" s="11"/>
    </row>
    <row r="4124" spans="17:39" x14ac:dyDescent="0.2">
      <c r="Q4124" s="11"/>
      <c r="Z4124"/>
      <c r="AA4124"/>
      <c r="AB4124"/>
      <c r="AC4124"/>
      <c r="AD4124"/>
      <c r="AE4124"/>
      <c r="AH4124" s="11"/>
      <c r="AI4124" s="11"/>
      <c r="AJ4124" s="11"/>
      <c r="AK4124" s="11"/>
      <c r="AL4124" s="11"/>
      <c r="AM4124" s="11"/>
    </row>
    <row r="4125" spans="17:39" x14ac:dyDescent="0.2">
      <c r="Q4125" s="11"/>
      <c r="Z4125"/>
      <c r="AA4125"/>
      <c r="AB4125"/>
      <c r="AC4125"/>
      <c r="AD4125"/>
      <c r="AE4125"/>
      <c r="AH4125" s="11"/>
      <c r="AI4125" s="11"/>
      <c r="AJ4125" s="11"/>
      <c r="AK4125" s="11"/>
      <c r="AL4125" s="11"/>
      <c r="AM4125" s="11"/>
    </row>
    <row r="4126" spans="17:39" x14ac:dyDescent="0.2">
      <c r="Q4126" s="11"/>
      <c r="Z4126"/>
      <c r="AA4126"/>
      <c r="AB4126"/>
      <c r="AC4126"/>
      <c r="AD4126"/>
      <c r="AE4126"/>
      <c r="AH4126" s="11"/>
      <c r="AI4126" s="11"/>
      <c r="AJ4126" s="11"/>
      <c r="AK4126" s="11"/>
      <c r="AL4126" s="11"/>
      <c r="AM4126" s="11"/>
    </row>
    <row r="4127" spans="17:39" x14ac:dyDescent="0.2">
      <c r="Q4127" s="11"/>
      <c r="Z4127"/>
      <c r="AA4127"/>
      <c r="AB4127"/>
      <c r="AC4127"/>
      <c r="AD4127"/>
      <c r="AE4127"/>
      <c r="AH4127" s="11"/>
      <c r="AI4127" s="11"/>
      <c r="AJ4127" s="11"/>
      <c r="AK4127" s="11"/>
      <c r="AL4127" s="11"/>
      <c r="AM4127" s="11"/>
    </row>
    <row r="4128" spans="17:39" x14ac:dyDescent="0.2">
      <c r="Q4128" s="11"/>
      <c r="Z4128"/>
      <c r="AA4128"/>
      <c r="AB4128"/>
      <c r="AC4128"/>
      <c r="AD4128"/>
      <c r="AE4128"/>
      <c r="AH4128" s="11"/>
      <c r="AI4128" s="11"/>
      <c r="AJ4128" s="11"/>
      <c r="AK4128" s="11"/>
      <c r="AL4128" s="11"/>
      <c r="AM4128" s="11"/>
    </row>
    <row r="4129" spans="17:39" x14ac:dyDescent="0.2">
      <c r="Q4129" s="11"/>
      <c r="Z4129"/>
      <c r="AA4129"/>
      <c r="AB4129"/>
      <c r="AC4129"/>
      <c r="AD4129"/>
      <c r="AE4129"/>
      <c r="AH4129" s="11"/>
      <c r="AI4129" s="11"/>
      <c r="AJ4129" s="11"/>
      <c r="AK4129" s="11"/>
      <c r="AL4129" s="11"/>
      <c r="AM4129" s="11"/>
    </row>
    <row r="4130" spans="17:39" x14ac:dyDescent="0.2">
      <c r="Q4130" s="11"/>
      <c r="Z4130"/>
      <c r="AA4130"/>
      <c r="AB4130"/>
      <c r="AC4130"/>
      <c r="AD4130"/>
      <c r="AE4130"/>
      <c r="AH4130" s="11"/>
      <c r="AI4130" s="11"/>
      <c r="AJ4130" s="11"/>
      <c r="AK4130" s="11"/>
      <c r="AL4130" s="11"/>
      <c r="AM4130" s="11"/>
    </row>
    <row r="4131" spans="17:39" x14ac:dyDescent="0.2">
      <c r="Q4131" s="11"/>
      <c r="Z4131"/>
      <c r="AA4131"/>
      <c r="AB4131"/>
      <c r="AC4131"/>
      <c r="AD4131"/>
      <c r="AE4131"/>
      <c r="AH4131" s="11"/>
      <c r="AI4131" s="11"/>
      <c r="AJ4131" s="11"/>
      <c r="AK4131" s="11"/>
      <c r="AL4131" s="11"/>
      <c r="AM4131" s="11"/>
    </row>
    <row r="4132" spans="17:39" x14ac:dyDescent="0.2">
      <c r="Q4132" s="11"/>
      <c r="Z4132"/>
      <c r="AA4132"/>
      <c r="AB4132"/>
      <c r="AC4132"/>
      <c r="AD4132"/>
      <c r="AE4132"/>
      <c r="AH4132" s="11"/>
      <c r="AI4132" s="11"/>
      <c r="AJ4132" s="11"/>
      <c r="AK4132" s="11"/>
      <c r="AL4132" s="11"/>
      <c r="AM4132" s="11"/>
    </row>
    <row r="4133" spans="17:39" x14ac:dyDescent="0.2">
      <c r="Q4133" s="11"/>
      <c r="Z4133"/>
      <c r="AA4133"/>
      <c r="AB4133"/>
      <c r="AC4133"/>
      <c r="AD4133"/>
      <c r="AE4133"/>
      <c r="AH4133" s="11"/>
      <c r="AI4133" s="11"/>
      <c r="AJ4133" s="11"/>
      <c r="AK4133" s="11"/>
      <c r="AL4133" s="11"/>
      <c r="AM4133" s="11"/>
    </row>
    <row r="4134" spans="17:39" x14ac:dyDescent="0.2">
      <c r="Q4134" s="11"/>
      <c r="Z4134"/>
      <c r="AA4134"/>
      <c r="AB4134"/>
      <c r="AC4134"/>
      <c r="AD4134"/>
      <c r="AE4134"/>
      <c r="AH4134" s="11"/>
      <c r="AI4134" s="11"/>
      <c r="AJ4134" s="11"/>
      <c r="AK4134" s="11"/>
      <c r="AL4134" s="11"/>
      <c r="AM4134" s="11"/>
    </row>
    <row r="4135" spans="17:39" x14ac:dyDescent="0.2">
      <c r="Q4135" s="11"/>
      <c r="Z4135"/>
      <c r="AA4135"/>
      <c r="AB4135"/>
      <c r="AC4135"/>
      <c r="AD4135"/>
      <c r="AE4135"/>
      <c r="AH4135" s="11"/>
      <c r="AI4135" s="11"/>
      <c r="AJ4135" s="11"/>
      <c r="AK4135" s="11"/>
      <c r="AL4135" s="11"/>
      <c r="AM4135" s="11"/>
    </row>
    <row r="4136" spans="17:39" x14ac:dyDescent="0.2">
      <c r="Q4136" s="11"/>
      <c r="Z4136"/>
      <c r="AA4136"/>
      <c r="AB4136"/>
      <c r="AC4136"/>
      <c r="AD4136"/>
      <c r="AE4136"/>
      <c r="AH4136" s="11"/>
      <c r="AI4136" s="11"/>
      <c r="AJ4136" s="11"/>
      <c r="AK4136" s="11"/>
      <c r="AL4136" s="11"/>
      <c r="AM4136" s="11"/>
    </row>
    <row r="4137" spans="17:39" x14ac:dyDescent="0.2">
      <c r="Q4137" s="11"/>
      <c r="Z4137"/>
      <c r="AA4137"/>
      <c r="AB4137"/>
      <c r="AC4137"/>
      <c r="AD4137"/>
      <c r="AE4137"/>
      <c r="AH4137" s="11"/>
      <c r="AI4137" s="11"/>
      <c r="AJ4137" s="11"/>
      <c r="AK4137" s="11"/>
      <c r="AL4137" s="11"/>
      <c r="AM4137" s="11"/>
    </row>
    <row r="4138" spans="17:39" x14ac:dyDescent="0.2">
      <c r="Q4138" s="11"/>
      <c r="Z4138"/>
      <c r="AA4138"/>
      <c r="AB4138"/>
      <c r="AC4138"/>
      <c r="AD4138"/>
      <c r="AE4138"/>
      <c r="AH4138" s="11"/>
      <c r="AI4138" s="11"/>
      <c r="AJ4138" s="11"/>
      <c r="AK4138" s="11"/>
      <c r="AL4138" s="11"/>
      <c r="AM4138" s="11"/>
    </row>
    <row r="4139" spans="17:39" x14ac:dyDescent="0.2">
      <c r="Q4139" s="11"/>
      <c r="Z4139"/>
      <c r="AA4139"/>
      <c r="AB4139"/>
      <c r="AC4139"/>
      <c r="AD4139"/>
      <c r="AE4139"/>
      <c r="AH4139" s="11"/>
      <c r="AI4139" s="11"/>
      <c r="AJ4139" s="11"/>
      <c r="AK4139" s="11"/>
      <c r="AL4139" s="11"/>
      <c r="AM4139" s="11"/>
    </row>
    <row r="4140" spans="17:39" x14ac:dyDescent="0.2">
      <c r="Q4140" s="11"/>
      <c r="Z4140"/>
      <c r="AA4140"/>
      <c r="AB4140"/>
      <c r="AC4140"/>
      <c r="AD4140"/>
      <c r="AE4140"/>
      <c r="AH4140" s="11"/>
      <c r="AI4140" s="11"/>
      <c r="AJ4140" s="11"/>
      <c r="AK4140" s="11"/>
      <c r="AL4140" s="11"/>
      <c r="AM4140" s="11"/>
    </row>
    <row r="4141" spans="17:39" x14ac:dyDescent="0.2">
      <c r="Q4141" s="11"/>
      <c r="Z4141"/>
      <c r="AA4141"/>
      <c r="AB4141"/>
      <c r="AC4141"/>
      <c r="AD4141"/>
      <c r="AE4141"/>
      <c r="AH4141" s="11"/>
      <c r="AI4141" s="11"/>
      <c r="AJ4141" s="11"/>
      <c r="AK4141" s="11"/>
      <c r="AL4141" s="11"/>
      <c r="AM4141" s="11"/>
    </row>
    <row r="4142" spans="17:39" x14ac:dyDescent="0.2">
      <c r="Q4142" s="11"/>
      <c r="Z4142"/>
      <c r="AA4142"/>
      <c r="AB4142"/>
      <c r="AC4142"/>
      <c r="AD4142"/>
      <c r="AE4142"/>
      <c r="AH4142" s="11"/>
      <c r="AI4142" s="11"/>
      <c r="AJ4142" s="11"/>
      <c r="AK4142" s="11"/>
      <c r="AL4142" s="11"/>
      <c r="AM4142" s="11"/>
    </row>
    <row r="4143" spans="17:39" x14ac:dyDescent="0.2">
      <c r="Q4143" s="11"/>
      <c r="Z4143"/>
      <c r="AA4143"/>
      <c r="AB4143"/>
      <c r="AC4143"/>
      <c r="AD4143"/>
      <c r="AE4143"/>
      <c r="AH4143" s="11"/>
      <c r="AI4143" s="11"/>
      <c r="AJ4143" s="11"/>
      <c r="AK4143" s="11"/>
      <c r="AL4143" s="11"/>
      <c r="AM4143" s="11"/>
    </row>
    <row r="4144" spans="17:39" x14ac:dyDescent="0.2">
      <c r="Q4144" s="11"/>
      <c r="Z4144"/>
      <c r="AA4144"/>
      <c r="AB4144"/>
      <c r="AC4144"/>
      <c r="AD4144"/>
      <c r="AE4144"/>
      <c r="AH4144" s="11"/>
      <c r="AI4144" s="11"/>
      <c r="AJ4144" s="11"/>
      <c r="AK4144" s="11"/>
      <c r="AL4144" s="11"/>
      <c r="AM4144" s="11"/>
    </row>
    <row r="4145" spans="17:39" x14ac:dyDescent="0.2">
      <c r="Q4145" s="11"/>
      <c r="Z4145"/>
      <c r="AA4145"/>
      <c r="AB4145"/>
      <c r="AC4145"/>
      <c r="AD4145"/>
      <c r="AE4145"/>
      <c r="AH4145" s="11"/>
      <c r="AI4145" s="11"/>
      <c r="AJ4145" s="11"/>
      <c r="AK4145" s="11"/>
      <c r="AL4145" s="11"/>
      <c r="AM4145" s="11"/>
    </row>
    <row r="4146" spans="17:39" x14ac:dyDescent="0.2">
      <c r="Q4146" s="11"/>
      <c r="Z4146"/>
      <c r="AA4146"/>
      <c r="AB4146"/>
      <c r="AC4146"/>
      <c r="AD4146"/>
      <c r="AE4146"/>
      <c r="AH4146" s="11"/>
      <c r="AI4146" s="11"/>
      <c r="AJ4146" s="11"/>
      <c r="AK4146" s="11"/>
      <c r="AL4146" s="11"/>
      <c r="AM4146" s="11"/>
    </row>
    <row r="4147" spans="17:39" x14ac:dyDescent="0.2">
      <c r="Q4147" s="11"/>
      <c r="Z4147"/>
      <c r="AA4147"/>
      <c r="AB4147"/>
      <c r="AC4147"/>
      <c r="AD4147"/>
      <c r="AE4147"/>
      <c r="AH4147" s="11"/>
      <c r="AI4147" s="11"/>
      <c r="AJ4147" s="11"/>
      <c r="AK4147" s="11"/>
      <c r="AL4147" s="11"/>
      <c r="AM4147" s="11"/>
    </row>
    <row r="4148" spans="17:39" x14ac:dyDescent="0.2">
      <c r="Q4148" s="11"/>
      <c r="Z4148"/>
      <c r="AA4148"/>
      <c r="AB4148"/>
      <c r="AC4148"/>
      <c r="AD4148"/>
      <c r="AE4148"/>
      <c r="AH4148" s="11"/>
      <c r="AI4148" s="11"/>
      <c r="AJ4148" s="11"/>
      <c r="AK4148" s="11"/>
      <c r="AL4148" s="11"/>
      <c r="AM4148" s="11"/>
    </row>
    <row r="4149" spans="17:39" x14ac:dyDescent="0.2">
      <c r="Q4149" s="11"/>
      <c r="Z4149"/>
      <c r="AA4149"/>
      <c r="AB4149"/>
      <c r="AC4149"/>
      <c r="AD4149"/>
      <c r="AE4149"/>
      <c r="AH4149" s="11"/>
      <c r="AI4149" s="11"/>
      <c r="AJ4149" s="11"/>
      <c r="AK4149" s="11"/>
      <c r="AL4149" s="11"/>
      <c r="AM4149" s="11"/>
    </row>
    <row r="4150" spans="17:39" x14ac:dyDescent="0.2">
      <c r="Q4150" s="11"/>
      <c r="Z4150"/>
      <c r="AA4150"/>
      <c r="AB4150"/>
      <c r="AC4150"/>
      <c r="AD4150"/>
      <c r="AE4150"/>
      <c r="AH4150" s="11"/>
      <c r="AI4150" s="11"/>
      <c r="AJ4150" s="11"/>
      <c r="AK4150" s="11"/>
      <c r="AL4150" s="11"/>
      <c r="AM4150" s="11"/>
    </row>
    <row r="4151" spans="17:39" x14ac:dyDescent="0.2">
      <c r="Q4151" s="11"/>
      <c r="Z4151"/>
      <c r="AA4151"/>
      <c r="AB4151"/>
      <c r="AC4151"/>
      <c r="AD4151"/>
      <c r="AE4151"/>
      <c r="AH4151" s="11"/>
      <c r="AI4151" s="11"/>
      <c r="AJ4151" s="11"/>
      <c r="AK4151" s="11"/>
      <c r="AL4151" s="11"/>
      <c r="AM4151" s="11"/>
    </row>
    <row r="4152" spans="17:39" x14ac:dyDescent="0.2">
      <c r="Q4152" s="11"/>
      <c r="Z4152"/>
      <c r="AA4152"/>
      <c r="AB4152"/>
      <c r="AC4152"/>
      <c r="AD4152"/>
      <c r="AE4152"/>
      <c r="AH4152" s="11"/>
      <c r="AI4152" s="11"/>
      <c r="AJ4152" s="11"/>
      <c r="AK4152" s="11"/>
      <c r="AL4152" s="11"/>
      <c r="AM4152" s="11"/>
    </row>
    <row r="4153" spans="17:39" x14ac:dyDescent="0.2">
      <c r="Q4153" s="11"/>
      <c r="Z4153"/>
      <c r="AA4153"/>
      <c r="AB4153"/>
      <c r="AC4153"/>
      <c r="AD4153"/>
      <c r="AE4153"/>
      <c r="AH4153" s="11"/>
      <c r="AI4153" s="11"/>
      <c r="AJ4153" s="11"/>
      <c r="AK4153" s="11"/>
      <c r="AL4153" s="11"/>
      <c r="AM4153" s="11"/>
    </row>
    <row r="4154" spans="17:39" x14ac:dyDescent="0.2">
      <c r="Q4154" s="11"/>
      <c r="Z4154"/>
      <c r="AA4154"/>
      <c r="AB4154"/>
      <c r="AC4154"/>
      <c r="AD4154"/>
      <c r="AE4154"/>
      <c r="AH4154" s="11"/>
      <c r="AI4154" s="11"/>
      <c r="AJ4154" s="11"/>
      <c r="AK4154" s="11"/>
      <c r="AL4154" s="11"/>
      <c r="AM4154" s="11"/>
    </row>
    <row r="4155" spans="17:39" x14ac:dyDescent="0.2">
      <c r="Q4155" s="11"/>
      <c r="Z4155"/>
      <c r="AA4155"/>
      <c r="AB4155"/>
      <c r="AC4155"/>
      <c r="AD4155"/>
      <c r="AE4155"/>
      <c r="AH4155" s="11"/>
      <c r="AI4155" s="11"/>
      <c r="AJ4155" s="11"/>
      <c r="AK4155" s="11"/>
      <c r="AL4155" s="11"/>
      <c r="AM4155" s="11"/>
    </row>
    <row r="4156" spans="17:39" x14ac:dyDescent="0.2">
      <c r="Q4156" s="11"/>
      <c r="Z4156"/>
      <c r="AA4156"/>
      <c r="AB4156"/>
      <c r="AC4156"/>
      <c r="AD4156"/>
      <c r="AE4156"/>
      <c r="AH4156" s="11"/>
      <c r="AI4156" s="11"/>
      <c r="AJ4156" s="11"/>
      <c r="AK4156" s="11"/>
      <c r="AL4156" s="11"/>
      <c r="AM4156" s="11"/>
    </row>
    <row r="4157" spans="17:39" x14ac:dyDescent="0.2">
      <c r="Q4157" s="11"/>
      <c r="Z4157"/>
      <c r="AA4157"/>
      <c r="AB4157"/>
      <c r="AC4157"/>
      <c r="AD4157"/>
      <c r="AE4157"/>
      <c r="AH4157" s="11"/>
      <c r="AI4157" s="11"/>
      <c r="AJ4157" s="11"/>
      <c r="AK4157" s="11"/>
      <c r="AL4157" s="11"/>
      <c r="AM4157" s="11"/>
    </row>
    <row r="4158" spans="17:39" x14ac:dyDescent="0.2">
      <c r="Q4158" s="11"/>
      <c r="Z4158"/>
      <c r="AA4158"/>
      <c r="AB4158"/>
      <c r="AC4158"/>
      <c r="AD4158"/>
      <c r="AE4158"/>
      <c r="AH4158" s="11"/>
      <c r="AI4158" s="11"/>
      <c r="AJ4158" s="11"/>
      <c r="AK4158" s="11"/>
      <c r="AL4158" s="11"/>
      <c r="AM4158" s="11"/>
    </row>
    <row r="4159" spans="17:39" x14ac:dyDescent="0.2">
      <c r="Q4159" s="11"/>
      <c r="Z4159"/>
      <c r="AA4159"/>
      <c r="AB4159"/>
      <c r="AC4159"/>
      <c r="AD4159"/>
      <c r="AE4159"/>
      <c r="AH4159" s="11"/>
      <c r="AI4159" s="11"/>
      <c r="AJ4159" s="11"/>
      <c r="AK4159" s="11"/>
      <c r="AL4159" s="11"/>
      <c r="AM4159" s="11"/>
    </row>
    <row r="4160" spans="17:39" x14ac:dyDescent="0.2">
      <c r="Q4160" s="11"/>
      <c r="Z4160"/>
      <c r="AA4160"/>
      <c r="AB4160"/>
      <c r="AC4160"/>
      <c r="AD4160"/>
      <c r="AE4160"/>
      <c r="AH4160" s="11"/>
      <c r="AI4160" s="11"/>
      <c r="AJ4160" s="11"/>
      <c r="AK4160" s="11"/>
      <c r="AL4160" s="11"/>
      <c r="AM4160" s="11"/>
    </row>
    <row r="4161" spans="17:39" x14ac:dyDescent="0.2">
      <c r="Q4161" s="11"/>
      <c r="Z4161"/>
      <c r="AA4161"/>
      <c r="AB4161"/>
      <c r="AC4161"/>
      <c r="AD4161"/>
      <c r="AE4161"/>
      <c r="AH4161" s="11"/>
      <c r="AI4161" s="11"/>
      <c r="AJ4161" s="11"/>
      <c r="AK4161" s="11"/>
      <c r="AL4161" s="11"/>
      <c r="AM4161" s="11"/>
    </row>
    <row r="4162" spans="17:39" x14ac:dyDescent="0.2">
      <c r="Q4162" s="11"/>
      <c r="Z4162"/>
      <c r="AA4162"/>
      <c r="AB4162"/>
      <c r="AC4162"/>
      <c r="AD4162"/>
      <c r="AE4162"/>
      <c r="AH4162" s="11"/>
      <c r="AI4162" s="11"/>
      <c r="AJ4162" s="11"/>
      <c r="AK4162" s="11"/>
      <c r="AL4162" s="11"/>
      <c r="AM4162" s="11"/>
    </row>
    <row r="4163" spans="17:39" x14ac:dyDescent="0.2">
      <c r="Q4163" s="11"/>
      <c r="Z4163"/>
      <c r="AA4163"/>
      <c r="AB4163"/>
      <c r="AC4163"/>
      <c r="AD4163"/>
      <c r="AE4163"/>
      <c r="AH4163" s="11"/>
      <c r="AI4163" s="11"/>
      <c r="AJ4163" s="11"/>
      <c r="AK4163" s="11"/>
      <c r="AL4163" s="11"/>
      <c r="AM4163" s="11"/>
    </row>
    <row r="4164" spans="17:39" x14ac:dyDescent="0.2">
      <c r="Q4164" s="11"/>
      <c r="Z4164"/>
      <c r="AA4164"/>
      <c r="AB4164"/>
      <c r="AC4164"/>
      <c r="AD4164"/>
      <c r="AE4164"/>
      <c r="AH4164" s="11"/>
      <c r="AI4164" s="11"/>
      <c r="AJ4164" s="11"/>
      <c r="AK4164" s="11"/>
      <c r="AL4164" s="11"/>
      <c r="AM4164" s="11"/>
    </row>
    <row r="4165" spans="17:39" x14ac:dyDescent="0.2">
      <c r="Q4165" s="11"/>
      <c r="Z4165"/>
      <c r="AA4165"/>
      <c r="AB4165"/>
      <c r="AC4165"/>
      <c r="AD4165"/>
      <c r="AE4165"/>
      <c r="AH4165" s="11"/>
      <c r="AI4165" s="11"/>
      <c r="AJ4165" s="11"/>
      <c r="AK4165" s="11"/>
      <c r="AL4165" s="11"/>
      <c r="AM4165" s="11"/>
    </row>
    <row r="4166" spans="17:39" x14ac:dyDescent="0.2">
      <c r="Q4166" s="11"/>
      <c r="Z4166"/>
      <c r="AA4166"/>
      <c r="AB4166"/>
      <c r="AC4166"/>
      <c r="AD4166"/>
      <c r="AE4166"/>
      <c r="AH4166" s="11"/>
      <c r="AI4166" s="11"/>
      <c r="AJ4166" s="11"/>
      <c r="AK4166" s="11"/>
      <c r="AL4166" s="11"/>
      <c r="AM4166" s="11"/>
    </row>
    <row r="4167" spans="17:39" x14ac:dyDescent="0.2">
      <c r="Q4167" s="11"/>
      <c r="Z4167"/>
      <c r="AA4167"/>
      <c r="AB4167"/>
      <c r="AC4167"/>
      <c r="AD4167"/>
      <c r="AE4167"/>
      <c r="AH4167" s="11"/>
      <c r="AI4167" s="11"/>
      <c r="AJ4167" s="11"/>
      <c r="AK4167" s="11"/>
      <c r="AL4167" s="11"/>
      <c r="AM4167" s="11"/>
    </row>
    <row r="4168" spans="17:39" x14ac:dyDescent="0.2">
      <c r="Q4168" s="11"/>
      <c r="Z4168"/>
      <c r="AA4168"/>
      <c r="AB4168"/>
      <c r="AC4168"/>
      <c r="AD4168"/>
      <c r="AE4168"/>
      <c r="AH4168" s="11"/>
      <c r="AI4168" s="11"/>
      <c r="AJ4168" s="11"/>
      <c r="AK4168" s="11"/>
      <c r="AL4168" s="11"/>
      <c r="AM4168" s="11"/>
    </row>
    <row r="4169" spans="17:39" x14ac:dyDescent="0.2">
      <c r="Q4169" s="11"/>
      <c r="Z4169"/>
      <c r="AA4169"/>
      <c r="AB4169"/>
      <c r="AC4169"/>
      <c r="AD4169"/>
      <c r="AE4169"/>
      <c r="AH4169" s="11"/>
      <c r="AI4169" s="11"/>
      <c r="AJ4169" s="11"/>
      <c r="AK4169" s="11"/>
      <c r="AL4169" s="11"/>
      <c r="AM4169" s="11"/>
    </row>
    <row r="4170" spans="17:39" x14ac:dyDescent="0.2">
      <c r="Q4170" s="11"/>
      <c r="Z4170"/>
      <c r="AA4170"/>
      <c r="AB4170"/>
      <c r="AC4170"/>
      <c r="AD4170"/>
      <c r="AE4170"/>
      <c r="AH4170" s="11"/>
      <c r="AI4170" s="11"/>
      <c r="AJ4170" s="11"/>
      <c r="AK4170" s="11"/>
      <c r="AL4170" s="11"/>
      <c r="AM4170" s="11"/>
    </row>
    <row r="4171" spans="17:39" x14ac:dyDescent="0.2">
      <c r="Q4171" s="11"/>
      <c r="Z4171"/>
      <c r="AA4171"/>
      <c r="AB4171"/>
      <c r="AC4171"/>
      <c r="AD4171"/>
      <c r="AE4171"/>
      <c r="AH4171" s="11"/>
      <c r="AI4171" s="11"/>
      <c r="AJ4171" s="11"/>
      <c r="AK4171" s="11"/>
      <c r="AL4171" s="11"/>
      <c r="AM4171" s="11"/>
    </row>
    <row r="4172" spans="17:39" x14ac:dyDescent="0.2">
      <c r="Q4172" s="11"/>
      <c r="Z4172"/>
      <c r="AA4172"/>
      <c r="AB4172"/>
      <c r="AC4172"/>
      <c r="AD4172"/>
      <c r="AE4172"/>
      <c r="AH4172" s="11"/>
      <c r="AI4172" s="11"/>
      <c r="AJ4172" s="11"/>
      <c r="AK4172" s="11"/>
      <c r="AL4172" s="11"/>
      <c r="AM4172" s="11"/>
    </row>
    <row r="4173" spans="17:39" x14ac:dyDescent="0.2">
      <c r="Q4173" s="11"/>
      <c r="Z4173"/>
      <c r="AA4173"/>
      <c r="AB4173"/>
      <c r="AC4173"/>
      <c r="AD4173"/>
      <c r="AE4173"/>
      <c r="AH4173" s="11"/>
      <c r="AI4173" s="11"/>
      <c r="AJ4173" s="11"/>
      <c r="AK4173" s="11"/>
      <c r="AL4173" s="11"/>
      <c r="AM4173" s="11"/>
    </row>
    <row r="4174" spans="17:39" x14ac:dyDescent="0.2">
      <c r="Q4174" s="11"/>
      <c r="Z4174"/>
      <c r="AA4174"/>
      <c r="AB4174"/>
      <c r="AC4174"/>
      <c r="AD4174"/>
      <c r="AE4174"/>
      <c r="AH4174" s="11"/>
      <c r="AI4174" s="11"/>
      <c r="AJ4174" s="11"/>
      <c r="AK4174" s="11"/>
      <c r="AL4174" s="11"/>
      <c r="AM4174" s="11"/>
    </row>
    <row r="4175" spans="17:39" x14ac:dyDescent="0.2">
      <c r="Q4175" s="11"/>
      <c r="Z4175"/>
      <c r="AA4175"/>
      <c r="AB4175"/>
      <c r="AC4175"/>
      <c r="AD4175"/>
      <c r="AE4175"/>
      <c r="AH4175" s="11"/>
      <c r="AI4175" s="11"/>
      <c r="AJ4175" s="11"/>
      <c r="AK4175" s="11"/>
      <c r="AL4175" s="11"/>
      <c r="AM4175" s="11"/>
    </row>
    <row r="4176" spans="17:39" x14ac:dyDescent="0.2">
      <c r="Q4176" s="11"/>
      <c r="Z4176"/>
      <c r="AA4176"/>
      <c r="AB4176"/>
      <c r="AC4176"/>
      <c r="AD4176"/>
      <c r="AE4176"/>
      <c r="AH4176" s="11"/>
      <c r="AI4176" s="11"/>
      <c r="AJ4176" s="11"/>
      <c r="AK4176" s="11"/>
      <c r="AL4176" s="11"/>
      <c r="AM4176" s="11"/>
    </row>
    <row r="4177" spans="17:39" x14ac:dyDescent="0.2">
      <c r="Q4177" s="11"/>
      <c r="Z4177"/>
      <c r="AA4177"/>
      <c r="AB4177"/>
      <c r="AC4177"/>
      <c r="AD4177"/>
      <c r="AE4177"/>
      <c r="AH4177" s="11"/>
      <c r="AI4177" s="11"/>
      <c r="AJ4177" s="11"/>
      <c r="AK4177" s="11"/>
      <c r="AL4177" s="11"/>
      <c r="AM4177" s="11"/>
    </row>
    <row r="4178" spans="17:39" x14ac:dyDescent="0.2">
      <c r="Q4178" s="11"/>
      <c r="Z4178"/>
      <c r="AA4178"/>
      <c r="AB4178"/>
      <c r="AC4178"/>
      <c r="AD4178"/>
      <c r="AE4178"/>
      <c r="AH4178" s="11"/>
      <c r="AI4178" s="11"/>
      <c r="AJ4178" s="11"/>
      <c r="AK4178" s="11"/>
      <c r="AL4178" s="11"/>
      <c r="AM4178" s="11"/>
    </row>
    <row r="4179" spans="17:39" x14ac:dyDescent="0.2">
      <c r="Q4179" s="11"/>
      <c r="Z4179"/>
      <c r="AA4179"/>
      <c r="AB4179"/>
      <c r="AC4179"/>
      <c r="AD4179"/>
      <c r="AE4179"/>
      <c r="AH4179" s="11"/>
      <c r="AI4179" s="11"/>
      <c r="AJ4179" s="11"/>
      <c r="AK4179" s="11"/>
      <c r="AL4179" s="11"/>
      <c r="AM4179" s="11"/>
    </row>
    <row r="4180" spans="17:39" x14ac:dyDescent="0.2">
      <c r="Q4180" s="11"/>
      <c r="Z4180"/>
      <c r="AA4180"/>
      <c r="AB4180"/>
      <c r="AC4180"/>
      <c r="AD4180"/>
      <c r="AE4180"/>
      <c r="AH4180" s="11"/>
      <c r="AI4180" s="11"/>
      <c r="AJ4180" s="11"/>
      <c r="AK4180" s="11"/>
      <c r="AL4180" s="11"/>
      <c r="AM4180" s="11"/>
    </row>
    <row r="4181" spans="17:39" x14ac:dyDescent="0.2">
      <c r="Q4181" s="11"/>
      <c r="Z4181"/>
      <c r="AA4181"/>
      <c r="AB4181"/>
      <c r="AC4181"/>
      <c r="AD4181"/>
      <c r="AE4181"/>
      <c r="AH4181" s="11"/>
      <c r="AI4181" s="11"/>
      <c r="AJ4181" s="11"/>
      <c r="AK4181" s="11"/>
      <c r="AL4181" s="11"/>
      <c r="AM4181" s="11"/>
    </row>
    <row r="4182" spans="17:39" x14ac:dyDescent="0.2">
      <c r="Q4182" s="11"/>
      <c r="Z4182"/>
      <c r="AA4182"/>
      <c r="AB4182"/>
      <c r="AC4182"/>
      <c r="AD4182"/>
      <c r="AE4182"/>
      <c r="AH4182" s="11"/>
      <c r="AI4182" s="11"/>
      <c r="AJ4182" s="11"/>
      <c r="AK4182" s="11"/>
      <c r="AL4182" s="11"/>
      <c r="AM4182" s="11"/>
    </row>
    <row r="4183" spans="17:39" x14ac:dyDescent="0.2">
      <c r="Q4183" s="11"/>
      <c r="Z4183"/>
      <c r="AA4183"/>
      <c r="AB4183"/>
      <c r="AC4183"/>
      <c r="AD4183"/>
      <c r="AE4183"/>
      <c r="AH4183" s="11"/>
      <c r="AI4183" s="11"/>
      <c r="AJ4183" s="11"/>
      <c r="AK4183" s="11"/>
      <c r="AL4183" s="11"/>
      <c r="AM4183" s="11"/>
    </row>
    <row r="4184" spans="17:39" x14ac:dyDescent="0.2">
      <c r="Q4184" s="11"/>
      <c r="Z4184"/>
      <c r="AA4184"/>
      <c r="AB4184"/>
      <c r="AC4184"/>
      <c r="AD4184"/>
      <c r="AE4184"/>
      <c r="AH4184" s="11"/>
      <c r="AI4184" s="11"/>
      <c r="AJ4184" s="11"/>
      <c r="AK4184" s="11"/>
      <c r="AL4184" s="11"/>
      <c r="AM4184" s="11"/>
    </row>
    <row r="4185" spans="17:39" x14ac:dyDescent="0.2">
      <c r="Q4185" s="11"/>
      <c r="Z4185"/>
      <c r="AA4185"/>
      <c r="AB4185"/>
      <c r="AC4185"/>
      <c r="AD4185"/>
      <c r="AE4185"/>
      <c r="AH4185" s="11"/>
      <c r="AI4185" s="11"/>
      <c r="AJ4185" s="11"/>
      <c r="AK4185" s="11"/>
      <c r="AL4185" s="11"/>
      <c r="AM4185" s="11"/>
    </row>
    <row r="4186" spans="17:39" x14ac:dyDescent="0.2">
      <c r="Q4186" s="11"/>
      <c r="Z4186"/>
      <c r="AA4186"/>
      <c r="AB4186"/>
      <c r="AC4186"/>
      <c r="AD4186"/>
      <c r="AE4186"/>
      <c r="AH4186" s="11"/>
      <c r="AI4186" s="11"/>
      <c r="AJ4186" s="11"/>
      <c r="AK4186" s="11"/>
      <c r="AL4186" s="11"/>
      <c r="AM4186" s="11"/>
    </row>
    <row r="4187" spans="17:39" x14ac:dyDescent="0.2">
      <c r="Q4187" s="11"/>
      <c r="Z4187"/>
      <c r="AA4187"/>
      <c r="AB4187"/>
      <c r="AC4187"/>
      <c r="AD4187"/>
      <c r="AE4187"/>
      <c r="AH4187" s="11"/>
      <c r="AI4187" s="11"/>
      <c r="AJ4187" s="11"/>
      <c r="AK4187" s="11"/>
      <c r="AL4187" s="11"/>
      <c r="AM4187" s="11"/>
    </row>
    <row r="4188" spans="17:39" x14ac:dyDescent="0.2">
      <c r="Q4188" s="11"/>
      <c r="Z4188"/>
      <c r="AA4188"/>
      <c r="AB4188"/>
      <c r="AC4188"/>
      <c r="AD4188"/>
      <c r="AE4188"/>
      <c r="AH4188" s="11"/>
      <c r="AI4188" s="11"/>
      <c r="AJ4188" s="11"/>
      <c r="AK4188" s="11"/>
      <c r="AL4188" s="11"/>
      <c r="AM4188" s="11"/>
    </row>
    <row r="4189" spans="17:39" x14ac:dyDescent="0.2">
      <c r="Q4189" s="11"/>
      <c r="Z4189"/>
      <c r="AA4189"/>
      <c r="AB4189"/>
      <c r="AC4189"/>
      <c r="AD4189"/>
      <c r="AE4189"/>
      <c r="AH4189" s="11"/>
      <c r="AI4189" s="11"/>
      <c r="AJ4189" s="11"/>
      <c r="AK4189" s="11"/>
      <c r="AL4189" s="11"/>
      <c r="AM4189" s="11"/>
    </row>
    <row r="4190" spans="17:39" x14ac:dyDescent="0.2">
      <c r="Q4190" s="11"/>
      <c r="Z4190"/>
      <c r="AA4190"/>
      <c r="AB4190"/>
      <c r="AC4190"/>
      <c r="AD4190"/>
      <c r="AE4190"/>
      <c r="AH4190" s="11"/>
      <c r="AI4190" s="11"/>
      <c r="AJ4190" s="11"/>
      <c r="AK4190" s="11"/>
      <c r="AL4190" s="11"/>
      <c r="AM4190" s="11"/>
    </row>
    <row r="4191" spans="17:39" x14ac:dyDescent="0.2">
      <c r="Q4191" s="11"/>
      <c r="Z4191"/>
      <c r="AA4191"/>
      <c r="AB4191"/>
      <c r="AC4191"/>
      <c r="AD4191"/>
      <c r="AE4191"/>
      <c r="AH4191" s="11"/>
      <c r="AI4191" s="11"/>
      <c r="AJ4191" s="11"/>
      <c r="AK4191" s="11"/>
      <c r="AL4191" s="11"/>
      <c r="AM4191" s="11"/>
    </row>
    <row r="4192" spans="17:39" x14ac:dyDescent="0.2">
      <c r="Q4192" s="11"/>
      <c r="Z4192"/>
      <c r="AA4192"/>
      <c r="AB4192"/>
      <c r="AC4192"/>
      <c r="AD4192"/>
      <c r="AE4192"/>
      <c r="AH4192" s="11"/>
      <c r="AI4192" s="11"/>
      <c r="AJ4192" s="11"/>
      <c r="AK4192" s="11"/>
      <c r="AL4192" s="11"/>
      <c r="AM4192" s="11"/>
    </row>
    <row r="4193" spans="17:39" x14ac:dyDescent="0.2">
      <c r="Q4193" s="11"/>
      <c r="Z4193"/>
      <c r="AA4193"/>
      <c r="AB4193"/>
      <c r="AC4193"/>
      <c r="AD4193"/>
      <c r="AE4193"/>
      <c r="AH4193" s="11"/>
      <c r="AI4193" s="11"/>
      <c r="AJ4193" s="11"/>
      <c r="AK4193" s="11"/>
      <c r="AL4193" s="11"/>
      <c r="AM4193" s="11"/>
    </row>
    <row r="4194" spans="17:39" x14ac:dyDescent="0.2">
      <c r="Q4194" s="11"/>
      <c r="Z4194"/>
      <c r="AA4194"/>
      <c r="AB4194"/>
      <c r="AC4194"/>
      <c r="AD4194"/>
      <c r="AE4194"/>
      <c r="AH4194" s="11"/>
      <c r="AI4194" s="11"/>
      <c r="AJ4194" s="11"/>
      <c r="AK4194" s="11"/>
      <c r="AL4194" s="11"/>
      <c r="AM4194" s="11"/>
    </row>
    <row r="4195" spans="17:39" x14ac:dyDescent="0.2">
      <c r="Q4195" s="11"/>
      <c r="Z4195"/>
      <c r="AA4195"/>
      <c r="AB4195"/>
      <c r="AC4195"/>
      <c r="AD4195"/>
      <c r="AE4195"/>
      <c r="AH4195" s="11"/>
      <c r="AI4195" s="11"/>
      <c r="AJ4195" s="11"/>
      <c r="AK4195" s="11"/>
      <c r="AL4195" s="11"/>
      <c r="AM4195" s="11"/>
    </row>
    <row r="4196" spans="17:39" x14ac:dyDescent="0.2">
      <c r="Q4196" s="11"/>
      <c r="Z4196"/>
      <c r="AA4196"/>
      <c r="AB4196"/>
      <c r="AC4196"/>
      <c r="AD4196"/>
      <c r="AE4196"/>
      <c r="AH4196" s="11"/>
      <c r="AI4196" s="11"/>
      <c r="AJ4196" s="11"/>
      <c r="AK4196" s="11"/>
      <c r="AL4196" s="11"/>
      <c r="AM4196" s="11"/>
    </row>
    <row r="4197" spans="17:39" x14ac:dyDescent="0.2">
      <c r="Q4197" s="11"/>
      <c r="Z4197"/>
      <c r="AA4197"/>
      <c r="AB4197"/>
      <c r="AC4197"/>
      <c r="AD4197"/>
      <c r="AE4197"/>
      <c r="AH4197" s="11"/>
      <c r="AI4197" s="11"/>
      <c r="AJ4197" s="11"/>
      <c r="AK4197" s="11"/>
      <c r="AL4197" s="11"/>
      <c r="AM4197" s="11"/>
    </row>
    <row r="4198" spans="17:39" x14ac:dyDescent="0.2">
      <c r="Q4198" s="11"/>
      <c r="Z4198"/>
      <c r="AA4198"/>
      <c r="AB4198"/>
      <c r="AC4198"/>
      <c r="AD4198"/>
      <c r="AE4198"/>
      <c r="AH4198" s="11"/>
      <c r="AI4198" s="11"/>
      <c r="AJ4198" s="11"/>
      <c r="AK4198" s="11"/>
      <c r="AL4198" s="11"/>
      <c r="AM4198" s="11"/>
    </row>
    <row r="4199" spans="17:39" x14ac:dyDescent="0.2">
      <c r="Q4199" s="11"/>
      <c r="Z4199"/>
      <c r="AA4199"/>
      <c r="AB4199"/>
      <c r="AC4199"/>
      <c r="AD4199"/>
      <c r="AE4199"/>
      <c r="AH4199" s="11"/>
      <c r="AI4199" s="11"/>
      <c r="AJ4199" s="11"/>
      <c r="AK4199" s="11"/>
      <c r="AL4199" s="11"/>
      <c r="AM4199" s="11"/>
    </row>
    <row r="4200" spans="17:39" x14ac:dyDescent="0.2">
      <c r="Q4200" s="11"/>
      <c r="Z4200"/>
      <c r="AA4200"/>
      <c r="AB4200"/>
      <c r="AC4200"/>
      <c r="AD4200"/>
      <c r="AE4200"/>
      <c r="AH4200" s="11"/>
      <c r="AI4200" s="11"/>
      <c r="AJ4200" s="11"/>
      <c r="AK4200" s="11"/>
      <c r="AL4200" s="11"/>
      <c r="AM4200" s="11"/>
    </row>
    <row r="4201" spans="17:39" x14ac:dyDescent="0.2">
      <c r="Q4201" s="11"/>
      <c r="Z4201"/>
      <c r="AA4201"/>
      <c r="AB4201"/>
      <c r="AC4201"/>
      <c r="AD4201"/>
      <c r="AE4201"/>
      <c r="AH4201" s="11"/>
      <c r="AI4201" s="11"/>
      <c r="AJ4201" s="11"/>
      <c r="AK4201" s="11"/>
      <c r="AL4201" s="11"/>
      <c r="AM4201" s="11"/>
    </row>
    <row r="4202" spans="17:39" x14ac:dyDescent="0.2">
      <c r="Q4202" s="11"/>
      <c r="Z4202"/>
      <c r="AA4202"/>
      <c r="AB4202"/>
      <c r="AC4202"/>
      <c r="AD4202"/>
      <c r="AE4202"/>
      <c r="AH4202" s="11"/>
      <c r="AI4202" s="11"/>
      <c r="AJ4202" s="11"/>
      <c r="AK4202" s="11"/>
      <c r="AL4202" s="11"/>
      <c r="AM4202" s="11"/>
    </row>
    <row r="4203" spans="17:39" x14ac:dyDescent="0.2">
      <c r="Q4203" s="11"/>
      <c r="Z4203"/>
      <c r="AA4203"/>
      <c r="AB4203"/>
      <c r="AC4203"/>
      <c r="AD4203"/>
      <c r="AE4203"/>
      <c r="AH4203" s="11"/>
      <c r="AI4203" s="11"/>
      <c r="AJ4203" s="11"/>
      <c r="AK4203" s="11"/>
      <c r="AL4203" s="11"/>
      <c r="AM4203" s="11"/>
    </row>
    <row r="4204" spans="17:39" x14ac:dyDescent="0.2">
      <c r="Q4204" s="11"/>
      <c r="Z4204"/>
      <c r="AA4204"/>
      <c r="AB4204"/>
      <c r="AC4204"/>
      <c r="AD4204"/>
      <c r="AE4204"/>
      <c r="AH4204" s="11"/>
      <c r="AI4204" s="11"/>
      <c r="AJ4204" s="11"/>
      <c r="AK4204" s="11"/>
      <c r="AL4204" s="11"/>
      <c r="AM4204" s="11"/>
    </row>
    <row r="4205" spans="17:39" x14ac:dyDescent="0.2">
      <c r="Q4205" s="11"/>
      <c r="Z4205"/>
      <c r="AA4205"/>
      <c r="AB4205"/>
      <c r="AC4205"/>
      <c r="AD4205"/>
      <c r="AE4205"/>
      <c r="AH4205" s="11"/>
      <c r="AI4205" s="11"/>
      <c r="AJ4205" s="11"/>
      <c r="AK4205" s="11"/>
      <c r="AL4205" s="11"/>
      <c r="AM4205" s="11"/>
    </row>
    <row r="4206" spans="17:39" x14ac:dyDescent="0.2">
      <c r="Q4206" s="11"/>
      <c r="Z4206"/>
      <c r="AA4206"/>
      <c r="AB4206"/>
      <c r="AC4206"/>
      <c r="AD4206"/>
      <c r="AE4206"/>
      <c r="AH4206" s="11"/>
      <c r="AI4206" s="11"/>
      <c r="AJ4206" s="11"/>
      <c r="AK4206" s="11"/>
      <c r="AL4206" s="11"/>
      <c r="AM4206" s="11"/>
    </row>
    <row r="4207" spans="17:39" x14ac:dyDescent="0.2">
      <c r="Q4207" s="11"/>
      <c r="Z4207"/>
      <c r="AA4207"/>
      <c r="AB4207"/>
      <c r="AC4207"/>
      <c r="AD4207"/>
      <c r="AE4207"/>
      <c r="AH4207" s="11"/>
      <c r="AI4207" s="11"/>
      <c r="AJ4207" s="11"/>
      <c r="AK4207" s="11"/>
      <c r="AL4207" s="11"/>
      <c r="AM4207" s="11"/>
    </row>
    <row r="4208" spans="17:39" x14ac:dyDescent="0.2">
      <c r="Q4208" s="11"/>
      <c r="Z4208"/>
      <c r="AA4208"/>
      <c r="AB4208"/>
      <c r="AC4208"/>
      <c r="AD4208"/>
      <c r="AE4208"/>
      <c r="AH4208" s="11"/>
      <c r="AI4208" s="11"/>
      <c r="AJ4208" s="11"/>
      <c r="AK4208" s="11"/>
      <c r="AL4208" s="11"/>
      <c r="AM4208" s="11"/>
    </row>
    <row r="4209" spans="17:39" x14ac:dyDescent="0.2">
      <c r="Q4209" s="11"/>
      <c r="Z4209"/>
      <c r="AA4209"/>
      <c r="AB4209"/>
      <c r="AC4209"/>
      <c r="AD4209"/>
      <c r="AE4209"/>
      <c r="AH4209" s="11"/>
      <c r="AI4209" s="11"/>
      <c r="AJ4209" s="11"/>
      <c r="AK4209" s="11"/>
      <c r="AL4209" s="11"/>
      <c r="AM4209" s="11"/>
    </row>
    <row r="4210" spans="17:39" x14ac:dyDescent="0.2">
      <c r="Q4210" s="11"/>
      <c r="Z4210"/>
      <c r="AA4210"/>
      <c r="AB4210"/>
      <c r="AC4210"/>
      <c r="AD4210"/>
      <c r="AE4210"/>
      <c r="AH4210" s="11"/>
      <c r="AI4210" s="11"/>
      <c r="AJ4210" s="11"/>
      <c r="AK4210" s="11"/>
      <c r="AL4210" s="11"/>
      <c r="AM4210" s="11"/>
    </row>
    <row r="4211" spans="17:39" x14ac:dyDescent="0.2">
      <c r="Q4211" s="11"/>
      <c r="Z4211"/>
      <c r="AA4211"/>
      <c r="AB4211"/>
      <c r="AC4211"/>
      <c r="AD4211"/>
      <c r="AE4211"/>
      <c r="AH4211" s="11"/>
      <c r="AI4211" s="11"/>
      <c r="AJ4211" s="11"/>
      <c r="AK4211" s="11"/>
      <c r="AL4211" s="11"/>
      <c r="AM4211" s="11"/>
    </row>
    <row r="4212" spans="17:39" x14ac:dyDescent="0.2">
      <c r="Q4212" s="11"/>
      <c r="Z4212"/>
      <c r="AA4212"/>
      <c r="AB4212"/>
      <c r="AC4212"/>
      <c r="AD4212"/>
      <c r="AE4212"/>
      <c r="AH4212" s="11"/>
      <c r="AI4212" s="11"/>
      <c r="AJ4212" s="11"/>
      <c r="AK4212" s="11"/>
      <c r="AL4212" s="11"/>
      <c r="AM4212" s="11"/>
    </row>
    <row r="4213" spans="17:39" x14ac:dyDescent="0.2">
      <c r="Q4213" s="11"/>
      <c r="Z4213"/>
      <c r="AA4213"/>
      <c r="AB4213"/>
      <c r="AC4213"/>
      <c r="AD4213"/>
      <c r="AE4213"/>
      <c r="AH4213" s="11"/>
      <c r="AI4213" s="11"/>
      <c r="AJ4213" s="11"/>
      <c r="AK4213" s="11"/>
      <c r="AL4213" s="11"/>
      <c r="AM4213" s="11"/>
    </row>
    <row r="4214" spans="17:39" x14ac:dyDescent="0.2">
      <c r="Q4214" s="11"/>
      <c r="Z4214"/>
      <c r="AA4214"/>
      <c r="AB4214"/>
      <c r="AC4214"/>
      <c r="AD4214"/>
      <c r="AE4214"/>
      <c r="AH4214" s="11"/>
      <c r="AI4214" s="11"/>
      <c r="AJ4214" s="11"/>
      <c r="AK4214" s="11"/>
      <c r="AL4214" s="11"/>
      <c r="AM4214" s="11"/>
    </row>
    <row r="4215" spans="17:39" x14ac:dyDescent="0.2">
      <c r="Q4215" s="11"/>
      <c r="Z4215"/>
      <c r="AA4215"/>
      <c r="AB4215"/>
      <c r="AC4215"/>
      <c r="AD4215"/>
      <c r="AE4215"/>
      <c r="AH4215" s="11"/>
      <c r="AI4215" s="11"/>
      <c r="AJ4215" s="11"/>
      <c r="AK4215" s="11"/>
      <c r="AL4215" s="11"/>
      <c r="AM4215" s="11"/>
    </row>
    <row r="4216" spans="17:39" x14ac:dyDescent="0.2">
      <c r="Q4216" s="11"/>
      <c r="Z4216"/>
      <c r="AA4216"/>
      <c r="AB4216"/>
      <c r="AC4216"/>
      <c r="AD4216"/>
      <c r="AE4216"/>
      <c r="AH4216" s="11"/>
      <c r="AI4216" s="11"/>
      <c r="AJ4216" s="11"/>
      <c r="AK4216" s="11"/>
      <c r="AL4216" s="11"/>
      <c r="AM4216" s="11"/>
    </row>
    <row r="4217" spans="17:39" x14ac:dyDescent="0.2">
      <c r="Q4217" s="11"/>
      <c r="Z4217"/>
      <c r="AA4217"/>
      <c r="AB4217"/>
      <c r="AC4217"/>
      <c r="AD4217"/>
      <c r="AE4217"/>
      <c r="AH4217" s="11"/>
      <c r="AI4217" s="11"/>
      <c r="AJ4217" s="11"/>
      <c r="AK4217" s="11"/>
      <c r="AL4217" s="11"/>
      <c r="AM4217" s="11"/>
    </row>
    <row r="4218" spans="17:39" x14ac:dyDescent="0.2">
      <c r="Q4218" s="11"/>
      <c r="Z4218"/>
      <c r="AA4218"/>
      <c r="AB4218"/>
      <c r="AC4218"/>
      <c r="AD4218"/>
      <c r="AE4218"/>
      <c r="AH4218" s="11"/>
      <c r="AI4218" s="11"/>
      <c r="AJ4218" s="11"/>
      <c r="AK4218" s="11"/>
      <c r="AL4218" s="11"/>
      <c r="AM4218" s="11"/>
    </row>
    <row r="4219" spans="17:39" x14ac:dyDescent="0.2">
      <c r="Q4219" s="11"/>
      <c r="Z4219"/>
      <c r="AA4219"/>
      <c r="AB4219"/>
      <c r="AC4219"/>
      <c r="AD4219"/>
      <c r="AE4219"/>
      <c r="AH4219" s="11"/>
      <c r="AI4219" s="11"/>
      <c r="AJ4219" s="11"/>
      <c r="AK4219" s="11"/>
      <c r="AL4219" s="11"/>
      <c r="AM4219" s="11"/>
    </row>
    <row r="4220" spans="17:39" x14ac:dyDescent="0.2">
      <c r="Q4220" s="11"/>
      <c r="Z4220"/>
      <c r="AA4220"/>
      <c r="AB4220"/>
      <c r="AC4220"/>
      <c r="AD4220"/>
      <c r="AE4220"/>
      <c r="AH4220" s="11"/>
      <c r="AI4220" s="11"/>
      <c r="AJ4220" s="11"/>
      <c r="AK4220" s="11"/>
      <c r="AL4220" s="11"/>
      <c r="AM4220" s="11"/>
    </row>
    <row r="4221" spans="17:39" x14ac:dyDescent="0.2">
      <c r="Q4221" s="11"/>
      <c r="Z4221"/>
      <c r="AA4221"/>
      <c r="AB4221"/>
      <c r="AC4221"/>
      <c r="AD4221"/>
      <c r="AE4221"/>
      <c r="AH4221" s="11"/>
      <c r="AI4221" s="11"/>
      <c r="AJ4221" s="11"/>
      <c r="AK4221" s="11"/>
      <c r="AL4221" s="11"/>
      <c r="AM4221" s="11"/>
    </row>
    <row r="4222" spans="17:39" x14ac:dyDescent="0.2">
      <c r="Q4222" s="11"/>
      <c r="Z4222"/>
      <c r="AA4222"/>
      <c r="AB4222"/>
      <c r="AC4222"/>
      <c r="AD4222"/>
      <c r="AE4222"/>
      <c r="AH4222" s="11"/>
      <c r="AI4222" s="11"/>
      <c r="AJ4222" s="11"/>
      <c r="AK4222" s="11"/>
      <c r="AL4222" s="11"/>
      <c r="AM4222" s="11"/>
    </row>
    <row r="4223" spans="17:39" x14ac:dyDescent="0.2">
      <c r="Q4223" s="11"/>
      <c r="Z4223"/>
      <c r="AA4223"/>
      <c r="AB4223"/>
      <c r="AC4223"/>
      <c r="AD4223"/>
      <c r="AE4223"/>
      <c r="AH4223" s="11"/>
      <c r="AI4223" s="11"/>
      <c r="AJ4223" s="11"/>
      <c r="AK4223" s="11"/>
      <c r="AL4223" s="11"/>
      <c r="AM4223" s="11"/>
    </row>
    <row r="4224" spans="17:39" x14ac:dyDescent="0.2">
      <c r="Q4224" s="11"/>
      <c r="Z4224"/>
      <c r="AA4224"/>
      <c r="AB4224"/>
      <c r="AC4224"/>
      <c r="AD4224"/>
      <c r="AE4224"/>
      <c r="AH4224" s="11"/>
      <c r="AI4224" s="11"/>
      <c r="AJ4224" s="11"/>
      <c r="AK4224" s="11"/>
      <c r="AL4224" s="11"/>
      <c r="AM4224" s="11"/>
    </row>
    <row r="4225" spans="17:39" x14ac:dyDescent="0.2">
      <c r="Q4225" s="11"/>
      <c r="Z4225"/>
      <c r="AA4225"/>
      <c r="AB4225"/>
      <c r="AC4225"/>
      <c r="AD4225"/>
      <c r="AE4225"/>
      <c r="AH4225" s="11"/>
      <c r="AI4225" s="11"/>
      <c r="AJ4225" s="11"/>
      <c r="AK4225" s="11"/>
      <c r="AL4225" s="11"/>
      <c r="AM4225" s="11"/>
    </row>
    <row r="4226" spans="17:39" x14ac:dyDescent="0.2">
      <c r="Q4226" s="11"/>
      <c r="Z4226"/>
      <c r="AA4226"/>
      <c r="AB4226"/>
      <c r="AC4226"/>
      <c r="AD4226"/>
      <c r="AE4226"/>
      <c r="AH4226" s="11"/>
      <c r="AI4226" s="11"/>
      <c r="AJ4226" s="11"/>
      <c r="AK4226" s="11"/>
      <c r="AL4226" s="11"/>
      <c r="AM4226" s="11"/>
    </row>
    <row r="4227" spans="17:39" x14ac:dyDescent="0.2">
      <c r="Q4227" s="11"/>
      <c r="Z4227"/>
      <c r="AA4227"/>
      <c r="AB4227"/>
      <c r="AC4227"/>
      <c r="AD4227"/>
      <c r="AE4227"/>
      <c r="AH4227" s="11"/>
      <c r="AI4227" s="11"/>
      <c r="AJ4227" s="11"/>
      <c r="AK4227" s="11"/>
      <c r="AL4227" s="11"/>
      <c r="AM4227" s="11"/>
    </row>
    <row r="4228" spans="17:39" x14ac:dyDescent="0.2">
      <c r="Q4228" s="11"/>
      <c r="Z4228"/>
      <c r="AA4228"/>
      <c r="AB4228"/>
      <c r="AC4228"/>
      <c r="AD4228"/>
      <c r="AE4228"/>
      <c r="AH4228" s="11"/>
      <c r="AI4228" s="11"/>
      <c r="AJ4228" s="11"/>
      <c r="AK4228" s="11"/>
      <c r="AL4228" s="11"/>
      <c r="AM4228" s="11"/>
    </row>
    <row r="4229" spans="17:39" x14ac:dyDescent="0.2">
      <c r="Q4229" s="11"/>
      <c r="Z4229"/>
      <c r="AA4229"/>
      <c r="AB4229"/>
      <c r="AC4229"/>
      <c r="AD4229"/>
      <c r="AE4229"/>
      <c r="AH4229" s="11"/>
      <c r="AI4229" s="11"/>
      <c r="AJ4229" s="11"/>
      <c r="AK4229" s="11"/>
      <c r="AL4229" s="11"/>
      <c r="AM4229" s="11"/>
    </row>
    <row r="4230" spans="17:39" x14ac:dyDescent="0.2">
      <c r="Q4230" s="11"/>
      <c r="Z4230"/>
      <c r="AA4230"/>
      <c r="AB4230"/>
      <c r="AC4230"/>
      <c r="AD4230"/>
      <c r="AE4230"/>
      <c r="AH4230" s="11"/>
      <c r="AI4230" s="11"/>
      <c r="AJ4230" s="11"/>
      <c r="AK4230" s="11"/>
      <c r="AL4230" s="11"/>
      <c r="AM4230" s="11"/>
    </row>
    <row r="4231" spans="17:39" x14ac:dyDescent="0.2">
      <c r="Q4231" s="11"/>
      <c r="Z4231"/>
      <c r="AA4231"/>
      <c r="AB4231"/>
      <c r="AC4231"/>
      <c r="AD4231"/>
      <c r="AE4231"/>
      <c r="AH4231" s="11"/>
      <c r="AI4231" s="11"/>
      <c r="AJ4231" s="11"/>
      <c r="AK4231" s="11"/>
      <c r="AL4231" s="11"/>
      <c r="AM4231" s="11"/>
    </row>
    <row r="4232" spans="17:39" x14ac:dyDescent="0.2">
      <c r="Q4232" s="11"/>
      <c r="Z4232"/>
      <c r="AA4232"/>
      <c r="AB4232"/>
      <c r="AC4232"/>
      <c r="AD4232"/>
      <c r="AE4232"/>
      <c r="AH4232" s="11"/>
      <c r="AI4232" s="11"/>
      <c r="AJ4232" s="11"/>
      <c r="AK4232" s="11"/>
      <c r="AL4232" s="11"/>
      <c r="AM4232" s="11"/>
    </row>
    <row r="4233" spans="17:39" x14ac:dyDescent="0.2">
      <c r="Q4233" s="11"/>
      <c r="Z4233"/>
      <c r="AA4233"/>
      <c r="AB4233"/>
      <c r="AC4233"/>
      <c r="AD4233"/>
      <c r="AE4233"/>
      <c r="AH4233" s="11"/>
      <c r="AI4233" s="11"/>
      <c r="AJ4233" s="11"/>
      <c r="AK4233" s="11"/>
      <c r="AL4233" s="11"/>
      <c r="AM4233" s="11"/>
    </row>
    <row r="4234" spans="17:39" x14ac:dyDescent="0.2">
      <c r="Q4234" s="11"/>
      <c r="Z4234"/>
      <c r="AA4234"/>
      <c r="AB4234"/>
      <c r="AC4234"/>
      <c r="AD4234"/>
      <c r="AE4234"/>
      <c r="AH4234" s="11"/>
      <c r="AI4234" s="11"/>
      <c r="AJ4234" s="11"/>
      <c r="AK4234" s="11"/>
      <c r="AL4234" s="11"/>
      <c r="AM4234" s="11"/>
    </row>
    <row r="4235" spans="17:39" x14ac:dyDescent="0.2">
      <c r="Q4235" s="11"/>
      <c r="Z4235"/>
      <c r="AA4235"/>
      <c r="AB4235"/>
      <c r="AC4235"/>
      <c r="AD4235"/>
      <c r="AE4235"/>
      <c r="AH4235" s="11"/>
      <c r="AI4235" s="11"/>
      <c r="AJ4235" s="11"/>
      <c r="AK4235" s="11"/>
      <c r="AL4235" s="11"/>
      <c r="AM4235" s="11"/>
    </row>
    <row r="4236" spans="17:39" x14ac:dyDescent="0.2">
      <c r="Q4236" s="11"/>
      <c r="Z4236"/>
      <c r="AA4236"/>
      <c r="AB4236"/>
      <c r="AC4236"/>
      <c r="AD4236"/>
      <c r="AE4236"/>
      <c r="AH4236" s="11"/>
      <c r="AI4236" s="11"/>
      <c r="AJ4236" s="11"/>
      <c r="AK4236" s="11"/>
      <c r="AL4236" s="11"/>
      <c r="AM4236" s="11"/>
    </row>
    <row r="4237" spans="17:39" x14ac:dyDescent="0.2">
      <c r="Q4237" s="11"/>
      <c r="Z4237"/>
      <c r="AA4237"/>
      <c r="AB4237"/>
      <c r="AC4237"/>
      <c r="AD4237"/>
      <c r="AE4237"/>
      <c r="AH4237" s="11"/>
      <c r="AI4237" s="11"/>
      <c r="AJ4237" s="11"/>
      <c r="AK4237" s="11"/>
      <c r="AL4237" s="11"/>
      <c r="AM4237" s="11"/>
    </row>
    <row r="4238" spans="17:39" x14ac:dyDescent="0.2">
      <c r="Q4238" s="11"/>
      <c r="Z4238"/>
      <c r="AA4238"/>
      <c r="AB4238"/>
      <c r="AC4238"/>
      <c r="AD4238"/>
      <c r="AE4238"/>
      <c r="AH4238" s="11"/>
      <c r="AI4238" s="11"/>
      <c r="AJ4238" s="11"/>
      <c r="AK4238" s="11"/>
      <c r="AL4238" s="11"/>
      <c r="AM4238" s="11"/>
    </row>
    <row r="4239" spans="17:39" x14ac:dyDescent="0.2">
      <c r="Q4239" s="11"/>
      <c r="Z4239"/>
      <c r="AA4239"/>
      <c r="AB4239"/>
      <c r="AC4239"/>
      <c r="AD4239"/>
      <c r="AE4239"/>
      <c r="AH4239" s="11"/>
      <c r="AI4239" s="11"/>
      <c r="AJ4239" s="11"/>
      <c r="AK4239" s="11"/>
      <c r="AL4239" s="11"/>
      <c r="AM4239" s="11"/>
    </row>
    <row r="4240" spans="17:39" x14ac:dyDescent="0.2">
      <c r="Q4240" s="11"/>
      <c r="Z4240"/>
      <c r="AA4240"/>
      <c r="AB4240"/>
      <c r="AC4240"/>
      <c r="AD4240"/>
      <c r="AE4240"/>
      <c r="AH4240" s="11"/>
      <c r="AI4240" s="11"/>
      <c r="AJ4240" s="11"/>
      <c r="AK4240" s="11"/>
      <c r="AL4240" s="11"/>
      <c r="AM4240" s="11"/>
    </row>
    <row r="4241" spans="17:39" x14ac:dyDescent="0.2">
      <c r="Q4241" s="11"/>
      <c r="Z4241"/>
      <c r="AA4241"/>
      <c r="AB4241"/>
      <c r="AC4241"/>
      <c r="AD4241"/>
      <c r="AE4241"/>
      <c r="AH4241" s="11"/>
      <c r="AI4241" s="11"/>
      <c r="AJ4241" s="11"/>
      <c r="AK4241" s="11"/>
      <c r="AL4241" s="11"/>
      <c r="AM4241" s="11"/>
    </row>
    <row r="4242" spans="17:39" x14ac:dyDescent="0.2">
      <c r="Q4242" s="11"/>
      <c r="Z4242"/>
      <c r="AA4242"/>
      <c r="AB4242"/>
      <c r="AC4242"/>
      <c r="AD4242"/>
      <c r="AE4242"/>
      <c r="AH4242" s="11"/>
      <c r="AI4242" s="11"/>
      <c r="AJ4242" s="11"/>
      <c r="AK4242" s="11"/>
      <c r="AL4242" s="11"/>
      <c r="AM4242" s="11"/>
    </row>
    <row r="4243" spans="17:39" x14ac:dyDescent="0.2">
      <c r="Q4243" s="11"/>
      <c r="Z4243"/>
      <c r="AA4243"/>
      <c r="AB4243"/>
      <c r="AC4243"/>
      <c r="AD4243"/>
      <c r="AE4243"/>
      <c r="AH4243" s="11"/>
      <c r="AI4243" s="11"/>
      <c r="AJ4243" s="11"/>
      <c r="AK4243" s="11"/>
      <c r="AL4243" s="11"/>
      <c r="AM4243" s="11"/>
    </row>
    <row r="4244" spans="17:39" x14ac:dyDescent="0.2">
      <c r="Q4244" s="11"/>
      <c r="Z4244"/>
      <c r="AA4244"/>
      <c r="AB4244"/>
      <c r="AC4244"/>
      <c r="AD4244"/>
      <c r="AE4244"/>
      <c r="AH4244" s="11"/>
      <c r="AI4244" s="11"/>
      <c r="AJ4244" s="11"/>
      <c r="AK4244" s="11"/>
      <c r="AL4244" s="11"/>
      <c r="AM4244" s="11"/>
    </row>
    <row r="4245" spans="17:39" x14ac:dyDescent="0.2">
      <c r="Q4245" s="11"/>
      <c r="Z4245"/>
      <c r="AA4245"/>
      <c r="AB4245"/>
      <c r="AC4245"/>
      <c r="AD4245"/>
      <c r="AE4245"/>
      <c r="AH4245" s="11"/>
      <c r="AI4245" s="11"/>
      <c r="AJ4245" s="11"/>
      <c r="AK4245" s="11"/>
      <c r="AL4245" s="11"/>
      <c r="AM4245" s="11"/>
    </row>
    <row r="4246" spans="17:39" x14ac:dyDescent="0.2">
      <c r="Q4246" s="11"/>
      <c r="Z4246"/>
      <c r="AA4246"/>
      <c r="AB4246"/>
      <c r="AC4246"/>
      <c r="AD4246"/>
      <c r="AE4246"/>
      <c r="AH4246" s="11"/>
      <c r="AI4246" s="11"/>
      <c r="AJ4246" s="11"/>
      <c r="AK4246" s="11"/>
      <c r="AL4246" s="11"/>
      <c r="AM4246" s="11"/>
    </row>
    <row r="4247" spans="17:39" x14ac:dyDescent="0.2">
      <c r="Q4247" s="11"/>
      <c r="Z4247"/>
      <c r="AA4247"/>
      <c r="AB4247"/>
      <c r="AC4247"/>
      <c r="AD4247"/>
      <c r="AE4247"/>
      <c r="AH4247" s="11"/>
      <c r="AI4247" s="11"/>
      <c r="AJ4247" s="11"/>
      <c r="AK4247" s="11"/>
      <c r="AL4247" s="11"/>
      <c r="AM4247" s="11"/>
    </row>
    <row r="4248" spans="17:39" x14ac:dyDescent="0.2">
      <c r="Q4248" s="11"/>
      <c r="Z4248"/>
      <c r="AA4248"/>
      <c r="AB4248"/>
      <c r="AC4248"/>
      <c r="AD4248"/>
      <c r="AE4248"/>
      <c r="AH4248" s="11"/>
      <c r="AI4248" s="11"/>
      <c r="AJ4248" s="11"/>
      <c r="AK4248" s="11"/>
      <c r="AL4248" s="11"/>
      <c r="AM4248" s="11"/>
    </row>
    <row r="4249" spans="17:39" x14ac:dyDescent="0.2">
      <c r="Q4249" s="11"/>
      <c r="Z4249"/>
      <c r="AA4249"/>
      <c r="AB4249"/>
      <c r="AC4249"/>
      <c r="AD4249"/>
      <c r="AE4249"/>
      <c r="AH4249" s="11"/>
      <c r="AI4249" s="11"/>
      <c r="AJ4249" s="11"/>
      <c r="AK4249" s="11"/>
      <c r="AL4249" s="11"/>
      <c r="AM4249" s="11"/>
    </row>
    <row r="4250" spans="17:39" x14ac:dyDescent="0.2">
      <c r="Q4250" s="11"/>
      <c r="Z4250"/>
      <c r="AA4250"/>
      <c r="AB4250"/>
      <c r="AC4250"/>
      <c r="AD4250"/>
      <c r="AE4250"/>
      <c r="AH4250" s="11"/>
      <c r="AI4250" s="11"/>
      <c r="AJ4250" s="11"/>
      <c r="AK4250" s="11"/>
      <c r="AL4250" s="11"/>
      <c r="AM4250" s="11"/>
    </row>
    <row r="4251" spans="17:39" x14ac:dyDescent="0.2">
      <c r="Q4251" s="11"/>
      <c r="Z4251"/>
      <c r="AA4251"/>
      <c r="AB4251"/>
      <c r="AC4251"/>
      <c r="AD4251"/>
      <c r="AE4251"/>
      <c r="AH4251" s="11"/>
      <c r="AI4251" s="11"/>
      <c r="AJ4251" s="11"/>
      <c r="AK4251" s="11"/>
      <c r="AL4251" s="11"/>
      <c r="AM4251" s="11"/>
    </row>
    <row r="4252" spans="17:39" x14ac:dyDescent="0.2">
      <c r="Q4252" s="11"/>
      <c r="Z4252"/>
      <c r="AA4252"/>
      <c r="AB4252"/>
      <c r="AC4252"/>
      <c r="AD4252"/>
      <c r="AE4252"/>
      <c r="AH4252" s="11"/>
      <c r="AI4252" s="11"/>
      <c r="AJ4252" s="11"/>
      <c r="AK4252" s="11"/>
      <c r="AL4252" s="11"/>
      <c r="AM4252" s="11"/>
    </row>
    <row r="4253" spans="17:39" x14ac:dyDescent="0.2">
      <c r="Q4253" s="11"/>
      <c r="Z4253"/>
      <c r="AA4253"/>
      <c r="AB4253"/>
      <c r="AC4253"/>
      <c r="AD4253"/>
      <c r="AE4253"/>
      <c r="AH4253" s="11"/>
      <c r="AI4253" s="11"/>
      <c r="AJ4253" s="11"/>
      <c r="AK4253" s="11"/>
      <c r="AL4253" s="11"/>
      <c r="AM4253" s="11"/>
    </row>
    <row r="4254" spans="17:39" x14ac:dyDescent="0.2">
      <c r="Q4254" s="11"/>
      <c r="Z4254"/>
      <c r="AA4254"/>
      <c r="AB4254"/>
      <c r="AC4254"/>
      <c r="AD4254"/>
      <c r="AE4254"/>
      <c r="AH4254" s="11"/>
      <c r="AI4254" s="11"/>
      <c r="AJ4254" s="11"/>
      <c r="AK4254" s="11"/>
      <c r="AL4254" s="11"/>
      <c r="AM4254" s="11"/>
    </row>
    <row r="4255" spans="17:39" x14ac:dyDescent="0.2">
      <c r="Q4255" s="11"/>
      <c r="Z4255"/>
      <c r="AA4255"/>
      <c r="AB4255"/>
      <c r="AC4255"/>
      <c r="AD4255"/>
      <c r="AE4255"/>
      <c r="AH4255" s="11"/>
      <c r="AI4255" s="11"/>
      <c r="AJ4255" s="11"/>
      <c r="AK4255" s="11"/>
      <c r="AL4255" s="11"/>
      <c r="AM4255" s="11"/>
    </row>
    <row r="4256" spans="17:39" x14ac:dyDescent="0.2">
      <c r="Q4256" s="11"/>
      <c r="Z4256"/>
      <c r="AA4256"/>
      <c r="AB4256"/>
      <c r="AC4256"/>
      <c r="AD4256"/>
      <c r="AE4256"/>
      <c r="AH4256" s="11"/>
      <c r="AI4256" s="11"/>
      <c r="AJ4256" s="11"/>
      <c r="AK4256" s="11"/>
      <c r="AL4256" s="11"/>
      <c r="AM4256" s="11"/>
    </row>
    <row r="4257" spans="17:39" x14ac:dyDescent="0.2">
      <c r="Q4257" s="11"/>
      <c r="Z4257"/>
      <c r="AA4257"/>
      <c r="AB4257"/>
      <c r="AC4257"/>
      <c r="AD4257"/>
      <c r="AE4257"/>
      <c r="AH4257" s="11"/>
      <c r="AI4257" s="11"/>
      <c r="AJ4257" s="11"/>
      <c r="AK4257" s="11"/>
      <c r="AL4257" s="11"/>
      <c r="AM4257" s="11"/>
    </row>
    <row r="4258" spans="17:39" x14ac:dyDescent="0.2">
      <c r="Q4258" s="11"/>
      <c r="Z4258"/>
      <c r="AA4258"/>
      <c r="AB4258"/>
      <c r="AC4258"/>
      <c r="AD4258"/>
      <c r="AE4258"/>
      <c r="AH4258" s="11"/>
      <c r="AI4258" s="11"/>
      <c r="AJ4258" s="11"/>
      <c r="AK4258" s="11"/>
      <c r="AL4258" s="11"/>
      <c r="AM4258" s="11"/>
    </row>
    <row r="4259" spans="17:39" x14ac:dyDescent="0.2">
      <c r="Q4259" s="11"/>
      <c r="Z4259"/>
      <c r="AA4259"/>
      <c r="AB4259"/>
      <c r="AC4259"/>
      <c r="AD4259"/>
      <c r="AE4259"/>
      <c r="AH4259" s="11"/>
      <c r="AI4259" s="11"/>
      <c r="AJ4259" s="11"/>
      <c r="AK4259" s="11"/>
      <c r="AL4259" s="11"/>
      <c r="AM4259" s="11"/>
    </row>
    <row r="4260" spans="17:39" x14ac:dyDescent="0.2">
      <c r="Q4260" s="11"/>
      <c r="Z4260"/>
      <c r="AA4260"/>
      <c r="AB4260"/>
      <c r="AC4260"/>
      <c r="AD4260"/>
      <c r="AE4260"/>
      <c r="AH4260" s="11"/>
      <c r="AI4260" s="11"/>
      <c r="AJ4260" s="11"/>
      <c r="AK4260" s="11"/>
      <c r="AL4260" s="11"/>
      <c r="AM4260" s="11"/>
    </row>
    <row r="4261" spans="17:39" x14ac:dyDescent="0.2">
      <c r="Q4261" s="11"/>
      <c r="Z4261"/>
      <c r="AA4261"/>
      <c r="AB4261"/>
      <c r="AC4261"/>
      <c r="AD4261"/>
      <c r="AE4261"/>
      <c r="AH4261" s="11"/>
      <c r="AI4261" s="11"/>
      <c r="AJ4261" s="11"/>
      <c r="AK4261" s="11"/>
      <c r="AL4261" s="11"/>
      <c r="AM4261" s="11"/>
    </row>
    <row r="4262" spans="17:39" x14ac:dyDescent="0.2">
      <c r="Q4262" s="11"/>
      <c r="Z4262"/>
      <c r="AA4262"/>
      <c r="AB4262"/>
      <c r="AC4262"/>
      <c r="AD4262"/>
      <c r="AE4262"/>
      <c r="AH4262" s="11"/>
      <c r="AI4262" s="11"/>
      <c r="AJ4262" s="11"/>
      <c r="AK4262" s="11"/>
      <c r="AL4262" s="11"/>
      <c r="AM4262" s="11"/>
    </row>
    <row r="4263" spans="17:39" x14ac:dyDescent="0.2">
      <c r="Q4263" s="11"/>
      <c r="Z4263"/>
      <c r="AA4263"/>
      <c r="AB4263"/>
      <c r="AC4263"/>
      <c r="AD4263"/>
      <c r="AE4263"/>
      <c r="AH4263" s="11"/>
      <c r="AI4263" s="11"/>
      <c r="AJ4263" s="11"/>
      <c r="AK4263" s="11"/>
      <c r="AL4263" s="11"/>
      <c r="AM4263" s="11"/>
    </row>
    <row r="4264" spans="17:39" x14ac:dyDescent="0.2">
      <c r="Q4264" s="11"/>
      <c r="Z4264"/>
      <c r="AA4264"/>
      <c r="AB4264"/>
      <c r="AC4264"/>
      <c r="AD4264"/>
      <c r="AE4264"/>
      <c r="AH4264" s="11"/>
      <c r="AI4264" s="11"/>
      <c r="AJ4264" s="11"/>
      <c r="AK4264" s="11"/>
      <c r="AL4264" s="11"/>
      <c r="AM4264" s="11"/>
    </row>
    <row r="4265" spans="17:39" x14ac:dyDescent="0.2">
      <c r="Q4265" s="11"/>
      <c r="Z4265"/>
      <c r="AA4265"/>
      <c r="AB4265"/>
      <c r="AC4265"/>
      <c r="AD4265"/>
      <c r="AE4265"/>
      <c r="AH4265" s="11"/>
      <c r="AI4265" s="11"/>
      <c r="AJ4265" s="11"/>
      <c r="AK4265" s="11"/>
      <c r="AL4265" s="11"/>
      <c r="AM4265" s="11"/>
    </row>
    <row r="4266" spans="17:39" x14ac:dyDescent="0.2">
      <c r="Q4266" s="11"/>
      <c r="Z4266"/>
      <c r="AA4266"/>
      <c r="AB4266"/>
      <c r="AC4266"/>
      <c r="AD4266"/>
      <c r="AE4266"/>
      <c r="AH4266" s="11"/>
      <c r="AI4266" s="11"/>
      <c r="AJ4266" s="11"/>
      <c r="AK4266" s="11"/>
      <c r="AL4266" s="11"/>
      <c r="AM4266" s="11"/>
    </row>
    <row r="4267" spans="17:39" x14ac:dyDescent="0.2">
      <c r="Q4267" s="11"/>
      <c r="Z4267"/>
      <c r="AA4267"/>
      <c r="AB4267"/>
      <c r="AC4267"/>
      <c r="AD4267"/>
      <c r="AE4267"/>
      <c r="AH4267" s="11"/>
      <c r="AI4267" s="11"/>
      <c r="AJ4267" s="11"/>
      <c r="AK4267" s="11"/>
      <c r="AL4267" s="11"/>
      <c r="AM4267" s="11"/>
    </row>
    <row r="4268" spans="17:39" x14ac:dyDescent="0.2">
      <c r="Q4268" s="11"/>
      <c r="Z4268"/>
      <c r="AA4268"/>
      <c r="AB4268"/>
      <c r="AC4268"/>
      <c r="AD4268"/>
      <c r="AE4268"/>
      <c r="AH4268" s="11"/>
      <c r="AI4268" s="11"/>
      <c r="AJ4268" s="11"/>
      <c r="AK4268" s="11"/>
      <c r="AL4268" s="11"/>
      <c r="AM4268" s="11"/>
    </row>
    <row r="4269" spans="17:39" x14ac:dyDescent="0.2">
      <c r="Q4269" s="11"/>
      <c r="Z4269"/>
      <c r="AA4269"/>
      <c r="AB4269"/>
      <c r="AC4269"/>
      <c r="AD4269"/>
      <c r="AE4269"/>
      <c r="AH4269" s="11"/>
      <c r="AI4269" s="11"/>
      <c r="AJ4269" s="11"/>
      <c r="AK4269" s="11"/>
      <c r="AL4269" s="11"/>
      <c r="AM4269" s="11"/>
    </row>
    <row r="4270" spans="17:39" x14ac:dyDescent="0.2">
      <c r="Q4270" s="11"/>
      <c r="Z4270"/>
      <c r="AA4270"/>
      <c r="AB4270"/>
      <c r="AC4270"/>
      <c r="AD4270"/>
      <c r="AE4270"/>
      <c r="AH4270" s="11"/>
      <c r="AI4270" s="11"/>
      <c r="AJ4270" s="11"/>
      <c r="AK4270" s="11"/>
      <c r="AL4270" s="11"/>
      <c r="AM4270" s="11"/>
    </row>
    <row r="4271" spans="17:39" x14ac:dyDescent="0.2">
      <c r="Q4271" s="11"/>
      <c r="Z4271"/>
      <c r="AA4271"/>
      <c r="AB4271"/>
      <c r="AC4271"/>
      <c r="AD4271"/>
      <c r="AE4271"/>
      <c r="AH4271" s="11"/>
      <c r="AI4271" s="11"/>
      <c r="AJ4271" s="11"/>
      <c r="AK4271" s="11"/>
      <c r="AL4271" s="11"/>
      <c r="AM4271" s="11"/>
    </row>
    <row r="4272" spans="17:39" x14ac:dyDescent="0.2">
      <c r="Q4272" s="11"/>
      <c r="Z4272"/>
      <c r="AA4272"/>
      <c r="AB4272"/>
      <c r="AC4272"/>
      <c r="AD4272"/>
      <c r="AE4272"/>
      <c r="AH4272" s="11"/>
      <c r="AI4272" s="11"/>
      <c r="AJ4272" s="11"/>
      <c r="AK4272" s="11"/>
      <c r="AL4272" s="11"/>
      <c r="AM4272" s="11"/>
    </row>
    <row r="4273" spans="17:39" x14ac:dyDescent="0.2">
      <c r="Q4273" s="11"/>
      <c r="Z4273"/>
      <c r="AA4273"/>
      <c r="AB4273"/>
      <c r="AC4273"/>
      <c r="AD4273"/>
      <c r="AE4273"/>
      <c r="AH4273" s="11"/>
      <c r="AI4273" s="11"/>
      <c r="AJ4273" s="11"/>
      <c r="AK4273" s="11"/>
      <c r="AL4273" s="11"/>
      <c r="AM4273" s="11"/>
    </row>
    <row r="4274" spans="17:39" x14ac:dyDescent="0.2">
      <c r="Q4274" s="11"/>
      <c r="Z4274"/>
      <c r="AA4274"/>
      <c r="AB4274"/>
      <c r="AC4274"/>
      <c r="AD4274"/>
      <c r="AE4274"/>
      <c r="AH4274" s="11"/>
      <c r="AI4274" s="11"/>
      <c r="AJ4274" s="11"/>
      <c r="AK4274" s="11"/>
      <c r="AL4274" s="11"/>
      <c r="AM4274" s="11"/>
    </row>
    <row r="4275" spans="17:39" x14ac:dyDescent="0.2">
      <c r="Q4275" s="11"/>
      <c r="Z4275"/>
      <c r="AA4275"/>
      <c r="AB4275"/>
      <c r="AC4275"/>
      <c r="AD4275"/>
      <c r="AE4275"/>
      <c r="AH4275" s="11"/>
      <c r="AI4275" s="11"/>
      <c r="AJ4275" s="11"/>
      <c r="AK4275" s="11"/>
      <c r="AL4275" s="11"/>
      <c r="AM4275" s="11"/>
    </row>
    <row r="4276" spans="17:39" x14ac:dyDescent="0.2">
      <c r="Q4276" s="11"/>
      <c r="Z4276"/>
      <c r="AA4276"/>
      <c r="AB4276"/>
      <c r="AC4276"/>
      <c r="AD4276"/>
      <c r="AE4276"/>
      <c r="AH4276" s="11"/>
      <c r="AI4276" s="11"/>
      <c r="AJ4276" s="11"/>
      <c r="AK4276" s="11"/>
      <c r="AL4276" s="11"/>
      <c r="AM4276" s="11"/>
    </row>
    <row r="4277" spans="17:39" x14ac:dyDescent="0.2">
      <c r="Q4277" s="11"/>
      <c r="Z4277"/>
      <c r="AA4277"/>
      <c r="AB4277"/>
      <c r="AC4277"/>
      <c r="AD4277"/>
      <c r="AE4277"/>
      <c r="AH4277" s="11"/>
      <c r="AI4277" s="11"/>
      <c r="AJ4277" s="11"/>
      <c r="AK4277" s="11"/>
      <c r="AL4277" s="11"/>
      <c r="AM4277" s="11"/>
    </row>
    <row r="4278" spans="17:39" x14ac:dyDescent="0.2">
      <c r="Q4278" s="11"/>
      <c r="Z4278"/>
      <c r="AA4278"/>
      <c r="AB4278"/>
      <c r="AC4278"/>
      <c r="AD4278"/>
      <c r="AE4278"/>
      <c r="AH4278" s="11"/>
      <c r="AI4278" s="11"/>
      <c r="AJ4278" s="11"/>
      <c r="AK4278" s="11"/>
      <c r="AL4278" s="11"/>
      <c r="AM4278" s="11"/>
    </row>
    <row r="4279" spans="17:39" x14ac:dyDescent="0.2">
      <c r="Q4279" s="11"/>
      <c r="Z4279"/>
      <c r="AA4279"/>
      <c r="AB4279"/>
      <c r="AC4279"/>
      <c r="AD4279"/>
      <c r="AE4279"/>
      <c r="AH4279" s="11"/>
      <c r="AI4279" s="11"/>
      <c r="AJ4279" s="11"/>
      <c r="AK4279" s="11"/>
      <c r="AL4279" s="11"/>
      <c r="AM4279" s="11"/>
    </row>
    <row r="4280" spans="17:39" x14ac:dyDescent="0.2">
      <c r="Q4280" s="11"/>
      <c r="Z4280"/>
      <c r="AA4280"/>
      <c r="AB4280"/>
      <c r="AC4280"/>
      <c r="AD4280"/>
      <c r="AE4280"/>
      <c r="AH4280" s="11"/>
      <c r="AI4280" s="11"/>
      <c r="AJ4280" s="11"/>
      <c r="AK4280" s="11"/>
      <c r="AL4280" s="11"/>
      <c r="AM4280" s="11"/>
    </row>
    <row r="4281" spans="17:39" x14ac:dyDescent="0.2">
      <c r="Q4281" s="11"/>
      <c r="Z4281"/>
      <c r="AA4281"/>
      <c r="AB4281"/>
      <c r="AC4281"/>
      <c r="AD4281"/>
      <c r="AE4281"/>
      <c r="AH4281" s="11"/>
      <c r="AI4281" s="11"/>
      <c r="AJ4281" s="11"/>
      <c r="AK4281" s="11"/>
      <c r="AL4281" s="11"/>
      <c r="AM4281" s="11"/>
    </row>
    <row r="4282" spans="17:39" x14ac:dyDescent="0.2">
      <c r="Q4282" s="11"/>
      <c r="Z4282"/>
      <c r="AA4282"/>
      <c r="AB4282"/>
      <c r="AC4282"/>
      <c r="AD4282"/>
      <c r="AE4282"/>
      <c r="AH4282" s="11"/>
      <c r="AI4282" s="11"/>
      <c r="AJ4282" s="11"/>
      <c r="AK4282" s="11"/>
      <c r="AL4282" s="11"/>
      <c r="AM4282" s="11"/>
    </row>
    <row r="4283" spans="17:39" x14ac:dyDescent="0.2">
      <c r="Q4283" s="11"/>
      <c r="Z4283"/>
      <c r="AA4283"/>
      <c r="AB4283"/>
      <c r="AC4283"/>
      <c r="AD4283"/>
      <c r="AE4283"/>
      <c r="AH4283" s="11"/>
      <c r="AI4283" s="11"/>
      <c r="AJ4283" s="11"/>
      <c r="AK4283" s="11"/>
      <c r="AL4283" s="11"/>
      <c r="AM4283" s="11"/>
    </row>
    <row r="4284" spans="17:39" x14ac:dyDescent="0.2">
      <c r="Q4284" s="11"/>
      <c r="Z4284"/>
      <c r="AA4284"/>
      <c r="AB4284"/>
      <c r="AC4284"/>
      <c r="AD4284"/>
      <c r="AE4284"/>
      <c r="AH4284" s="11"/>
      <c r="AI4284" s="11"/>
      <c r="AJ4284" s="11"/>
      <c r="AK4284" s="11"/>
      <c r="AL4284" s="11"/>
      <c r="AM4284" s="11"/>
    </row>
    <row r="4285" spans="17:39" x14ac:dyDescent="0.2">
      <c r="Q4285" s="11"/>
      <c r="Z4285"/>
      <c r="AA4285"/>
      <c r="AB4285"/>
      <c r="AC4285"/>
      <c r="AD4285"/>
      <c r="AE4285"/>
      <c r="AH4285" s="11"/>
      <c r="AI4285" s="11"/>
      <c r="AJ4285" s="11"/>
      <c r="AK4285" s="11"/>
      <c r="AL4285" s="11"/>
      <c r="AM4285" s="11"/>
    </row>
    <row r="4286" spans="17:39" x14ac:dyDescent="0.2">
      <c r="Q4286" s="11"/>
      <c r="Z4286"/>
      <c r="AA4286"/>
      <c r="AB4286"/>
      <c r="AC4286"/>
      <c r="AD4286"/>
      <c r="AE4286"/>
      <c r="AH4286" s="11"/>
      <c r="AI4286" s="11"/>
      <c r="AJ4286" s="11"/>
      <c r="AK4286" s="11"/>
      <c r="AL4286" s="11"/>
      <c r="AM4286" s="11"/>
    </row>
    <row r="4287" spans="17:39" x14ac:dyDescent="0.2">
      <c r="Q4287" s="11"/>
      <c r="Z4287"/>
      <c r="AA4287"/>
      <c r="AB4287"/>
      <c r="AC4287"/>
      <c r="AD4287"/>
      <c r="AE4287"/>
      <c r="AH4287" s="11"/>
      <c r="AI4287" s="11"/>
      <c r="AJ4287" s="11"/>
      <c r="AK4287" s="11"/>
      <c r="AL4287" s="11"/>
      <c r="AM4287" s="11"/>
    </row>
    <row r="4288" spans="17:39" x14ac:dyDescent="0.2">
      <c r="Q4288" s="11"/>
      <c r="Z4288"/>
      <c r="AA4288"/>
      <c r="AB4288"/>
      <c r="AC4288"/>
      <c r="AD4288"/>
      <c r="AE4288"/>
      <c r="AH4288" s="11"/>
      <c r="AI4288" s="11"/>
      <c r="AJ4288" s="11"/>
      <c r="AK4288" s="11"/>
      <c r="AL4288" s="11"/>
      <c r="AM4288" s="11"/>
    </row>
    <row r="4289" spans="17:39" x14ac:dyDescent="0.2">
      <c r="Q4289" s="11"/>
      <c r="Z4289"/>
      <c r="AA4289"/>
      <c r="AB4289"/>
      <c r="AC4289"/>
      <c r="AD4289"/>
      <c r="AE4289"/>
      <c r="AH4289" s="11"/>
      <c r="AI4289" s="11"/>
      <c r="AJ4289" s="11"/>
      <c r="AK4289" s="11"/>
      <c r="AL4289" s="11"/>
      <c r="AM4289" s="11"/>
    </row>
    <row r="4290" spans="17:39" x14ac:dyDescent="0.2">
      <c r="Q4290" s="11"/>
      <c r="Z4290"/>
      <c r="AA4290"/>
      <c r="AB4290"/>
      <c r="AC4290"/>
      <c r="AD4290"/>
      <c r="AE4290"/>
      <c r="AH4290" s="11"/>
      <c r="AI4290" s="11"/>
      <c r="AJ4290" s="11"/>
      <c r="AK4290" s="11"/>
      <c r="AL4290" s="11"/>
      <c r="AM4290" s="11"/>
    </row>
    <row r="4291" spans="17:39" x14ac:dyDescent="0.2">
      <c r="Q4291" s="11"/>
      <c r="Z4291"/>
      <c r="AA4291"/>
      <c r="AB4291"/>
      <c r="AC4291"/>
      <c r="AD4291"/>
      <c r="AE4291"/>
      <c r="AH4291" s="11"/>
      <c r="AI4291" s="11"/>
      <c r="AJ4291" s="11"/>
      <c r="AK4291" s="11"/>
      <c r="AL4291" s="11"/>
      <c r="AM4291" s="11"/>
    </row>
    <row r="4292" spans="17:39" x14ac:dyDescent="0.2">
      <c r="Q4292" s="11"/>
      <c r="Z4292"/>
      <c r="AA4292"/>
      <c r="AB4292"/>
      <c r="AC4292"/>
      <c r="AD4292"/>
      <c r="AE4292"/>
      <c r="AH4292" s="11"/>
      <c r="AI4292" s="11"/>
      <c r="AJ4292" s="11"/>
      <c r="AK4292" s="11"/>
      <c r="AL4292" s="11"/>
      <c r="AM4292" s="11"/>
    </row>
    <row r="4293" spans="17:39" x14ac:dyDescent="0.2">
      <c r="Q4293" s="11"/>
      <c r="Z4293"/>
      <c r="AA4293"/>
      <c r="AB4293"/>
      <c r="AC4293"/>
      <c r="AD4293"/>
      <c r="AE4293"/>
      <c r="AH4293" s="11"/>
      <c r="AI4293" s="11"/>
      <c r="AJ4293" s="11"/>
      <c r="AK4293" s="11"/>
      <c r="AL4293" s="11"/>
      <c r="AM4293" s="11"/>
    </row>
    <row r="4294" spans="17:39" x14ac:dyDescent="0.2">
      <c r="Q4294" s="11"/>
      <c r="Z4294"/>
      <c r="AA4294"/>
      <c r="AB4294"/>
      <c r="AC4294"/>
      <c r="AD4294"/>
      <c r="AE4294"/>
      <c r="AH4294" s="11"/>
      <c r="AI4294" s="11"/>
      <c r="AJ4294" s="11"/>
      <c r="AK4294" s="11"/>
      <c r="AL4294" s="11"/>
      <c r="AM4294" s="11"/>
    </row>
    <row r="4295" spans="17:39" x14ac:dyDescent="0.2">
      <c r="Q4295" s="11"/>
      <c r="Z4295"/>
      <c r="AA4295"/>
      <c r="AB4295"/>
      <c r="AC4295"/>
      <c r="AD4295"/>
      <c r="AE4295"/>
      <c r="AH4295" s="11"/>
      <c r="AI4295" s="11"/>
      <c r="AJ4295" s="11"/>
      <c r="AK4295" s="11"/>
      <c r="AL4295" s="11"/>
      <c r="AM4295" s="11"/>
    </row>
    <row r="4296" spans="17:39" x14ac:dyDescent="0.2">
      <c r="Q4296" s="11"/>
      <c r="Z4296"/>
      <c r="AA4296"/>
      <c r="AB4296"/>
      <c r="AC4296"/>
      <c r="AD4296"/>
      <c r="AE4296"/>
      <c r="AH4296" s="11"/>
      <c r="AI4296" s="11"/>
      <c r="AJ4296" s="11"/>
      <c r="AK4296" s="11"/>
      <c r="AL4296" s="11"/>
      <c r="AM4296" s="11"/>
    </row>
    <row r="4297" spans="17:39" x14ac:dyDescent="0.2">
      <c r="Q4297" s="11"/>
      <c r="Z4297"/>
      <c r="AA4297"/>
      <c r="AB4297"/>
      <c r="AC4297"/>
      <c r="AD4297"/>
      <c r="AE4297"/>
      <c r="AH4297" s="11"/>
      <c r="AI4297" s="11"/>
      <c r="AJ4297" s="11"/>
      <c r="AK4297" s="11"/>
      <c r="AL4297" s="11"/>
      <c r="AM4297" s="11"/>
    </row>
    <row r="4298" spans="17:39" x14ac:dyDescent="0.2">
      <c r="Q4298" s="11"/>
      <c r="Z4298"/>
      <c r="AA4298"/>
      <c r="AB4298"/>
      <c r="AC4298"/>
      <c r="AD4298"/>
      <c r="AE4298"/>
      <c r="AH4298" s="11"/>
      <c r="AI4298" s="11"/>
      <c r="AJ4298" s="11"/>
      <c r="AK4298" s="11"/>
      <c r="AL4298" s="11"/>
      <c r="AM4298" s="11"/>
    </row>
    <row r="4299" spans="17:39" x14ac:dyDescent="0.2">
      <c r="Q4299" s="11"/>
      <c r="Z4299"/>
      <c r="AA4299"/>
      <c r="AB4299"/>
      <c r="AC4299"/>
      <c r="AD4299"/>
      <c r="AE4299"/>
      <c r="AH4299" s="11"/>
      <c r="AI4299" s="11"/>
      <c r="AJ4299" s="11"/>
      <c r="AK4299" s="11"/>
      <c r="AL4299" s="11"/>
      <c r="AM4299" s="11"/>
    </row>
    <row r="4300" spans="17:39" x14ac:dyDescent="0.2">
      <c r="Q4300" s="11"/>
      <c r="Z4300"/>
      <c r="AA4300"/>
      <c r="AB4300"/>
      <c r="AC4300"/>
      <c r="AD4300"/>
      <c r="AE4300"/>
      <c r="AH4300" s="11"/>
      <c r="AI4300" s="11"/>
      <c r="AJ4300" s="11"/>
      <c r="AK4300" s="11"/>
      <c r="AL4300" s="11"/>
      <c r="AM4300" s="11"/>
    </row>
    <row r="4301" spans="17:39" x14ac:dyDescent="0.2">
      <c r="Q4301" s="11"/>
      <c r="Z4301"/>
      <c r="AA4301"/>
      <c r="AB4301"/>
      <c r="AC4301"/>
      <c r="AD4301"/>
      <c r="AE4301"/>
      <c r="AH4301" s="11"/>
      <c r="AI4301" s="11"/>
      <c r="AJ4301" s="11"/>
      <c r="AK4301" s="11"/>
      <c r="AL4301" s="11"/>
      <c r="AM4301" s="11"/>
    </row>
    <row r="4302" spans="17:39" x14ac:dyDescent="0.2">
      <c r="Q4302" s="11"/>
      <c r="Z4302"/>
      <c r="AA4302"/>
      <c r="AB4302"/>
      <c r="AC4302"/>
      <c r="AD4302"/>
      <c r="AE4302"/>
      <c r="AH4302" s="11"/>
      <c r="AI4302" s="11"/>
      <c r="AJ4302" s="11"/>
      <c r="AK4302" s="11"/>
      <c r="AL4302" s="11"/>
      <c r="AM4302" s="11"/>
    </row>
    <row r="4303" spans="17:39" x14ac:dyDescent="0.2">
      <c r="Q4303" s="11"/>
      <c r="Z4303"/>
      <c r="AA4303"/>
      <c r="AB4303"/>
      <c r="AC4303"/>
      <c r="AD4303"/>
      <c r="AE4303"/>
      <c r="AH4303" s="11"/>
      <c r="AI4303" s="11"/>
      <c r="AJ4303" s="11"/>
      <c r="AK4303" s="11"/>
      <c r="AL4303" s="11"/>
      <c r="AM4303" s="11"/>
    </row>
    <row r="4304" spans="17:39" x14ac:dyDescent="0.2">
      <c r="Q4304" s="11"/>
      <c r="Z4304"/>
      <c r="AA4304"/>
      <c r="AB4304"/>
      <c r="AC4304"/>
      <c r="AD4304"/>
      <c r="AE4304"/>
      <c r="AH4304" s="11"/>
      <c r="AI4304" s="11"/>
      <c r="AJ4304" s="11"/>
      <c r="AK4304" s="11"/>
      <c r="AL4304" s="11"/>
      <c r="AM4304" s="11"/>
    </row>
    <row r="4305" spans="17:39" x14ac:dyDescent="0.2">
      <c r="Q4305" s="11"/>
      <c r="Z4305"/>
      <c r="AA4305"/>
      <c r="AB4305"/>
      <c r="AC4305"/>
      <c r="AD4305"/>
      <c r="AE4305"/>
      <c r="AH4305" s="11"/>
      <c r="AI4305" s="11"/>
      <c r="AJ4305" s="11"/>
      <c r="AK4305" s="11"/>
      <c r="AL4305" s="11"/>
      <c r="AM4305" s="11"/>
    </row>
    <row r="4306" spans="17:39" x14ac:dyDescent="0.2">
      <c r="Q4306" s="11"/>
      <c r="Z4306"/>
      <c r="AA4306"/>
      <c r="AB4306"/>
      <c r="AC4306"/>
      <c r="AD4306"/>
      <c r="AE4306"/>
      <c r="AH4306" s="11"/>
      <c r="AI4306" s="11"/>
      <c r="AJ4306" s="11"/>
      <c r="AK4306" s="11"/>
      <c r="AL4306" s="11"/>
      <c r="AM4306" s="11"/>
    </row>
    <row r="4307" spans="17:39" x14ac:dyDescent="0.2">
      <c r="Q4307" s="11"/>
      <c r="Z4307"/>
      <c r="AA4307"/>
      <c r="AB4307"/>
      <c r="AC4307"/>
      <c r="AD4307"/>
      <c r="AE4307"/>
      <c r="AH4307" s="11"/>
      <c r="AI4307" s="11"/>
      <c r="AJ4307" s="11"/>
      <c r="AK4307" s="11"/>
      <c r="AL4307" s="11"/>
      <c r="AM4307" s="11"/>
    </row>
    <row r="4308" spans="17:39" x14ac:dyDescent="0.2">
      <c r="Q4308" s="11"/>
      <c r="Z4308"/>
      <c r="AA4308"/>
      <c r="AB4308"/>
      <c r="AC4308"/>
      <c r="AD4308"/>
      <c r="AE4308"/>
      <c r="AH4308" s="11"/>
      <c r="AI4308" s="11"/>
      <c r="AJ4308" s="11"/>
      <c r="AK4308" s="11"/>
      <c r="AL4308" s="11"/>
      <c r="AM4308" s="11"/>
    </row>
    <row r="4309" spans="17:39" x14ac:dyDescent="0.2">
      <c r="Q4309" s="11"/>
      <c r="Z4309"/>
      <c r="AA4309"/>
      <c r="AB4309"/>
      <c r="AC4309"/>
      <c r="AD4309"/>
      <c r="AE4309"/>
      <c r="AH4309" s="11"/>
      <c r="AI4309" s="11"/>
      <c r="AJ4309" s="11"/>
      <c r="AK4309" s="11"/>
      <c r="AL4309" s="11"/>
      <c r="AM4309" s="11"/>
    </row>
    <row r="4310" spans="17:39" x14ac:dyDescent="0.2">
      <c r="Q4310" s="11"/>
      <c r="Z4310"/>
      <c r="AA4310"/>
      <c r="AB4310"/>
      <c r="AC4310"/>
      <c r="AD4310"/>
      <c r="AE4310"/>
      <c r="AH4310" s="11"/>
      <c r="AI4310" s="11"/>
      <c r="AJ4310" s="11"/>
      <c r="AK4310" s="11"/>
      <c r="AL4310" s="11"/>
      <c r="AM4310" s="11"/>
    </row>
    <row r="4311" spans="17:39" x14ac:dyDescent="0.2">
      <c r="Q4311" s="11"/>
      <c r="Z4311"/>
      <c r="AA4311"/>
      <c r="AB4311"/>
      <c r="AC4311"/>
      <c r="AD4311"/>
      <c r="AE4311"/>
      <c r="AH4311" s="11"/>
      <c r="AI4311" s="11"/>
      <c r="AJ4311" s="11"/>
      <c r="AK4311" s="11"/>
      <c r="AL4311" s="11"/>
      <c r="AM4311" s="11"/>
    </row>
    <row r="4312" spans="17:39" x14ac:dyDescent="0.2">
      <c r="Q4312" s="11"/>
      <c r="Z4312"/>
      <c r="AA4312"/>
      <c r="AB4312"/>
      <c r="AC4312"/>
      <c r="AD4312"/>
      <c r="AE4312"/>
      <c r="AH4312" s="11"/>
      <c r="AI4312" s="11"/>
      <c r="AJ4312" s="11"/>
      <c r="AK4312" s="11"/>
      <c r="AL4312" s="11"/>
      <c r="AM4312" s="11"/>
    </row>
    <row r="4313" spans="17:39" x14ac:dyDescent="0.2">
      <c r="Q4313" s="11"/>
      <c r="Z4313"/>
      <c r="AA4313"/>
      <c r="AB4313"/>
      <c r="AC4313"/>
      <c r="AD4313"/>
      <c r="AE4313"/>
      <c r="AH4313" s="11"/>
      <c r="AI4313" s="11"/>
      <c r="AJ4313" s="11"/>
      <c r="AK4313" s="11"/>
      <c r="AL4313" s="11"/>
      <c r="AM4313" s="11"/>
    </row>
    <row r="4314" spans="17:39" x14ac:dyDescent="0.2">
      <c r="Q4314" s="11"/>
      <c r="Z4314"/>
      <c r="AA4314"/>
      <c r="AB4314"/>
      <c r="AC4314"/>
      <c r="AD4314"/>
      <c r="AE4314"/>
      <c r="AH4314" s="11"/>
      <c r="AI4314" s="11"/>
      <c r="AJ4314" s="11"/>
      <c r="AK4314" s="11"/>
      <c r="AL4314" s="11"/>
      <c r="AM4314" s="11"/>
    </row>
    <row r="4315" spans="17:39" x14ac:dyDescent="0.2">
      <c r="Q4315" s="11"/>
      <c r="Z4315"/>
      <c r="AA4315"/>
      <c r="AB4315"/>
      <c r="AC4315"/>
      <c r="AD4315"/>
      <c r="AE4315"/>
      <c r="AH4315" s="11"/>
      <c r="AI4315" s="11"/>
      <c r="AJ4315" s="11"/>
      <c r="AK4315" s="11"/>
      <c r="AL4315" s="11"/>
      <c r="AM4315" s="11"/>
    </row>
    <row r="4316" spans="17:39" x14ac:dyDescent="0.2">
      <c r="Q4316" s="11"/>
      <c r="Z4316"/>
      <c r="AA4316"/>
      <c r="AB4316"/>
      <c r="AC4316"/>
      <c r="AD4316"/>
      <c r="AE4316"/>
      <c r="AH4316" s="11"/>
      <c r="AI4316" s="11"/>
      <c r="AJ4316" s="11"/>
      <c r="AK4316" s="11"/>
      <c r="AL4316" s="11"/>
      <c r="AM4316" s="11"/>
    </row>
    <row r="4317" spans="17:39" x14ac:dyDescent="0.2">
      <c r="Q4317" s="11"/>
      <c r="Z4317"/>
      <c r="AA4317"/>
      <c r="AB4317"/>
      <c r="AC4317"/>
      <c r="AD4317"/>
      <c r="AE4317"/>
      <c r="AH4317" s="11"/>
      <c r="AI4317" s="11"/>
      <c r="AJ4317" s="11"/>
      <c r="AK4317" s="11"/>
      <c r="AL4317" s="11"/>
      <c r="AM4317" s="11"/>
    </row>
    <row r="4318" spans="17:39" x14ac:dyDescent="0.2">
      <c r="Q4318" s="11"/>
      <c r="Z4318"/>
      <c r="AA4318"/>
      <c r="AB4318"/>
      <c r="AC4318"/>
      <c r="AD4318"/>
      <c r="AE4318"/>
      <c r="AH4318" s="11"/>
      <c r="AI4318" s="11"/>
      <c r="AJ4318" s="11"/>
      <c r="AK4318" s="11"/>
      <c r="AL4318" s="11"/>
      <c r="AM4318" s="11"/>
    </row>
    <row r="4319" spans="17:39" x14ac:dyDescent="0.2">
      <c r="Q4319" s="11"/>
      <c r="Z4319"/>
      <c r="AA4319"/>
      <c r="AB4319"/>
      <c r="AC4319"/>
      <c r="AD4319"/>
      <c r="AE4319"/>
      <c r="AH4319" s="11"/>
      <c r="AI4319" s="11"/>
      <c r="AJ4319" s="11"/>
      <c r="AK4319" s="11"/>
      <c r="AL4319" s="11"/>
      <c r="AM4319" s="11"/>
    </row>
    <row r="4320" spans="17:39" x14ac:dyDescent="0.2">
      <c r="Q4320" s="11"/>
      <c r="Z4320"/>
      <c r="AA4320"/>
      <c r="AB4320"/>
      <c r="AC4320"/>
      <c r="AD4320"/>
      <c r="AE4320"/>
      <c r="AH4320" s="11"/>
      <c r="AI4320" s="11"/>
      <c r="AJ4320" s="11"/>
      <c r="AK4320" s="11"/>
      <c r="AL4320" s="11"/>
      <c r="AM4320" s="11"/>
    </row>
    <row r="4321" spans="17:39" x14ac:dyDescent="0.2">
      <c r="Q4321" s="11"/>
      <c r="Z4321"/>
      <c r="AA4321"/>
      <c r="AB4321"/>
      <c r="AC4321"/>
      <c r="AD4321"/>
      <c r="AE4321"/>
      <c r="AH4321" s="11"/>
      <c r="AI4321" s="11"/>
      <c r="AJ4321" s="11"/>
      <c r="AK4321" s="11"/>
      <c r="AL4321" s="11"/>
      <c r="AM4321" s="11"/>
    </row>
    <row r="4322" spans="17:39" x14ac:dyDescent="0.2">
      <c r="Q4322" s="11"/>
      <c r="Z4322"/>
      <c r="AA4322"/>
      <c r="AB4322"/>
      <c r="AC4322"/>
      <c r="AD4322"/>
      <c r="AE4322"/>
      <c r="AH4322" s="11"/>
      <c r="AI4322" s="11"/>
      <c r="AJ4322" s="11"/>
      <c r="AK4322" s="11"/>
      <c r="AL4322" s="11"/>
      <c r="AM4322" s="11"/>
    </row>
    <row r="4323" spans="17:39" x14ac:dyDescent="0.2">
      <c r="Q4323" s="11"/>
      <c r="Z4323"/>
      <c r="AA4323"/>
      <c r="AB4323"/>
      <c r="AC4323"/>
      <c r="AD4323"/>
      <c r="AE4323"/>
      <c r="AH4323" s="11"/>
      <c r="AI4323" s="11"/>
      <c r="AJ4323" s="11"/>
      <c r="AK4323" s="11"/>
      <c r="AL4323" s="11"/>
      <c r="AM4323" s="11"/>
    </row>
    <row r="4324" spans="17:39" x14ac:dyDescent="0.2">
      <c r="Q4324" s="11"/>
      <c r="Z4324"/>
      <c r="AA4324"/>
      <c r="AB4324"/>
      <c r="AC4324"/>
      <c r="AD4324"/>
      <c r="AE4324"/>
      <c r="AH4324" s="11"/>
      <c r="AI4324" s="11"/>
      <c r="AJ4324" s="11"/>
      <c r="AK4324" s="11"/>
      <c r="AL4324" s="11"/>
      <c r="AM4324" s="11"/>
    </row>
    <row r="4325" spans="17:39" x14ac:dyDescent="0.2">
      <c r="Q4325" s="11"/>
      <c r="Z4325"/>
      <c r="AA4325"/>
      <c r="AB4325"/>
      <c r="AC4325"/>
      <c r="AD4325"/>
      <c r="AE4325"/>
      <c r="AH4325" s="11"/>
      <c r="AI4325" s="11"/>
      <c r="AJ4325" s="11"/>
      <c r="AK4325" s="11"/>
      <c r="AL4325" s="11"/>
      <c r="AM4325" s="11"/>
    </row>
    <row r="4326" spans="17:39" x14ac:dyDescent="0.2">
      <c r="Q4326" s="11"/>
      <c r="Z4326"/>
      <c r="AA4326"/>
      <c r="AB4326"/>
      <c r="AC4326"/>
      <c r="AD4326"/>
      <c r="AE4326"/>
      <c r="AH4326" s="11"/>
      <c r="AI4326" s="11"/>
      <c r="AJ4326" s="11"/>
      <c r="AK4326" s="11"/>
      <c r="AL4326" s="11"/>
      <c r="AM4326" s="11"/>
    </row>
    <row r="4327" spans="17:39" x14ac:dyDescent="0.2">
      <c r="Q4327" s="11"/>
      <c r="Z4327"/>
      <c r="AA4327"/>
      <c r="AB4327"/>
      <c r="AC4327"/>
      <c r="AD4327"/>
      <c r="AE4327"/>
      <c r="AH4327" s="11"/>
      <c r="AI4327" s="11"/>
      <c r="AJ4327" s="11"/>
      <c r="AK4327" s="11"/>
      <c r="AL4327" s="11"/>
      <c r="AM4327" s="11"/>
    </row>
    <row r="4328" spans="17:39" x14ac:dyDescent="0.2">
      <c r="Q4328" s="11"/>
      <c r="Z4328"/>
      <c r="AA4328"/>
      <c r="AB4328"/>
      <c r="AC4328"/>
      <c r="AD4328"/>
      <c r="AE4328"/>
      <c r="AH4328" s="11"/>
      <c r="AI4328" s="11"/>
      <c r="AJ4328" s="11"/>
      <c r="AK4328" s="11"/>
      <c r="AL4328" s="11"/>
      <c r="AM4328" s="11"/>
    </row>
    <row r="4329" spans="17:39" x14ac:dyDescent="0.2">
      <c r="Q4329" s="11"/>
      <c r="Z4329"/>
      <c r="AA4329"/>
      <c r="AB4329"/>
      <c r="AC4329"/>
      <c r="AD4329"/>
      <c r="AE4329"/>
      <c r="AH4329" s="11"/>
      <c r="AI4329" s="11"/>
      <c r="AJ4329" s="11"/>
      <c r="AK4329" s="11"/>
      <c r="AL4329" s="11"/>
      <c r="AM4329" s="11"/>
    </row>
    <row r="4330" spans="17:39" x14ac:dyDescent="0.2">
      <c r="Q4330" s="11"/>
      <c r="Z4330"/>
      <c r="AA4330"/>
      <c r="AB4330"/>
      <c r="AC4330"/>
      <c r="AD4330"/>
      <c r="AE4330"/>
      <c r="AH4330" s="11"/>
      <c r="AI4330" s="11"/>
      <c r="AJ4330" s="11"/>
      <c r="AK4330" s="11"/>
      <c r="AL4330" s="11"/>
      <c r="AM4330" s="11"/>
    </row>
    <row r="4331" spans="17:39" x14ac:dyDescent="0.2">
      <c r="Q4331" s="11"/>
      <c r="Z4331"/>
      <c r="AA4331"/>
      <c r="AB4331"/>
      <c r="AC4331"/>
      <c r="AD4331"/>
      <c r="AE4331"/>
      <c r="AH4331" s="11"/>
      <c r="AI4331" s="11"/>
      <c r="AJ4331" s="11"/>
      <c r="AK4331" s="11"/>
      <c r="AL4331" s="11"/>
      <c r="AM4331" s="11"/>
    </row>
    <row r="4332" spans="17:39" x14ac:dyDescent="0.2">
      <c r="Q4332" s="11"/>
      <c r="Z4332"/>
      <c r="AA4332"/>
      <c r="AB4332"/>
      <c r="AC4332"/>
      <c r="AD4332"/>
      <c r="AE4332"/>
      <c r="AH4332" s="11"/>
      <c r="AI4332" s="11"/>
      <c r="AJ4332" s="11"/>
      <c r="AK4332" s="11"/>
      <c r="AL4332" s="11"/>
      <c r="AM4332" s="11"/>
    </row>
    <row r="4333" spans="17:39" x14ac:dyDescent="0.2">
      <c r="Q4333" s="11"/>
      <c r="Z4333"/>
      <c r="AA4333"/>
      <c r="AB4333"/>
      <c r="AC4333"/>
      <c r="AD4333"/>
      <c r="AE4333"/>
      <c r="AH4333" s="11"/>
      <c r="AI4333" s="11"/>
      <c r="AJ4333" s="11"/>
      <c r="AK4333" s="11"/>
      <c r="AL4333" s="11"/>
      <c r="AM4333" s="11"/>
    </row>
    <row r="4334" spans="17:39" x14ac:dyDescent="0.2">
      <c r="Q4334" s="11"/>
      <c r="Z4334"/>
      <c r="AA4334"/>
      <c r="AB4334"/>
      <c r="AC4334"/>
      <c r="AD4334"/>
      <c r="AE4334"/>
      <c r="AH4334" s="11"/>
      <c r="AI4334" s="11"/>
      <c r="AJ4334" s="11"/>
      <c r="AK4334" s="11"/>
      <c r="AL4334" s="11"/>
      <c r="AM4334" s="11"/>
    </row>
    <row r="4335" spans="17:39" x14ac:dyDescent="0.2">
      <c r="Q4335" s="11"/>
      <c r="Z4335"/>
      <c r="AA4335"/>
      <c r="AB4335"/>
      <c r="AC4335"/>
      <c r="AD4335"/>
      <c r="AE4335"/>
      <c r="AH4335" s="11"/>
      <c r="AI4335" s="11"/>
      <c r="AJ4335" s="11"/>
      <c r="AK4335" s="11"/>
      <c r="AL4335" s="11"/>
      <c r="AM4335" s="11"/>
    </row>
    <row r="4336" spans="17:39" x14ac:dyDescent="0.2">
      <c r="Q4336" s="11"/>
      <c r="Z4336"/>
      <c r="AA4336"/>
      <c r="AB4336"/>
      <c r="AC4336"/>
      <c r="AD4336"/>
      <c r="AE4336"/>
      <c r="AH4336" s="11"/>
      <c r="AI4336" s="11"/>
      <c r="AJ4336" s="11"/>
      <c r="AK4336" s="11"/>
      <c r="AL4336" s="11"/>
      <c r="AM4336" s="11"/>
    </row>
    <row r="4337" spans="17:39" x14ac:dyDescent="0.2">
      <c r="Q4337" s="11"/>
      <c r="Z4337"/>
      <c r="AA4337"/>
      <c r="AB4337"/>
      <c r="AC4337"/>
      <c r="AD4337"/>
      <c r="AE4337"/>
      <c r="AH4337" s="11"/>
      <c r="AI4337" s="11"/>
      <c r="AJ4337" s="11"/>
      <c r="AK4337" s="11"/>
      <c r="AL4337" s="11"/>
      <c r="AM4337" s="11"/>
    </row>
    <row r="4338" spans="17:39" x14ac:dyDescent="0.2">
      <c r="Q4338" s="11"/>
      <c r="Z4338"/>
      <c r="AA4338"/>
      <c r="AB4338"/>
      <c r="AC4338"/>
      <c r="AD4338"/>
      <c r="AE4338"/>
      <c r="AH4338" s="11"/>
      <c r="AI4338" s="11"/>
      <c r="AJ4338" s="11"/>
      <c r="AK4338" s="11"/>
      <c r="AL4338" s="11"/>
      <c r="AM4338" s="11"/>
    </row>
    <row r="4339" spans="17:39" x14ac:dyDescent="0.2">
      <c r="Q4339" s="11"/>
      <c r="Z4339"/>
      <c r="AA4339"/>
      <c r="AB4339"/>
      <c r="AC4339"/>
      <c r="AD4339"/>
      <c r="AE4339"/>
      <c r="AH4339" s="11"/>
      <c r="AI4339" s="11"/>
      <c r="AJ4339" s="11"/>
      <c r="AK4339" s="11"/>
      <c r="AL4339" s="11"/>
      <c r="AM4339" s="11"/>
    </row>
    <row r="4340" spans="17:39" x14ac:dyDescent="0.2">
      <c r="Q4340" s="11"/>
      <c r="Z4340"/>
      <c r="AA4340"/>
      <c r="AB4340"/>
      <c r="AC4340"/>
      <c r="AD4340"/>
      <c r="AE4340"/>
      <c r="AH4340" s="11"/>
      <c r="AI4340" s="11"/>
      <c r="AJ4340" s="11"/>
      <c r="AK4340" s="11"/>
      <c r="AL4340" s="11"/>
      <c r="AM4340" s="11"/>
    </row>
    <row r="4341" spans="17:39" x14ac:dyDescent="0.2">
      <c r="Q4341" s="11"/>
      <c r="Z4341"/>
      <c r="AA4341"/>
      <c r="AB4341"/>
      <c r="AC4341"/>
      <c r="AD4341"/>
      <c r="AE4341"/>
      <c r="AH4341" s="11"/>
      <c r="AI4341" s="11"/>
      <c r="AJ4341" s="11"/>
      <c r="AK4341" s="11"/>
      <c r="AL4341" s="11"/>
      <c r="AM4341" s="11"/>
    </row>
    <row r="4342" spans="17:39" x14ac:dyDescent="0.2">
      <c r="Q4342" s="11"/>
      <c r="Z4342"/>
      <c r="AA4342"/>
      <c r="AB4342"/>
      <c r="AC4342"/>
      <c r="AD4342"/>
      <c r="AE4342"/>
      <c r="AH4342" s="11"/>
      <c r="AI4342" s="11"/>
      <c r="AJ4342" s="11"/>
      <c r="AK4342" s="11"/>
      <c r="AL4342" s="11"/>
      <c r="AM4342" s="11"/>
    </row>
    <row r="4343" spans="17:39" x14ac:dyDescent="0.2">
      <c r="Q4343" s="11"/>
      <c r="Z4343"/>
      <c r="AA4343"/>
      <c r="AB4343"/>
      <c r="AC4343"/>
      <c r="AD4343"/>
      <c r="AE4343"/>
      <c r="AH4343" s="11"/>
      <c r="AI4343" s="11"/>
      <c r="AJ4343" s="11"/>
      <c r="AK4343" s="11"/>
      <c r="AL4343" s="11"/>
      <c r="AM4343" s="11"/>
    </row>
    <row r="4344" spans="17:39" x14ac:dyDescent="0.2">
      <c r="Q4344" s="11"/>
      <c r="Z4344"/>
      <c r="AA4344"/>
      <c r="AB4344"/>
      <c r="AC4344"/>
      <c r="AD4344"/>
      <c r="AE4344"/>
      <c r="AH4344" s="11"/>
      <c r="AI4344" s="11"/>
      <c r="AJ4344" s="11"/>
      <c r="AK4344" s="11"/>
      <c r="AL4344" s="11"/>
      <c r="AM4344" s="11"/>
    </row>
    <row r="4345" spans="17:39" x14ac:dyDescent="0.2">
      <c r="Q4345" s="11"/>
      <c r="Z4345"/>
      <c r="AA4345"/>
      <c r="AB4345"/>
      <c r="AC4345"/>
      <c r="AD4345"/>
      <c r="AE4345"/>
      <c r="AH4345" s="11"/>
      <c r="AI4345" s="11"/>
      <c r="AJ4345" s="11"/>
      <c r="AK4345" s="11"/>
      <c r="AL4345" s="11"/>
      <c r="AM4345" s="11"/>
    </row>
    <row r="4346" spans="17:39" x14ac:dyDescent="0.2">
      <c r="Q4346" s="11"/>
      <c r="Z4346"/>
      <c r="AA4346"/>
      <c r="AB4346"/>
      <c r="AC4346"/>
      <c r="AD4346"/>
      <c r="AE4346"/>
      <c r="AH4346" s="11"/>
      <c r="AI4346" s="11"/>
      <c r="AJ4346" s="11"/>
      <c r="AK4346" s="11"/>
      <c r="AL4346" s="11"/>
      <c r="AM4346" s="11"/>
    </row>
    <row r="4347" spans="17:39" x14ac:dyDescent="0.2">
      <c r="Q4347" s="11"/>
      <c r="Z4347"/>
      <c r="AA4347"/>
      <c r="AB4347"/>
      <c r="AC4347"/>
      <c r="AD4347"/>
      <c r="AE4347"/>
      <c r="AH4347" s="11"/>
      <c r="AI4347" s="11"/>
      <c r="AJ4347" s="11"/>
      <c r="AK4347" s="11"/>
      <c r="AL4347" s="11"/>
      <c r="AM4347" s="11"/>
    </row>
    <row r="4348" spans="17:39" x14ac:dyDescent="0.2">
      <c r="Q4348" s="11"/>
      <c r="Z4348"/>
      <c r="AA4348"/>
      <c r="AB4348"/>
      <c r="AC4348"/>
      <c r="AD4348"/>
      <c r="AE4348"/>
      <c r="AH4348" s="11"/>
      <c r="AI4348" s="11"/>
      <c r="AJ4348" s="11"/>
      <c r="AK4348" s="11"/>
      <c r="AL4348" s="11"/>
      <c r="AM4348" s="11"/>
    </row>
    <row r="4349" spans="17:39" x14ac:dyDescent="0.2">
      <c r="Q4349" s="11"/>
      <c r="Z4349"/>
      <c r="AA4349"/>
      <c r="AB4349"/>
      <c r="AC4349"/>
      <c r="AD4349"/>
      <c r="AE4349"/>
      <c r="AH4349" s="11"/>
      <c r="AI4349" s="11"/>
      <c r="AJ4349" s="11"/>
      <c r="AK4349" s="11"/>
      <c r="AL4349" s="11"/>
      <c r="AM4349" s="11"/>
    </row>
    <row r="4350" spans="17:39" x14ac:dyDescent="0.2">
      <c r="Q4350" s="11"/>
      <c r="Z4350"/>
      <c r="AA4350"/>
      <c r="AB4350"/>
      <c r="AC4350"/>
      <c r="AD4350"/>
      <c r="AE4350"/>
      <c r="AH4350" s="11"/>
      <c r="AI4350" s="11"/>
      <c r="AJ4350" s="11"/>
      <c r="AK4350" s="11"/>
      <c r="AL4350" s="11"/>
      <c r="AM4350" s="11"/>
    </row>
    <row r="4351" spans="17:39" x14ac:dyDescent="0.2">
      <c r="Q4351" s="11"/>
      <c r="Z4351"/>
      <c r="AA4351"/>
      <c r="AB4351"/>
      <c r="AC4351"/>
      <c r="AD4351"/>
      <c r="AE4351"/>
      <c r="AH4351" s="11"/>
      <c r="AI4351" s="11"/>
      <c r="AJ4351" s="11"/>
      <c r="AK4351" s="11"/>
      <c r="AL4351" s="11"/>
      <c r="AM4351" s="11"/>
    </row>
    <row r="4352" spans="17:39" x14ac:dyDescent="0.2">
      <c r="Q4352" s="11"/>
      <c r="Z4352"/>
      <c r="AA4352"/>
      <c r="AB4352"/>
      <c r="AC4352"/>
      <c r="AD4352"/>
      <c r="AE4352"/>
      <c r="AH4352" s="11"/>
      <c r="AI4352" s="11"/>
      <c r="AJ4352" s="11"/>
      <c r="AK4352" s="11"/>
      <c r="AL4352" s="11"/>
      <c r="AM4352" s="11"/>
    </row>
    <row r="4353" spans="17:39" x14ac:dyDescent="0.2">
      <c r="Q4353" s="11"/>
      <c r="Z4353"/>
      <c r="AA4353"/>
      <c r="AB4353"/>
      <c r="AC4353"/>
      <c r="AD4353"/>
      <c r="AE4353"/>
      <c r="AH4353" s="11"/>
      <c r="AI4353" s="11"/>
      <c r="AJ4353" s="11"/>
      <c r="AK4353" s="11"/>
      <c r="AL4353" s="11"/>
      <c r="AM4353" s="11"/>
    </row>
    <row r="4354" spans="17:39" x14ac:dyDescent="0.2">
      <c r="Q4354" s="11"/>
      <c r="Z4354"/>
      <c r="AA4354"/>
      <c r="AB4354"/>
      <c r="AC4354"/>
      <c r="AD4354"/>
      <c r="AE4354"/>
      <c r="AH4354" s="11"/>
      <c r="AI4354" s="11"/>
      <c r="AJ4354" s="11"/>
      <c r="AK4354" s="11"/>
      <c r="AL4354" s="11"/>
      <c r="AM4354" s="11"/>
    </row>
    <row r="4355" spans="17:39" x14ac:dyDescent="0.2">
      <c r="Q4355" s="11"/>
      <c r="Z4355"/>
      <c r="AA4355"/>
      <c r="AB4355"/>
      <c r="AC4355"/>
      <c r="AD4355"/>
      <c r="AE4355"/>
      <c r="AH4355" s="11"/>
      <c r="AI4355" s="11"/>
      <c r="AJ4355" s="11"/>
      <c r="AK4355" s="11"/>
      <c r="AL4355" s="11"/>
      <c r="AM4355" s="11"/>
    </row>
    <row r="4356" spans="17:39" x14ac:dyDescent="0.2">
      <c r="Q4356" s="11"/>
      <c r="Z4356"/>
      <c r="AA4356"/>
      <c r="AB4356"/>
      <c r="AC4356"/>
      <c r="AD4356"/>
      <c r="AE4356"/>
      <c r="AH4356" s="11"/>
      <c r="AI4356" s="11"/>
      <c r="AJ4356" s="11"/>
      <c r="AK4356" s="11"/>
      <c r="AL4356" s="11"/>
      <c r="AM4356" s="11"/>
    </row>
    <row r="4357" spans="17:39" x14ac:dyDescent="0.2">
      <c r="Q4357" s="11"/>
      <c r="Z4357"/>
      <c r="AA4357"/>
      <c r="AB4357"/>
      <c r="AC4357"/>
      <c r="AD4357"/>
      <c r="AE4357"/>
      <c r="AH4357" s="11"/>
      <c r="AI4357" s="11"/>
      <c r="AJ4357" s="11"/>
      <c r="AK4357" s="11"/>
      <c r="AL4357" s="11"/>
      <c r="AM4357" s="11"/>
    </row>
    <row r="4358" spans="17:39" x14ac:dyDescent="0.2">
      <c r="Q4358" s="11"/>
      <c r="Z4358"/>
      <c r="AA4358"/>
      <c r="AB4358"/>
      <c r="AC4358"/>
      <c r="AD4358"/>
      <c r="AE4358"/>
      <c r="AH4358" s="11"/>
      <c r="AI4358" s="11"/>
      <c r="AJ4358" s="11"/>
      <c r="AK4358" s="11"/>
      <c r="AL4358" s="11"/>
      <c r="AM4358" s="11"/>
    </row>
    <row r="4359" spans="17:39" x14ac:dyDescent="0.2">
      <c r="Q4359" s="11"/>
      <c r="Z4359"/>
      <c r="AA4359"/>
      <c r="AB4359"/>
      <c r="AC4359"/>
      <c r="AD4359"/>
      <c r="AE4359"/>
      <c r="AH4359" s="11"/>
      <c r="AI4359" s="11"/>
      <c r="AJ4359" s="11"/>
      <c r="AK4359" s="11"/>
      <c r="AL4359" s="11"/>
      <c r="AM4359" s="11"/>
    </row>
    <row r="4360" spans="17:39" x14ac:dyDescent="0.2">
      <c r="Q4360" s="11"/>
      <c r="Z4360"/>
      <c r="AA4360"/>
      <c r="AB4360"/>
      <c r="AC4360"/>
      <c r="AD4360"/>
      <c r="AE4360"/>
      <c r="AH4360" s="11"/>
      <c r="AI4360" s="11"/>
      <c r="AJ4360" s="11"/>
      <c r="AK4360" s="11"/>
      <c r="AL4360" s="11"/>
      <c r="AM4360" s="11"/>
    </row>
    <row r="4361" spans="17:39" x14ac:dyDescent="0.2">
      <c r="Q4361" s="11"/>
      <c r="Z4361"/>
      <c r="AA4361"/>
      <c r="AB4361"/>
      <c r="AC4361"/>
      <c r="AD4361"/>
      <c r="AE4361"/>
      <c r="AH4361" s="11"/>
      <c r="AI4361" s="11"/>
      <c r="AJ4361" s="11"/>
      <c r="AK4361" s="11"/>
      <c r="AL4361" s="11"/>
      <c r="AM4361" s="11"/>
    </row>
    <row r="4362" spans="17:39" x14ac:dyDescent="0.2">
      <c r="Q4362" s="11"/>
      <c r="Z4362"/>
      <c r="AA4362"/>
      <c r="AB4362"/>
      <c r="AC4362"/>
      <c r="AD4362"/>
      <c r="AE4362"/>
      <c r="AH4362" s="11"/>
      <c r="AI4362" s="11"/>
      <c r="AJ4362" s="11"/>
      <c r="AK4362" s="11"/>
      <c r="AL4362" s="11"/>
      <c r="AM4362" s="11"/>
    </row>
    <row r="4363" spans="17:39" x14ac:dyDescent="0.2">
      <c r="Q4363" s="11"/>
      <c r="Z4363"/>
      <c r="AA4363"/>
      <c r="AB4363"/>
      <c r="AC4363"/>
      <c r="AD4363"/>
      <c r="AE4363"/>
      <c r="AH4363" s="11"/>
      <c r="AI4363" s="11"/>
      <c r="AJ4363" s="11"/>
      <c r="AK4363" s="11"/>
      <c r="AL4363" s="11"/>
      <c r="AM4363" s="11"/>
    </row>
    <row r="4364" spans="17:39" x14ac:dyDescent="0.2">
      <c r="Q4364" s="11"/>
      <c r="Z4364"/>
      <c r="AA4364"/>
      <c r="AB4364"/>
      <c r="AC4364"/>
      <c r="AD4364"/>
      <c r="AE4364"/>
      <c r="AH4364" s="11"/>
      <c r="AI4364" s="11"/>
      <c r="AJ4364" s="11"/>
      <c r="AK4364" s="11"/>
      <c r="AL4364" s="11"/>
      <c r="AM4364" s="11"/>
    </row>
    <row r="4365" spans="17:39" x14ac:dyDescent="0.2">
      <c r="Q4365" s="11"/>
      <c r="Z4365"/>
      <c r="AA4365"/>
      <c r="AB4365"/>
      <c r="AC4365"/>
      <c r="AD4365"/>
      <c r="AE4365"/>
      <c r="AH4365" s="11"/>
      <c r="AI4365" s="11"/>
      <c r="AJ4365" s="11"/>
      <c r="AK4365" s="11"/>
      <c r="AL4365" s="11"/>
      <c r="AM4365" s="11"/>
    </row>
    <row r="4366" spans="17:39" x14ac:dyDescent="0.2">
      <c r="Q4366" s="11"/>
      <c r="Z4366"/>
      <c r="AA4366"/>
      <c r="AB4366"/>
      <c r="AC4366"/>
      <c r="AD4366"/>
      <c r="AE4366"/>
      <c r="AH4366" s="11"/>
      <c r="AI4366" s="11"/>
      <c r="AJ4366" s="11"/>
      <c r="AK4366" s="11"/>
      <c r="AL4366" s="11"/>
      <c r="AM4366" s="11"/>
    </row>
    <row r="4367" spans="17:39" x14ac:dyDescent="0.2">
      <c r="Q4367" s="11"/>
      <c r="Z4367"/>
      <c r="AA4367"/>
      <c r="AB4367"/>
      <c r="AC4367"/>
      <c r="AD4367"/>
      <c r="AE4367"/>
      <c r="AH4367" s="11"/>
      <c r="AI4367" s="11"/>
      <c r="AJ4367" s="11"/>
      <c r="AK4367" s="11"/>
      <c r="AL4367" s="11"/>
      <c r="AM4367" s="11"/>
    </row>
    <row r="4368" spans="17:39" x14ac:dyDescent="0.2">
      <c r="Q4368" s="11"/>
      <c r="Z4368"/>
      <c r="AA4368"/>
      <c r="AB4368"/>
      <c r="AC4368"/>
      <c r="AD4368"/>
      <c r="AE4368"/>
      <c r="AH4368" s="11"/>
      <c r="AI4368" s="11"/>
      <c r="AJ4368" s="11"/>
      <c r="AK4368" s="11"/>
      <c r="AL4368" s="11"/>
      <c r="AM4368" s="11"/>
    </row>
    <row r="4369" spans="17:39" x14ac:dyDescent="0.2">
      <c r="Q4369" s="11"/>
      <c r="Z4369"/>
      <c r="AA4369"/>
      <c r="AB4369"/>
      <c r="AC4369"/>
      <c r="AD4369"/>
      <c r="AE4369"/>
      <c r="AH4369" s="11"/>
      <c r="AI4369" s="11"/>
      <c r="AJ4369" s="11"/>
      <c r="AK4369" s="11"/>
      <c r="AL4369" s="11"/>
      <c r="AM4369" s="11"/>
    </row>
    <row r="4370" spans="17:39" x14ac:dyDescent="0.2">
      <c r="Q4370" s="11"/>
      <c r="Z4370"/>
      <c r="AA4370"/>
      <c r="AB4370"/>
      <c r="AC4370"/>
      <c r="AD4370"/>
      <c r="AE4370"/>
      <c r="AH4370" s="11"/>
      <c r="AI4370" s="11"/>
      <c r="AJ4370" s="11"/>
      <c r="AK4370" s="11"/>
      <c r="AL4370" s="11"/>
      <c r="AM4370" s="11"/>
    </row>
    <row r="4371" spans="17:39" x14ac:dyDescent="0.2">
      <c r="Q4371" s="11"/>
      <c r="Z4371"/>
      <c r="AA4371"/>
      <c r="AB4371"/>
      <c r="AC4371"/>
      <c r="AD4371"/>
      <c r="AE4371"/>
      <c r="AH4371" s="11"/>
      <c r="AI4371" s="11"/>
      <c r="AJ4371" s="11"/>
      <c r="AK4371" s="11"/>
      <c r="AL4371" s="11"/>
      <c r="AM4371" s="11"/>
    </row>
    <row r="4372" spans="17:39" x14ac:dyDescent="0.2">
      <c r="Q4372" s="11"/>
      <c r="Z4372"/>
      <c r="AA4372"/>
      <c r="AB4372"/>
      <c r="AC4372"/>
      <c r="AD4372"/>
      <c r="AE4372"/>
      <c r="AH4372" s="11"/>
      <c r="AI4372" s="11"/>
      <c r="AJ4372" s="11"/>
      <c r="AK4372" s="11"/>
      <c r="AL4372" s="11"/>
      <c r="AM4372" s="11"/>
    </row>
    <row r="4373" spans="17:39" x14ac:dyDescent="0.2">
      <c r="Q4373" s="11"/>
      <c r="Z4373"/>
      <c r="AA4373"/>
      <c r="AB4373"/>
      <c r="AC4373"/>
      <c r="AD4373"/>
      <c r="AE4373"/>
      <c r="AH4373" s="11"/>
      <c r="AI4373" s="11"/>
      <c r="AJ4373" s="11"/>
      <c r="AK4373" s="11"/>
      <c r="AL4373" s="11"/>
      <c r="AM4373" s="11"/>
    </row>
    <row r="4374" spans="17:39" x14ac:dyDescent="0.2">
      <c r="Q4374" s="11"/>
      <c r="Z4374"/>
      <c r="AA4374"/>
      <c r="AB4374"/>
      <c r="AC4374"/>
      <c r="AD4374"/>
      <c r="AE4374"/>
      <c r="AH4374" s="11"/>
      <c r="AI4374" s="11"/>
      <c r="AJ4374" s="11"/>
      <c r="AK4374" s="11"/>
      <c r="AL4374" s="11"/>
      <c r="AM4374" s="11"/>
    </row>
    <row r="4375" spans="17:39" x14ac:dyDescent="0.2">
      <c r="Q4375" s="11"/>
      <c r="Z4375"/>
      <c r="AA4375"/>
      <c r="AB4375"/>
      <c r="AC4375"/>
      <c r="AD4375"/>
      <c r="AE4375"/>
      <c r="AH4375" s="11"/>
      <c r="AI4375" s="11"/>
      <c r="AJ4375" s="11"/>
      <c r="AK4375" s="11"/>
      <c r="AL4375" s="11"/>
      <c r="AM4375" s="11"/>
    </row>
    <row r="4376" spans="17:39" x14ac:dyDescent="0.2">
      <c r="Q4376" s="11"/>
      <c r="Z4376"/>
      <c r="AA4376"/>
      <c r="AB4376"/>
      <c r="AC4376"/>
      <c r="AD4376"/>
      <c r="AE4376"/>
      <c r="AH4376" s="11"/>
      <c r="AI4376" s="11"/>
      <c r="AJ4376" s="11"/>
      <c r="AK4376" s="11"/>
      <c r="AL4376" s="11"/>
      <c r="AM4376" s="11"/>
    </row>
    <row r="4377" spans="17:39" x14ac:dyDescent="0.2">
      <c r="Q4377" s="11"/>
      <c r="Z4377"/>
      <c r="AA4377"/>
      <c r="AB4377"/>
      <c r="AC4377"/>
      <c r="AD4377"/>
      <c r="AE4377"/>
      <c r="AH4377" s="11"/>
      <c r="AI4377" s="11"/>
      <c r="AJ4377" s="11"/>
      <c r="AK4377" s="11"/>
      <c r="AL4377" s="11"/>
      <c r="AM4377" s="11"/>
    </row>
    <row r="4378" spans="17:39" x14ac:dyDescent="0.2">
      <c r="Q4378" s="11"/>
      <c r="Z4378"/>
      <c r="AA4378"/>
      <c r="AB4378"/>
      <c r="AC4378"/>
      <c r="AD4378"/>
      <c r="AE4378"/>
      <c r="AH4378" s="11"/>
      <c r="AI4378" s="11"/>
      <c r="AJ4378" s="11"/>
      <c r="AK4378" s="11"/>
      <c r="AL4378" s="11"/>
      <c r="AM4378" s="11"/>
    </row>
    <row r="4379" spans="17:39" x14ac:dyDescent="0.2">
      <c r="Q4379" s="11"/>
      <c r="Z4379"/>
      <c r="AA4379"/>
      <c r="AB4379"/>
      <c r="AC4379"/>
      <c r="AD4379"/>
      <c r="AE4379"/>
      <c r="AH4379" s="11"/>
      <c r="AI4379" s="11"/>
      <c r="AJ4379" s="11"/>
      <c r="AK4379" s="11"/>
      <c r="AL4379" s="11"/>
      <c r="AM4379" s="11"/>
    </row>
    <row r="4380" spans="17:39" x14ac:dyDescent="0.2">
      <c r="Q4380" s="11"/>
      <c r="Z4380"/>
      <c r="AA4380"/>
      <c r="AB4380"/>
      <c r="AC4380"/>
      <c r="AD4380"/>
      <c r="AE4380"/>
      <c r="AH4380" s="11"/>
      <c r="AI4380" s="11"/>
      <c r="AJ4380" s="11"/>
      <c r="AK4380" s="11"/>
      <c r="AL4380" s="11"/>
      <c r="AM4380" s="11"/>
    </row>
    <row r="4381" spans="17:39" x14ac:dyDescent="0.2">
      <c r="Q4381" s="11"/>
      <c r="Z4381"/>
      <c r="AA4381"/>
      <c r="AB4381"/>
      <c r="AC4381"/>
      <c r="AD4381"/>
      <c r="AE4381"/>
      <c r="AH4381" s="11"/>
      <c r="AI4381" s="11"/>
      <c r="AJ4381" s="11"/>
      <c r="AK4381" s="11"/>
      <c r="AL4381" s="11"/>
      <c r="AM4381" s="11"/>
    </row>
    <row r="4382" spans="17:39" x14ac:dyDescent="0.2">
      <c r="Q4382" s="11"/>
      <c r="Z4382"/>
      <c r="AA4382"/>
      <c r="AB4382"/>
      <c r="AC4382"/>
      <c r="AD4382"/>
      <c r="AE4382"/>
      <c r="AH4382" s="11"/>
      <c r="AI4382" s="11"/>
      <c r="AJ4382" s="11"/>
      <c r="AK4382" s="11"/>
      <c r="AL4382" s="11"/>
      <c r="AM4382" s="11"/>
    </row>
    <row r="4383" spans="17:39" x14ac:dyDescent="0.2">
      <c r="Q4383" s="11"/>
      <c r="Z4383"/>
      <c r="AA4383"/>
      <c r="AB4383"/>
      <c r="AC4383"/>
      <c r="AD4383"/>
      <c r="AE4383"/>
      <c r="AH4383" s="11"/>
      <c r="AI4383" s="11"/>
      <c r="AJ4383" s="11"/>
      <c r="AK4383" s="11"/>
      <c r="AL4383" s="11"/>
      <c r="AM4383" s="11"/>
    </row>
    <row r="4384" spans="17:39" x14ac:dyDescent="0.2">
      <c r="Q4384" s="11"/>
      <c r="Z4384"/>
      <c r="AA4384"/>
      <c r="AB4384"/>
      <c r="AC4384"/>
      <c r="AD4384"/>
      <c r="AE4384"/>
      <c r="AH4384" s="11"/>
      <c r="AI4384" s="11"/>
      <c r="AJ4384" s="11"/>
      <c r="AK4384" s="11"/>
      <c r="AL4384" s="11"/>
      <c r="AM4384" s="11"/>
    </row>
    <row r="4385" spans="17:39" x14ac:dyDescent="0.2">
      <c r="Q4385" s="11"/>
      <c r="Z4385"/>
      <c r="AA4385"/>
      <c r="AB4385"/>
      <c r="AC4385"/>
      <c r="AD4385"/>
      <c r="AE4385"/>
      <c r="AH4385" s="11"/>
      <c r="AI4385" s="11"/>
      <c r="AJ4385" s="11"/>
      <c r="AK4385" s="11"/>
      <c r="AL4385" s="11"/>
      <c r="AM4385" s="11"/>
    </row>
    <row r="4386" spans="17:39" x14ac:dyDescent="0.2">
      <c r="Q4386" s="11"/>
      <c r="Z4386"/>
      <c r="AA4386"/>
      <c r="AB4386"/>
      <c r="AC4386"/>
      <c r="AD4386"/>
      <c r="AE4386"/>
      <c r="AH4386" s="11"/>
      <c r="AI4386" s="11"/>
      <c r="AJ4386" s="11"/>
      <c r="AK4386" s="11"/>
      <c r="AL4386" s="11"/>
      <c r="AM4386" s="11"/>
    </row>
    <row r="4387" spans="17:39" x14ac:dyDescent="0.2">
      <c r="Q4387" s="11"/>
      <c r="Z4387"/>
      <c r="AA4387"/>
      <c r="AB4387"/>
      <c r="AC4387"/>
      <c r="AD4387"/>
      <c r="AE4387"/>
      <c r="AH4387" s="11"/>
      <c r="AI4387" s="11"/>
      <c r="AJ4387" s="11"/>
      <c r="AK4387" s="11"/>
      <c r="AL4387" s="11"/>
      <c r="AM4387" s="11"/>
    </row>
    <row r="4388" spans="17:39" x14ac:dyDescent="0.2">
      <c r="Q4388" s="11"/>
      <c r="Z4388"/>
      <c r="AA4388"/>
      <c r="AB4388"/>
      <c r="AC4388"/>
      <c r="AD4388"/>
      <c r="AE4388"/>
      <c r="AH4388" s="11"/>
      <c r="AI4388" s="11"/>
      <c r="AJ4388" s="11"/>
      <c r="AK4388" s="11"/>
      <c r="AL4388" s="11"/>
      <c r="AM4388" s="11"/>
    </row>
    <row r="4389" spans="17:39" x14ac:dyDescent="0.2">
      <c r="Q4389" s="11"/>
      <c r="Z4389"/>
      <c r="AA4389"/>
      <c r="AB4389"/>
      <c r="AC4389"/>
      <c r="AD4389"/>
      <c r="AE4389"/>
      <c r="AH4389" s="11"/>
      <c r="AI4389" s="11"/>
      <c r="AJ4389" s="11"/>
      <c r="AK4389" s="11"/>
      <c r="AL4389" s="11"/>
      <c r="AM4389" s="11"/>
    </row>
    <row r="4390" spans="17:39" x14ac:dyDescent="0.2">
      <c r="Q4390" s="11"/>
      <c r="Z4390"/>
      <c r="AA4390"/>
      <c r="AB4390"/>
      <c r="AC4390"/>
      <c r="AD4390"/>
      <c r="AE4390"/>
      <c r="AH4390" s="11"/>
      <c r="AI4390" s="11"/>
      <c r="AJ4390" s="11"/>
      <c r="AK4390" s="11"/>
      <c r="AL4390" s="11"/>
      <c r="AM4390" s="11"/>
    </row>
    <row r="4391" spans="17:39" x14ac:dyDescent="0.2">
      <c r="Q4391" s="11"/>
      <c r="Z4391"/>
      <c r="AA4391"/>
      <c r="AB4391"/>
      <c r="AC4391"/>
      <c r="AD4391"/>
      <c r="AE4391"/>
      <c r="AH4391" s="11"/>
      <c r="AI4391" s="11"/>
      <c r="AJ4391" s="11"/>
      <c r="AK4391" s="11"/>
      <c r="AL4391" s="11"/>
      <c r="AM4391" s="11"/>
    </row>
    <row r="4392" spans="17:39" x14ac:dyDescent="0.2">
      <c r="Q4392" s="11"/>
      <c r="Z4392"/>
      <c r="AA4392"/>
      <c r="AB4392"/>
      <c r="AC4392"/>
      <c r="AD4392"/>
      <c r="AE4392"/>
      <c r="AH4392" s="11"/>
      <c r="AI4392" s="11"/>
      <c r="AJ4392" s="11"/>
      <c r="AK4392" s="11"/>
      <c r="AL4392" s="11"/>
      <c r="AM4392" s="11"/>
    </row>
    <row r="4393" spans="17:39" x14ac:dyDescent="0.2">
      <c r="Q4393" s="11"/>
      <c r="Z4393"/>
      <c r="AA4393"/>
      <c r="AB4393"/>
      <c r="AC4393"/>
      <c r="AD4393"/>
      <c r="AE4393"/>
      <c r="AH4393" s="11"/>
      <c r="AI4393" s="11"/>
      <c r="AJ4393" s="11"/>
      <c r="AK4393" s="11"/>
      <c r="AL4393" s="11"/>
      <c r="AM4393" s="11"/>
    </row>
    <row r="4394" spans="17:39" x14ac:dyDescent="0.2">
      <c r="Q4394" s="11"/>
      <c r="Z4394"/>
      <c r="AA4394"/>
      <c r="AB4394"/>
      <c r="AC4394"/>
      <c r="AD4394"/>
      <c r="AE4394"/>
      <c r="AH4394" s="11"/>
      <c r="AI4394" s="11"/>
      <c r="AJ4394" s="11"/>
      <c r="AK4394" s="11"/>
      <c r="AL4394" s="11"/>
      <c r="AM4394" s="11"/>
    </row>
    <row r="4395" spans="17:39" x14ac:dyDescent="0.2">
      <c r="Q4395" s="11"/>
      <c r="Z4395"/>
      <c r="AA4395"/>
      <c r="AB4395"/>
      <c r="AC4395"/>
      <c r="AD4395"/>
      <c r="AE4395"/>
      <c r="AH4395" s="11"/>
      <c r="AI4395" s="11"/>
      <c r="AJ4395" s="11"/>
      <c r="AK4395" s="11"/>
      <c r="AL4395" s="11"/>
      <c r="AM4395" s="11"/>
    </row>
    <row r="4396" spans="17:39" x14ac:dyDescent="0.2">
      <c r="Q4396" s="11"/>
      <c r="Z4396"/>
      <c r="AA4396"/>
      <c r="AB4396"/>
      <c r="AC4396"/>
      <c r="AD4396"/>
      <c r="AE4396"/>
      <c r="AH4396" s="11"/>
      <c r="AI4396" s="11"/>
      <c r="AJ4396" s="11"/>
      <c r="AK4396" s="11"/>
      <c r="AL4396" s="11"/>
      <c r="AM4396" s="11"/>
    </row>
    <row r="4397" spans="17:39" x14ac:dyDescent="0.2">
      <c r="Q4397" s="11"/>
      <c r="Z4397"/>
      <c r="AA4397"/>
      <c r="AB4397"/>
      <c r="AC4397"/>
      <c r="AD4397"/>
      <c r="AE4397"/>
      <c r="AH4397" s="11"/>
      <c r="AI4397" s="11"/>
      <c r="AJ4397" s="11"/>
      <c r="AK4397" s="11"/>
      <c r="AL4397" s="11"/>
      <c r="AM4397" s="11"/>
    </row>
    <row r="4398" spans="17:39" x14ac:dyDescent="0.2">
      <c r="Q4398" s="11"/>
      <c r="Z4398"/>
      <c r="AA4398"/>
      <c r="AB4398"/>
      <c r="AC4398"/>
      <c r="AD4398"/>
      <c r="AE4398"/>
      <c r="AH4398" s="11"/>
      <c r="AI4398" s="11"/>
      <c r="AJ4398" s="11"/>
      <c r="AK4398" s="11"/>
      <c r="AL4398" s="11"/>
      <c r="AM4398" s="11"/>
    </row>
    <row r="4399" spans="17:39" x14ac:dyDescent="0.2">
      <c r="Q4399" s="11"/>
      <c r="Z4399"/>
      <c r="AA4399"/>
      <c r="AB4399"/>
      <c r="AC4399"/>
      <c r="AD4399"/>
      <c r="AE4399"/>
      <c r="AH4399" s="11"/>
      <c r="AI4399" s="11"/>
      <c r="AJ4399" s="11"/>
      <c r="AK4399" s="11"/>
      <c r="AL4399" s="11"/>
      <c r="AM4399" s="11"/>
    </row>
    <row r="4400" spans="17:39" x14ac:dyDescent="0.2">
      <c r="Q4400" s="11"/>
      <c r="Z4400"/>
      <c r="AA4400"/>
      <c r="AB4400"/>
      <c r="AC4400"/>
      <c r="AD4400"/>
      <c r="AE4400"/>
      <c r="AH4400" s="11"/>
      <c r="AI4400" s="11"/>
      <c r="AJ4400" s="11"/>
      <c r="AK4400" s="11"/>
      <c r="AL4400" s="11"/>
      <c r="AM4400" s="11"/>
    </row>
    <row r="4401" spans="17:39" x14ac:dyDescent="0.2">
      <c r="Q4401" s="11"/>
      <c r="Z4401"/>
      <c r="AA4401"/>
      <c r="AB4401"/>
      <c r="AC4401"/>
      <c r="AD4401"/>
      <c r="AE4401"/>
      <c r="AH4401" s="11"/>
      <c r="AI4401" s="11"/>
      <c r="AJ4401" s="11"/>
      <c r="AK4401" s="11"/>
      <c r="AL4401" s="11"/>
      <c r="AM4401" s="11"/>
    </row>
    <row r="4402" spans="17:39" x14ac:dyDescent="0.2">
      <c r="Q4402" s="11"/>
      <c r="Z4402"/>
      <c r="AA4402"/>
      <c r="AB4402"/>
      <c r="AC4402"/>
      <c r="AD4402"/>
      <c r="AE4402"/>
      <c r="AH4402" s="11"/>
      <c r="AI4402" s="11"/>
      <c r="AJ4402" s="11"/>
      <c r="AK4402" s="11"/>
      <c r="AL4402" s="11"/>
      <c r="AM4402" s="11"/>
    </row>
    <row r="4403" spans="17:39" x14ac:dyDescent="0.2">
      <c r="Q4403" s="11"/>
      <c r="Z4403"/>
      <c r="AA4403"/>
      <c r="AB4403"/>
      <c r="AC4403"/>
      <c r="AD4403"/>
      <c r="AE4403"/>
      <c r="AH4403" s="11"/>
      <c r="AI4403" s="11"/>
      <c r="AJ4403" s="11"/>
      <c r="AK4403" s="11"/>
      <c r="AL4403" s="11"/>
      <c r="AM4403" s="11"/>
    </row>
    <row r="4404" spans="17:39" x14ac:dyDescent="0.2">
      <c r="Q4404" s="11"/>
      <c r="Z4404"/>
      <c r="AA4404"/>
      <c r="AB4404"/>
      <c r="AC4404"/>
      <c r="AD4404"/>
      <c r="AE4404"/>
      <c r="AH4404" s="11"/>
      <c r="AI4404" s="11"/>
      <c r="AJ4404" s="11"/>
      <c r="AK4404" s="11"/>
      <c r="AL4404" s="11"/>
      <c r="AM4404" s="11"/>
    </row>
    <row r="4405" spans="17:39" x14ac:dyDescent="0.2">
      <c r="Q4405" s="11"/>
      <c r="Z4405"/>
      <c r="AA4405"/>
      <c r="AB4405"/>
      <c r="AC4405"/>
      <c r="AD4405"/>
      <c r="AE4405"/>
      <c r="AH4405" s="11"/>
      <c r="AI4405" s="11"/>
      <c r="AJ4405" s="11"/>
      <c r="AK4405" s="11"/>
      <c r="AL4405" s="11"/>
      <c r="AM4405" s="11"/>
    </row>
    <row r="4406" spans="17:39" x14ac:dyDescent="0.2">
      <c r="Q4406" s="11"/>
      <c r="Z4406"/>
      <c r="AA4406"/>
      <c r="AB4406"/>
      <c r="AC4406"/>
      <c r="AD4406"/>
      <c r="AE4406"/>
      <c r="AH4406" s="11"/>
      <c r="AI4406" s="11"/>
      <c r="AJ4406" s="11"/>
      <c r="AK4406" s="11"/>
      <c r="AL4406" s="11"/>
      <c r="AM4406" s="11"/>
    </row>
    <row r="4407" spans="17:39" x14ac:dyDescent="0.2">
      <c r="Q4407" s="11"/>
      <c r="Z4407"/>
      <c r="AA4407"/>
      <c r="AB4407"/>
      <c r="AC4407"/>
      <c r="AD4407"/>
      <c r="AE4407"/>
      <c r="AH4407" s="11"/>
      <c r="AI4407" s="11"/>
      <c r="AJ4407" s="11"/>
      <c r="AK4407" s="11"/>
      <c r="AL4407" s="11"/>
      <c r="AM4407" s="11"/>
    </row>
    <row r="4408" spans="17:39" x14ac:dyDescent="0.2">
      <c r="Q4408" s="11"/>
      <c r="Z4408"/>
      <c r="AA4408"/>
      <c r="AB4408"/>
      <c r="AC4408"/>
      <c r="AD4408"/>
      <c r="AE4408"/>
      <c r="AH4408" s="11"/>
      <c r="AI4408" s="11"/>
      <c r="AJ4408" s="11"/>
      <c r="AK4408" s="11"/>
      <c r="AL4408" s="11"/>
      <c r="AM4408" s="11"/>
    </row>
    <row r="4409" spans="17:39" x14ac:dyDescent="0.2">
      <c r="Q4409" s="11"/>
      <c r="Z4409"/>
      <c r="AA4409"/>
      <c r="AB4409"/>
      <c r="AC4409"/>
      <c r="AD4409"/>
      <c r="AE4409"/>
      <c r="AH4409" s="11"/>
      <c r="AI4409" s="11"/>
      <c r="AJ4409" s="11"/>
      <c r="AK4409" s="11"/>
      <c r="AL4409" s="11"/>
      <c r="AM4409" s="11"/>
    </row>
    <row r="4410" spans="17:39" x14ac:dyDescent="0.2">
      <c r="Q4410" s="11"/>
      <c r="Z4410"/>
      <c r="AA4410"/>
      <c r="AB4410"/>
      <c r="AC4410"/>
      <c r="AD4410"/>
      <c r="AE4410"/>
      <c r="AH4410" s="11"/>
      <c r="AI4410" s="11"/>
      <c r="AJ4410" s="11"/>
      <c r="AK4410" s="11"/>
      <c r="AL4410" s="11"/>
      <c r="AM4410" s="11"/>
    </row>
    <row r="4411" spans="17:39" x14ac:dyDescent="0.2">
      <c r="Q4411" s="11"/>
      <c r="Z4411"/>
      <c r="AA4411"/>
      <c r="AB4411"/>
      <c r="AC4411"/>
      <c r="AD4411"/>
      <c r="AE4411"/>
      <c r="AH4411" s="11"/>
      <c r="AI4411" s="11"/>
      <c r="AJ4411" s="11"/>
      <c r="AK4411" s="11"/>
      <c r="AL4411" s="11"/>
      <c r="AM4411" s="11"/>
    </row>
    <row r="4412" spans="17:39" x14ac:dyDescent="0.2">
      <c r="Q4412" s="11"/>
      <c r="Z4412"/>
      <c r="AA4412"/>
      <c r="AB4412"/>
      <c r="AC4412"/>
      <c r="AD4412"/>
      <c r="AE4412"/>
      <c r="AH4412" s="11"/>
      <c r="AI4412" s="11"/>
      <c r="AJ4412" s="11"/>
      <c r="AK4412" s="11"/>
      <c r="AL4412" s="11"/>
      <c r="AM4412" s="11"/>
    </row>
    <row r="4413" spans="17:39" x14ac:dyDescent="0.2">
      <c r="Q4413" s="11"/>
      <c r="Z4413"/>
      <c r="AA4413"/>
      <c r="AB4413"/>
      <c r="AC4413"/>
      <c r="AD4413"/>
      <c r="AE4413"/>
      <c r="AH4413" s="11"/>
      <c r="AI4413" s="11"/>
      <c r="AJ4413" s="11"/>
      <c r="AK4413" s="11"/>
      <c r="AL4413" s="11"/>
      <c r="AM4413" s="11"/>
    </row>
    <row r="4414" spans="17:39" x14ac:dyDescent="0.2">
      <c r="Q4414" s="11"/>
      <c r="Z4414"/>
      <c r="AA4414"/>
      <c r="AB4414"/>
      <c r="AC4414"/>
      <c r="AD4414"/>
      <c r="AE4414"/>
      <c r="AH4414" s="11"/>
      <c r="AI4414" s="11"/>
      <c r="AJ4414" s="11"/>
      <c r="AK4414" s="11"/>
      <c r="AL4414" s="11"/>
      <c r="AM4414" s="11"/>
    </row>
    <row r="4415" spans="17:39" x14ac:dyDescent="0.2">
      <c r="Q4415" s="11"/>
      <c r="Z4415"/>
      <c r="AA4415"/>
      <c r="AB4415"/>
      <c r="AC4415"/>
      <c r="AD4415"/>
      <c r="AE4415"/>
      <c r="AH4415" s="11"/>
      <c r="AI4415" s="11"/>
      <c r="AJ4415" s="11"/>
      <c r="AK4415" s="11"/>
      <c r="AL4415" s="11"/>
      <c r="AM4415" s="11"/>
    </row>
    <row r="4416" spans="17:39" x14ac:dyDescent="0.2">
      <c r="Q4416" s="11"/>
      <c r="Z4416"/>
      <c r="AA4416"/>
      <c r="AB4416"/>
      <c r="AC4416"/>
      <c r="AD4416"/>
      <c r="AE4416"/>
      <c r="AH4416" s="11"/>
      <c r="AI4416" s="11"/>
      <c r="AJ4416" s="11"/>
      <c r="AK4416" s="11"/>
      <c r="AL4416" s="11"/>
      <c r="AM4416" s="11"/>
    </row>
    <row r="4417" spans="17:39" x14ac:dyDescent="0.2">
      <c r="Q4417" s="11"/>
      <c r="Z4417"/>
      <c r="AA4417"/>
      <c r="AB4417"/>
      <c r="AC4417"/>
      <c r="AD4417"/>
      <c r="AE4417"/>
      <c r="AH4417" s="11"/>
      <c r="AI4417" s="11"/>
      <c r="AJ4417" s="11"/>
      <c r="AK4417" s="11"/>
      <c r="AL4417" s="11"/>
      <c r="AM4417" s="11"/>
    </row>
    <row r="4418" spans="17:39" x14ac:dyDescent="0.2">
      <c r="Q4418" s="11"/>
      <c r="Z4418"/>
      <c r="AA4418"/>
      <c r="AB4418"/>
      <c r="AC4418"/>
      <c r="AD4418"/>
      <c r="AE4418"/>
      <c r="AH4418" s="11"/>
      <c r="AI4418" s="11"/>
      <c r="AJ4418" s="11"/>
      <c r="AK4418" s="11"/>
      <c r="AL4418" s="11"/>
      <c r="AM4418" s="11"/>
    </row>
    <row r="4419" spans="17:39" x14ac:dyDescent="0.2">
      <c r="Q4419" s="11"/>
      <c r="Z4419"/>
      <c r="AA4419"/>
      <c r="AB4419"/>
      <c r="AC4419"/>
      <c r="AD4419"/>
      <c r="AE4419"/>
      <c r="AH4419" s="11"/>
      <c r="AI4419" s="11"/>
      <c r="AJ4419" s="11"/>
      <c r="AK4419" s="11"/>
      <c r="AL4419" s="11"/>
      <c r="AM4419" s="11"/>
    </row>
    <row r="4420" spans="17:39" x14ac:dyDescent="0.2">
      <c r="Q4420" s="11"/>
      <c r="Z4420"/>
      <c r="AA4420"/>
      <c r="AB4420"/>
      <c r="AC4420"/>
      <c r="AD4420"/>
      <c r="AE4420"/>
      <c r="AH4420" s="11"/>
      <c r="AI4420" s="11"/>
      <c r="AJ4420" s="11"/>
      <c r="AK4420" s="11"/>
      <c r="AL4420" s="11"/>
      <c r="AM4420" s="11"/>
    </row>
    <row r="4421" spans="17:39" x14ac:dyDescent="0.2">
      <c r="Q4421" s="11"/>
      <c r="Z4421"/>
      <c r="AA4421"/>
      <c r="AB4421"/>
      <c r="AC4421"/>
      <c r="AD4421"/>
      <c r="AE4421"/>
      <c r="AH4421" s="11"/>
      <c r="AI4421" s="11"/>
      <c r="AJ4421" s="11"/>
      <c r="AK4421" s="11"/>
      <c r="AL4421" s="11"/>
      <c r="AM4421" s="11"/>
    </row>
    <row r="4422" spans="17:39" x14ac:dyDescent="0.2">
      <c r="Q4422" s="11"/>
      <c r="Z4422"/>
      <c r="AA4422"/>
      <c r="AB4422"/>
      <c r="AC4422"/>
      <c r="AD4422"/>
      <c r="AE4422"/>
      <c r="AH4422" s="11"/>
      <c r="AI4422" s="11"/>
      <c r="AJ4422" s="11"/>
      <c r="AK4422" s="11"/>
      <c r="AL4422" s="11"/>
      <c r="AM4422" s="11"/>
    </row>
    <row r="4423" spans="17:39" x14ac:dyDescent="0.2">
      <c r="Q4423" s="11"/>
      <c r="Z4423"/>
      <c r="AA4423"/>
      <c r="AB4423"/>
      <c r="AC4423"/>
      <c r="AD4423"/>
      <c r="AE4423"/>
      <c r="AH4423" s="11"/>
      <c r="AI4423" s="11"/>
      <c r="AJ4423" s="11"/>
      <c r="AK4423" s="11"/>
      <c r="AL4423" s="11"/>
      <c r="AM4423" s="11"/>
    </row>
    <row r="4424" spans="17:39" x14ac:dyDescent="0.2">
      <c r="Q4424" s="11"/>
      <c r="Z4424"/>
      <c r="AA4424"/>
      <c r="AB4424"/>
      <c r="AC4424"/>
      <c r="AD4424"/>
      <c r="AE4424"/>
      <c r="AH4424" s="11"/>
      <c r="AI4424" s="11"/>
      <c r="AJ4424" s="11"/>
      <c r="AK4424" s="11"/>
      <c r="AL4424" s="11"/>
      <c r="AM4424" s="11"/>
    </row>
    <row r="4425" spans="17:39" x14ac:dyDescent="0.2">
      <c r="Q4425" s="11"/>
      <c r="Z4425"/>
      <c r="AA4425"/>
      <c r="AB4425"/>
      <c r="AC4425"/>
      <c r="AD4425"/>
      <c r="AE4425"/>
      <c r="AH4425" s="11"/>
      <c r="AI4425" s="11"/>
      <c r="AJ4425" s="11"/>
      <c r="AK4425" s="11"/>
      <c r="AL4425" s="11"/>
      <c r="AM4425" s="11"/>
    </row>
    <row r="4426" spans="17:39" x14ac:dyDescent="0.2">
      <c r="Q4426" s="11"/>
      <c r="Z4426"/>
      <c r="AA4426"/>
      <c r="AB4426"/>
      <c r="AC4426"/>
      <c r="AD4426"/>
      <c r="AE4426"/>
      <c r="AH4426" s="11"/>
      <c r="AI4426" s="11"/>
      <c r="AJ4426" s="11"/>
      <c r="AK4426" s="11"/>
      <c r="AL4426" s="11"/>
      <c r="AM4426" s="11"/>
    </row>
    <row r="4427" spans="17:39" x14ac:dyDescent="0.2">
      <c r="Q4427" s="11"/>
      <c r="Z4427"/>
      <c r="AA4427"/>
      <c r="AB4427"/>
      <c r="AC4427"/>
      <c r="AD4427"/>
      <c r="AE4427"/>
      <c r="AH4427" s="11"/>
      <c r="AI4427" s="11"/>
      <c r="AJ4427" s="11"/>
      <c r="AK4427" s="11"/>
      <c r="AL4427" s="11"/>
      <c r="AM4427" s="11"/>
    </row>
    <row r="4428" spans="17:39" x14ac:dyDescent="0.2">
      <c r="Q4428" s="11"/>
      <c r="Z4428"/>
      <c r="AA4428"/>
      <c r="AB4428"/>
      <c r="AC4428"/>
      <c r="AD4428"/>
      <c r="AE4428"/>
      <c r="AH4428" s="11"/>
      <c r="AI4428" s="11"/>
      <c r="AJ4428" s="11"/>
      <c r="AK4428" s="11"/>
      <c r="AL4428" s="11"/>
      <c r="AM4428" s="11"/>
    </row>
    <row r="4429" spans="17:39" x14ac:dyDescent="0.2">
      <c r="Q4429" s="11"/>
      <c r="Z4429"/>
      <c r="AA4429"/>
      <c r="AB4429"/>
      <c r="AC4429"/>
      <c r="AD4429"/>
      <c r="AE4429"/>
      <c r="AH4429" s="11"/>
      <c r="AI4429" s="11"/>
      <c r="AJ4429" s="11"/>
      <c r="AK4429" s="11"/>
      <c r="AL4429" s="11"/>
      <c r="AM4429" s="11"/>
    </row>
    <row r="4430" spans="17:39" x14ac:dyDescent="0.2">
      <c r="Q4430" s="11"/>
      <c r="Z4430"/>
      <c r="AA4430"/>
      <c r="AB4430"/>
      <c r="AC4430"/>
      <c r="AD4430"/>
      <c r="AE4430"/>
      <c r="AH4430" s="11"/>
      <c r="AI4430" s="11"/>
      <c r="AJ4430" s="11"/>
      <c r="AK4430" s="11"/>
      <c r="AL4430" s="11"/>
      <c r="AM4430" s="11"/>
    </row>
    <row r="4431" spans="17:39" x14ac:dyDescent="0.2">
      <c r="Q4431" s="11"/>
      <c r="Z4431"/>
      <c r="AA4431"/>
      <c r="AB4431"/>
      <c r="AC4431"/>
      <c r="AD4431"/>
      <c r="AE4431"/>
      <c r="AH4431" s="11"/>
      <c r="AI4431" s="11"/>
      <c r="AJ4431" s="11"/>
      <c r="AK4431" s="11"/>
      <c r="AL4431" s="11"/>
      <c r="AM4431" s="11"/>
    </row>
    <row r="4432" spans="17:39" x14ac:dyDescent="0.2">
      <c r="Q4432" s="11"/>
      <c r="Z4432"/>
      <c r="AA4432"/>
      <c r="AB4432"/>
      <c r="AC4432"/>
      <c r="AD4432"/>
      <c r="AE4432"/>
      <c r="AH4432" s="11"/>
      <c r="AI4432" s="11"/>
      <c r="AJ4432" s="11"/>
      <c r="AK4432" s="11"/>
      <c r="AL4432" s="11"/>
      <c r="AM4432" s="11"/>
    </row>
    <row r="4433" spans="17:39" x14ac:dyDescent="0.2">
      <c r="Q4433" s="11"/>
      <c r="Z4433"/>
      <c r="AA4433"/>
      <c r="AB4433"/>
      <c r="AC4433"/>
      <c r="AD4433"/>
      <c r="AE4433"/>
      <c r="AH4433" s="11"/>
      <c r="AI4433" s="11"/>
      <c r="AJ4433" s="11"/>
      <c r="AK4433" s="11"/>
      <c r="AL4433" s="11"/>
      <c r="AM4433" s="11"/>
    </row>
    <row r="4434" spans="17:39" x14ac:dyDescent="0.2">
      <c r="Q4434" s="11"/>
      <c r="Z4434"/>
      <c r="AA4434"/>
      <c r="AB4434"/>
      <c r="AC4434"/>
      <c r="AD4434"/>
      <c r="AE4434"/>
      <c r="AH4434" s="11"/>
      <c r="AI4434" s="11"/>
      <c r="AJ4434" s="11"/>
      <c r="AK4434" s="11"/>
      <c r="AL4434" s="11"/>
      <c r="AM4434" s="11"/>
    </row>
    <row r="4435" spans="17:39" x14ac:dyDescent="0.2">
      <c r="Q4435" s="11"/>
      <c r="Z4435"/>
      <c r="AA4435"/>
      <c r="AB4435"/>
      <c r="AC4435"/>
      <c r="AD4435"/>
      <c r="AE4435"/>
      <c r="AH4435" s="11"/>
      <c r="AI4435" s="11"/>
      <c r="AJ4435" s="11"/>
      <c r="AK4435" s="11"/>
      <c r="AL4435" s="11"/>
      <c r="AM4435" s="11"/>
    </row>
    <row r="4436" spans="17:39" x14ac:dyDescent="0.2">
      <c r="Q4436" s="11"/>
      <c r="Z4436"/>
      <c r="AA4436"/>
      <c r="AB4436"/>
      <c r="AC4436"/>
      <c r="AD4436"/>
      <c r="AE4436"/>
      <c r="AH4436" s="11"/>
      <c r="AI4436" s="11"/>
      <c r="AJ4436" s="11"/>
      <c r="AK4436" s="11"/>
      <c r="AL4436" s="11"/>
      <c r="AM4436" s="11"/>
    </row>
    <row r="4437" spans="17:39" x14ac:dyDescent="0.2">
      <c r="Q4437" s="11"/>
      <c r="Z4437"/>
      <c r="AA4437"/>
      <c r="AB4437"/>
      <c r="AC4437"/>
      <c r="AD4437"/>
      <c r="AE4437"/>
      <c r="AH4437" s="11"/>
      <c r="AI4437" s="11"/>
      <c r="AJ4437" s="11"/>
      <c r="AK4437" s="11"/>
      <c r="AL4437" s="11"/>
      <c r="AM4437" s="11"/>
    </row>
    <row r="4438" spans="17:39" x14ac:dyDescent="0.2">
      <c r="Q4438" s="11"/>
      <c r="Z4438"/>
      <c r="AA4438"/>
      <c r="AB4438"/>
      <c r="AC4438"/>
      <c r="AD4438"/>
      <c r="AE4438"/>
      <c r="AH4438" s="11"/>
      <c r="AI4438" s="11"/>
      <c r="AJ4438" s="11"/>
      <c r="AK4438" s="11"/>
      <c r="AL4438" s="11"/>
      <c r="AM4438" s="11"/>
    </row>
    <row r="4439" spans="17:39" x14ac:dyDescent="0.2">
      <c r="Q4439" s="11"/>
      <c r="Z4439"/>
      <c r="AA4439"/>
      <c r="AB4439"/>
      <c r="AC4439"/>
      <c r="AD4439"/>
      <c r="AE4439"/>
      <c r="AH4439" s="11"/>
      <c r="AI4439" s="11"/>
      <c r="AJ4439" s="11"/>
      <c r="AK4439" s="11"/>
      <c r="AL4439" s="11"/>
      <c r="AM4439" s="11"/>
    </row>
    <row r="4440" spans="17:39" x14ac:dyDescent="0.2">
      <c r="Q4440" s="11"/>
      <c r="Z4440"/>
      <c r="AA4440"/>
      <c r="AB4440"/>
      <c r="AC4440"/>
      <c r="AD4440"/>
      <c r="AE4440"/>
      <c r="AH4440" s="11"/>
      <c r="AI4440" s="11"/>
      <c r="AJ4440" s="11"/>
      <c r="AK4440" s="11"/>
      <c r="AL4440" s="11"/>
      <c r="AM4440" s="11"/>
    </row>
    <row r="4441" spans="17:39" x14ac:dyDescent="0.2">
      <c r="Q4441" s="11"/>
      <c r="Z4441"/>
      <c r="AA4441"/>
      <c r="AB4441"/>
      <c r="AC4441"/>
      <c r="AD4441"/>
      <c r="AE4441"/>
      <c r="AH4441" s="11"/>
      <c r="AI4441" s="11"/>
      <c r="AJ4441" s="11"/>
      <c r="AK4441" s="11"/>
      <c r="AL4441" s="11"/>
      <c r="AM4441" s="11"/>
    </row>
    <row r="4442" spans="17:39" x14ac:dyDescent="0.2">
      <c r="Q4442" s="11"/>
      <c r="Z4442"/>
      <c r="AA4442"/>
      <c r="AB4442"/>
      <c r="AC4442"/>
      <c r="AD4442"/>
      <c r="AE4442"/>
      <c r="AH4442" s="11"/>
      <c r="AI4442" s="11"/>
      <c r="AJ4442" s="11"/>
      <c r="AK4442" s="11"/>
      <c r="AL4442" s="11"/>
      <c r="AM4442" s="11"/>
    </row>
    <row r="4443" spans="17:39" x14ac:dyDescent="0.2">
      <c r="Q4443" s="11"/>
      <c r="Z4443"/>
      <c r="AA4443"/>
      <c r="AB4443"/>
      <c r="AC4443"/>
      <c r="AD4443"/>
      <c r="AE4443"/>
      <c r="AH4443" s="11"/>
      <c r="AI4443" s="11"/>
      <c r="AJ4443" s="11"/>
      <c r="AK4443" s="11"/>
      <c r="AL4443" s="11"/>
      <c r="AM4443" s="11"/>
    </row>
    <row r="4444" spans="17:39" x14ac:dyDescent="0.2">
      <c r="Q4444" s="11"/>
      <c r="Z4444"/>
      <c r="AA4444"/>
      <c r="AB4444"/>
      <c r="AC4444"/>
      <c r="AD4444"/>
      <c r="AE4444"/>
      <c r="AH4444" s="11"/>
      <c r="AI4444" s="11"/>
      <c r="AJ4444" s="11"/>
      <c r="AK4444" s="11"/>
      <c r="AL4444" s="11"/>
      <c r="AM4444" s="11"/>
    </row>
    <row r="4445" spans="17:39" x14ac:dyDescent="0.2">
      <c r="Q4445" s="11"/>
      <c r="Z4445"/>
      <c r="AA4445"/>
      <c r="AB4445"/>
      <c r="AC4445"/>
      <c r="AD4445"/>
      <c r="AE4445"/>
      <c r="AH4445" s="11"/>
      <c r="AI4445" s="11"/>
      <c r="AJ4445" s="11"/>
      <c r="AK4445" s="11"/>
      <c r="AL4445" s="11"/>
      <c r="AM4445" s="11"/>
    </row>
    <row r="4446" spans="17:39" x14ac:dyDescent="0.2">
      <c r="Q4446" s="11"/>
      <c r="Z4446"/>
      <c r="AA4446"/>
      <c r="AB4446"/>
      <c r="AC4446"/>
      <c r="AD4446"/>
      <c r="AE4446"/>
      <c r="AH4446" s="11"/>
      <c r="AI4446" s="11"/>
      <c r="AJ4446" s="11"/>
      <c r="AK4446" s="11"/>
      <c r="AL4446" s="11"/>
      <c r="AM4446" s="11"/>
    </row>
    <row r="4447" spans="17:39" x14ac:dyDescent="0.2">
      <c r="Q4447" s="11"/>
      <c r="Z4447"/>
      <c r="AA4447"/>
      <c r="AB4447"/>
      <c r="AC4447"/>
      <c r="AD4447"/>
      <c r="AE4447"/>
      <c r="AH4447" s="11"/>
      <c r="AI4447" s="11"/>
      <c r="AJ4447" s="11"/>
      <c r="AK4447" s="11"/>
      <c r="AL4447" s="11"/>
      <c r="AM4447" s="11"/>
    </row>
    <row r="4448" spans="17:39" x14ac:dyDescent="0.2">
      <c r="Q4448" s="11"/>
      <c r="Z4448"/>
      <c r="AA4448"/>
      <c r="AB4448"/>
      <c r="AC4448"/>
      <c r="AD4448"/>
      <c r="AE4448"/>
      <c r="AH4448" s="11"/>
      <c r="AI4448" s="11"/>
      <c r="AJ4448" s="11"/>
      <c r="AK4448" s="11"/>
      <c r="AL4448" s="11"/>
      <c r="AM4448" s="11"/>
    </row>
    <row r="4449" spans="17:39" x14ac:dyDescent="0.2">
      <c r="Q4449" s="11"/>
      <c r="Z4449"/>
      <c r="AA4449"/>
      <c r="AB4449"/>
      <c r="AC4449"/>
      <c r="AD4449"/>
      <c r="AE4449"/>
      <c r="AH4449" s="11"/>
      <c r="AI4449" s="11"/>
      <c r="AJ4449" s="11"/>
      <c r="AK4449" s="11"/>
      <c r="AL4449" s="11"/>
      <c r="AM4449" s="11"/>
    </row>
    <row r="4450" spans="17:39" x14ac:dyDescent="0.2">
      <c r="Q4450" s="11"/>
      <c r="Z4450"/>
      <c r="AA4450"/>
      <c r="AB4450"/>
      <c r="AC4450"/>
      <c r="AD4450"/>
      <c r="AE4450"/>
      <c r="AH4450" s="11"/>
      <c r="AI4450" s="11"/>
      <c r="AJ4450" s="11"/>
      <c r="AK4450" s="11"/>
      <c r="AL4450" s="11"/>
      <c r="AM4450" s="11"/>
    </row>
    <row r="4451" spans="17:39" x14ac:dyDescent="0.2">
      <c r="Q4451" s="11"/>
      <c r="Z4451"/>
      <c r="AA4451"/>
      <c r="AB4451"/>
      <c r="AC4451"/>
      <c r="AD4451"/>
      <c r="AE4451"/>
      <c r="AH4451" s="11"/>
      <c r="AI4451" s="11"/>
      <c r="AJ4451" s="11"/>
      <c r="AK4451" s="11"/>
      <c r="AL4451" s="11"/>
      <c r="AM4451" s="11"/>
    </row>
    <row r="4452" spans="17:39" x14ac:dyDescent="0.2">
      <c r="Q4452" s="11"/>
      <c r="Z4452"/>
      <c r="AA4452"/>
      <c r="AB4452"/>
      <c r="AC4452"/>
      <c r="AD4452"/>
      <c r="AE4452"/>
      <c r="AH4452" s="11"/>
      <c r="AI4452" s="11"/>
      <c r="AJ4452" s="11"/>
      <c r="AK4452" s="11"/>
      <c r="AL4452" s="11"/>
      <c r="AM4452" s="11"/>
    </row>
    <row r="4453" spans="17:39" x14ac:dyDescent="0.2">
      <c r="Q4453" s="11"/>
      <c r="Z4453"/>
      <c r="AA4453"/>
      <c r="AB4453"/>
      <c r="AC4453"/>
      <c r="AD4453"/>
      <c r="AE4453"/>
      <c r="AH4453" s="11"/>
      <c r="AI4453" s="11"/>
      <c r="AJ4453" s="11"/>
      <c r="AK4453" s="11"/>
      <c r="AL4453" s="11"/>
      <c r="AM4453" s="11"/>
    </row>
    <row r="4454" spans="17:39" x14ac:dyDescent="0.2">
      <c r="Q4454" s="11"/>
      <c r="Z4454"/>
      <c r="AA4454"/>
      <c r="AB4454"/>
      <c r="AC4454"/>
      <c r="AD4454"/>
      <c r="AE4454"/>
      <c r="AH4454" s="11"/>
      <c r="AI4454" s="11"/>
      <c r="AJ4454" s="11"/>
      <c r="AK4454" s="11"/>
      <c r="AL4454" s="11"/>
      <c r="AM4454" s="11"/>
    </row>
    <row r="4455" spans="17:39" x14ac:dyDescent="0.2">
      <c r="Q4455" s="11"/>
      <c r="Z4455"/>
      <c r="AA4455"/>
      <c r="AB4455"/>
      <c r="AC4455"/>
      <c r="AD4455"/>
      <c r="AE4455"/>
      <c r="AH4455" s="11"/>
      <c r="AI4455" s="11"/>
      <c r="AJ4455" s="11"/>
      <c r="AK4455" s="11"/>
      <c r="AL4455" s="11"/>
      <c r="AM4455" s="11"/>
    </row>
    <row r="4456" spans="17:39" x14ac:dyDescent="0.2">
      <c r="Q4456" s="11"/>
      <c r="Z4456"/>
      <c r="AA4456"/>
      <c r="AB4456"/>
      <c r="AC4456"/>
      <c r="AD4456"/>
      <c r="AE4456"/>
      <c r="AH4456" s="11"/>
      <c r="AI4456" s="11"/>
      <c r="AJ4456" s="11"/>
      <c r="AK4456" s="11"/>
      <c r="AL4456" s="11"/>
      <c r="AM4456" s="11"/>
    </row>
    <row r="4457" spans="17:39" x14ac:dyDescent="0.2">
      <c r="Q4457" s="11"/>
      <c r="Z4457"/>
      <c r="AA4457"/>
      <c r="AB4457"/>
      <c r="AC4457"/>
      <c r="AD4457"/>
      <c r="AE4457"/>
      <c r="AH4457" s="11"/>
      <c r="AI4457" s="11"/>
      <c r="AJ4457" s="11"/>
      <c r="AK4457" s="11"/>
      <c r="AL4457" s="11"/>
      <c r="AM4457" s="11"/>
    </row>
    <row r="4458" spans="17:39" x14ac:dyDescent="0.2">
      <c r="Q4458" s="11"/>
      <c r="Z4458"/>
      <c r="AA4458"/>
      <c r="AB4458"/>
      <c r="AC4458"/>
      <c r="AD4458"/>
      <c r="AE4458"/>
      <c r="AH4458" s="11"/>
      <c r="AI4458" s="11"/>
      <c r="AJ4458" s="11"/>
      <c r="AK4458" s="11"/>
      <c r="AL4458" s="11"/>
      <c r="AM4458" s="11"/>
    </row>
    <row r="4459" spans="17:39" x14ac:dyDescent="0.2">
      <c r="Q4459" s="11"/>
      <c r="Z4459"/>
      <c r="AA4459"/>
      <c r="AB4459"/>
      <c r="AC4459"/>
      <c r="AD4459"/>
      <c r="AE4459"/>
      <c r="AH4459" s="11"/>
      <c r="AI4459" s="11"/>
      <c r="AJ4459" s="11"/>
      <c r="AK4459" s="11"/>
      <c r="AL4459" s="11"/>
      <c r="AM4459" s="11"/>
    </row>
    <row r="4460" spans="17:39" x14ac:dyDescent="0.2">
      <c r="Q4460" s="11"/>
      <c r="Z4460"/>
      <c r="AA4460"/>
      <c r="AB4460"/>
      <c r="AC4460"/>
      <c r="AD4460"/>
      <c r="AE4460"/>
      <c r="AH4460" s="11"/>
      <c r="AI4460" s="11"/>
      <c r="AJ4460" s="11"/>
      <c r="AK4460" s="11"/>
      <c r="AL4460" s="11"/>
      <c r="AM4460" s="11"/>
    </row>
    <row r="4461" spans="17:39" x14ac:dyDescent="0.2">
      <c r="Q4461" s="11"/>
      <c r="Z4461"/>
      <c r="AA4461"/>
      <c r="AB4461"/>
      <c r="AC4461"/>
      <c r="AD4461"/>
      <c r="AE4461"/>
      <c r="AH4461" s="11"/>
      <c r="AI4461" s="11"/>
      <c r="AJ4461" s="11"/>
      <c r="AK4461" s="11"/>
      <c r="AL4461" s="11"/>
      <c r="AM4461" s="11"/>
    </row>
    <row r="4462" spans="17:39" x14ac:dyDescent="0.2">
      <c r="Q4462" s="11"/>
      <c r="Z4462"/>
      <c r="AA4462"/>
      <c r="AB4462"/>
      <c r="AC4462"/>
      <c r="AD4462"/>
      <c r="AE4462"/>
      <c r="AH4462" s="11"/>
      <c r="AI4462" s="11"/>
      <c r="AJ4462" s="11"/>
      <c r="AK4462" s="11"/>
      <c r="AL4462" s="11"/>
      <c r="AM4462" s="11"/>
    </row>
    <row r="4463" spans="17:39" x14ac:dyDescent="0.2">
      <c r="Q4463" s="11"/>
      <c r="Z4463"/>
      <c r="AA4463"/>
      <c r="AB4463"/>
      <c r="AC4463"/>
      <c r="AD4463"/>
      <c r="AE4463"/>
      <c r="AH4463" s="11"/>
      <c r="AI4463" s="11"/>
      <c r="AJ4463" s="11"/>
      <c r="AK4463" s="11"/>
      <c r="AL4463" s="11"/>
      <c r="AM4463" s="11"/>
    </row>
    <row r="4464" spans="17:39" x14ac:dyDescent="0.2">
      <c r="Q4464" s="11"/>
      <c r="Z4464"/>
      <c r="AA4464"/>
      <c r="AB4464"/>
      <c r="AC4464"/>
      <c r="AD4464"/>
      <c r="AE4464"/>
      <c r="AH4464" s="11"/>
      <c r="AI4464" s="11"/>
      <c r="AJ4464" s="11"/>
      <c r="AK4464" s="11"/>
      <c r="AL4464" s="11"/>
      <c r="AM4464" s="11"/>
    </row>
    <row r="4465" spans="17:39" x14ac:dyDescent="0.2">
      <c r="Q4465" s="11"/>
      <c r="Z4465"/>
      <c r="AA4465"/>
      <c r="AB4465"/>
      <c r="AC4465"/>
      <c r="AD4465"/>
      <c r="AE4465"/>
      <c r="AH4465" s="11"/>
      <c r="AI4465" s="11"/>
      <c r="AJ4465" s="11"/>
      <c r="AK4465" s="11"/>
      <c r="AL4465" s="11"/>
      <c r="AM4465" s="11"/>
    </row>
    <row r="4466" spans="17:39" x14ac:dyDescent="0.2">
      <c r="Q4466" s="11"/>
      <c r="Z4466"/>
      <c r="AA4466"/>
      <c r="AB4466"/>
      <c r="AC4466"/>
      <c r="AD4466"/>
      <c r="AE4466"/>
      <c r="AH4466" s="11"/>
      <c r="AI4466" s="11"/>
      <c r="AJ4466" s="11"/>
      <c r="AK4466" s="11"/>
      <c r="AL4466" s="11"/>
      <c r="AM4466" s="11"/>
    </row>
    <row r="4467" spans="17:39" x14ac:dyDescent="0.2">
      <c r="Q4467" s="11"/>
      <c r="Z4467"/>
      <c r="AA4467"/>
      <c r="AB4467"/>
      <c r="AC4467"/>
      <c r="AD4467"/>
      <c r="AE4467"/>
      <c r="AH4467" s="11"/>
      <c r="AI4467" s="11"/>
      <c r="AJ4467" s="11"/>
      <c r="AK4467" s="11"/>
      <c r="AL4467" s="11"/>
      <c r="AM4467" s="11"/>
    </row>
    <row r="4468" spans="17:39" x14ac:dyDescent="0.2">
      <c r="Q4468" s="11"/>
      <c r="Z4468"/>
      <c r="AA4468"/>
      <c r="AB4468"/>
      <c r="AC4468"/>
      <c r="AD4468"/>
      <c r="AE4468"/>
      <c r="AH4468" s="11"/>
      <c r="AI4468" s="11"/>
      <c r="AJ4468" s="11"/>
      <c r="AK4468" s="11"/>
      <c r="AL4468" s="11"/>
      <c r="AM4468" s="11"/>
    </row>
    <row r="4469" spans="17:39" x14ac:dyDescent="0.2">
      <c r="Q4469" s="11"/>
      <c r="Z4469"/>
      <c r="AA4469"/>
      <c r="AB4469"/>
      <c r="AC4469"/>
      <c r="AD4469"/>
      <c r="AE4469"/>
      <c r="AH4469" s="11"/>
      <c r="AI4469" s="11"/>
      <c r="AJ4469" s="11"/>
      <c r="AK4469" s="11"/>
      <c r="AL4469" s="11"/>
      <c r="AM4469" s="11"/>
    </row>
    <row r="4470" spans="17:39" x14ac:dyDescent="0.2">
      <c r="Q4470" s="11"/>
      <c r="Z4470"/>
      <c r="AA4470"/>
      <c r="AB4470"/>
      <c r="AC4470"/>
      <c r="AD4470"/>
      <c r="AE4470"/>
      <c r="AH4470" s="11"/>
      <c r="AI4470" s="11"/>
      <c r="AJ4470" s="11"/>
      <c r="AK4470" s="11"/>
      <c r="AL4470" s="11"/>
      <c r="AM4470" s="11"/>
    </row>
    <row r="4471" spans="17:39" x14ac:dyDescent="0.2">
      <c r="Q4471" s="11"/>
      <c r="Z4471"/>
      <c r="AA4471"/>
      <c r="AB4471"/>
      <c r="AC4471"/>
      <c r="AD4471"/>
      <c r="AE4471"/>
      <c r="AH4471" s="11"/>
      <c r="AI4471" s="11"/>
      <c r="AJ4471" s="11"/>
      <c r="AK4471" s="11"/>
      <c r="AL4471" s="11"/>
      <c r="AM4471" s="11"/>
    </row>
    <row r="4472" spans="17:39" x14ac:dyDescent="0.2">
      <c r="Q4472" s="11"/>
      <c r="Z4472"/>
      <c r="AA4472"/>
      <c r="AB4472"/>
      <c r="AC4472"/>
      <c r="AD4472"/>
      <c r="AE4472"/>
      <c r="AH4472" s="11"/>
      <c r="AI4472" s="11"/>
      <c r="AJ4472" s="11"/>
      <c r="AK4472" s="11"/>
      <c r="AL4472" s="11"/>
      <c r="AM4472" s="11"/>
    </row>
    <row r="4473" spans="17:39" x14ac:dyDescent="0.2">
      <c r="Q4473" s="11"/>
      <c r="Z4473"/>
      <c r="AA4473"/>
      <c r="AB4473"/>
      <c r="AC4473"/>
      <c r="AD4473"/>
      <c r="AE4473"/>
      <c r="AH4473" s="11"/>
      <c r="AI4473" s="11"/>
      <c r="AJ4473" s="11"/>
      <c r="AK4473" s="11"/>
      <c r="AL4473" s="11"/>
      <c r="AM4473" s="11"/>
    </row>
    <row r="4474" spans="17:39" x14ac:dyDescent="0.2">
      <c r="Q4474" s="11"/>
      <c r="Z4474"/>
      <c r="AA4474"/>
      <c r="AB4474"/>
      <c r="AC4474"/>
      <c r="AD4474"/>
      <c r="AE4474"/>
      <c r="AH4474" s="11"/>
      <c r="AI4474" s="11"/>
      <c r="AJ4474" s="11"/>
      <c r="AK4474" s="11"/>
      <c r="AL4474" s="11"/>
      <c r="AM4474" s="11"/>
    </row>
    <row r="4475" spans="17:39" x14ac:dyDescent="0.2">
      <c r="Q4475" s="11"/>
      <c r="Z4475"/>
      <c r="AA4475"/>
      <c r="AB4475"/>
      <c r="AC4475"/>
      <c r="AD4475"/>
      <c r="AE4475"/>
      <c r="AH4475" s="11"/>
      <c r="AI4475" s="11"/>
      <c r="AJ4475" s="11"/>
      <c r="AK4475" s="11"/>
      <c r="AL4475" s="11"/>
      <c r="AM4475" s="11"/>
    </row>
    <row r="4476" spans="17:39" x14ac:dyDescent="0.2">
      <c r="Q4476" s="11"/>
      <c r="Z4476"/>
      <c r="AA4476"/>
      <c r="AB4476"/>
      <c r="AC4476"/>
      <c r="AD4476"/>
      <c r="AE4476"/>
      <c r="AH4476" s="11"/>
      <c r="AI4476" s="11"/>
      <c r="AJ4476" s="11"/>
      <c r="AK4476" s="11"/>
      <c r="AL4476" s="11"/>
      <c r="AM4476" s="11"/>
    </row>
    <row r="4477" spans="17:39" x14ac:dyDescent="0.2">
      <c r="Q4477" s="11"/>
      <c r="Z4477"/>
      <c r="AA4477"/>
      <c r="AB4477"/>
      <c r="AC4477"/>
      <c r="AD4477"/>
      <c r="AE4477"/>
      <c r="AH4477" s="11"/>
      <c r="AI4477" s="11"/>
      <c r="AJ4477" s="11"/>
      <c r="AK4477" s="11"/>
      <c r="AL4477" s="11"/>
      <c r="AM4477" s="11"/>
    </row>
    <row r="4478" spans="17:39" x14ac:dyDescent="0.2">
      <c r="Q4478" s="11"/>
      <c r="Z4478"/>
      <c r="AA4478"/>
      <c r="AB4478"/>
      <c r="AC4478"/>
      <c r="AD4478"/>
      <c r="AE4478"/>
      <c r="AH4478" s="11"/>
      <c r="AI4478" s="11"/>
      <c r="AJ4478" s="11"/>
      <c r="AK4478" s="11"/>
      <c r="AL4478" s="11"/>
      <c r="AM4478" s="11"/>
    </row>
    <row r="4479" spans="17:39" x14ac:dyDescent="0.2">
      <c r="Q4479" s="11"/>
      <c r="Z4479"/>
      <c r="AA4479"/>
      <c r="AB4479"/>
      <c r="AC4479"/>
      <c r="AD4479"/>
      <c r="AE4479"/>
      <c r="AH4479" s="11"/>
      <c r="AI4479" s="11"/>
      <c r="AJ4479" s="11"/>
      <c r="AK4479" s="11"/>
      <c r="AL4479" s="11"/>
      <c r="AM4479" s="11"/>
    </row>
    <row r="4480" spans="17:39" x14ac:dyDescent="0.2">
      <c r="Q4480" s="11"/>
      <c r="Z4480"/>
      <c r="AA4480"/>
      <c r="AB4480"/>
      <c r="AC4480"/>
      <c r="AD4480"/>
      <c r="AE4480"/>
      <c r="AH4480" s="11"/>
      <c r="AI4480" s="11"/>
      <c r="AJ4480" s="11"/>
      <c r="AK4480" s="11"/>
      <c r="AL4480" s="11"/>
      <c r="AM4480" s="11"/>
    </row>
    <row r="4481" spans="17:39" x14ac:dyDescent="0.2">
      <c r="Q4481" s="11"/>
      <c r="Z4481"/>
      <c r="AA4481"/>
      <c r="AB4481"/>
      <c r="AC4481"/>
      <c r="AD4481"/>
      <c r="AE4481"/>
      <c r="AH4481" s="11"/>
      <c r="AI4481" s="11"/>
      <c r="AJ4481" s="11"/>
      <c r="AK4481" s="11"/>
      <c r="AL4481" s="11"/>
      <c r="AM4481" s="11"/>
    </row>
    <row r="4482" spans="17:39" x14ac:dyDescent="0.2">
      <c r="Q4482" s="11"/>
      <c r="Z4482"/>
      <c r="AA4482"/>
      <c r="AB4482"/>
      <c r="AC4482"/>
      <c r="AD4482"/>
      <c r="AE4482"/>
      <c r="AH4482" s="11"/>
      <c r="AI4482" s="11"/>
      <c r="AJ4482" s="11"/>
      <c r="AK4482" s="11"/>
      <c r="AL4482" s="11"/>
      <c r="AM4482" s="11"/>
    </row>
    <row r="4483" spans="17:39" x14ac:dyDescent="0.2">
      <c r="Q4483" s="11"/>
      <c r="Z4483"/>
      <c r="AA4483"/>
      <c r="AB4483"/>
      <c r="AC4483"/>
      <c r="AD4483"/>
      <c r="AE4483"/>
      <c r="AH4483" s="11"/>
      <c r="AI4483" s="11"/>
      <c r="AJ4483" s="11"/>
      <c r="AK4483" s="11"/>
      <c r="AL4483" s="11"/>
      <c r="AM4483" s="11"/>
    </row>
    <row r="4484" spans="17:39" x14ac:dyDescent="0.2">
      <c r="Q4484" s="11"/>
      <c r="Z4484"/>
      <c r="AA4484"/>
      <c r="AB4484"/>
      <c r="AC4484"/>
      <c r="AD4484"/>
      <c r="AE4484"/>
      <c r="AH4484" s="11"/>
      <c r="AI4484" s="11"/>
      <c r="AJ4484" s="11"/>
      <c r="AK4484" s="11"/>
      <c r="AL4484" s="11"/>
      <c r="AM4484" s="11"/>
    </row>
    <row r="4485" spans="17:39" x14ac:dyDescent="0.2">
      <c r="Q4485" s="11"/>
      <c r="Z4485"/>
      <c r="AA4485"/>
      <c r="AB4485"/>
      <c r="AC4485"/>
      <c r="AD4485"/>
      <c r="AE4485"/>
      <c r="AH4485" s="11"/>
      <c r="AI4485" s="11"/>
      <c r="AJ4485" s="11"/>
      <c r="AK4485" s="11"/>
      <c r="AL4485" s="11"/>
      <c r="AM4485" s="11"/>
    </row>
    <row r="4486" spans="17:39" x14ac:dyDescent="0.2">
      <c r="Q4486" s="11"/>
      <c r="Z4486"/>
      <c r="AA4486"/>
      <c r="AB4486"/>
      <c r="AC4486"/>
      <c r="AD4486"/>
      <c r="AE4486"/>
      <c r="AH4486" s="11"/>
      <c r="AI4486" s="11"/>
      <c r="AJ4486" s="11"/>
      <c r="AK4486" s="11"/>
      <c r="AL4486" s="11"/>
      <c r="AM4486" s="11"/>
    </row>
    <row r="4487" spans="17:39" x14ac:dyDescent="0.2">
      <c r="Q4487" s="11"/>
      <c r="Z4487"/>
      <c r="AA4487"/>
      <c r="AB4487"/>
      <c r="AC4487"/>
      <c r="AD4487"/>
      <c r="AE4487"/>
      <c r="AH4487" s="11"/>
      <c r="AI4487" s="11"/>
      <c r="AJ4487" s="11"/>
      <c r="AK4487" s="11"/>
      <c r="AL4487" s="11"/>
      <c r="AM4487" s="11"/>
    </row>
    <row r="4488" spans="17:39" x14ac:dyDescent="0.2">
      <c r="Q4488" s="11"/>
      <c r="Z4488"/>
      <c r="AA4488"/>
      <c r="AB4488"/>
      <c r="AC4488"/>
      <c r="AD4488"/>
      <c r="AE4488"/>
      <c r="AH4488" s="11"/>
      <c r="AI4488" s="11"/>
      <c r="AJ4488" s="11"/>
      <c r="AK4488" s="11"/>
      <c r="AL4488" s="11"/>
      <c r="AM4488" s="11"/>
    </row>
    <row r="4489" spans="17:39" x14ac:dyDescent="0.2">
      <c r="Q4489" s="11"/>
      <c r="Z4489"/>
      <c r="AA4489"/>
      <c r="AB4489"/>
      <c r="AC4489"/>
      <c r="AD4489"/>
      <c r="AE4489"/>
      <c r="AH4489" s="11"/>
      <c r="AI4489" s="11"/>
      <c r="AJ4489" s="11"/>
      <c r="AK4489" s="11"/>
      <c r="AL4489" s="11"/>
      <c r="AM4489" s="11"/>
    </row>
    <row r="4490" spans="17:39" x14ac:dyDescent="0.2">
      <c r="Q4490" s="11"/>
      <c r="Z4490"/>
      <c r="AA4490"/>
      <c r="AB4490"/>
      <c r="AC4490"/>
      <c r="AD4490"/>
      <c r="AE4490"/>
      <c r="AH4490" s="11"/>
      <c r="AI4490" s="11"/>
      <c r="AJ4490" s="11"/>
      <c r="AK4490" s="11"/>
      <c r="AL4490" s="11"/>
      <c r="AM4490" s="11"/>
    </row>
    <row r="4491" spans="17:39" x14ac:dyDescent="0.2">
      <c r="Q4491" s="11"/>
      <c r="Z4491"/>
      <c r="AA4491"/>
      <c r="AB4491"/>
      <c r="AC4491"/>
      <c r="AD4491"/>
      <c r="AE4491"/>
      <c r="AH4491" s="11"/>
      <c r="AI4491" s="11"/>
      <c r="AJ4491" s="11"/>
      <c r="AK4491" s="11"/>
      <c r="AL4491" s="11"/>
      <c r="AM4491" s="11"/>
    </row>
    <row r="4492" spans="17:39" x14ac:dyDescent="0.2">
      <c r="Q4492" s="11"/>
      <c r="Z4492"/>
      <c r="AA4492"/>
      <c r="AB4492"/>
      <c r="AC4492"/>
      <c r="AD4492"/>
      <c r="AE4492"/>
      <c r="AH4492" s="11"/>
      <c r="AI4492" s="11"/>
      <c r="AJ4492" s="11"/>
      <c r="AK4492" s="11"/>
      <c r="AL4492" s="11"/>
      <c r="AM4492" s="11"/>
    </row>
    <row r="4493" spans="17:39" x14ac:dyDescent="0.2">
      <c r="Q4493" s="11"/>
      <c r="Z4493"/>
      <c r="AA4493"/>
      <c r="AB4493"/>
      <c r="AC4493"/>
      <c r="AD4493"/>
      <c r="AE4493"/>
      <c r="AH4493" s="11"/>
      <c r="AI4493" s="11"/>
      <c r="AJ4493" s="11"/>
      <c r="AK4493" s="11"/>
      <c r="AL4493" s="11"/>
      <c r="AM4493" s="11"/>
    </row>
    <row r="4494" spans="17:39" x14ac:dyDescent="0.2">
      <c r="Q4494" s="11"/>
      <c r="Z4494"/>
      <c r="AA4494"/>
      <c r="AB4494"/>
      <c r="AC4494"/>
      <c r="AD4494"/>
      <c r="AE4494"/>
      <c r="AH4494" s="11"/>
      <c r="AI4494" s="11"/>
      <c r="AJ4494" s="11"/>
      <c r="AK4494" s="11"/>
      <c r="AL4494" s="11"/>
      <c r="AM4494" s="11"/>
    </row>
    <row r="4495" spans="17:39" x14ac:dyDescent="0.2">
      <c r="Q4495" s="11"/>
      <c r="Z4495"/>
      <c r="AA4495"/>
      <c r="AB4495"/>
      <c r="AC4495"/>
      <c r="AD4495"/>
      <c r="AE4495"/>
      <c r="AH4495" s="11"/>
      <c r="AI4495" s="11"/>
      <c r="AJ4495" s="11"/>
      <c r="AK4495" s="11"/>
      <c r="AL4495" s="11"/>
      <c r="AM4495" s="11"/>
    </row>
    <row r="4496" spans="17:39" x14ac:dyDescent="0.2">
      <c r="Q4496" s="11"/>
      <c r="Z4496"/>
      <c r="AA4496"/>
      <c r="AB4496"/>
      <c r="AC4496"/>
      <c r="AD4496"/>
      <c r="AE4496"/>
      <c r="AH4496" s="11"/>
      <c r="AI4496" s="11"/>
      <c r="AJ4496" s="11"/>
      <c r="AK4496" s="11"/>
      <c r="AL4496" s="11"/>
      <c r="AM4496" s="11"/>
    </row>
    <row r="4497" spans="17:39" x14ac:dyDescent="0.2">
      <c r="Q4497" s="11"/>
      <c r="Z4497"/>
      <c r="AA4497"/>
      <c r="AB4497"/>
      <c r="AC4497"/>
      <c r="AD4497"/>
      <c r="AE4497"/>
      <c r="AH4497" s="11"/>
      <c r="AI4497" s="11"/>
      <c r="AJ4497" s="11"/>
      <c r="AK4497" s="11"/>
      <c r="AL4497" s="11"/>
      <c r="AM4497" s="11"/>
    </row>
    <row r="4498" spans="17:39" x14ac:dyDescent="0.2">
      <c r="Q4498" s="11"/>
      <c r="Z4498"/>
      <c r="AA4498"/>
      <c r="AB4498"/>
      <c r="AC4498"/>
      <c r="AD4498"/>
      <c r="AE4498"/>
      <c r="AH4498" s="11"/>
      <c r="AI4498" s="11"/>
      <c r="AJ4498" s="11"/>
      <c r="AK4498" s="11"/>
      <c r="AL4498" s="11"/>
      <c r="AM4498" s="11"/>
    </row>
    <row r="4499" spans="17:39" x14ac:dyDescent="0.2">
      <c r="Q4499" s="11"/>
      <c r="Z4499"/>
      <c r="AA4499"/>
      <c r="AB4499"/>
      <c r="AC4499"/>
      <c r="AD4499"/>
      <c r="AE4499"/>
      <c r="AH4499" s="11"/>
      <c r="AI4499" s="11"/>
      <c r="AJ4499" s="11"/>
      <c r="AK4499" s="11"/>
      <c r="AL4499" s="11"/>
      <c r="AM4499" s="11"/>
    </row>
    <row r="4500" spans="17:39" x14ac:dyDescent="0.2">
      <c r="Q4500" s="11"/>
      <c r="Z4500"/>
      <c r="AA4500"/>
      <c r="AB4500"/>
      <c r="AC4500"/>
      <c r="AD4500"/>
      <c r="AE4500"/>
      <c r="AH4500" s="11"/>
      <c r="AI4500" s="11"/>
      <c r="AJ4500" s="11"/>
      <c r="AK4500" s="11"/>
      <c r="AL4500" s="11"/>
      <c r="AM4500" s="11"/>
    </row>
    <row r="4501" spans="17:39" x14ac:dyDescent="0.2">
      <c r="Q4501" s="11"/>
      <c r="Z4501"/>
      <c r="AA4501"/>
      <c r="AB4501"/>
      <c r="AC4501"/>
      <c r="AD4501"/>
      <c r="AE4501"/>
      <c r="AH4501" s="11"/>
      <c r="AI4501" s="11"/>
      <c r="AJ4501" s="11"/>
      <c r="AK4501" s="11"/>
      <c r="AL4501" s="11"/>
      <c r="AM4501" s="11"/>
    </row>
    <row r="4502" spans="17:39" x14ac:dyDescent="0.2">
      <c r="Q4502" s="11"/>
      <c r="Z4502"/>
      <c r="AA4502"/>
      <c r="AB4502"/>
      <c r="AC4502"/>
      <c r="AD4502"/>
      <c r="AE4502"/>
      <c r="AH4502" s="11"/>
      <c r="AI4502" s="11"/>
      <c r="AJ4502" s="11"/>
      <c r="AK4502" s="11"/>
      <c r="AL4502" s="11"/>
      <c r="AM4502" s="11"/>
    </row>
    <row r="4503" spans="17:39" x14ac:dyDescent="0.2">
      <c r="Q4503" s="11"/>
      <c r="Z4503"/>
      <c r="AA4503"/>
      <c r="AB4503"/>
      <c r="AC4503"/>
      <c r="AD4503"/>
      <c r="AE4503"/>
      <c r="AH4503" s="11"/>
      <c r="AI4503" s="11"/>
      <c r="AJ4503" s="11"/>
      <c r="AK4503" s="11"/>
      <c r="AL4503" s="11"/>
      <c r="AM4503" s="11"/>
    </row>
    <row r="4504" spans="17:39" x14ac:dyDescent="0.2">
      <c r="Q4504" s="11"/>
      <c r="Z4504"/>
      <c r="AA4504"/>
      <c r="AB4504"/>
      <c r="AC4504"/>
      <c r="AD4504"/>
      <c r="AE4504"/>
      <c r="AH4504" s="11"/>
      <c r="AI4504" s="11"/>
      <c r="AJ4504" s="11"/>
      <c r="AK4504" s="11"/>
      <c r="AL4504" s="11"/>
      <c r="AM4504" s="11"/>
    </row>
    <row r="4505" spans="17:39" x14ac:dyDescent="0.2">
      <c r="Q4505" s="11"/>
      <c r="Z4505"/>
      <c r="AA4505"/>
      <c r="AB4505"/>
      <c r="AC4505"/>
      <c r="AD4505"/>
      <c r="AE4505"/>
      <c r="AH4505" s="11"/>
      <c r="AI4505" s="11"/>
      <c r="AJ4505" s="11"/>
      <c r="AK4505" s="11"/>
      <c r="AL4505" s="11"/>
      <c r="AM4505" s="11"/>
    </row>
    <row r="4506" spans="17:39" x14ac:dyDescent="0.2">
      <c r="Q4506" s="11"/>
      <c r="Z4506"/>
      <c r="AA4506"/>
      <c r="AB4506"/>
      <c r="AC4506"/>
      <c r="AD4506"/>
      <c r="AE4506"/>
      <c r="AH4506" s="11"/>
      <c r="AI4506" s="11"/>
      <c r="AJ4506" s="11"/>
      <c r="AK4506" s="11"/>
      <c r="AL4506" s="11"/>
      <c r="AM4506" s="11"/>
    </row>
    <row r="4507" spans="17:39" x14ac:dyDescent="0.2">
      <c r="Q4507" s="11"/>
      <c r="Z4507"/>
      <c r="AA4507"/>
      <c r="AB4507"/>
      <c r="AC4507"/>
      <c r="AD4507"/>
      <c r="AE4507"/>
      <c r="AH4507" s="11"/>
      <c r="AI4507" s="11"/>
      <c r="AJ4507" s="11"/>
      <c r="AK4507" s="11"/>
      <c r="AL4507" s="11"/>
      <c r="AM4507" s="11"/>
    </row>
    <row r="4508" spans="17:39" x14ac:dyDescent="0.2">
      <c r="Q4508" s="11"/>
      <c r="Z4508"/>
      <c r="AA4508"/>
      <c r="AB4508"/>
      <c r="AC4508"/>
      <c r="AD4508"/>
      <c r="AE4508"/>
      <c r="AH4508" s="11"/>
      <c r="AI4508" s="11"/>
      <c r="AJ4508" s="11"/>
      <c r="AK4508" s="11"/>
      <c r="AL4508" s="11"/>
      <c r="AM4508" s="11"/>
    </row>
    <row r="4509" spans="17:39" x14ac:dyDescent="0.2">
      <c r="Q4509" s="11"/>
      <c r="Z4509"/>
      <c r="AA4509"/>
      <c r="AB4509"/>
      <c r="AC4509"/>
      <c r="AD4509"/>
      <c r="AE4509"/>
      <c r="AH4509" s="11"/>
      <c r="AI4509" s="11"/>
      <c r="AJ4509" s="11"/>
      <c r="AK4509" s="11"/>
      <c r="AL4509" s="11"/>
      <c r="AM4509" s="11"/>
    </row>
    <row r="4510" spans="17:39" x14ac:dyDescent="0.2">
      <c r="Q4510" s="11"/>
      <c r="Z4510"/>
      <c r="AA4510"/>
      <c r="AB4510"/>
      <c r="AC4510"/>
      <c r="AD4510"/>
      <c r="AE4510"/>
      <c r="AH4510" s="11"/>
      <c r="AI4510" s="11"/>
      <c r="AJ4510" s="11"/>
      <c r="AK4510" s="11"/>
      <c r="AL4510" s="11"/>
      <c r="AM4510" s="11"/>
    </row>
    <row r="4511" spans="17:39" x14ac:dyDescent="0.2">
      <c r="Q4511" s="11"/>
      <c r="Z4511"/>
      <c r="AA4511"/>
      <c r="AB4511"/>
      <c r="AC4511"/>
      <c r="AD4511"/>
      <c r="AE4511"/>
      <c r="AH4511" s="11"/>
      <c r="AI4511" s="11"/>
      <c r="AJ4511" s="11"/>
      <c r="AK4511" s="11"/>
      <c r="AL4511" s="11"/>
      <c r="AM4511" s="11"/>
    </row>
    <row r="4512" spans="17:39" x14ac:dyDescent="0.2">
      <c r="Q4512" s="11"/>
      <c r="Z4512"/>
      <c r="AA4512"/>
      <c r="AB4512"/>
      <c r="AC4512"/>
      <c r="AD4512"/>
      <c r="AE4512"/>
      <c r="AH4512" s="11"/>
      <c r="AI4512" s="11"/>
      <c r="AJ4512" s="11"/>
      <c r="AK4512" s="11"/>
      <c r="AL4512" s="11"/>
      <c r="AM4512" s="11"/>
    </row>
    <row r="4513" spans="17:39" x14ac:dyDescent="0.2">
      <c r="Q4513" s="11"/>
      <c r="Z4513"/>
      <c r="AA4513"/>
      <c r="AB4513"/>
      <c r="AC4513"/>
      <c r="AD4513"/>
      <c r="AE4513"/>
      <c r="AH4513" s="11"/>
      <c r="AI4513" s="11"/>
      <c r="AJ4513" s="11"/>
      <c r="AK4513" s="11"/>
      <c r="AL4513" s="11"/>
      <c r="AM4513" s="11"/>
    </row>
    <row r="4514" spans="17:39" x14ac:dyDescent="0.2">
      <c r="Q4514" s="11"/>
      <c r="Z4514"/>
      <c r="AA4514"/>
      <c r="AB4514"/>
      <c r="AC4514"/>
      <c r="AD4514"/>
      <c r="AE4514"/>
      <c r="AH4514" s="11"/>
      <c r="AI4514" s="11"/>
      <c r="AJ4514" s="11"/>
      <c r="AK4514" s="11"/>
      <c r="AL4514" s="11"/>
      <c r="AM4514" s="11"/>
    </row>
    <row r="4515" spans="17:39" x14ac:dyDescent="0.2">
      <c r="Q4515" s="11"/>
      <c r="Z4515"/>
      <c r="AA4515"/>
      <c r="AB4515"/>
      <c r="AC4515"/>
      <c r="AD4515"/>
      <c r="AE4515"/>
      <c r="AH4515" s="11"/>
      <c r="AI4515" s="11"/>
      <c r="AJ4515" s="11"/>
      <c r="AK4515" s="11"/>
      <c r="AL4515" s="11"/>
      <c r="AM4515" s="11"/>
    </row>
    <row r="4516" spans="17:39" x14ac:dyDescent="0.2">
      <c r="Q4516" s="11"/>
      <c r="Z4516"/>
      <c r="AA4516"/>
      <c r="AB4516"/>
      <c r="AC4516"/>
      <c r="AD4516"/>
      <c r="AE4516"/>
      <c r="AH4516" s="11"/>
      <c r="AI4516" s="11"/>
      <c r="AJ4516" s="11"/>
      <c r="AK4516" s="11"/>
      <c r="AL4516" s="11"/>
      <c r="AM4516" s="11"/>
    </row>
    <row r="4517" spans="17:39" x14ac:dyDescent="0.2">
      <c r="Q4517" s="11"/>
      <c r="Z4517"/>
      <c r="AA4517"/>
      <c r="AB4517"/>
      <c r="AC4517"/>
      <c r="AD4517"/>
      <c r="AE4517"/>
      <c r="AH4517" s="11"/>
      <c r="AI4517" s="11"/>
      <c r="AJ4517" s="11"/>
      <c r="AK4517" s="11"/>
      <c r="AL4517" s="11"/>
      <c r="AM4517" s="11"/>
    </row>
    <row r="4518" spans="17:39" x14ac:dyDescent="0.2">
      <c r="Q4518" s="11"/>
      <c r="Z4518"/>
      <c r="AA4518"/>
      <c r="AB4518"/>
      <c r="AC4518"/>
      <c r="AD4518"/>
      <c r="AE4518"/>
      <c r="AH4518" s="11"/>
      <c r="AI4518" s="11"/>
      <c r="AJ4518" s="11"/>
      <c r="AK4518" s="11"/>
      <c r="AL4518" s="11"/>
      <c r="AM4518" s="11"/>
    </row>
    <row r="4519" spans="17:39" x14ac:dyDescent="0.2">
      <c r="Q4519" s="11"/>
      <c r="Z4519"/>
      <c r="AA4519"/>
      <c r="AB4519"/>
      <c r="AC4519"/>
      <c r="AD4519"/>
      <c r="AE4519"/>
      <c r="AH4519" s="11"/>
      <c r="AI4519" s="11"/>
      <c r="AJ4519" s="11"/>
      <c r="AK4519" s="11"/>
      <c r="AL4519" s="11"/>
      <c r="AM4519" s="11"/>
    </row>
    <row r="4520" spans="17:39" x14ac:dyDescent="0.2">
      <c r="Q4520" s="11"/>
      <c r="Z4520"/>
      <c r="AA4520"/>
      <c r="AB4520"/>
      <c r="AC4520"/>
      <c r="AD4520"/>
      <c r="AE4520"/>
      <c r="AH4520" s="11"/>
      <c r="AI4520" s="11"/>
      <c r="AJ4520" s="11"/>
      <c r="AK4520" s="11"/>
      <c r="AL4520" s="11"/>
      <c r="AM4520" s="11"/>
    </row>
    <row r="4521" spans="17:39" x14ac:dyDescent="0.2">
      <c r="Q4521" s="11"/>
      <c r="Z4521"/>
      <c r="AA4521"/>
      <c r="AB4521"/>
      <c r="AC4521"/>
      <c r="AD4521"/>
      <c r="AE4521"/>
      <c r="AH4521" s="11"/>
      <c r="AI4521" s="11"/>
      <c r="AJ4521" s="11"/>
      <c r="AK4521" s="11"/>
      <c r="AL4521" s="11"/>
      <c r="AM4521" s="11"/>
    </row>
    <row r="4522" spans="17:39" x14ac:dyDescent="0.2">
      <c r="Q4522" s="11"/>
      <c r="Z4522"/>
      <c r="AA4522"/>
      <c r="AB4522"/>
      <c r="AC4522"/>
      <c r="AD4522"/>
      <c r="AE4522"/>
      <c r="AH4522" s="11"/>
      <c r="AI4522" s="11"/>
      <c r="AJ4522" s="11"/>
      <c r="AK4522" s="11"/>
      <c r="AL4522" s="11"/>
      <c r="AM4522" s="11"/>
    </row>
    <row r="4523" spans="17:39" x14ac:dyDescent="0.2">
      <c r="Q4523" s="11"/>
      <c r="Z4523"/>
      <c r="AA4523"/>
      <c r="AB4523"/>
      <c r="AC4523"/>
      <c r="AD4523"/>
      <c r="AE4523"/>
      <c r="AH4523" s="11"/>
      <c r="AI4523" s="11"/>
      <c r="AJ4523" s="11"/>
      <c r="AK4523" s="11"/>
      <c r="AL4523" s="11"/>
      <c r="AM4523" s="11"/>
    </row>
    <row r="4524" spans="17:39" x14ac:dyDescent="0.2">
      <c r="Q4524" s="11"/>
      <c r="Z4524"/>
      <c r="AA4524"/>
      <c r="AB4524"/>
      <c r="AC4524"/>
      <c r="AD4524"/>
      <c r="AE4524"/>
      <c r="AH4524" s="11"/>
      <c r="AI4524" s="11"/>
      <c r="AJ4524" s="11"/>
      <c r="AK4524" s="11"/>
      <c r="AL4524" s="11"/>
      <c r="AM4524" s="11"/>
    </row>
    <row r="4525" spans="17:39" x14ac:dyDescent="0.2">
      <c r="Q4525" s="11"/>
      <c r="Z4525"/>
      <c r="AA4525"/>
      <c r="AB4525"/>
      <c r="AC4525"/>
      <c r="AD4525"/>
      <c r="AE4525"/>
      <c r="AH4525" s="11"/>
      <c r="AI4525" s="11"/>
      <c r="AJ4525" s="11"/>
      <c r="AK4525" s="11"/>
      <c r="AL4525" s="11"/>
      <c r="AM4525" s="11"/>
    </row>
    <row r="4526" spans="17:39" x14ac:dyDescent="0.2">
      <c r="Q4526" s="11"/>
      <c r="Z4526"/>
      <c r="AA4526"/>
      <c r="AB4526"/>
      <c r="AC4526"/>
      <c r="AD4526"/>
      <c r="AE4526"/>
      <c r="AH4526" s="11"/>
      <c r="AI4526" s="11"/>
      <c r="AJ4526" s="11"/>
      <c r="AK4526" s="11"/>
      <c r="AL4526" s="11"/>
      <c r="AM4526" s="11"/>
    </row>
    <row r="4527" spans="17:39" x14ac:dyDescent="0.2">
      <c r="Q4527" s="11"/>
      <c r="Z4527"/>
      <c r="AA4527"/>
      <c r="AB4527"/>
      <c r="AC4527"/>
      <c r="AD4527"/>
      <c r="AE4527"/>
      <c r="AH4527" s="11"/>
      <c r="AI4527" s="11"/>
      <c r="AJ4527" s="11"/>
      <c r="AK4527" s="11"/>
      <c r="AL4527" s="11"/>
      <c r="AM4527" s="11"/>
    </row>
    <row r="4528" spans="17:39" x14ac:dyDescent="0.2">
      <c r="Q4528" s="11"/>
      <c r="Z4528"/>
      <c r="AA4528"/>
      <c r="AB4528"/>
      <c r="AC4528"/>
      <c r="AD4528"/>
      <c r="AE4528"/>
      <c r="AH4528" s="11"/>
      <c r="AI4528" s="11"/>
      <c r="AJ4528" s="11"/>
      <c r="AK4528" s="11"/>
      <c r="AL4528" s="11"/>
      <c r="AM4528" s="11"/>
    </row>
    <row r="4529" spans="17:39" x14ac:dyDescent="0.2">
      <c r="Q4529" s="11"/>
      <c r="Z4529"/>
      <c r="AA4529"/>
      <c r="AB4529"/>
      <c r="AC4529"/>
      <c r="AD4529"/>
      <c r="AE4529"/>
      <c r="AH4529" s="11"/>
      <c r="AI4529" s="11"/>
      <c r="AJ4529" s="11"/>
      <c r="AK4529" s="11"/>
      <c r="AL4529" s="11"/>
      <c r="AM4529" s="11"/>
    </row>
    <row r="4530" spans="17:39" x14ac:dyDescent="0.2">
      <c r="Q4530" s="11"/>
      <c r="Z4530"/>
      <c r="AA4530"/>
      <c r="AB4530"/>
      <c r="AC4530"/>
      <c r="AD4530"/>
      <c r="AE4530"/>
      <c r="AH4530" s="11"/>
      <c r="AI4530" s="11"/>
      <c r="AJ4530" s="11"/>
      <c r="AK4530" s="11"/>
      <c r="AL4530" s="11"/>
      <c r="AM4530" s="11"/>
    </row>
    <row r="4531" spans="17:39" x14ac:dyDescent="0.2">
      <c r="Q4531" s="11"/>
      <c r="Z4531"/>
      <c r="AA4531"/>
      <c r="AB4531"/>
      <c r="AC4531"/>
      <c r="AD4531"/>
      <c r="AE4531"/>
      <c r="AH4531" s="11"/>
      <c r="AI4531" s="11"/>
      <c r="AJ4531" s="11"/>
      <c r="AK4531" s="11"/>
      <c r="AL4531" s="11"/>
      <c r="AM4531" s="11"/>
    </row>
    <row r="4532" spans="17:39" x14ac:dyDescent="0.2">
      <c r="Q4532" s="11"/>
      <c r="Z4532"/>
      <c r="AA4532"/>
      <c r="AB4532"/>
      <c r="AC4532"/>
      <c r="AD4532"/>
      <c r="AE4532"/>
      <c r="AH4532" s="11"/>
      <c r="AI4532" s="11"/>
      <c r="AJ4532" s="11"/>
      <c r="AK4532" s="11"/>
      <c r="AL4532" s="11"/>
      <c r="AM4532" s="11"/>
    </row>
    <row r="4533" spans="17:39" x14ac:dyDescent="0.2">
      <c r="Q4533" s="11"/>
      <c r="Z4533"/>
      <c r="AA4533"/>
      <c r="AB4533"/>
      <c r="AC4533"/>
      <c r="AD4533"/>
      <c r="AE4533"/>
      <c r="AH4533" s="11"/>
      <c r="AI4533" s="11"/>
      <c r="AJ4533" s="11"/>
      <c r="AK4533" s="11"/>
      <c r="AL4533" s="11"/>
      <c r="AM4533" s="11"/>
    </row>
    <row r="4534" spans="17:39" x14ac:dyDescent="0.2">
      <c r="Q4534" s="11"/>
      <c r="Z4534"/>
      <c r="AA4534"/>
      <c r="AB4534"/>
      <c r="AC4534"/>
      <c r="AD4534"/>
      <c r="AE4534"/>
      <c r="AH4534" s="11"/>
      <c r="AI4534" s="11"/>
      <c r="AJ4534" s="11"/>
      <c r="AK4534" s="11"/>
      <c r="AL4534" s="11"/>
      <c r="AM4534" s="11"/>
    </row>
    <row r="4535" spans="17:39" x14ac:dyDescent="0.2">
      <c r="Q4535" s="11"/>
      <c r="Z4535"/>
      <c r="AA4535"/>
      <c r="AB4535"/>
      <c r="AC4535"/>
      <c r="AD4535"/>
      <c r="AE4535"/>
      <c r="AH4535" s="11"/>
      <c r="AI4535" s="11"/>
      <c r="AJ4535" s="11"/>
      <c r="AK4535" s="11"/>
      <c r="AL4535" s="11"/>
      <c r="AM4535" s="11"/>
    </row>
    <row r="4536" spans="17:39" x14ac:dyDescent="0.2">
      <c r="Q4536" s="11"/>
      <c r="Z4536"/>
      <c r="AA4536"/>
      <c r="AB4536"/>
      <c r="AC4536"/>
      <c r="AD4536"/>
      <c r="AE4536"/>
      <c r="AH4536" s="11"/>
      <c r="AI4536" s="11"/>
      <c r="AJ4536" s="11"/>
      <c r="AK4536" s="11"/>
      <c r="AL4536" s="11"/>
      <c r="AM4536" s="11"/>
    </row>
    <row r="4537" spans="17:39" x14ac:dyDescent="0.2">
      <c r="Q4537" s="11"/>
      <c r="Z4537"/>
      <c r="AA4537"/>
      <c r="AB4537"/>
      <c r="AC4537"/>
      <c r="AD4537"/>
      <c r="AE4537"/>
      <c r="AH4537" s="11"/>
      <c r="AI4537" s="11"/>
      <c r="AJ4537" s="11"/>
      <c r="AK4537" s="11"/>
      <c r="AL4537" s="11"/>
      <c r="AM4537" s="11"/>
    </row>
    <row r="4538" spans="17:39" x14ac:dyDescent="0.2">
      <c r="Q4538" s="11"/>
      <c r="Z4538"/>
      <c r="AA4538"/>
      <c r="AB4538"/>
      <c r="AC4538"/>
      <c r="AD4538"/>
      <c r="AE4538"/>
      <c r="AH4538" s="11"/>
      <c r="AI4538" s="11"/>
      <c r="AJ4538" s="11"/>
      <c r="AK4538" s="11"/>
      <c r="AL4538" s="11"/>
      <c r="AM4538" s="11"/>
    </row>
    <row r="4539" spans="17:39" x14ac:dyDescent="0.2">
      <c r="Q4539" s="11"/>
      <c r="Z4539"/>
      <c r="AA4539"/>
      <c r="AB4539"/>
      <c r="AC4539"/>
      <c r="AD4539"/>
      <c r="AE4539"/>
      <c r="AH4539" s="11"/>
      <c r="AI4539" s="11"/>
      <c r="AJ4539" s="11"/>
      <c r="AK4539" s="11"/>
      <c r="AL4539" s="11"/>
      <c r="AM4539" s="11"/>
    </row>
    <row r="4540" spans="17:39" x14ac:dyDescent="0.2">
      <c r="Q4540" s="11"/>
      <c r="Z4540"/>
      <c r="AA4540"/>
      <c r="AB4540"/>
      <c r="AC4540"/>
      <c r="AD4540"/>
      <c r="AE4540"/>
      <c r="AH4540" s="11"/>
      <c r="AI4540" s="11"/>
      <c r="AJ4540" s="11"/>
      <c r="AK4540" s="11"/>
      <c r="AL4540" s="11"/>
      <c r="AM4540" s="11"/>
    </row>
    <row r="4541" spans="17:39" x14ac:dyDescent="0.2">
      <c r="Q4541" s="11"/>
      <c r="Z4541"/>
      <c r="AA4541"/>
      <c r="AB4541"/>
      <c r="AC4541"/>
      <c r="AD4541"/>
      <c r="AE4541"/>
      <c r="AH4541" s="11"/>
      <c r="AI4541" s="11"/>
      <c r="AJ4541" s="11"/>
      <c r="AK4541" s="11"/>
      <c r="AL4541" s="11"/>
      <c r="AM4541" s="11"/>
    </row>
    <row r="4542" spans="17:39" x14ac:dyDescent="0.2">
      <c r="Q4542" s="11"/>
      <c r="Z4542"/>
      <c r="AA4542"/>
      <c r="AB4542"/>
      <c r="AC4542"/>
      <c r="AD4542"/>
      <c r="AE4542"/>
      <c r="AH4542" s="11"/>
      <c r="AI4542" s="11"/>
      <c r="AJ4542" s="11"/>
      <c r="AK4542" s="11"/>
      <c r="AL4542" s="11"/>
      <c r="AM4542" s="11"/>
    </row>
    <row r="4543" spans="17:39" x14ac:dyDescent="0.2">
      <c r="Q4543" s="11"/>
      <c r="Z4543"/>
      <c r="AA4543"/>
      <c r="AB4543"/>
      <c r="AC4543"/>
      <c r="AD4543"/>
      <c r="AE4543"/>
      <c r="AH4543" s="11"/>
      <c r="AI4543" s="11"/>
      <c r="AJ4543" s="11"/>
      <c r="AK4543" s="11"/>
      <c r="AL4543" s="11"/>
      <c r="AM4543" s="11"/>
    </row>
    <row r="4544" spans="17:39" x14ac:dyDescent="0.2">
      <c r="Q4544" s="11"/>
      <c r="Z4544"/>
      <c r="AA4544"/>
      <c r="AB4544"/>
      <c r="AC4544"/>
      <c r="AD4544"/>
      <c r="AE4544"/>
      <c r="AH4544" s="11"/>
      <c r="AI4544" s="11"/>
      <c r="AJ4544" s="11"/>
      <c r="AK4544" s="11"/>
      <c r="AL4544" s="11"/>
      <c r="AM4544" s="11"/>
    </row>
    <row r="4545" spans="17:39" x14ac:dyDescent="0.2">
      <c r="Q4545" s="11"/>
      <c r="Z4545"/>
      <c r="AA4545"/>
      <c r="AB4545"/>
      <c r="AC4545"/>
      <c r="AD4545"/>
      <c r="AE4545"/>
      <c r="AH4545" s="11"/>
      <c r="AI4545" s="11"/>
      <c r="AJ4545" s="11"/>
      <c r="AK4545" s="11"/>
      <c r="AL4545" s="11"/>
      <c r="AM4545" s="11"/>
    </row>
    <row r="4546" spans="17:39" x14ac:dyDescent="0.2">
      <c r="Q4546" s="11"/>
      <c r="Z4546"/>
      <c r="AA4546"/>
      <c r="AB4546"/>
      <c r="AC4546"/>
      <c r="AD4546"/>
      <c r="AE4546"/>
      <c r="AH4546" s="11"/>
      <c r="AI4546" s="11"/>
      <c r="AJ4546" s="11"/>
      <c r="AK4546" s="11"/>
      <c r="AL4546" s="11"/>
      <c r="AM4546" s="11"/>
    </row>
    <row r="4547" spans="17:39" x14ac:dyDescent="0.2">
      <c r="Q4547" s="11"/>
      <c r="Z4547"/>
      <c r="AA4547"/>
      <c r="AB4547"/>
      <c r="AC4547"/>
      <c r="AD4547"/>
      <c r="AE4547"/>
      <c r="AH4547" s="11"/>
      <c r="AI4547" s="11"/>
      <c r="AJ4547" s="11"/>
      <c r="AK4547" s="11"/>
      <c r="AL4547" s="11"/>
      <c r="AM4547" s="11"/>
    </row>
    <row r="4548" spans="17:39" x14ac:dyDescent="0.2">
      <c r="Q4548" s="11"/>
      <c r="Z4548"/>
      <c r="AA4548"/>
      <c r="AB4548"/>
      <c r="AC4548"/>
      <c r="AD4548"/>
      <c r="AE4548"/>
      <c r="AH4548" s="11"/>
      <c r="AI4548" s="11"/>
      <c r="AJ4548" s="11"/>
      <c r="AK4548" s="11"/>
      <c r="AL4548" s="11"/>
      <c r="AM4548" s="11"/>
    </row>
    <row r="4549" spans="17:39" x14ac:dyDescent="0.2">
      <c r="Q4549" s="11"/>
      <c r="Z4549"/>
      <c r="AA4549"/>
      <c r="AB4549"/>
      <c r="AC4549"/>
      <c r="AD4549"/>
      <c r="AE4549"/>
      <c r="AH4549" s="11"/>
      <c r="AI4549" s="11"/>
      <c r="AJ4549" s="11"/>
      <c r="AK4549" s="11"/>
      <c r="AL4549" s="11"/>
      <c r="AM4549" s="11"/>
    </row>
    <row r="4550" spans="17:39" x14ac:dyDescent="0.2">
      <c r="Q4550" s="11"/>
      <c r="Z4550"/>
      <c r="AA4550"/>
      <c r="AB4550"/>
      <c r="AC4550"/>
      <c r="AD4550"/>
      <c r="AE4550"/>
      <c r="AH4550" s="11"/>
      <c r="AI4550" s="11"/>
      <c r="AJ4550" s="11"/>
      <c r="AK4550" s="11"/>
      <c r="AL4550" s="11"/>
      <c r="AM4550" s="11"/>
    </row>
    <row r="4551" spans="17:39" x14ac:dyDescent="0.2">
      <c r="Q4551" s="11"/>
      <c r="Z4551"/>
      <c r="AA4551"/>
      <c r="AB4551"/>
      <c r="AC4551"/>
      <c r="AD4551"/>
      <c r="AE4551"/>
      <c r="AH4551" s="11"/>
      <c r="AI4551" s="11"/>
      <c r="AJ4551" s="11"/>
      <c r="AK4551" s="11"/>
      <c r="AL4551" s="11"/>
      <c r="AM4551" s="11"/>
    </row>
    <row r="4552" spans="17:39" x14ac:dyDescent="0.2">
      <c r="Q4552" s="11"/>
      <c r="Z4552"/>
      <c r="AA4552"/>
      <c r="AB4552"/>
      <c r="AC4552"/>
      <c r="AD4552"/>
      <c r="AE4552"/>
      <c r="AH4552" s="11"/>
      <c r="AI4552" s="11"/>
      <c r="AJ4552" s="11"/>
      <c r="AK4552" s="11"/>
      <c r="AL4552" s="11"/>
      <c r="AM4552" s="11"/>
    </row>
    <row r="4553" spans="17:39" x14ac:dyDescent="0.2">
      <c r="Q4553" s="11"/>
      <c r="Z4553"/>
      <c r="AA4553"/>
      <c r="AB4553"/>
      <c r="AC4553"/>
      <c r="AD4553"/>
      <c r="AE4553"/>
      <c r="AH4553" s="11"/>
      <c r="AI4553" s="11"/>
      <c r="AJ4553" s="11"/>
      <c r="AK4553" s="11"/>
      <c r="AL4553" s="11"/>
      <c r="AM4553" s="11"/>
    </row>
    <row r="4554" spans="17:39" x14ac:dyDescent="0.2">
      <c r="Q4554" s="11"/>
      <c r="Z4554"/>
      <c r="AA4554"/>
      <c r="AB4554"/>
      <c r="AC4554"/>
      <c r="AD4554"/>
      <c r="AE4554"/>
      <c r="AH4554" s="11"/>
      <c r="AI4554" s="11"/>
      <c r="AJ4554" s="11"/>
      <c r="AK4554" s="11"/>
      <c r="AL4554" s="11"/>
      <c r="AM4554" s="11"/>
    </row>
    <row r="4555" spans="17:39" x14ac:dyDescent="0.2">
      <c r="Q4555" s="11"/>
      <c r="Z4555"/>
      <c r="AA4555"/>
      <c r="AB4555"/>
      <c r="AC4555"/>
      <c r="AD4555"/>
      <c r="AE4555"/>
      <c r="AH4555" s="11"/>
      <c r="AI4555" s="11"/>
      <c r="AJ4555" s="11"/>
      <c r="AK4555" s="11"/>
      <c r="AL4555" s="11"/>
      <c r="AM4555" s="11"/>
    </row>
    <row r="4556" spans="17:39" x14ac:dyDescent="0.2">
      <c r="Q4556" s="11"/>
      <c r="Z4556"/>
      <c r="AA4556"/>
      <c r="AB4556"/>
      <c r="AC4556"/>
      <c r="AD4556"/>
      <c r="AE4556"/>
      <c r="AH4556" s="11"/>
      <c r="AI4556" s="11"/>
      <c r="AJ4556" s="11"/>
      <c r="AK4556" s="11"/>
      <c r="AL4556" s="11"/>
      <c r="AM4556" s="11"/>
    </row>
    <row r="4557" spans="17:39" x14ac:dyDescent="0.2">
      <c r="Q4557" s="11"/>
      <c r="Z4557"/>
      <c r="AA4557"/>
      <c r="AB4557"/>
      <c r="AC4557"/>
      <c r="AD4557"/>
      <c r="AE4557"/>
      <c r="AH4557" s="11"/>
      <c r="AI4557" s="11"/>
      <c r="AJ4557" s="11"/>
      <c r="AK4557" s="11"/>
      <c r="AL4557" s="11"/>
      <c r="AM4557" s="11"/>
    </row>
    <row r="4558" spans="17:39" x14ac:dyDescent="0.2">
      <c r="Q4558" s="11"/>
      <c r="Z4558"/>
      <c r="AA4558"/>
      <c r="AB4558"/>
      <c r="AC4558"/>
      <c r="AD4558"/>
      <c r="AE4558"/>
      <c r="AH4558" s="11"/>
      <c r="AI4558" s="11"/>
      <c r="AJ4558" s="11"/>
      <c r="AK4558" s="11"/>
      <c r="AL4558" s="11"/>
      <c r="AM4558" s="11"/>
    </row>
    <row r="4559" spans="17:39" x14ac:dyDescent="0.2">
      <c r="Q4559" s="11"/>
      <c r="Z4559"/>
      <c r="AA4559"/>
      <c r="AB4559"/>
      <c r="AC4559"/>
      <c r="AD4559"/>
      <c r="AE4559"/>
      <c r="AH4559" s="11"/>
      <c r="AI4559" s="11"/>
      <c r="AJ4559" s="11"/>
      <c r="AK4559" s="11"/>
      <c r="AL4559" s="11"/>
      <c r="AM4559" s="11"/>
    </row>
    <row r="4560" spans="17:39" x14ac:dyDescent="0.2">
      <c r="Q4560" s="11"/>
      <c r="Z4560"/>
      <c r="AA4560"/>
      <c r="AB4560"/>
      <c r="AC4560"/>
      <c r="AD4560"/>
      <c r="AE4560"/>
      <c r="AH4560" s="11"/>
      <c r="AI4560" s="11"/>
      <c r="AJ4560" s="11"/>
      <c r="AK4560" s="11"/>
      <c r="AL4560" s="11"/>
      <c r="AM4560" s="11"/>
    </row>
    <row r="4561" spans="17:39" x14ac:dyDescent="0.2">
      <c r="Q4561" s="11"/>
      <c r="Z4561"/>
      <c r="AA4561"/>
      <c r="AB4561"/>
      <c r="AC4561"/>
      <c r="AD4561"/>
      <c r="AE4561"/>
      <c r="AH4561" s="11"/>
      <c r="AI4561" s="11"/>
      <c r="AJ4561" s="11"/>
      <c r="AK4561" s="11"/>
      <c r="AL4561" s="11"/>
      <c r="AM4561" s="11"/>
    </row>
    <row r="4562" spans="17:39" x14ac:dyDescent="0.2">
      <c r="Q4562" s="11"/>
      <c r="Z4562"/>
      <c r="AA4562"/>
      <c r="AB4562"/>
      <c r="AC4562"/>
      <c r="AD4562"/>
      <c r="AE4562"/>
      <c r="AH4562" s="11"/>
      <c r="AI4562" s="11"/>
      <c r="AJ4562" s="11"/>
      <c r="AK4562" s="11"/>
      <c r="AL4562" s="11"/>
      <c r="AM4562" s="11"/>
    </row>
    <row r="4563" spans="17:39" x14ac:dyDescent="0.2">
      <c r="Q4563" s="11"/>
      <c r="Z4563"/>
      <c r="AA4563"/>
      <c r="AB4563"/>
      <c r="AC4563"/>
      <c r="AD4563"/>
      <c r="AE4563"/>
      <c r="AH4563" s="11"/>
      <c r="AI4563" s="11"/>
      <c r="AJ4563" s="11"/>
      <c r="AK4563" s="11"/>
      <c r="AL4563" s="11"/>
      <c r="AM4563" s="11"/>
    </row>
    <row r="4564" spans="17:39" x14ac:dyDescent="0.2">
      <c r="Q4564" s="11"/>
      <c r="Z4564"/>
      <c r="AA4564"/>
      <c r="AB4564"/>
      <c r="AC4564"/>
      <c r="AD4564"/>
      <c r="AE4564"/>
      <c r="AH4564" s="11"/>
      <c r="AI4564" s="11"/>
      <c r="AJ4564" s="11"/>
      <c r="AK4564" s="11"/>
      <c r="AL4564" s="11"/>
      <c r="AM4564" s="11"/>
    </row>
    <row r="4565" spans="17:39" x14ac:dyDescent="0.2">
      <c r="Q4565" s="11"/>
      <c r="Z4565"/>
      <c r="AA4565"/>
      <c r="AB4565"/>
      <c r="AC4565"/>
      <c r="AD4565"/>
      <c r="AE4565"/>
      <c r="AH4565" s="11"/>
      <c r="AI4565" s="11"/>
      <c r="AJ4565" s="11"/>
      <c r="AK4565" s="11"/>
      <c r="AL4565" s="11"/>
      <c r="AM4565" s="11"/>
    </row>
    <row r="4566" spans="17:39" x14ac:dyDescent="0.2">
      <c r="Q4566" s="11"/>
      <c r="Z4566"/>
      <c r="AA4566"/>
      <c r="AB4566"/>
      <c r="AC4566"/>
      <c r="AD4566"/>
      <c r="AE4566"/>
      <c r="AH4566" s="11"/>
      <c r="AI4566" s="11"/>
      <c r="AJ4566" s="11"/>
      <c r="AK4566" s="11"/>
      <c r="AL4566" s="11"/>
      <c r="AM4566" s="11"/>
    </row>
    <row r="4567" spans="17:39" x14ac:dyDescent="0.2">
      <c r="Q4567" s="11"/>
      <c r="Z4567"/>
      <c r="AA4567"/>
      <c r="AB4567"/>
      <c r="AC4567"/>
      <c r="AD4567"/>
      <c r="AE4567"/>
      <c r="AH4567" s="11"/>
      <c r="AI4567" s="11"/>
      <c r="AJ4567" s="11"/>
      <c r="AK4567" s="11"/>
      <c r="AL4567" s="11"/>
      <c r="AM4567" s="11"/>
    </row>
    <row r="4568" spans="17:39" x14ac:dyDescent="0.2">
      <c r="Q4568" s="11"/>
      <c r="Z4568"/>
      <c r="AA4568"/>
      <c r="AB4568"/>
      <c r="AC4568"/>
      <c r="AD4568"/>
      <c r="AE4568"/>
      <c r="AH4568" s="11"/>
      <c r="AI4568" s="11"/>
      <c r="AJ4568" s="11"/>
      <c r="AK4568" s="11"/>
      <c r="AL4568" s="11"/>
      <c r="AM4568" s="11"/>
    </row>
    <row r="4569" spans="17:39" x14ac:dyDescent="0.2">
      <c r="Q4569" s="11"/>
      <c r="Z4569"/>
      <c r="AA4569"/>
      <c r="AB4569"/>
      <c r="AC4569"/>
      <c r="AD4569"/>
      <c r="AE4569"/>
      <c r="AH4569" s="11"/>
      <c r="AI4569" s="11"/>
      <c r="AJ4569" s="11"/>
      <c r="AK4569" s="11"/>
      <c r="AL4569" s="11"/>
      <c r="AM4569" s="11"/>
    </row>
    <row r="4570" spans="17:39" x14ac:dyDescent="0.2">
      <c r="Q4570" s="11"/>
      <c r="Z4570"/>
      <c r="AA4570"/>
      <c r="AB4570"/>
      <c r="AC4570"/>
      <c r="AD4570"/>
      <c r="AE4570"/>
      <c r="AH4570" s="11"/>
      <c r="AI4570" s="11"/>
      <c r="AJ4570" s="11"/>
      <c r="AK4570" s="11"/>
      <c r="AL4570" s="11"/>
      <c r="AM4570" s="11"/>
    </row>
    <row r="4571" spans="17:39" x14ac:dyDescent="0.2">
      <c r="Q4571" s="11"/>
      <c r="Z4571"/>
      <c r="AA4571"/>
      <c r="AB4571"/>
      <c r="AC4571"/>
      <c r="AD4571"/>
      <c r="AE4571"/>
      <c r="AH4571" s="11"/>
      <c r="AI4571" s="11"/>
      <c r="AJ4571" s="11"/>
      <c r="AK4571" s="11"/>
      <c r="AL4571" s="11"/>
      <c r="AM4571" s="11"/>
    </row>
    <row r="4572" spans="17:39" x14ac:dyDescent="0.2">
      <c r="Q4572" s="11"/>
      <c r="Z4572"/>
      <c r="AA4572"/>
      <c r="AB4572"/>
      <c r="AC4572"/>
      <c r="AD4572"/>
      <c r="AE4572"/>
      <c r="AH4572" s="11"/>
      <c r="AI4572" s="11"/>
      <c r="AJ4572" s="11"/>
      <c r="AK4572" s="11"/>
      <c r="AL4572" s="11"/>
      <c r="AM4572" s="11"/>
    </row>
    <row r="4573" spans="17:39" x14ac:dyDescent="0.2">
      <c r="Q4573" s="11"/>
      <c r="Z4573"/>
      <c r="AA4573"/>
      <c r="AB4573"/>
      <c r="AC4573"/>
      <c r="AD4573"/>
      <c r="AE4573"/>
      <c r="AH4573" s="11"/>
      <c r="AI4573" s="11"/>
      <c r="AJ4573" s="11"/>
      <c r="AK4573" s="11"/>
      <c r="AL4573" s="11"/>
      <c r="AM4573" s="11"/>
    </row>
    <row r="4574" spans="17:39" x14ac:dyDescent="0.2">
      <c r="Q4574" s="11"/>
      <c r="Z4574"/>
      <c r="AA4574"/>
      <c r="AB4574"/>
      <c r="AC4574"/>
      <c r="AD4574"/>
      <c r="AE4574"/>
      <c r="AH4574" s="11"/>
      <c r="AI4574" s="11"/>
      <c r="AJ4574" s="11"/>
      <c r="AK4574" s="11"/>
      <c r="AL4574" s="11"/>
      <c r="AM4574" s="11"/>
    </row>
    <row r="4575" spans="17:39" x14ac:dyDescent="0.2">
      <c r="Q4575" s="11"/>
      <c r="Z4575"/>
      <c r="AA4575"/>
      <c r="AB4575"/>
      <c r="AC4575"/>
      <c r="AD4575"/>
      <c r="AE4575"/>
      <c r="AH4575" s="11"/>
      <c r="AI4575" s="11"/>
      <c r="AJ4575" s="11"/>
      <c r="AK4575" s="11"/>
      <c r="AL4575" s="11"/>
      <c r="AM4575" s="11"/>
    </row>
    <row r="4576" spans="17:39" x14ac:dyDescent="0.2">
      <c r="Q4576" s="11"/>
      <c r="Z4576"/>
      <c r="AA4576"/>
      <c r="AB4576"/>
      <c r="AC4576"/>
      <c r="AD4576"/>
      <c r="AE4576"/>
      <c r="AH4576" s="11"/>
      <c r="AI4576" s="11"/>
      <c r="AJ4576" s="11"/>
      <c r="AK4576" s="11"/>
      <c r="AL4576" s="11"/>
      <c r="AM4576" s="11"/>
    </row>
    <row r="4577" spans="17:39" x14ac:dyDescent="0.2">
      <c r="Q4577" s="11"/>
      <c r="Z4577"/>
      <c r="AA4577"/>
      <c r="AB4577"/>
      <c r="AC4577"/>
      <c r="AD4577"/>
      <c r="AE4577"/>
      <c r="AH4577" s="11"/>
      <c r="AI4577" s="11"/>
      <c r="AJ4577" s="11"/>
      <c r="AK4577" s="11"/>
      <c r="AL4577" s="11"/>
      <c r="AM4577" s="11"/>
    </row>
    <row r="4578" spans="17:39" x14ac:dyDescent="0.2">
      <c r="Q4578" s="11"/>
      <c r="Z4578"/>
      <c r="AA4578"/>
      <c r="AB4578"/>
      <c r="AC4578"/>
      <c r="AD4578"/>
      <c r="AE4578"/>
      <c r="AH4578" s="11"/>
      <c r="AI4578" s="11"/>
      <c r="AJ4578" s="11"/>
      <c r="AK4578" s="11"/>
      <c r="AL4578" s="11"/>
      <c r="AM4578" s="11"/>
    </row>
    <row r="4579" spans="17:39" x14ac:dyDescent="0.2">
      <c r="Q4579" s="11"/>
      <c r="Z4579"/>
      <c r="AA4579"/>
      <c r="AB4579"/>
      <c r="AC4579"/>
      <c r="AD4579"/>
      <c r="AE4579"/>
      <c r="AH4579" s="11"/>
      <c r="AI4579" s="11"/>
      <c r="AJ4579" s="11"/>
      <c r="AK4579" s="11"/>
      <c r="AL4579" s="11"/>
      <c r="AM4579" s="11"/>
    </row>
    <row r="4580" spans="17:39" x14ac:dyDescent="0.2">
      <c r="Q4580" s="11"/>
      <c r="Z4580"/>
      <c r="AA4580"/>
      <c r="AB4580"/>
      <c r="AC4580"/>
      <c r="AD4580"/>
      <c r="AE4580"/>
      <c r="AH4580" s="11"/>
      <c r="AI4580" s="11"/>
      <c r="AJ4580" s="11"/>
      <c r="AK4580" s="11"/>
      <c r="AL4580" s="11"/>
      <c r="AM4580" s="11"/>
    </row>
    <row r="4581" spans="17:39" x14ac:dyDescent="0.2">
      <c r="Q4581" s="11"/>
      <c r="Z4581"/>
      <c r="AA4581"/>
      <c r="AB4581"/>
      <c r="AC4581"/>
      <c r="AD4581"/>
      <c r="AE4581"/>
      <c r="AH4581" s="11"/>
      <c r="AI4581" s="11"/>
      <c r="AJ4581" s="11"/>
      <c r="AK4581" s="11"/>
      <c r="AL4581" s="11"/>
      <c r="AM4581" s="11"/>
    </row>
    <row r="4582" spans="17:39" x14ac:dyDescent="0.2">
      <c r="Q4582" s="11"/>
      <c r="Z4582"/>
      <c r="AA4582"/>
      <c r="AB4582"/>
      <c r="AC4582"/>
      <c r="AD4582"/>
      <c r="AE4582"/>
      <c r="AH4582" s="11"/>
      <c r="AI4582" s="11"/>
      <c r="AJ4582" s="11"/>
      <c r="AK4582" s="11"/>
      <c r="AL4582" s="11"/>
      <c r="AM4582" s="11"/>
    </row>
    <row r="4583" spans="17:39" x14ac:dyDescent="0.2">
      <c r="Q4583" s="11"/>
      <c r="Z4583"/>
      <c r="AA4583"/>
      <c r="AB4583"/>
      <c r="AC4583"/>
      <c r="AD4583"/>
      <c r="AE4583"/>
      <c r="AH4583" s="11"/>
      <c r="AI4583" s="11"/>
      <c r="AJ4583" s="11"/>
      <c r="AK4583" s="11"/>
      <c r="AL4583" s="11"/>
      <c r="AM4583" s="11"/>
    </row>
    <row r="4584" spans="17:39" x14ac:dyDescent="0.2">
      <c r="Q4584" s="11"/>
      <c r="Z4584"/>
      <c r="AA4584"/>
      <c r="AB4584"/>
      <c r="AC4584"/>
      <c r="AD4584"/>
      <c r="AE4584"/>
      <c r="AH4584" s="11"/>
      <c r="AI4584" s="11"/>
      <c r="AJ4584" s="11"/>
      <c r="AK4584" s="11"/>
      <c r="AL4584" s="11"/>
      <c r="AM4584" s="11"/>
    </row>
    <row r="4585" spans="17:39" x14ac:dyDescent="0.2">
      <c r="Q4585" s="11"/>
      <c r="Z4585"/>
      <c r="AA4585"/>
      <c r="AB4585"/>
      <c r="AC4585"/>
      <c r="AD4585"/>
      <c r="AE4585"/>
      <c r="AH4585" s="11"/>
      <c r="AI4585" s="11"/>
      <c r="AJ4585" s="11"/>
      <c r="AK4585" s="11"/>
      <c r="AL4585" s="11"/>
      <c r="AM4585" s="11"/>
    </row>
    <row r="4586" spans="17:39" x14ac:dyDescent="0.2">
      <c r="Q4586" s="11"/>
      <c r="Z4586"/>
      <c r="AA4586"/>
      <c r="AB4586"/>
      <c r="AC4586"/>
      <c r="AD4586"/>
      <c r="AE4586"/>
      <c r="AH4586" s="11"/>
      <c r="AI4586" s="11"/>
      <c r="AJ4586" s="11"/>
      <c r="AK4586" s="11"/>
      <c r="AL4586" s="11"/>
      <c r="AM4586" s="11"/>
    </row>
    <row r="4587" spans="17:39" x14ac:dyDescent="0.2">
      <c r="Q4587" s="11"/>
      <c r="Z4587"/>
      <c r="AA4587"/>
      <c r="AB4587"/>
      <c r="AC4587"/>
      <c r="AD4587"/>
      <c r="AE4587"/>
      <c r="AH4587" s="11"/>
      <c r="AI4587" s="11"/>
      <c r="AJ4587" s="11"/>
      <c r="AK4587" s="11"/>
      <c r="AL4587" s="11"/>
      <c r="AM4587" s="11"/>
    </row>
    <row r="4588" spans="17:39" x14ac:dyDescent="0.2">
      <c r="Q4588" s="11"/>
      <c r="Z4588"/>
      <c r="AA4588"/>
      <c r="AB4588"/>
      <c r="AC4588"/>
      <c r="AD4588"/>
      <c r="AE4588"/>
      <c r="AH4588" s="11"/>
      <c r="AI4588" s="11"/>
      <c r="AJ4588" s="11"/>
      <c r="AK4588" s="11"/>
      <c r="AL4588" s="11"/>
      <c r="AM4588" s="11"/>
    </row>
    <row r="4589" spans="17:39" x14ac:dyDescent="0.2">
      <c r="Q4589" s="11"/>
      <c r="Z4589"/>
      <c r="AA4589"/>
      <c r="AB4589"/>
      <c r="AC4589"/>
      <c r="AD4589"/>
      <c r="AE4589"/>
      <c r="AH4589" s="11"/>
      <c r="AI4589" s="11"/>
      <c r="AJ4589" s="11"/>
      <c r="AK4589" s="11"/>
      <c r="AL4589" s="11"/>
      <c r="AM4589" s="11"/>
    </row>
    <row r="4590" spans="17:39" x14ac:dyDescent="0.2">
      <c r="Q4590" s="11"/>
      <c r="Z4590"/>
      <c r="AA4590"/>
      <c r="AB4590"/>
      <c r="AC4590"/>
      <c r="AD4590"/>
      <c r="AE4590"/>
      <c r="AH4590" s="11"/>
      <c r="AI4590" s="11"/>
      <c r="AJ4590" s="11"/>
      <c r="AK4590" s="11"/>
      <c r="AL4590" s="11"/>
      <c r="AM4590" s="11"/>
    </row>
    <row r="4591" spans="17:39" x14ac:dyDescent="0.2">
      <c r="Q4591" s="11"/>
      <c r="Z4591"/>
      <c r="AA4591"/>
      <c r="AB4591"/>
      <c r="AC4591"/>
      <c r="AD4591"/>
      <c r="AE4591"/>
      <c r="AH4591" s="11"/>
      <c r="AI4591" s="11"/>
      <c r="AJ4591" s="11"/>
      <c r="AK4591" s="11"/>
      <c r="AL4591" s="11"/>
      <c r="AM4591" s="11"/>
    </row>
    <row r="4592" spans="17:39" x14ac:dyDescent="0.2">
      <c r="Q4592" s="11"/>
      <c r="Z4592"/>
      <c r="AA4592"/>
      <c r="AB4592"/>
      <c r="AC4592"/>
      <c r="AD4592"/>
      <c r="AE4592"/>
      <c r="AH4592" s="11"/>
      <c r="AI4592" s="11"/>
      <c r="AJ4592" s="11"/>
      <c r="AK4592" s="11"/>
      <c r="AL4592" s="11"/>
      <c r="AM4592" s="11"/>
    </row>
    <row r="4593" spans="17:39" x14ac:dyDescent="0.2">
      <c r="Q4593" s="11"/>
      <c r="Z4593"/>
      <c r="AA4593"/>
      <c r="AB4593"/>
      <c r="AC4593"/>
      <c r="AD4593"/>
      <c r="AE4593"/>
      <c r="AH4593" s="11"/>
      <c r="AI4593" s="11"/>
      <c r="AJ4593" s="11"/>
      <c r="AK4593" s="11"/>
      <c r="AL4593" s="11"/>
      <c r="AM4593" s="11"/>
    </row>
    <row r="4594" spans="17:39" x14ac:dyDescent="0.2">
      <c r="Q4594" s="11"/>
      <c r="Z4594"/>
      <c r="AA4594"/>
      <c r="AB4594"/>
      <c r="AC4594"/>
      <c r="AD4594"/>
      <c r="AE4594"/>
      <c r="AH4594" s="11"/>
      <c r="AI4594" s="11"/>
      <c r="AJ4594" s="11"/>
      <c r="AK4594" s="11"/>
      <c r="AL4594" s="11"/>
      <c r="AM4594" s="11"/>
    </row>
    <row r="4595" spans="17:39" x14ac:dyDescent="0.2">
      <c r="Q4595" s="11"/>
      <c r="Z4595"/>
      <c r="AA4595"/>
      <c r="AB4595"/>
      <c r="AC4595"/>
      <c r="AD4595"/>
      <c r="AE4595"/>
      <c r="AH4595" s="11"/>
      <c r="AI4595" s="11"/>
      <c r="AJ4595" s="11"/>
      <c r="AK4595" s="11"/>
      <c r="AL4595" s="11"/>
      <c r="AM4595" s="11"/>
    </row>
    <row r="4596" spans="17:39" x14ac:dyDescent="0.2">
      <c r="Q4596" s="11"/>
      <c r="Z4596"/>
      <c r="AA4596"/>
      <c r="AB4596"/>
      <c r="AC4596"/>
      <c r="AD4596"/>
      <c r="AE4596"/>
      <c r="AH4596" s="11"/>
      <c r="AI4596" s="11"/>
      <c r="AJ4596" s="11"/>
      <c r="AK4596" s="11"/>
      <c r="AL4596" s="11"/>
      <c r="AM4596" s="11"/>
    </row>
    <row r="4597" spans="17:39" x14ac:dyDescent="0.2">
      <c r="Q4597" s="11"/>
      <c r="Z4597"/>
      <c r="AA4597"/>
      <c r="AB4597"/>
      <c r="AC4597"/>
      <c r="AD4597"/>
      <c r="AE4597"/>
      <c r="AH4597" s="11"/>
      <c r="AI4597" s="11"/>
      <c r="AJ4597" s="11"/>
      <c r="AK4597" s="11"/>
      <c r="AL4597" s="11"/>
      <c r="AM4597" s="11"/>
    </row>
    <row r="4598" spans="17:39" x14ac:dyDescent="0.2">
      <c r="Q4598" s="11"/>
      <c r="Z4598"/>
      <c r="AA4598"/>
      <c r="AB4598"/>
      <c r="AC4598"/>
      <c r="AD4598"/>
      <c r="AE4598"/>
      <c r="AH4598" s="11"/>
      <c r="AI4598" s="11"/>
      <c r="AJ4598" s="11"/>
      <c r="AK4598" s="11"/>
      <c r="AL4598" s="11"/>
      <c r="AM4598" s="11"/>
    </row>
    <row r="4599" spans="17:39" x14ac:dyDescent="0.2">
      <c r="Q4599" s="11"/>
      <c r="Z4599"/>
      <c r="AA4599"/>
      <c r="AB4599"/>
      <c r="AC4599"/>
      <c r="AD4599"/>
      <c r="AE4599"/>
      <c r="AH4599" s="11"/>
      <c r="AI4599" s="11"/>
      <c r="AJ4599" s="11"/>
      <c r="AK4599" s="11"/>
      <c r="AL4599" s="11"/>
      <c r="AM4599" s="11"/>
    </row>
    <row r="4600" spans="17:39" x14ac:dyDescent="0.2">
      <c r="Q4600" s="11"/>
      <c r="Z4600"/>
      <c r="AA4600"/>
      <c r="AB4600"/>
      <c r="AC4600"/>
      <c r="AD4600"/>
      <c r="AE4600"/>
      <c r="AH4600" s="11"/>
      <c r="AI4600" s="11"/>
      <c r="AJ4600" s="11"/>
      <c r="AK4600" s="11"/>
      <c r="AL4600" s="11"/>
      <c r="AM4600" s="11"/>
    </row>
    <row r="4601" spans="17:39" x14ac:dyDescent="0.2">
      <c r="Q4601" s="11"/>
      <c r="Z4601"/>
      <c r="AA4601"/>
      <c r="AB4601"/>
      <c r="AC4601"/>
      <c r="AD4601"/>
      <c r="AE4601"/>
      <c r="AH4601" s="11"/>
      <c r="AI4601" s="11"/>
      <c r="AJ4601" s="11"/>
      <c r="AK4601" s="11"/>
      <c r="AL4601" s="11"/>
      <c r="AM4601" s="11"/>
    </row>
    <row r="4602" spans="17:39" x14ac:dyDescent="0.2">
      <c r="Q4602" s="11"/>
      <c r="Z4602"/>
      <c r="AA4602"/>
      <c r="AB4602"/>
      <c r="AC4602"/>
      <c r="AD4602"/>
      <c r="AE4602"/>
      <c r="AH4602" s="11"/>
      <c r="AI4602" s="11"/>
      <c r="AJ4602" s="11"/>
      <c r="AK4602" s="11"/>
      <c r="AL4602" s="11"/>
      <c r="AM4602" s="11"/>
    </row>
    <row r="4603" spans="17:39" x14ac:dyDescent="0.2">
      <c r="Q4603" s="11"/>
      <c r="Z4603"/>
      <c r="AA4603"/>
      <c r="AB4603"/>
      <c r="AC4603"/>
      <c r="AD4603"/>
      <c r="AE4603"/>
      <c r="AH4603" s="11"/>
      <c r="AI4603" s="11"/>
      <c r="AJ4603" s="11"/>
      <c r="AK4603" s="11"/>
      <c r="AL4603" s="11"/>
      <c r="AM4603" s="11"/>
    </row>
    <row r="4604" spans="17:39" x14ac:dyDescent="0.2">
      <c r="Q4604" s="11"/>
      <c r="Z4604"/>
      <c r="AA4604"/>
      <c r="AB4604"/>
      <c r="AC4604"/>
      <c r="AD4604"/>
      <c r="AE4604"/>
      <c r="AH4604" s="11"/>
      <c r="AI4604" s="11"/>
      <c r="AJ4604" s="11"/>
      <c r="AK4604" s="11"/>
      <c r="AL4604" s="11"/>
      <c r="AM4604" s="11"/>
    </row>
    <row r="4605" spans="17:39" x14ac:dyDescent="0.2">
      <c r="Q4605" s="11"/>
      <c r="Z4605"/>
      <c r="AA4605"/>
      <c r="AB4605"/>
      <c r="AC4605"/>
      <c r="AD4605"/>
      <c r="AE4605"/>
      <c r="AH4605" s="11"/>
      <c r="AI4605" s="11"/>
      <c r="AJ4605" s="11"/>
      <c r="AK4605" s="11"/>
      <c r="AL4605" s="11"/>
      <c r="AM4605" s="11"/>
    </row>
    <row r="4606" spans="17:39" x14ac:dyDescent="0.2">
      <c r="Q4606" s="11"/>
      <c r="Z4606"/>
      <c r="AA4606"/>
      <c r="AB4606"/>
      <c r="AC4606"/>
      <c r="AD4606"/>
      <c r="AE4606"/>
      <c r="AH4606" s="11"/>
      <c r="AI4606" s="11"/>
      <c r="AJ4606" s="11"/>
      <c r="AK4606" s="11"/>
      <c r="AL4606" s="11"/>
      <c r="AM4606" s="11"/>
    </row>
    <row r="4607" spans="17:39" x14ac:dyDescent="0.2">
      <c r="Q4607" s="11"/>
      <c r="Z4607"/>
      <c r="AA4607"/>
      <c r="AB4607"/>
      <c r="AC4607"/>
      <c r="AD4607"/>
      <c r="AE4607"/>
      <c r="AH4607" s="11"/>
      <c r="AI4607" s="11"/>
      <c r="AJ4607" s="11"/>
      <c r="AK4607" s="11"/>
      <c r="AL4607" s="11"/>
      <c r="AM4607" s="11"/>
    </row>
    <row r="4608" spans="17:39" x14ac:dyDescent="0.2">
      <c r="Q4608" s="11"/>
      <c r="Z4608"/>
      <c r="AA4608"/>
      <c r="AB4608"/>
      <c r="AC4608"/>
      <c r="AD4608"/>
      <c r="AE4608"/>
      <c r="AH4608" s="11"/>
      <c r="AI4608" s="11"/>
      <c r="AJ4608" s="11"/>
      <c r="AK4608" s="11"/>
      <c r="AL4608" s="11"/>
      <c r="AM4608" s="11"/>
    </row>
    <row r="4609" spans="17:39" x14ac:dyDescent="0.2">
      <c r="Q4609" s="11"/>
      <c r="Z4609"/>
      <c r="AA4609"/>
      <c r="AB4609"/>
      <c r="AC4609"/>
      <c r="AD4609"/>
      <c r="AE4609"/>
      <c r="AH4609" s="11"/>
      <c r="AI4609" s="11"/>
      <c r="AJ4609" s="11"/>
      <c r="AK4609" s="11"/>
      <c r="AL4609" s="11"/>
      <c r="AM4609" s="11"/>
    </row>
    <row r="4610" spans="17:39" x14ac:dyDescent="0.2">
      <c r="Q4610" s="11"/>
      <c r="Z4610"/>
      <c r="AA4610"/>
      <c r="AB4610"/>
      <c r="AC4610"/>
      <c r="AD4610"/>
      <c r="AE4610"/>
      <c r="AH4610" s="11"/>
      <c r="AI4610" s="11"/>
      <c r="AJ4610" s="11"/>
      <c r="AK4610" s="11"/>
      <c r="AL4610" s="11"/>
      <c r="AM4610" s="11"/>
    </row>
    <row r="4611" spans="17:39" x14ac:dyDescent="0.2">
      <c r="Q4611" s="11"/>
      <c r="Z4611"/>
      <c r="AA4611"/>
      <c r="AB4611"/>
      <c r="AC4611"/>
      <c r="AD4611"/>
      <c r="AE4611"/>
      <c r="AH4611" s="11"/>
      <c r="AI4611" s="11"/>
      <c r="AJ4611" s="11"/>
      <c r="AK4611" s="11"/>
      <c r="AL4611" s="11"/>
      <c r="AM4611" s="11"/>
    </row>
    <row r="4612" spans="17:39" x14ac:dyDescent="0.2">
      <c r="Q4612" s="11"/>
      <c r="Z4612"/>
      <c r="AA4612"/>
      <c r="AB4612"/>
      <c r="AC4612"/>
      <c r="AD4612"/>
      <c r="AE4612"/>
      <c r="AH4612" s="11"/>
      <c r="AI4612" s="11"/>
      <c r="AJ4612" s="11"/>
      <c r="AK4612" s="11"/>
      <c r="AL4612" s="11"/>
      <c r="AM4612" s="11"/>
    </row>
    <row r="4613" spans="17:39" x14ac:dyDescent="0.2">
      <c r="Q4613" s="11"/>
      <c r="Z4613"/>
      <c r="AA4613"/>
      <c r="AB4613"/>
      <c r="AC4613"/>
      <c r="AD4613"/>
      <c r="AE4613"/>
      <c r="AH4613" s="11"/>
      <c r="AI4613" s="11"/>
      <c r="AJ4613" s="11"/>
      <c r="AK4613" s="11"/>
      <c r="AL4613" s="11"/>
      <c r="AM4613" s="11"/>
    </row>
    <row r="4614" spans="17:39" x14ac:dyDescent="0.2">
      <c r="Q4614" s="11"/>
      <c r="Z4614"/>
      <c r="AA4614"/>
      <c r="AB4614"/>
      <c r="AC4614"/>
      <c r="AD4614"/>
      <c r="AE4614"/>
      <c r="AH4614" s="11"/>
      <c r="AI4614" s="11"/>
      <c r="AJ4614" s="11"/>
      <c r="AK4614" s="11"/>
      <c r="AL4614" s="11"/>
      <c r="AM4614" s="11"/>
    </row>
    <row r="4615" spans="17:39" x14ac:dyDescent="0.2">
      <c r="Q4615" s="11"/>
      <c r="Z4615"/>
      <c r="AA4615"/>
      <c r="AB4615"/>
      <c r="AC4615"/>
      <c r="AD4615"/>
      <c r="AE4615"/>
      <c r="AH4615" s="11"/>
      <c r="AI4615" s="11"/>
      <c r="AJ4615" s="11"/>
      <c r="AK4615" s="11"/>
      <c r="AL4615" s="11"/>
      <c r="AM4615" s="11"/>
    </row>
    <row r="4616" spans="17:39" x14ac:dyDescent="0.2">
      <c r="Q4616" s="11"/>
      <c r="Z4616"/>
      <c r="AA4616"/>
      <c r="AB4616"/>
      <c r="AC4616"/>
      <c r="AD4616"/>
      <c r="AE4616"/>
      <c r="AH4616" s="11"/>
      <c r="AI4616" s="11"/>
      <c r="AJ4616" s="11"/>
      <c r="AK4616" s="11"/>
      <c r="AL4616" s="11"/>
      <c r="AM4616" s="11"/>
    </row>
    <row r="4617" spans="17:39" x14ac:dyDescent="0.2">
      <c r="Q4617" s="11"/>
      <c r="Z4617"/>
      <c r="AA4617"/>
      <c r="AB4617"/>
      <c r="AC4617"/>
      <c r="AD4617"/>
      <c r="AE4617"/>
      <c r="AH4617" s="11"/>
      <c r="AI4617" s="11"/>
      <c r="AJ4617" s="11"/>
      <c r="AK4617" s="11"/>
      <c r="AL4617" s="11"/>
      <c r="AM4617" s="11"/>
    </row>
    <row r="4618" spans="17:39" x14ac:dyDescent="0.2">
      <c r="Q4618" s="11"/>
      <c r="Z4618"/>
      <c r="AA4618"/>
      <c r="AB4618"/>
      <c r="AC4618"/>
      <c r="AD4618"/>
      <c r="AE4618"/>
      <c r="AH4618" s="11"/>
      <c r="AI4618" s="11"/>
      <c r="AJ4618" s="11"/>
      <c r="AK4618" s="11"/>
      <c r="AL4618" s="11"/>
      <c r="AM4618" s="11"/>
    </row>
    <row r="4619" spans="17:39" x14ac:dyDescent="0.2">
      <c r="Q4619" s="11"/>
      <c r="Z4619"/>
      <c r="AA4619"/>
      <c r="AB4619"/>
      <c r="AC4619"/>
      <c r="AD4619"/>
      <c r="AE4619"/>
      <c r="AH4619" s="11"/>
      <c r="AI4619" s="11"/>
      <c r="AJ4619" s="11"/>
      <c r="AK4619" s="11"/>
      <c r="AL4619" s="11"/>
      <c r="AM4619" s="11"/>
    </row>
    <row r="4620" spans="17:39" x14ac:dyDescent="0.2">
      <c r="Q4620" s="11"/>
      <c r="Z4620"/>
      <c r="AA4620"/>
      <c r="AB4620"/>
      <c r="AC4620"/>
      <c r="AD4620"/>
      <c r="AE4620"/>
      <c r="AH4620" s="11"/>
      <c r="AI4620" s="11"/>
      <c r="AJ4620" s="11"/>
      <c r="AK4620" s="11"/>
      <c r="AL4620" s="11"/>
      <c r="AM4620" s="11"/>
    </row>
    <row r="4621" spans="17:39" x14ac:dyDescent="0.2">
      <c r="Q4621" s="11"/>
      <c r="Z4621"/>
      <c r="AA4621"/>
      <c r="AB4621"/>
      <c r="AC4621"/>
      <c r="AD4621"/>
      <c r="AE4621"/>
      <c r="AH4621" s="11"/>
      <c r="AI4621" s="11"/>
      <c r="AJ4621" s="11"/>
      <c r="AK4621" s="11"/>
      <c r="AL4621" s="11"/>
      <c r="AM4621" s="11"/>
    </row>
    <row r="4622" spans="17:39" x14ac:dyDescent="0.2">
      <c r="Q4622" s="11"/>
      <c r="Z4622"/>
      <c r="AA4622"/>
      <c r="AB4622"/>
      <c r="AC4622"/>
      <c r="AD4622"/>
      <c r="AE4622"/>
      <c r="AH4622" s="11"/>
      <c r="AI4622" s="11"/>
      <c r="AJ4622" s="11"/>
      <c r="AK4622" s="11"/>
      <c r="AL4622" s="11"/>
      <c r="AM4622" s="11"/>
    </row>
    <row r="4623" spans="17:39" x14ac:dyDescent="0.2">
      <c r="Q4623" s="11"/>
      <c r="Z4623"/>
      <c r="AA4623"/>
      <c r="AB4623"/>
      <c r="AC4623"/>
      <c r="AD4623"/>
      <c r="AE4623"/>
      <c r="AH4623" s="11"/>
      <c r="AI4623" s="11"/>
      <c r="AJ4623" s="11"/>
      <c r="AK4623" s="11"/>
      <c r="AL4623" s="11"/>
      <c r="AM4623" s="11"/>
    </row>
    <row r="4624" spans="17:39" x14ac:dyDescent="0.2">
      <c r="Q4624" s="11"/>
      <c r="Z4624"/>
      <c r="AA4624"/>
      <c r="AB4624"/>
      <c r="AC4624"/>
      <c r="AD4624"/>
      <c r="AE4624"/>
      <c r="AH4624" s="11"/>
      <c r="AI4624" s="11"/>
      <c r="AJ4624" s="11"/>
      <c r="AK4624" s="11"/>
      <c r="AL4624" s="11"/>
      <c r="AM4624" s="11"/>
    </row>
    <row r="4625" spans="17:39" x14ac:dyDescent="0.2">
      <c r="Q4625" s="11"/>
      <c r="Z4625"/>
      <c r="AA4625"/>
      <c r="AB4625"/>
      <c r="AC4625"/>
      <c r="AD4625"/>
      <c r="AE4625"/>
      <c r="AH4625" s="11"/>
      <c r="AI4625" s="11"/>
      <c r="AJ4625" s="11"/>
      <c r="AK4625" s="11"/>
      <c r="AL4625" s="11"/>
      <c r="AM4625" s="11"/>
    </row>
    <row r="4626" spans="17:39" x14ac:dyDescent="0.2">
      <c r="Q4626" s="11"/>
      <c r="Z4626"/>
      <c r="AA4626"/>
      <c r="AB4626"/>
      <c r="AC4626"/>
      <c r="AD4626"/>
      <c r="AE4626"/>
      <c r="AH4626" s="11"/>
      <c r="AI4626" s="11"/>
      <c r="AJ4626" s="11"/>
      <c r="AK4626" s="11"/>
      <c r="AL4626" s="11"/>
      <c r="AM4626" s="11"/>
    </row>
    <row r="4627" spans="17:39" x14ac:dyDescent="0.2">
      <c r="Q4627" s="11"/>
      <c r="Z4627"/>
      <c r="AA4627"/>
      <c r="AB4627"/>
      <c r="AC4627"/>
      <c r="AD4627"/>
      <c r="AE4627"/>
      <c r="AH4627" s="11"/>
      <c r="AI4627" s="11"/>
      <c r="AJ4627" s="11"/>
      <c r="AK4627" s="11"/>
      <c r="AL4627" s="11"/>
      <c r="AM4627" s="11"/>
    </row>
    <row r="4628" spans="17:39" x14ac:dyDescent="0.2">
      <c r="Q4628" s="11"/>
      <c r="Z4628"/>
      <c r="AA4628"/>
      <c r="AB4628"/>
      <c r="AC4628"/>
      <c r="AD4628"/>
      <c r="AE4628"/>
      <c r="AH4628" s="11"/>
      <c r="AI4628" s="11"/>
      <c r="AJ4628" s="11"/>
      <c r="AK4628" s="11"/>
      <c r="AL4628" s="11"/>
      <c r="AM4628" s="11"/>
    </row>
    <row r="4629" spans="17:39" x14ac:dyDescent="0.2">
      <c r="Q4629" s="11"/>
      <c r="Z4629"/>
      <c r="AA4629"/>
      <c r="AB4629"/>
      <c r="AC4629"/>
      <c r="AD4629"/>
      <c r="AE4629"/>
      <c r="AH4629" s="11"/>
      <c r="AI4629" s="11"/>
      <c r="AJ4629" s="11"/>
      <c r="AK4629" s="11"/>
      <c r="AL4629" s="11"/>
      <c r="AM4629" s="11"/>
    </row>
    <row r="4630" spans="17:39" x14ac:dyDescent="0.2">
      <c r="Q4630" s="11"/>
      <c r="Z4630"/>
      <c r="AA4630"/>
      <c r="AB4630"/>
      <c r="AC4630"/>
      <c r="AD4630"/>
      <c r="AE4630"/>
      <c r="AH4630" s="11"/>
      <c r="AI4630" s="11"/>
      <c r="AJ4630" s="11"/>
      <c r="AK4630" s="11"/>
      <c r="AL4630" s="11"/>
      <c r="AM4630" s="11"/>
    </row>
    <row r="4631" spans="17:39" x14ac:dyDescent="0.2">
      <c r="Q4631" s="11"/>
      <c r="Z4631"/>
      <c r="AA4631"/>
      <c r="AB4631"/>
      <c r="AC4631"/>
      <c r="AD4631"/>
      <c r="AE4631"/>
      <c r="AH4631" s="11"/>
      <c r="AI4631" s="11"/>
      <c r="AJ4631" s="11"/>
      <c r="AK4631" s="11"/>
      <c r="AL4631" s="11"/>
      <c r="AM4631" s="11"/>
    </row>
    <row r="4632" spans="17:39" x14ac:dyDescent="0.2">
      <c r="Q4632" s="11"/>
      <c r="Z4632"/>
      <c r="AA4632"/>
      <c r="AB4632"/>
      <c r="AC4632"/>
      <c r="AD4632"/>
      <c r="AE4632"/>
      <c r="AH4632" s="11"/>
      <c r="AI4632" s="11"/>
      <c r="AJ4632" s="11"/>
      <c r="AK4632" s="11"/>
      <c r="AL4632" s="11"/>
      <c r="AM4632" s="11"/>
    </row>
    <row r="4633" spans="17:39" x14ac:dyDescent="0.2">
      <c r="Q4633" s="11"/>
      <c r="Z4633"/>
      <c r="AA4633"/>
      <c r="AB4633"/>
      <c r="AC4633"/>
      <c r="AD4633"/>
      <c r="AE4633"/>
      <c r="AH4633" s="11"/>
      <c r="AI4633" s="11"/>
      <c r="AJ4633" s="11"/>
      <c r="AK4633" s="11"/>
      <c r="AL4633" s="11"/>
      <c r="AM4633" s="11"/>
    </row>
    <row r="4634" spans="17:39" x14ac:dyDescent="0.2">
      <c r="Q4634" s="11"/>
      <c r="Z4634"/>
      <c r="AA4634"/>
      <c r="AB4634"/>
      <c r="AC4634"/>
      <c r="AD4634"/>
      <c r="AE4634"/>
      <c r="AH4634" s="11"/>
      <c r="AI4634" s="11"/>
      <c r="AJ4634" s="11"/>
      <c r="AK4634" s="11"/>
      <c r="AL4634" s="11"/>
      <c r="AM4634" s="11"/>
    </row>
    <row r="4635" spans="17:39" x14ac:dyDescent="0.2">
      <c r="Q4635" s="11"/>
      <c r="Z4635"/>
      <c r="AA4635"/>
      <c r="AB4635"/>
      <c r="AC4635"/>
      <c r="AD4635"/>
      <c r="AE4635"/>
      <c r="AH4635" s="11"/>
      <c r="AI4635" s="11"/>
      <c r="AJ4635" s="11"/>
      <c r="AK4635" s="11"/>
      <c r="AL4635" s="11"/>
      <c r="AM4635" s="11"/>
    </row>
    <row r="4636" spans="17:39" x14ac:dyDescent="0.2">
      <c r="Q4636" s="11"/>
      <c r="Z4636"/>
      <c r="AA4636"/>
      <c r="AB4636"/>
      <c r="AC4636"/>
      <c r="AD4636"/>
      <c r="AE4636"/>
      <c r="AH4636" s="11"/>
      <c r="AI4636" s="11"/>
      <c r="AJ4636" s="11"/>
      <c r="AK4636" s="11"/>
      <c r="AL4636" s="11"/>
      <c r="AM4636" s="11"/>
    </row>
    <row r="4637" spans="17:39" x14ac:dyDescent="0.2">
      <c r="Q4637" s="11"/>
      <c r="Z4637"/>
      <c r="AA4637"/>
      <c r="AB4637"/>
      <c r="AC4637"/>
      <c r="AD4637"/>
      <c r="AE4637"/>
      <c r="AH4637" s="11"/>
      <c r="AI4637" s="11"/>
      <c r="AJ4637" s="11"/>
      <c r="AK4637" s="11"/>
      <c r="AL4637" s="11"/>
      <c r="AM4637" s="11"/>
    </row>
    <row r="4638" spans="17:39" x14ac:dyDescent="0.2">
      <c r="Q4638" s="11"/>
      <c r="Z4638"/>
      <c r="AA4638"/>
      <c r="AB4638"/>
      <c r="AC4638"/>
      <c r="AD4638"/>
      <c r="AE4638"/>
      <c r="AH4638" s="11"/>
      <c r="AI4638" s="11"/>
      <c r="AJ4638" s="11"/>
      <c r="AK4638" s="11"/>
      <c r="AL4638" s="11"/>
      <c r="AM4638" s="11"/>
    </row>
    <row r="4639" spans="17:39" x14ac:dyDescent="0.2">
      <c r="Q4639" s="11"/>
      <c r="Z4639"/>
      <c r="AA4639"/>
      <c r="AB4639"/>
      <c r="AC4639"/>
      <c r="AD4639"/>
      <c r="AE4639"/>
      <c r="AH4639" s="11"/>
      <c r="AI4639" s="11"/>
      <c r="AJ4639" s="11"/>
      <c r="AK4639" s="11"/>
      <c r="AL4639" s="11"/>
      <c r="AM4639" s="11"/>
    </row>
    <row r="4640" spans="17:39" x14ac:dyDescent="0.2">
      <c r="Q4640" s="11"/>
      <c r="Z4640"/>
      <c r="AA4640"/>
      <c r="AB4640"/>
      <c r="AC4640"/>
      <c r="AD4640"/>
      <c r="AE4640"/>
      <c r="AH4640" s="11"/>
      <c r="AI4640" s="11"/>
      <c r="AJ4640" s="11"/>
      <c r="AK4640" s="11"/>
      <c r="AL4640" s="11"/>
      <c r="AM4640" s="11"/>
    </row>
    <row r="4641" spans="17:39" x14ac:dyDescent="0.2">
      <c r="Q4641" s="11"/>
      <c r="Z4641"/>
      <c r="AA4641"/>
      <c r="AB4641"/>
      <c r="AC4641"/>
      <c r="AD4641"/>
      <c r="AE4641"/>
      <c r="AH4641" s="11"/>
      <c r="AI4641" s="11"/>
      <c r="AJ4641" s="11"/>
      <c r="AK4641" s="11"/>
      <c r="AL4641" s="11"/>
      <c r="AM4641" s="11"/>
    </row>
    <row r="4642" spans="17:39" x14ac:dyDescent="0.2">
      <c r="Q4642" s="11"/>
      <c r="Z4642"/>
      <c r="AA4642"/>
      <c r="AB4642"/>
      <c r="AC4642"/>
      <c r="AD4642"/>
      <c r="AE4642"/>
      <c r="AH4642" s="11"/>
      <c r="AI4642" s="11"/>
      <c r="AJ4642" s="11"/>
      <c r="AK4642" s="11"/>
      <c r="AL4642" s="11"/>
      <c r="AM4642" s="11"/>
    </row>
    <row r="4643" spans="17:39" x14ac:dyDescent="0.2">
      <c r="Q4643" s="11"/>
      <c r="Z4643"/>
      <c r="AA4643"/>
      <c r="AB4643"/>
      <c r="AC4643"/>
      <c r="AD4643"/>
      <c r="AE4643"/>
      <c r="AH4643" s="11"/>
      <c r="AI4643" s="11"/>
      <c r="AJ4643" s="11"/>
      <c r="AK4643" s="11"/>
      <c r="AL4643" s="11"/>
      <c r="AM4643" s="11"/>
    </row>
    <row r="4644" spans="17:39" x14ac:dyDescent="0.2">
      <c r="Q4644" s="11"/>
      <c r="Z4644"/>
      <c r="AA4644"/>
      <c r="AB4644"/>
      <c r="AC4644"/>
      <c r="AD4644"/>
      <c r="AE4644"/>
      <c r="AH4644" s="11"/>
      <c r="AI4644" s="11"/>
      <c r="AJ4644" s="11"/>
      <c r="AK4644" s="11"/>
      <c r="AL4644" s="11"/>
      <c r="AM4644" s="11"/>
    </row>
    <row r="4645" spans="17:39" x14ac:dyDescent="0.2">
      <c r="Q4645" s="11"/>
      <c r="Z4645"/>
      <c r="AA4645"/>
      <c r="AB4645"/>
      <c r="AC4645"/>
      <c r="AD4645"/>
      <c r="AE4645"/>
      <c r="AH4645" s="11"/>
      <c r="AI4645" s="11"/>
      <c r="AJ4645" s="11"/>
      <c r="AK4645" s="11"/>
      <c r="AL4645" s="11"/>
      <c r="AM4645" s="11"/>
    </row>
    <row r="4646" spans="17:39" x14ac:dyDescent="0.2">
      <c r="Q4646" s="11"/>
      <c r="Z4646"/>
      <c r="AA4646"/>
      <c r="AB4646"/>
      <c r="AC4646"/>
      <c r="AD4646"/>
      <c r="AE4646"/>
      <c r="AH4646" s="11"/>
      <c r="AI4646" s="11"/>
      <c r="AJ4646" s="11"/>
      <c r="AK4646" s="11"/>
      <c r="AL4646" s="11"/>
      <c r="AM4646" s="11"/>
    </row>
    <row r="4647" spans="17:39" x14ac:dyDescent="0.2">
      <c r="Q4647" s="11"/>
      <c r="Z4647"/>
      <c r="AA4647"/>
      <c r="AB4647"/>
      <c r="AC4647"/>
      <c r="AD4647"/>
      <c r="AE4647"/>
      <c r="AH4647" s="11"/>
      <c r="AI4647" s="11"/>
      <c r="AJ4647" s="11"/>
      <c r="AK4647" s="11"/>
      <c r="AL4647" s="11"/>
      <c r="AM4647" s="11"/>
    </row>
    <row r="4648" spans="17:39" x14ac:dyDescent="0.2">
      <c r="Q4648" s="11"/>
      <c r="Z4648"/>
      <c r="AA4648"/>
      <c r="AB4648"/>
      <c r="AC4648"/>
      <c r="AD4648"/>
      <c r="AE4648"/>
      <c r="AH4648" s="11"/>
      <c r="AI4648" s="11"/>
      <c r="AJ4648" s="11"/>
      <c r="AK4648" s="11"/>
      <c r="AL4648" s="11"/>
      <c r="AM4648" s="11"/>
    </row>
    <row r="4649" spans="17:39" x14ac:dyDescent="0.2">
      <c r="Q4649" s="11"/>
      <c r="Z4649"/>
      <c r="AA4649"/>
      <c r="AB4649"/>
      <c r="AC4649"/>
      <c r="AD4649"/>
      <c r="AE4649"/>
      <c r="AH4649" s="11"/>
      <c r="AI4649" s="11"/>
      <c r="AJ4649" s="11"/>
      <c r="AK4649" s="11"/>
      <c r="AL4649" s="11"/>
      <c r="AM4649" s="11"/>
    </row>
    <row r="4650" spans="17:39" x14ac:dyDescent="0.2">
      <c r="Q4650" s="11"/>
      <c r="Z4650"/>
      <c r="AA4650"/>
      <c r="AB4650"/>
      <c r="AC4650"/>
      <c r="AD4650"/>
      <c r="AE4650"/>
      <c r="AH4650" s="11"/>
      <c r="AI4650" s="11"/>
      <c r="AJ4650" s="11"/>
      <c r="AK4650" s="11"/>
      <c r="AL4650" s="11"/>
      <c r="AM4650" s="11"/>
    </row>
    <row r="4651" spans="17:39" x14ac:dyDescent="0.2">
      <c r="Q4651" s="11"/>
      <c r="Z4651"/>
      <c r="AA4651"/>
      <c r="AB4651"/>
      <c r="AC4651"/>
      <c r="AD4651"/>
      <c r="AE4651"/>
      <c r="AH4651" s="11"/>
      <c r="AI4651" s="11"/>
      <c r="AJ4651" s="11"/>
      <c r="AK4651" s="11"/>
      <c r="AL4651" s="11"/>
      <c r="AM4651" s="11"/>
    </row>
    <row r="4652" spans="17:39" x14ac:dyDescent="0.2">
      <c r="Q4652" s="11"/>
      <c r="Z4652"/>
      <c r="AA4652"/>
      <c r="AB4652"/>
      <c r="AC4652"/>
      <c r="AD4652"/>
      <c r="AE4652"/>
      <c r="AH4652" s="11"/>
      <c r="AI4652" s="11"/>
      <c r="AJ4652" s="11"/>
      <c r="AK4652" s="11"/>
      <c r="AL4652" s="11"/>
      <c r="AM4652" s="11"/>
    </row>
    <row r="4653" spans="17:39" x14ac:dyDescent="0.2">
      <c r="Q4653" s="11"/>
      <c r="Z4653"/>
      <c r="AA4653"/>
      <c r="AB4653"/>
      <c r="AC4653"/>
      <c r="AD4653"/>
      <c r="AE4653"/>
      <c r="AH4653" s="11"/>
      <c r="AI4653" s="11"/>
      <c r="AJ4653" s="11"/>
      <c r="AK4653" s="11"/>
      <c r="AL4653" s="11"/>
      <c r="AM4653" s="11"/>
    </row>
    <row r="4654" spans="17:39" x14ac:dyDescent="0.2">
      <c r="Q4654" s="11"/>
      <c r="Z4654"/>
      <c r="AA4654"/>
      <c r="AB4654"/>
      <c r="AC4654"/>
      <c r="AD4654"/>
      <c r="AE4654"/>
      <c r="AH4654" s="11"/>
      <c r="AI4654" s="11"/>
      <c r="AJ4654" s="11"/>
      <c r="AK4654" s="11"/>
      <c r="AL4654" s="11"/>
      <c r="AM4654" s="11"/>
    </row>
    <row r="4655" spans="17:39" x14ac:dyDescent="0.2">
      <c r="Q4655" s="11"/>
      <c r="Z4655"/>
      <c r="AA4655"/>
      <c r="AB4655"/>
      <c r="AC4655"/>
      <c r="AD4655"/>
      <c r="AE4655"/>
      <c r="AH4655" s="11"/>
      <c r="AI4655" s="11"/>
      <c r="AJ4655" s="11"/>
      <c r="AK4655" s="11"/>
      <c r="AL4655" s="11"/>
      <c r="AM4655" s="11"/>
    </row>
    <row r="4656" spans="17:39" x14ac:dyDescent="0.2">
      <c r="Q4656" s="11"/>
      <c r="Z4656"/>
      <c r="AA4656"/>
      <c r="AB4656"/>
      <c r="AC4656"/>
      <c r="AD4656"/>
      <c r="AE4656"/>
      <c r="AH4656" s="11"/>
      <c r="AI4656" s="11"/>
      <c r="AJ4656" s="11"/>
      <c r="AK4656" s="11"/>
      <c r="AL4656" s="11"/>
      <c r="AM4656" s="11"/>
    </row>
    <row r="4657" spans="17:39" x14ac:dyDescent="0.2">
      <c r="Q4657" s="11"/>
      <c r="Z4657"/>
      <c r="AA4657"/>
      <c r="AB4657"/>
      <c r="AC4657"/>
      <c r="AD4657"/>
      <c r="AE4657"/>
      <c r="AH4657" s="11"/>
      <c r="AI4657" s="11"/>
      <c r="AJ4657" s="11"/>
      <c r="AK4657" s="11"/>
      <c r="AL4657" s="11"/>
      <c r="AM4657" s="11"/>
    </row>
    <row r="4658" spans="17:39" x14ac:dyDescent="0.2">
      <c r="Q4658" s="11"/>
      <c r="Z4658"/>
      <c r="AA4658"/>
      <c r="AB4658"/>
      <c r="AC4658"/>
      <c r="AD4658"/>
      <c r="AE4658"/>
      <c r="AH4658" s="11"/>
      <c r="AI4658" s="11"/>
      <c r="AJ4658" s="11"/>
      <c r="AK4658" s="11"/>
      <c r="AL4658" s="11"/>
      <c r="AM4658" s="11"/>
    </row>
    <row r="4659" spans="17:39" x14ac:dyDescent="0.2">
      <c r="Q4659" s="11"/>
      <c r="Z4659"/>
      <c r="AA4659"/>
      <c r="AB4659"/>
      <c r="AC4659"/>
      <c r="AD4659"/>
      <c r="AE4659"/>
      <c r="AH4659" s="11"/>
      <c r="AI4659" s="11"/>
      <c r="AJ4659" s="11"/>
      <c r="AK4659" s="11"/>
      <c r="AL4659" s="11"/>
      <c r="AM4659" s="11"/>
    </row>
    <row r="4660" spans="17:39" x14ac:dyDescent="0.2">
      <c r="Q4660" s="11"/>
      <c r="Z4660"/>
      <c r="AA4660"/>
      <c r="AB4660"/>
      <c r="AC4660"/>
      <c r="AD4660"/>
      <c r="AE4660"/>
      <c r="AH4660" s="11"/>
      <c r="AI4660" s="11"/>
      <c r="AJ4660" s="11"/>
      <c r="AK4660" s="11"/>
      <c r="AL4660" s="11"/>
      <c r="AM4660" s="11"/>
    </row>
    <row r="4661" spans="17:39" x14ac:dyDescent="0.2">
      <c r="Q4661" s="11"/>
      <c r="Z4661"/>
      <c r="AA4661"/>
      <c r="AB4661"/>
      <c r="AC4661"/>
      <c r="AD4661"/>
      <c r="AE4661"/>
      <c r="AH4661" s="11"/>
      <c r="AI4661" s="11"/>
      <c r="AJ4661" s="11"/>
      <c r="AK4661" s="11"/>
      <c r="AL4661" s="11"/>
      <c r="AM4661" s="11"/>
    </row>
    <row r="4662" spans="17:39" x14ac:dyDescent="0.2">
      <c r="Q4662" s="11"/>
      <c r="Z4662"/>
      <c r="AA4662"/>
      <c r="AB4662"/>
      <c r="AC4662"/>
      <c r="AD4662"/>
      <c r="AE4662"/>
      <c r="AH4662" s="11"/>
      <c r="AI4662" s="11"/>
      <c r="AJ4662" s="11"/>
      <c r="AK4662" s="11"/>
      <c r="AL4662" s="11"/>
      <c r="AM4662" s="11"/>
    </row>
    <row r="4663" spans="17:39" x14ac:dyDescent="0.2">
      <c r="Q4663" s="11"/>
      <c r="Z4663"/>
      <c r="AA4663"/>
      <c r="AB4663"/>
      <c r="AC4663"/>
      <c r="AD4663"/>
      <c r="AE4663"/>
      <c r="AH4663" s="11"/>
      <c r="AI4663" s="11"/>
      <c r="AJ4663" s="11"/>
      <c r="AK4663" s="11"/>
      <c r="AL4663" s="11"/>
      <c r="AM4663" s="11"/>
    </row>
    <row r="4664" spans="17:39" x14ac:dyDescent="0.2">
      <c r="Q4664" s="11"/>
      <c r="Z4664"/>
      <c r="AA4664"/>
      <c r="AB4664"/>
      <c r="AC4664"/>
      <c r="AD4664"/>
      <c r="AE4664"/>
      <c r="AH4664" s="11"/>
      <c r="AI4664" s="11"/>
      <c r="AJ4664" s="11"/>
      <c r="AK4664" s="11"/>
      <c r="AL4664" s="11"/>
      <c r="AM4664" s="11"/>
    </row>
    <row r="4665" spans="17:39" x14ac:dyDescent="0.2">
      <c r="Q4665" s="11"/>
      <c r="Z4665"/>
      <c r="AA4665"/>
      <c r="AB4665"/>
      <c r="AC4665"/>
      <c r="AD4665"/>
      <c r="AE4665"/>
      <c r="AH4665" s="11"/>
      <c r="AI4665" s="11"/>
      <c r="AJ4665" s="11"/>
      <c r="AK4665" s="11"/>
      <c r="AL4665" s="11"/>
      <c r="AM4665" s="11"/>
    </row>
    <row r="4666" spans="17:39" x14ac:dyDescent="0.2">
      <c r="Q4666" s="11"/>
      <c r="Z4666"/>
      <c r="AA4666"/>
      <c r="AB4666"/>
      <c r="AC4666"/>
      <c r="AD4666"/>
      <c r="AE4666"/>
      <c r="AH4666" s="11"/>
      <c r="AI4666" s="11"/>
      <c r="AJ4666" s="11"/>
      <c r="AK4666" s="11"/>
      <c r="AL4666" s="11"/>
      <c r="AM4666" s="11"/>
    </row>
    <row r="4667" spans="17:39" x14ac:dyDescent="0.2">
      <c r="Q4667" s="11"/>
      <c r="Z4667"/>
      <c r="AA4667"/>
      <c r="AB4667"/>
      <c r="AC4667"/>
      <c r="AD4667"/>
      <c r="AE4667"/>
      <c r="AH4667" s="11"/>
      <c r="AI4667" s="11"/>
      <c r="AJ4667" s="11"/>
      <c r="AK4667" s="11"/>
      <c r="AL4667" s="11"/>
      <c r="AM4667" s="11"/>
    </row>
    <row r="4668" spans="17:39" x14ac:dyDescent="0.2">
      <c r="Q4668" s="11"/>
      <c r="Z4668"/>
      <c r="AA4668"/>
      <c r="AB4668"/>
      <c r="AC4668"/>
      <c r="AD4668"/>
      <c r="AE4668"/>
      <c r="AH4668" s="11"/>
      <c r="AI4668" s="11"/>
      <c r="AJ4668" s="11"/>
      <c r="AK4668" s="11"/>
      <c r="AL4668" s="11"/>
      <c r="AM4668" s="11"/>
    </row>
    <row r="4669" spans="17:39" x14ac:dyDescent="0.2">
      <c r="Q4669" s="11"/>
      <c r="Z4669"/>
      <c r="AA4669"/>
      <c r="AB4669"/>
      <c r="AC4669"/>
      <c r="AD4669"/>
      <c r="AE4669"/>
      <c r="AH4669" s="11"/>
      <c r="AI4669" s="11"/>
      <c r="AJ4669" s="11"/>
      <c r="AK4669" s="11"/>
      <c r="AL4669" s="11"/>
      <c r="AM4669" s="11"/>
    </row>
    <row r="4670" spans="17:39" x14ac:dyDescent="0.2">
      <c r="Q4670" s="11"/>
      <c r="Z4670"/>
      <c r="AA4670"/>
      <c r="AB4670"/>
      <c r="AC4670"/>
      <c r="AD4670"/>
      <c r="AE4670"/>
      <c r="AH4670" s="11"/>
      <c r="AI4670" s="11"/>
      <c r="AJ4670" s="11"/>
      <c r="AK4670" s="11"/>
      <c r="AL4670" s="11"/>
      <c r="AM4670" s="11"/>
    </row>
    <row r="4671" spans="17:39" x14ac:dyDescent="0.2">
      <c r="Q4671" s="11"/>
      <c r="Z4671"/>
      <c r="AA4671"/>
      <c r="AB4671"/>
      <c r="AC4671"/>
      <c r="AD4671"/>
      <c r="AE4671"/>
      <c r="AH4671" s="11"/>
      <c r="AI4671" s="11"/>
      <c r="AJ4671" s="11"/>
      <c r="AK4671" s="11"/>
      <c r="AL4671" s="11"/>
      <c r="AM4671" s="11"/>
    </row>
    <row r="4672" spans="17:39" x14ac:dyDescent="0.2">
      <c r="Q4672" s="11"/>
      <c r="Z4672"/>
      <c r="AA4672"/>
      <c r="AB4672"/>
      <c r="AC4672"/>
      <c r="AD4672"/>
      <c r="AE4672"/>
      <c r="AH4672" s="11"/>
      <c r="AI4672" s="11"/>
      <c r="AJ4672" s="11"/>
      <c r="AK4672" s="11"/>
      <c r="AL4672" s="11"/>
      <c r="AM4672" s="11"/>
    </row>
    <row r="4673" spans="17:39" x14ac:dyDescent="0.2">
      <c r="Q4673" s="11"/>
      <c r="Z4673"/>
      <c r="AA4673"/>
      <c r="AB4673"/>
      <c r="AC4673"/>
      <c r="AD4673"/>
      <c r="AE4673"/>
      <c r="AH4673" s="11"/>
      <c r="AI4673" s="11"/>
      <c r="AJ4673" s="11"/>
      <c r="AK4673" s="11"/>
      <c r="AL4673" s="11"/>
      <c r="AM4673" s="11"/>
    </row>
    <row r="4674" spans="17:39" x14ac:dyDescent="0.2">
      <c r="Q4674" s="11"/>
      <c r="Z4674"/>
      <c r="AA4674"/>
      <c r="AB4674"/>
      <c r="AC4674"/>
      <c r="AD4674"/>
      <c r="AE4674"/>
      <c r="AH4674" s="11"/>
      <c r="AI4674" s="11"/>
      <c r="AJ4674" s="11"/>
      <c r="AK4674" s="11"/>
      <c r="AL4674" s="11"/>
      <c r="AM4674" s="11"/>
    </row>
    <row r="4675" spans="17:39" x14ac:dyDescent="0.2">
      <c r="Q4675" s="11"/>
      <c r="Z4675"/>
      <c r="AA4675"/>
      <c r="AB4675"/>
      <c r="AC4675"/>
      <c r="AD4675"/>
      <c r="AE4675"/>
      <c r="AH4675" s="11"/>
      <c r="AI4675" s="11"/>
      <c r="AJ4675" s="11"/>
      <c r="AK4675" s="11"/>
      <c r="AL4675" s="11"/>
      <c r="AM4675" s="11"/>
    </row>
    <row r="4676" spans="17:39" x14ac:dyDescent="0.2">
      <c r="Q4676" s="11"/>
      <c r="Z4676"/>
      <c r="AA4676"/>
      <c r="AB4676"/>
      <c r="AC4676"/>
      <c r="AD4676"/>
      <c r="AE4676"/>
      <c r="AH4676" s="11"/>
      <c r="AI4676" s="11"/>
      <c r="AJ4676" s="11"/>
      <c r="AK4676" s="11"/>
      <c r="AL4676" s="11"/>
      <c r="AM4676" s="11"/>
    </row>
    <row r="4677" spans="17:39" x14ac:dyDescent="0.2">
      <c r="Q4677" s="11"/>
      <c r="Z4677"/>
      <c r="AA4677"/>
      <c r="AB4677"/>
      <c r="AC4677"/>
      <c r="AD4677"/>
      <c r="AE4677"/>
      <c r="AH4677" s="11"/>
      <c r="AI4677" s="11"/>
      <c r="AJ4677" s="11"/>
      <c r="AK4677" s="11"/>
      <c r="AL4677" s="11"/>
      <c r="AM4677" s="11"/>
    </row>
    <row r="4678" spans="17:39" x14ac:dyDescent="0.2">
      <c r="Q4678" s="11"/>
      <c r="Z4678"/>
      <c r="AA4678"/>
      <c r="AB4678"/>
      <c r="AC4678"/>
      <c r="AD4678"/>
      <c r="AE4678"/>
      <c r="AH4678" s="11"/>
      <c r="AI4678" s="11"/>
      <c r="AJ4678" s="11"/>
      <c r="AK4678" s="11"/>
      <c r="AL4678" s="11"/>
      <c r="AM4678" s="11"/>
    </row>
    <row r="4679" spans="17:39" x14ac:dyDescent="0.2">
      <c r="Q4679" s="11"/>
      <c r="Z4679"/>
      <c r="AA4679"/>
      <c r="AB4679"/>
      <c r="AC4679"/>
      <c r="AD4679"/>
      <c r="AE4679"/>
      <c r="AH4679" s="11"/>
      <c r="AI4679" s="11"/>
      <c r="AJ4679" s="11"/>
      <c r="AK4679" s="11"/>
      <c r="AL4679" s="11"/>
      <c r="AM4679" s="11"/>
    </row>
    <row r="4680" spans="17:39" x14ac:dyDescent="0.2">
      <c r="Q4680" s="11"/>
      <c r="Z4680"/>
      <c r="AA4680"/>
      <c r="AB4680"/>
      <c r="AC4680"/>
      <c r="AD4680"/>
      <c r="AE4680"/>
      <c r="AH4680" s="11"/>
      <c r="AI4680" s="11"/>
      <c r="AJ4680" s="11"/>
      <c r="AK4680" s="11"/>
      <c r="AL4680" s="11"/>
      <c r="AM4680" s="11"/>
    </row>
    <row r="4681" spans="17:39" x14ac:dyDescent="0.2">
      <c r="Q4681" s="11"/>
      <c r="Z4681"/>
      <c r="AA4681"/>
      <c r="AB4681"/>
      <c r="AC4681"/>
      <c r="AD4681"/>
      <c r="AE4681"/>
      <c r="AH4681" s="11"/>
      <c r="AI4681" s="11"/>
      <c r="AJ4681" s="11"/>
      <c r="AK4681" s="11"/>
      <c r="AL4681" s="11"/>
      <c r="AM4681" s="11"/>
    </row>
    <row r="4682" spans="17:39" x14ac:dyDescent="0.2">
      <c r="Q4682" s="11"/>
      <c r="Z4682"/>
      <c r="AA4682"/>
      <c r="AB4682"/>
      <c r="AC4682"/>
      <c r="AD4682"/>
      <c r="AE4682"/>
      <c r="AH4682" s="11"/>
      <c r="AI4682" s="11"/>
      <c r="AJ4682" s="11"/>
      <c r="AK4682" s="11"/>
      <c r="AL4682" s="11"/>
      <c r="AM4682" s="11"/>
    </row>
    <row r="4683" spans="17:39" x14ac:dyDescent="0.2">
      <c r="Q4683" s="11"/>
      <c r="Z4683"/>
      <c r="AA4683"/>
      <c r="AB4683"/>
      <c r="AC4683"/>
      <c r="AD4683"/>
      <c r="AE4683"/>
      <c r="AH4683" s="11"/>
      <c r="AI4683" s="11"/>
      <c r="AJ4683" s="11"/>
      <c r="AK4683" s="11"/>
      <c r="AL4683" s="11"/>
      <c r="AM4683" s="11"/>
    </row>
    <row r="4684" spans="17:39" x14ac:dyDescent="0.2">
      <c r="Q4684" s="11"/>
      <c r="Z4684"/>
      <c r="AA4684"/>
      <c r="AB4684"/>
      <c r="AC4684"/>
      <c r="AD4684"/>
      <c r="AE4684"/>
      <c r="AH4684" s="11"/>
      <c r="AI4684" s="11"/>
      <c r="AJ4684" s="11"/>
      <c r="AK4684" s="11"/>
      <c r="AL4684" s="11"/>
      <c r="AM4684" s="11"/>
    </row>
    <row r="4685" spans="17:39" x14ac:dyDescent="0.2">
      <c r="Q4685" s="11"/>
      <c r="Z4685"/>
      <c r="AA4685"/>
      <c r="AB4685"/>
      <c r="AC4685"/>
      <c r="AD4685"/>
      <c r="AE4685"/>
      <c r="AH4685" s="11"/>
      <c r="AI4685" s="11"/>
      <c r="AJ4685" s="11"/>
      <c r="AK4685" s="11"/>
      <c r="AL4685" s="11"/>
      <c r="AM4685" s="11"/>
    </row>
    <row r="4686" spans="17:39" x14ac:dyDescent="0.2">
      <c r="Q4686" s="11"/>
      <c r="Z4686"/>
      <c r="AA4686"/>
      <c r="AB4686"/>
      <c r="AC4686"/>
      <c r="AD4686"/>
      <c r="AE4686"/>
      <c r="AH4686" s="11"/>
      <c r="AI4686" s="11"/>
      <c r="AJ4686" s="11"/>
      <c r="AK4686" s="11"/>
      <c r="AL4686" s="11"/>
      <c r="AM4686" s="11"/>
    </row>
    <row r="4687" spans="17:39" x14ac:dyDescent="0.2">
      <c r="Q4687" s="11"/>
      <c r="Z4687"/>
      <c r="AA4687"/>
      <c r="AB4687"/>
      <c r="AC4687"/>
      <c r="AD4687"/>
      <c r="AE4687"/>
      <c r="AH4687" s="11"/>
      <c r="AI4687" s="11"/>
      <c r="AJ4687" s="11"/>
      <c r="AK4687" s="11"/>
      <c r="AL4687" s="11"/>
      <c r="AM4687" s="11"/>
    </row>
    <row r="4688" spans="17:39" x14ac:dyDescent="0.2">
      <c r="Q4688" s="11"/>
      <c r="Z4688"/>
      <c r="AA4688"/>
      <c r="AB4688"/>
      <c r="AC4688"/>
      <c r="AD4688"/>
      <c r="AE4688"/>
      <c r="AH4688" s="11"/>
      <c r="AI4688" s="11"/>
      <c r="AJ4688" s="11"/>
      <c r="AK4688" s="11"/>
      <c r="AL4688" s="11"/>
      <c r="AM4688" s="11"/>
    </row>
    <row r="4689" spans="17:39" x14ac:dyDescent="0.2">
      <c r="Q4689" s="11"/>
      <c r="Z4689"/>
      <c r="AA4689"/>
      <c r="AB4689"/>
      <c r="AC4689"/>
      <c r="AD4689"/>
      <c r="AE4689"/>
      <c r="AH4689" s="11"/>
      <c r="AI4689" s="11"/>
      <c r="AJ4689" s="11"/>
      <c r="AK4689" s="11"/>
      <c r="AL4689" s="11"/>
      <c r="AM4689" s="11"/>
    </row>
    <row r="4690" spans="17:39" x14ac:dyDescent="0.2">
      <c r="Q4690" s="11"/>
      <c r="Z4690"/>
      <c r="AA4690"/>
      <c r="AB4690"/>
      <c r="AC4690"/>
      <c r="AD4690"/>
      <c r="AE4690"/>
      <c r="AH4690" s="11"/>
      <c r="AI4690" s="11"/>
      <c r="AJ4690" s="11"/>
      <c r="AK4690" s="11"/>
      <c r="AL4690" s="11"/>
      <c r="AM4690" s="11"/>
    </row>
    <row r="4691" spans="17:39" x14ac:dyDescent="0.2">
      <c r="Q4691" s="11"/>
      <c r="Z4691"/>
      <c r="AA4691"/>
      <c r="AB4691"/>
      <c r="AC4691"/>
      <c r="AD4691"/>
      <c r="AE4691"/>
      <c r="AH4691" s="11"/>
      <c r="AI4691" s="11"/>
      <c r="AJ4691" s="11"/>
      <c r="AK4691" s="11"/>
      <c r="AL4691" s="11"/>
      <c r="AM4691" s="11"/>
    </row>
    <row r="4692" spans="17:39" x14ac:dyDescent="0.2">
      <c r="Q4692" s="11"/>
      <c r="Z4692"/>
      <c r="AA4692"/>
      <c r="AB4692"/>
      <c r="AC4692"/>
      <c r="AD4692"/>
      <c r="AE4692"/>
      <c r="AH4692" s="11"/>
      <c r="AI4692" s="11"/>
      <c r="AJ4692" s="11"/>
      <c r="AK4692" s="11"/>
      <c r="AL4692" s="11"/>
      <c r="AM4692" s="11"/>
    </row>
    <row r="4693" spans="17:39" x14ac:dyDescent="0.2">
      <c r="Q4693" s="11"/>
      <c r="Z4693"/>
      <c r="AA4693"/>
      <c r="AB4693"/>
      <c r="AC4693"/>
      <c r="AD4693"/>
      <c r="AE4693"/>
      <c r="AH4693" s="11"/>
      <c r="AI4693" s="11"/>
      <c r="AJ4693" s="11"/>
      <c r="AK4693" s="11"/>
      <c r="AL4693" s="11"/>
      <c r="AM4693" s="11"/>
    </row>
    <row r="4694" spans="17:39" x14ac:dyDescent="0.2">
      <c r="Q4694" s="11"/>
      <c r="Z4694"/>
      <c r="AA4694"/>
      <c r="AB4694"/>
      <c r="AC4694"/>
      <c r="AD4694"/>
      <c r="AE4694"/>
      <c r="AH4694" s="11"/>
      <c r="AI4694" s="11"/>
      <c r="AJ4694" s="11"/>
      <c r="AK4694" s="11"/>
      <c r="AL4694" s="11"/>
      <c r="AM4694" s="11"/>
    </row>
    <row r="4695" spans="17:39" x14ac:dyDescent="0.2">
      <c r="Q4695" s="11"/>
      <c r="Z4695"/>
      <c r="AA4695"/>
      <c r="AB4695"/>
      <c r="AC4695"/>
      <c r="AD4695"/>
      <c r="AE4695"/>
      <c r="AH4695" s="11"/>
      <c r="AI4695" s="11"/>
      <c r="AJ4695" s="11"/>
      <c r="AK4695" s="11"/>
      <c r="AL4695" s="11"/>
      <c r="AM4695" s="11"/>
    </row>
    <row r="4696" spans="17:39" x14ac:dyDescent="0.2">
      <c r="Q4696" s="11"/>
      <c r="Z4696"/>
      <c r="AA4696"/>
      <c r="AB4696"/>
      <c r="AC4696"/>
      <c r="AD4696"/>
      <c r="AE4696"/>
      <c r="AH4696" s="11"/>
      <c r="AI4696" s="11"/>
      <c r="AJ4696" s="11"/>
      <c r="AK4696" s="11"/>
      <c r="AL4696" s="11"/>
      <c r="AM4696" s="11"/>
    </row>
    <row r="4697" spans="17:39" x14ac:dyDescent="0.2">
      <c r="Q4697" s="11"/>
      <c r="Z4697"/>
      <c r="AA4697"/>
      <c r="AB4697"/>
      <c r="AC4697"/>
      <c r="AD4697"/>
      <c r="AE4697"/>
      <c r="AH4697" s="11"/>
      <c r="AI4697" s="11"/>
      <c r="AJ4697" s="11"/>
      <c r="AK4697" s="11"/>
      <c r="AL4697" s="11"/>
      <c r="AM4697" s="11"/>
    </row>
    <row r="4698" spans="17:39" x14ac:dyDescent="0.2">
      <c r="Q4698" s="11"/>
      <c r="Z4698"/>
      <c r="AA4698"/>
      <c r="AB4698"/>
      <c r="AC4698"/>
      <c r="AD4698"/>
      <c r="AE4698"/>
      <c r="AH4698" s="11"/>
      <c r="AI4698" s="11"/>
      <c r="AJ4698" s="11"/>
      <c r="AK4698" s="11"/>
      <c r="AL4698" s="11"/>
      <c r="AM4698" s="11"/>
    </row>
    <row r="4699" spans="17:39" x14ac:dyDescent="0.2">
      <c r="Q4699" s="11"/>
      <c r="Z4699"/>
      <c r="AA4699"/>
      <c r="AB4699"/>
      <c r="AC4699"/>
      <c r="AD4699"/>
      <c r="AE4699"/>
      <c r="AH4699" s="11"/>
      <c r="AI4699" s="11"/>
      <c r="AJ4699" s="11"/>
      <c r="AK4699" s="11"/>
      <c r="AL4699" s="11"/>
      <c r="AM4699" s="11"/>
    </row>
    <row r="4700" spans="17:39" x14ac:dyDescent="0.2">
      <c r="Q4700" s="11"/>
      <c r="Z4700"/>
      <c r="AA4700"/>
      <c r="AB4700"/>
      <c r="AC4700"/>
      <c r="AD4700"/>
      <c r="AE4700"/>
      <c r="AH4700" s="11"/>
      <c r="AI4700" s="11"/>
      <c r="AJ4700" s="11"/>
      <c r="AK4700" s="11"/>
      <c r="AL4700" s="11"/>
      <c r="AM4700" s="11"/>
    </row>
    <row r="4701" spans="17:39" x14ac:dyDescent="0.2">
      <c r="Q4701" s="11"/>
      <c r="Z4701"/>
      <c r="AA4701"/>
      <c r="AB4701"/>
      <c r="AC4701"/>
      <c r="AD4701"/>
      <c r="AE4701"/>
      <c r="AH4701" s="11"/>
      <c r="AI4701" s="11"/>
      <c r="AJ4701" s="11"/>
      <c r="AK4701" s="11"/>
      <c r="AL4701" s="11"/>
      <c r="AM4701" s="11"/>
    </row>
    <row r="4702" spans="17:39" x14ac:dyDescent="0.2">
      <c r="Q4702" s="11"/>
      <c r="Z4702"/>
      <c r="AA4702"/>
      <c r="AB4702"/>
      <c r="AC4702"/>
      <c r="AD4702"/>
      <c r="AE4702"/>
      <c r="AH4702" s="11"/>
      <c r="AI4702" s="11"/>
      <c r="AJ4702" s="11"/>
      <c r="AK4702" s="11"/>
      <c r="AL4702" s="11"/>
      <c r="AM4702" s="11"/>
    </row>
    <row r="4703" spans="17:39" x14ac:dyDescent="0.2">
      <c r="Q4703" s="11"/>
      <c r="Z4703"/>
      <c r="AA4703"/>
      <c r="AB4703"/>
      <c r="AC4703"/>
      <c r="AD4703"/>
      <c r="AE4703"/>
      <c r="AH4703" s="11"/>
      <c r="AI4703" s="11"/>
      <c r="AJ4703" s="11"/>
      <c r="AK4703" s="11"/>
      <c r="AL4703" s="11"/>
      <c r="AM4703" s="11"/>
    </row>
    <row r="4704" spans="17:39" x14ac:dyDescent="0.2">
      <c r="Q4704" s="11"/>
      <c r="Z4704"/>
      <c r="AA4704"/>
      <c r="AB4704"/>
      <c r="AC4704"/>
      <c r="AD4704"/>
      <c r="AE4704"/>
      <c r="AH4704" s="11"/>
      <c r="AI4704" s="11"/>
      <c r="AJ4704" s="11"/>
      <c r="AK4704" s="11"/>
      <c r="AL4704" s="11"/>
      <c r="AM4704" s="11"/>
    </row>
    <row r="4705" spans="17:39" x14ac:dyDescent="0.2">
      <c r="Q4705" s="11"/>
      <c r="Z4705"/>
      <c r="AA4705"/>
      <c r="AB4705"/>
      <c r="AC4705"/>
      <c r="AD4705"/>
      <c r="AE4705"/>
      <c r="AH4705" s="11"/>
      <c r="AI4705" s="11"/>
      <c r="AJ4705" s="11"/>
      <c r="AK4705" s="11"/>
      <c r="AL4705" s="11"/>
      <c r="AM4705" s="11"/>
    </row>
    <row r="4706" spans="17:39" x14ac:dyDescent="0.2">
      <c r="Q4706" s="11"/>
      <c r="Z4706"/>
      <c r="AA4706"/>
      <c r="AB4706"/>
      <c r="AC4706"/>
      <c r="AD4706"/>
      <c r="AE4706"/>
      <c r="AH4706" s="11"/>
      <c r="AI4706" s="11"/>
      <c r="AJ4706" s="11"/>
      <c r="AK4706" s="11"/>
      <c r="AL4706" s="11"/>
      <c r="AM4706" s="11"/>
    </row>
    <row r="4707" spans="17:39" x14ac:dyDescent="0.2">
      <c r="Q4707" s="11"/>
      <c r="Z4707"/>
      <c r="AA4707"/>
      <c r="AB4707"/>
      <c r="AC4707"/>
      <c r="AD4707"/>
      <c r="AE4707"/>
      <c r="AH4707" s="11"/>
      <c r="AI4707" s="11"/>
      <c r="AJ4707" s="11"/>
      <c r="AK4707" s="11"/>
      <c r="AL4707" s="11"/>
      <c r="AM4707" s="11"/>
    </row>
    <row r="4708" spans="17:39" x14ac:dyDescent="0.2">
      <c r="Q4708" s="11"/>
      <c r="Z4708"/>
      <c r="AA4708"/>
      <c r="AB4708"/>
      <c r="AC4708"/>
      <c r="AD4708"/>
      <c r="AE4708"/>
      <c r="AH4708" s="11"/>
      <c r="AI4708" s="11"/>
      <c r="AJ4708" s="11"/>
      <c r="AK4708" s="11"/>
      <c r="AL4708" s="11"/>
      <c r="AM4708" s="11"/>
    </row>
    <row r="4709" spans="17:39" x14ac:dyDescent="0.2">
      <c r="Q4709" s="11"/>
      <c r="Z4709"/>
      <c r="AA4709"/>
      <c r="AB4709"/>
      <c r="AC4709"/>
      <c r="AD4709"/>
      <c r="AE4709"/>
      <c r="AH4709" s="11"/>
      <c r="AI4709" s="11"/>
      <c r="AJ4709" s="11"/>
      <c r="AK4709" s="11"/>
      <c r="AL4709" s="11"/>
      <c r="AM4709" s="11"/>
    </row>
    <row r="4710" spans="17:39" x14ac:dyDescent="0.2">
      <c r="Q4710" s="11"/>
      <c r="Z4710"/>
      <c r="AA4710"/>
      <c r="AB4710"/>
      <c r="AC4710"/>
      <c r="AD4710"/>
      <c r="AE4710"/>
      <c r="AH4710" s="11"/>
      <c r="AI4710" s="11"/>
      <c r="AJ4710" s="11"/>
      <c r="AK4710" s="11"/>
      <c r="AL4710" s="11"/>
      <c r="AM4710" s="11"/>
    </row>
    <row r="4711" spans="17:39" x14ac:dyDescent="0.2">
      <c r="Q4711" s="11"/>
      <c r="Z4711"/>
      <c r="AA4711"/>
      <c r="AB4711"/>
      <c r="AC4711"/>
      <c r="AD4711"/>
      <c r="AE4711"/>
      <c r="AH4711" s="11"/>
      <c r="AI4711" s="11"/>
      <c r="AJ4711" s="11"/>
      <c r="AK4711" s="11"/>
      <c r="AL4711" s="11"/>
      <c r="AM4711" s="11"/>
    </row>
    <row r="4712" spans="17:39" x14ac:dyDescent="0.2">
      <c r="Q4712" s="11"/>
      <c r="Z4712"/>
      <c r="AA4712"/>
      <c r="AB4712"/>
      <c r="AC4712"/>
      <c r="AD4712"/>
      <c r="AE4712"/>
      <c r="AH4712" s="11"/>
      <c r="AI4712" s="11"/>
      <c r="AJ4712" s="11"/>
      <c r="AK4712" s="11"/>
      <c r="AL4712" s="11"/>
      <c r="AM4712" s="11"/>
    </row>
    <row r="4713" spans="17:39" x14ac:dyDescent="0.2">
      <c r="Q4713" s="11"/>
      <c r="Z4713"/>
      <c r="AA4713"/>
      <c r="AB4713"/>
      <c r="AC4713"/>
      <c r="AD4713"/>
      <c r="AE4713"/>
      <c r="AH4713" s="11"/>
      <c r="AI4713" s="11"/>
      <c r="AJ4713" s="11"/>
      <c r="AK4713" s="11"/>
      <c r="AL4713" s="11"/>
      <c r="AM4713" s="11"/>
    </row>
    <row r="4714" spans="17:39" x14ac:dyDescent="0.2">
      <c r="Q4714" s="11"/>
      <c r="Z4714"/>
      <c r="AA4714"/>
      <c r="AB4714"/>
      <c r="AC4714"/>
      <c r="AD4714"/>
      <c r="AE4714"/>
      <c r="AH4714" s="11"/>
      <c r="AI4714" s="11"/>
      <c r="AJ4714" s="11"/>
      <c r="AK4714" s="11"/>
      <c r="AL4714" s="11"/>
      <c r="AM4714" s="11"/>
    </row>
    <row r="4715" spans="17:39" x14ac:dyDescent="0.2">
      <c r="Q4715" s="11"/>
      <c r="Z4715"/>
      <c r="AA4715"/>
      <c r="AB4715"/>
      <c r="AC4715"/>
      <c r="AD4715"/>
      <c r="AE4715"/>
      <c r="AH4715" s="11"/>
      <c r="AI4715" s="11"/>
      <c r="AJ4715" s="11"/>
      <c r="AK4715" s="11"/>
      <c r="AL4715" s="11"/>
      <c r="AM4715" s="11"/>
    </row>
    <row r="4716" spans="17:39" x14ac:dyDescent="0.2">
      <c r="Q4716" s="11"/>
      <c r="Z4716"/>
      <c r="AA4716"/>
      <c r="AB4716"/>
      <c r="AC4716"/>
      <c r="AD4716"/>
      <c r="AE4716"/>
      <c r="AH4716" s="11"/>
      <c r="AI4716" s="11"/>
      <c r="AJ4716" s="11"/>
      <c r="AK4716" s="11"/>
      <c r="AL4716" s="11"/>
      <c r="AM4716" s="11"/>
    </row>
    <row r="4717" spans="17:39" x14ac:dyDescent="0.2">
      <c r="Q4717" s="11"/>
      <c r="Z4717"/>
      <c r="AA4717"/>
      <c r="AB4717"/>
      <c r="AC4717"/>
      <c r="AD4717"/>
      <c r="AE4717"/>
      <c r="AH4717" s="11"/>
      <c r="AI4717" s="11"/>
      <c r="AJ4717" s="11"/>
      <c r="AK4717" s="11"/>
      <c r="AL4717" s="11"/>
      <c r="AM4717" s="11"/>
    </row>
    <row r="4718" spans="17:39" x14ac:dyDescent="0.2">
      <c r="Q4718" s="11"/>
      <c r="Z4718"/>
      <c r="AA4718"/>
      <c r="AB4718"/>
      <c r="AC4718"/>
      <c r="AD4718"/>
      <c r="AE4718"/>
      <c r="AH4718" s="11"/>
      <c r="AI4718" s="11"/>
      <c r="AJ4718" s="11"/>
      <c r="AK4718" s="11"/>
      <c r="AL4718" s="11"/>
      <c r="AM4718" s="11"/>
    </row>
    <row r="4719" spans="17:39" x14ac:dyDescent="0.2">
      <c r="Q4719" s="11"/>
      <c r="Z4719"/>
      <c r="AA4719"/>
      <c r="AB4719"/>
      <c r="AC4719"/>
      <c r="AD4719"/>
      <c r="AE4719"/>
      <c r="AH4719" s="11"/>
      <c r="AI4719" s="11"/>
      <c r="AJ4719" s="11"/>
      <c r="AK4719" s="11"/>
      <c r="AL4719" s="11"/>
      <c r="AM4719" s="11"/>
    </row>
    <row r="4720" spans="17:39" x14ac:dyDescent="0.2">
      <c r="Q4720" s="11"/>
      <c r="Z4720"/>
      <c r="AA4720"/>
      <c r="AB4720"/>
      <c r="AC4720"/>
      <c r="AD4720"/>
      <c r="AE4720"/>
      <c r="AH4720" s="11"/>
      <c r="AI4720" s="11"/>
      <c r="AJ4720" s="11"/>
      <c r="AK4720" s="11"/>
      <c r="AL4720" s="11"/>
      <c r="AM4720" s="11"/>
    </row>
    <row r="4721" spans="17:39" x14ac:dyDescent="0.2">
      <c r="Q4721" s="11"/>
      <c r="Z4721"/>
      <c r="AA4721"/>
      <c r="AB4721"/>
      <c r="AC4721"/>
      <c r="AD4721"/>
      <c r="AE4721"/>
      <c r="AH4721" s="11"/>
      <c r="AI4721" s="11"/>
      <c r="AJ4721" s="11"/>
      <c r="AK4721" s="11"/>
      <c r="AL4721" s="11"/>
      <c r="AM4721" s="11"/>
    </row>
    <row r="4722" spans="17:39" x14ac:dyDescent="0.2">
      <c r="Q4722" s="11"/>
      <c r="Z4722"/>
      <c r="AA4722"/>
      <c r="AB4722"/>
      <c r="AC4722"/>
      <c r="AD4722"/>
      <c r="AE4722"/>
      <c r="AH4722" s="11"/>
      <c r="AI4722" s="11"/>
      <c r="AJ4722" s="11"/>
      <c r="AK4722" s="11"/>
      <c r="AL4722" s="11"/>
      <c r="AM4722" s="11"/>
    </row>
    <row r="4723" spans="17:39" x14ac:dyDescent="0.2">
      <c r="Q4723" s="11"/>
      <c r="Z4723"/>
      <c r="AA4723"/>
      <c r="AB4723"/>
      <c r="AC4723"/>
      <c r="AD4723"/>
      <c r="AE4723"/>
      <c r="AH4723" s="11"/>
      <c r="AI4723" s="11"/>
      <c r="AJ4723" s="11"/>
      <c r="AK4723" s="11"/>
      <c r="AL4723" s="11"/>
      <c r="AM4723" s="11"/>
    </row>
    <row r="4724" spans="17:39" x14ac:dyDescent="0.2">
      <c r="Q4724" s="11"/>
      <c r="Z4724"/>
      <c r="AA4724"/>
      <c r="AB4724"/>
      <c r="AC4724"/>
      <c r="AD4724"/>
      <c r="AE4724"/>
      <c r="AH4724" s="11"/>
      <c r="AI4724" s="11"/>
      <c r="AJ4724" s="11"/>
      <c r="AK4724" s="11"/>
      <c r="AL4724" s="11"/>
      <c r="AM4724" s="11"/>
    </row>
    <row r="4725" spans="17:39" x14ac:dyDescent="0.2">
      <c r="Q4725" s="11"/>
      <c r="Z4725"/>
      <c r="AA4725"/>
      <c r="AB4725"/>
      <c r="AC4725"/>
      <c r="AD4725"/>
      <c r="AE4725"/>
      <c r="AH4725" s="11"/>
      <c r="AI4725" s="11"/>
      <c r="AJ4725" s="11"/>
      <c r="AK4725" s="11"/>
      <c r="AL4725" s="11"/>
      <c r="AM4725" s="11"/>
    </row>
    <row r="4726" spans="17:39" x14ac:dyDescent="0.2">
      <c r="Q4726" s="11"/>
      <c r="Z4726"/>
      <c r="AA4726"/>
      <c r="AB4726"/>
      <c r="AC4726"/>
      <c r="AD4726"/>
      <c r="AE4726"/>
      <c r="AH4726" s="11"/>
      <c r="AI4726" s="11"/>
      <c r="AJ4726" s="11"/>
      <c r="AK4726" s="11"/>
      <c r="AL4726" s="11"/>
      <c r="AM4726" s="11"/>
    </row>
    <row r="4727" spans="17:39" x14ac:dyDescent="0.2">
      <c r="Q4727" s="11"/>
      <c r="Z4727"/>
      <c r="AA4727"/>
      <c r="AB4727"/>
      <c r="AC4727"/>
      <c r="AD4727"/>
      <c r="AE4727"/>
      <c r="AH4727" s="11"/>
      <c r="AI4727" s="11"/>
      <c r="AJ4727" s="11"/>
      <c r="AK4727" s="11"/>
      <c r="AL4727" s="11"/>
      <c r="AM4727" s="11"/>
    </row>
    <row r="4728" spans="17:39" x14ac:dyDescent="0.2">
      <c r="Q4728" s="11"/>
      <c r="Z4728"/>
      <c r="AA4728"/>
      <c r="AB4728"/>
      <c r="AC4728"/>
      <c r="AD4728"/>
      <c r="AE4728"/>
      <c r="AH4728" s="11"/>
      <c r="AI4728" s="11"/>
      <c r="AJ4728" s="11"/>
      <c r="AK4728" s="11"/>
      <c r="AL4728" s="11"/>
      <c r="AM4728" s="11"/>
    </row>
    <row r="4729" spans="17:39" x14ac:dyDescent="0.2">
      <c r="Q4729" s="11"/>
      <c r="Z4729"/>
      <c r="AA4729"/>
      <c r="AB4729"/>
      <c r="AC4729"/>
      <c r="AD4729"/>
      <c r="AE4729"/>
      <c r="AH4729" s="11"/>
      <c r="AI4729" s="11"/>
      <c r="AJ4729" s="11"/>
      <c r="AK4729" s="11"/>
      <c r="AL4729" s="11"/>
      <c r="AM4729" s="11"/>
    </row>
    <row r="4730" spans="17:39" x14ac:dyDescent="0.2">
      <c r="Q4730" s="11"/>
      <c r="Z4730"/>
      <c r="AA4730"/>
      <c r="AB4730"/>
      <c r="AC4730"/>
      <c r="AD4730"/>
      <c r="AE4730"/>
      <c r="AH4730" s="11"/>
      <c r="AI4730" s="11"/>
      <c r="AJ4730" s="11"/>
      <c r="AK4730" s="11"/>
      <c r="AL4730" s="11"/>
      <c r="AM4730" s="11"/>
    </row>
    <row r="4731" spans="17:39" x14ac:dyDescent="0.2">
      <c r="Q4731" s="11"/>
      <c r="Z4731"/>
      <c r="AA4731"/>
      <c r="AB4731"/>
      <c r="AC4731"/>
      <c r="AD4731"/>
      <c r="AE4731"/>
      <c r="AH4731" s="11"/>
      <c r="AI4731" s="11"/>
      <c r="AJ4731" s="11"/>
      <c r="AK4731" s="11"/>
      <c r="AL4731" s="11"/>
      <c r="AM4731" s="11"/>
    </row>
    <row r="4732" spans="17:39" x14ac:dyDescent="0.2">
      <c r="Q4732" s="11"/>
      <c r="Z4732"/>
      <c r="AA4732"/>
      <c r="AB4732"/>
      <c r="AC4732"/>
      <c r="AD4732"/>
      <c r="AE4732"/>
      <c r="AH4732" s="11"/>
      <c r="AI4732" s="11"/>
      <c r="AJ4732" s="11"/>
      <c r="AK4732" s="11"/>
      <c r="AL4732" s="11"/>
      <c r="AM4732" s="11"/>
    </row>
    <row r="4733" spans="17:39" x14ac:dyDescent="0.2">
      <c r="Q4733" s="11"/>
      <c r="Z4733"/>
      <c r="AA4733"/>
      <c r="AB4733"/>
      <c r="AC4733"/>
      <c r="AD4733"/>
      <c r="AE4733"/>
      <c r="AH4733" s="11"/>
      <c r="AI4733" s="11"/>
      <c r="AJ4733" s="11"/>
      <c r="AK4733" s="11"/>
      <c r="AL4733" s="11"/>
      <c r="AM4733" s="11"/>
    </row>
    <row r="4734" spans="17:39" x14ac:dyDescent="0.2">
      <c r="Q4734" s="11"/>
      <c r="Z4734"/>
      <c r="AA4734"/>
      <c r="AB4734"/>
      <c r="AC4734"/>
      <c r="AD4734"/>
      <c r="AE4734"/>
      <c r="AH4734" s="11"/>
      <c r="AI4734" s="11"/>
      <c r="AJ4734" s="11"/>
      <c r="AK4734" s="11"/>
      <c r="AL4734" s="11"/>
      <c r="AM4734" s="11"/>
    </row>
    <row r="4735" spans="17:39" x14ac:dyDescent="0.2">
      <c r="Q4735" s="11"/>
      <c r="Z4735"/>
      <c r="AA4735"/>
      <c r="AB4735"/>
      <c r="AC4735"/>
      <c r="AD4735"/>
      <c r="AE4735"/>
      <c r="AH4735" s="11"/>
      <c r="AI4735" s="11"/>
      <c r="AJ4735" s="11"/>
      <c r="AK4735" s="11"/>
      <c r="AL4735" s="11"/>
      <c r="AM4735" s="11"/>
    </row>
    <row r="4736" spans="17:39" x14ac:dyDescent="0.2">
      <c r="Q4736" s="11"/>
      <c r="Z4736"/>
      <c r="AA4736"/>
      <c r="AB4736"/>
      <c r="AC4736"/>
      <c r="AD4736"/>
      <c r="AE4736"/>
      <c r="AH4736" s="11"/>
      <c r="AI4736" s="11"/>
      <c r="AJ4736" s="11"/>
      <c r="AK4736" s="11"/>
      <c r="AL4736" s="11"/>
      <c r="AM4736" s="11"/>
    </row>
    <row r="4737" spans="17:39" x14ac:dyDescent="0.2">
      <c r="Q4737" s="11"/>
      <c r="Z4737"/>
      <c r="AA4737"/>
      <c r="AB4737"/>
      <c r="AC4737"/>
      <c r="AD4737"/>
      <c r="AE4737"/>
      <c r="AH4737" s="11"/>
      <c r="AI4737" s="11"/>
      <c r="AJ4737" s="11"/>
      <c r="AK4737" s="11"/>
      <c r="AL4737" s="11"/>
      <c r="AM4737" s="11"/>
    </row>
    <row r="4738" spans="17:39" x14ac:dyDescent="0.2">
      <c r="Q4738" s="11"/>
      <c r="Z4738"/>
      <c r="AA4738"/>
      <c r="AB4738"/>
      <c r="AC4738"/>
      <c r="AD4738"/>
      <c r="AE4738"/>
      <c r="AH4738" s="11"/>
      <c r="AI4738" s="11"/>
      <c r="AJ4738" s="11"/>
      <c r="AK4738" s="11"/>
      <c r="AL4738" s="11"/>
      <c r="AM4738" s="11"/>
    </row>
    <row r="4739" spans="17:39" x14ac:dyDescent="0.2">
      <c r="Q4739" s="11"/>
      <c r="Z4739"/>
      <c r="AA4739"/>
      <c r="AB4739"/>
      <c r="AC4739"/>
      <c r="AD4739"/>
      <c r="AE4739"/>
      <c r="AH4739" s="11"/>
      <c r="AI4739" s="11"/>
      <c r="AJ4739" s="11"/>
      <c r="AK4739" s="11"/>
      <c r="AL4739" s="11"/>
      <c r="AM4739" s="11"/>
    </row>
    <row r="4740" spans="17:39" x14ac:dyDescent="0.2">
      <c r="Q4740" s="11"/>
      <c r="Z4740"/>
      <c r="AA4740"/>
      <c r="AB4740"/>
      <c r="AC4740"/>
      <c r="AD4740"/>
      <c r="AE4740"/>
      <c r="AH4740" s="11"/>
      <c r="AI4740" s="11"/>
      <c r="AJ4740" s="11"/>
      <c r="AK4740" s="11"/>
      <c r="AL4740" s="11"/>
      <c r="AM4740" s="11"/>
    </row>
    <row r="4741" spans="17:39" x14ac:dyDescent="0.2">
      <c r="Q4741" s="11"/>
      <c r="Z4741"/>
      <c r="AA4741"/>
      <c r="AB4741"/>
      <c r="AC4741"/>
      <c r="AD4741"/>
      <c r="AE4741"/>
      <c r="AH4741" s="11"/>
      <c r="AI4741" s="11"/>
      <c r="AJ4741" s="11"/>
      <c r="AK4741" s="11"/>
      <c r="AL4741" s="11"/>
      <c r="AM4741" s="11"/>
    </row>
    <row r="4742" spans="17:39" x14ac:dyDescent="0.2">
      <c r="Q4742" s="11"/>
      <c r="Z4742"/>
      <c r="AA4742"/>
      <c r="AB4742"/>
      <c r="AC4742"/>
      <c r="AD4742"/>
      <c r="AE4742"/>
      <c r="AH4742" s="11"/>
      <c r="AI4742" s="11"/>
      <c r="AJ4742" s="11"/>
      <c r="AK4742" s="11"/>
      <c r="AL4742" s="11"/>
      <c r="AM4742" s="11"/>
    </row>
    <row r="4743" spans="17:39" x14ac:dyDescent="0.2">
      <c r="Q4743" s="11"/>
      <c r="Z4743"/>
      <c r="AA4743"/>
      <c r="AB4743"/>
      <c r="AC4743"/>
      <c r="AD4743"/>
      <c r="AE4743"/>
      <c r="AH4743" s="11"/>
      <c r="AI4743" s="11"/>
      <c r="AJ4743" s="11"/>
      <c r="AK4743" s="11"/>
      <c r="AL4743" s="11"/>
      <c r="AM4743" s="11"/>
    </row>
    <row r="4744" spans="17:39" x14ac:dyDescent="0.2">
      <c r="Q4744" s="11"/>
      <c r="Z4744"/>
      <c r="AA4744"/>
      <c r="AB4744"/>
      <c r="AC4744"/>
      <c r="AD4744"/>
      <c r="AE4744"/>
      <c r="AH4744" s="11"/>
      <c r="AI4744" s="11"/>
      <c r="AJ4744" s="11"/>
      <c r="AK4744" s="11"/>
      <c r="AL4744" s="11"/>
      <c r="AM4744" s="11"/>
    </row>
    <row r="4745" spans="17:39" x14ac:dyDescent="0.2">
      <c r="Q4745" s="11"/>
      <c r="Z4745"/>
      <c r="AA4745"/>
      <c r="AB4745"/>
      <c r="AC4745"/>
      <c r="AD4745"/>
      <c r="AE4745"/>
      <c r="AH4745" s="11"/>
      <c r="AI4745" s="11"/>
      <c r="AJ4745" s="11"/>
      <c r="AK4745" s="11"/>
      <c r="AL4745" s="11"/>
      <c r="AM4745" s="11"/>
    </row>
    <row r="4746" spans="17:39" x14ac:dyDescent="0.2">
      <c r="Q4746" s="11"/>
      <c r="Z4746"/>
      <c r="AA4746"/>
      <c r="AB4746"/>
      <c r="AC4746"/>
      <c r="AD4746"/>
      <c r="AE4746"/>
      <c r="AH4746" s="11"/>
      <c r="AI4746" s="11"/>
      <c r="AJ4746" s="11"/>
      <c r="AK4746" s="11"/>
      <c r="AL4746" s="11"/>
      <c r="AM4746" s="11"/>
    </row>
    <row r="4747" spans="17:39" x14ac:dyDescent="0.2">
      <c r="Q4747" s="11"/>
      <c r="Z4747"/>
      <c r="AA4747"/>
      <c r="AB4747"/>
      <c r="AC4747"/>
      <c r="AD4747"/>
      <c r="AE4747"/>
      <c r="AH4747" s="11"/>
      <c r="AI4747" s="11"/>
      <c r="AJ4747" s="11"/>
      <c r="AK4747" s="11"/>
      <c r="AL4747" s="11"/>
      <c r="AM4747" s="11"/>
    </row>
    <row r="4748" spans="17:39" x14ac:dyDescent="0.2">
      <c r="Q4748" s="11"/>
      <c r="Z4748"/>
      <c r="AA4748"/>
      <c r="AB4748"/>
      <c r="AC4748"/>
      <c r="AD4748"/>
      <c r="AE4748"/>
      <c r="AH4748" s="11"/>
      <c r="AI4748" s="11"/>
      <c r="AJ4748" s="11"/>
      <c r="AK4748" s="11"/>
      <c r="AL4748" s="11"/>
      <c r="AM4748" s="11"/>
    </row>
    <row r="4749" spans="17:39" x14ac:dyDescent="0.2">
      <c r="Q4749" s="11"/>
      <c r="Z4749"/>
      <c r="AA4749"/>
      <c r="AB4749"/>
      <c r="AC4749"/>
      <c r="AD4749"/>
      <c r="AE4749"/>
      <c r="AH4749" s="11"/>
      <c r="AI4749" s="11"/>
      <c r="AJ4749" s="11"/>
      <c r="AK4749" s="11"/>
      <c r="AL4749" s="11"/>
      <c r="AM4749" s="11"/>
    </row>
    <row r="4750" spans="17:39" x14ac:dyDescent="0.2">
      <c r="Q4750" s="11"/>
      <c r="Z4750"/>
      <c r="AA4750"/>
      <c r="AB4750"/>
      <c r="AC4750"/>
      <c r="AD4750"/>
      <c r="AE4750"/>
      <c r="AH4750" s="11"/>
      <c r="AI4750" s="11"/>
      <c r="AJ4750" s="11"/>
      <c r="AK4750" s="11"/>
      <c r="AL4750" s="11"/>
      <c r="AM4750" s="11"/>
    </row>
    <row r="4751" spans="17:39" x14ac:dyDescent="0.2">
      <c r="Q4751" s="11"/>
      <c r="Z4751"/>
      <c r="AA4751"/>
      <c r="AB4751"/>
      <c r="AC4751"/>
      <c r="AD4751"/>
      <c r="AE4751"/>
      <c r="AH4751" s="11"/>
      <c r="AI4751" s="11"/>
      <c r="AJ4751" s="11"/>
      <c r="AK4751" s="11"/>
      <c r="AL4751" s="11"/>
      <c r="AM4751" s="11"/>
    </row>
    <row r="4752" spans="17:39" x14ac:dyDescent="0.2">
      <c r="Q4752" s="11"/>
      <c r="Z4752"/>
      <c r="AA4752"/>
      <c r="AB4752"/>
      <c r="AC4752"/>
      <c r="AD4752"/>
      <c r="AE4752"/>
      <c r="AH4752" s="11"/>
      <c r="AI4752" s="11"/>
      <c r="AJ4752" s="11"/>
      <c r="AK4752" s="11"/>
      <c r="AL4752" s="11"/>
      <c r="AM4752" s="11"/>
    </row>
    <row r="4753" spans="17:39" x14ac:dyDescent="0.2">
      <c r="Q4753" s="11"/>
      <c r="Z4753"/>
      <c r="AA4753"/>
      <c r="AB4753"/>
      <c r="AC4753"/>
      <c r="AD4753"/>
      <c r="AE4753"/>
      <c r="AH4753" s="11"/>
      <c r="AI4753" s="11"/>
      <c r="AJ4753" s="11"/>
      <c r="AK4753" s="11"/>
      <c r="AL4753" s="11"/>
      <c r="AM4753" s="11"/>
    </row>
    <row r="4754" spans="17:39" x14ac:dyDescent="0.2">
      <c r="Q4754" s="11"/>
      <c r="Z4754"/>
      <c r="AA4754"/>
      <c r="AB4754"/>
      <c r="AC4754"/>
      <c r="AD4754"/>
      <c r="AE4754"/>
      <c r="AH4754" s="11"/>
      <c r="AI4754" s="11"/>
      <c r="AJ4754" s="11"/>
      <c r="AK4754" s="11"/>
      <c r="AL4754" s="11"/>
      <c r="AM4754" s="11"/>
    </row>
    <row r="4755" spans="17:39" x14ac:dyDescent="0.2">
      <c r="Q4755" s="11"/>
      <c r="Z4755"/>
      <c r="AA4755"/>
      <c r="AB4755"/>
      <c r="AC4755"/>
      <c r="AD4755"/>
      <c r="AE4755"/>
      <c r="AH4755" s="11"/>
      <c r="AI4755" s="11"/>
      <c r="AJ4755" s="11"/>
      <c r="AK4755" s="11"/>
      <c r="AL4755" s="11"/>
      <c r="AM4755" s="11"/>
    </row>
    <row r="4756" spans="17:39" x14ac:dyDescent="0.2">
      <c r="Q4756" s="11"/>
      <c r="Z4756"/>
      <c r="AA4756"/>
      <c r="AB4756"/>
      <c r="AC4756"/>
      <c r="AD4756"/>
      <c r="AE4756"/>
      <c r="AH4756" s="11"/>
      <c r="AI4756" s="11"/>
      <c r="AJ4756" s="11"/>
      <c r="AK4756" s="11"/>
      <c r="AL4756" s="11"/>
      <c r="AM4756" s="11"/>
    </row>
    <row r="4757" spans="17:39" x14ac:dyDescent="0.2">
      <c r="Q4757" s="11"/>
      <c r="Z4757"/>
      <c r="AA4757"/>
      <c r="AB4757"/>
      <c r="AC4757"/>
      <c r="AD4757"/>
      <c r="AE4757"/>
      <c r="AH4757" s="11"/>
      <c r="AI4757" s="11"/>
      <c r="AJ4757" s="11"/>
      <c r="AK4757" s="11"/>
      <c r="AL4757" s="11"/>
      <c r="AM4757" s="11"/>
    </row>
    <row r="4758" spans="17:39" x14ac:dyDescent="0.2">
      <c r="Q4758" s="11"/>
      <c r="Z4758"/>
      <c r="AA4758"/>
      <c r="AB4758"/>
      <c r="AC4758"/>
      <c r="AD4758"/>
      <c r="AE4758"/>
      <c r="AH4758" s="11"/>
      <c r="AI4758" s="11"/>
      <c r="AJ4758" s="11"/>
      <c r="AK4758" s="11"/>
      <c r="AL4758" s="11"/>
      <c r="AM4758" s="11"/>
    </row>
    <row r="4759" spans="17:39" x14ac:dyDescent="0.2">
      <c r="Q4759" s="11"/>
      <c r="Z4759"/>
      <c r="AA4759"/>
      <c r="AB4759"/>
      <c r="AC4759"/>
      <c r="AD4759"/>
      <c r="AE4759"/>
      <c r="AH4759" s="11"/>
      <c r="AI4759" s="11"/>
      <c r="AJ4759" s="11"/>
      <c r="AK4759" s="11"/>
      <c r="AL4759" s="11"/>
      <c r="AM4759" s="11"/>
    </row>
    <row r="4760" spans="17:39" x14ac:dyDescent="0.2">
      <c r="Q4760" s="11"/>
      <c r="Z4760"/>
      <c r="AA4760"/>
      <c r="AB4760"/>
      <c r="AC4760"/>
      <c r="AD4760"/>
      <c r="AE4760"/>
      <c r="AH4760" s="11"/>
      <c r="AI4760" s="11"/>
      <c r="AJ4760" s="11"/>
      <c r="AK4760" s="11"/>
      <c r="AL4760" s="11"/>
      <c r="AM4760" s="11"/>
    </row>
    <row r="4761" spans="17:39" x14ac:dyDescent="0.2">
      <c r="Q4761" s="11"/>
      <c r="Z4761"/>
      <c r="AA4761"/>
      <c r="AB4761"/>
      <c r="AC4761"/>
      <c r="AD4761"/>
      <c r="AE4761"/>
      <c r="AH4761" s="11"/>
      <c r="AI4761" s="11"/>
      <c r="AJ4761" s="11"/>
      <c r="AK4761" s="11"/>
      <c r="AL4761" s="11"/>
      <c r="AM4761" s="11"/>
    </row>
    <row r="4762" spans="17:39" x14ac:dyDescent="0.2">
      <c r="Q4762" s="11"/>
      <c r="Z4762"/>
      <c r="AA4762"/>
      <c r="AB4762"/>
      <c r="AC4762"/>
      <c r="AD4762"/>
      <c r="AE4762"/>
      <c r="AH4762" s="11"/>
      <c r="AI4762" s="11"/>
      <c r="AJ4762" s="11"/>
      <c r="AK4762" s="11"/>
      <c r="AL4762" s="11"/>
      <c r="AM4762" s="11"/>
    </row>
    <row r="4763" spans="17:39" x14ac:dyDescent="0.2">
      <c r="Q4763" s="11"/>
      <c r="Z4763"/>
      <c r="AA4763"/>
      <c r="AB4763"/>
      <c r="AC4763"/>
      <c r="AD4763"/>
      <c r="AE4763"/>
      <c r="AH4763" s="11"/>
      <c r="AI4763" s="11"/>
      <c r="AJ4763" s="11"/>
      <c r="AK4763" s="11"/>
      <c r="AL4763" s="11"/>
      <c r="AM4763" s="11"/>
    </row>
    <row r="4764" spans="17:39" x14ac:dyDescent="0.2">
      <c r="Q4764" s="11"/>
      <c r="Z4764"/>
      <c r="AA4764"/>
      <c r="AB4764"/>
      <c r="AC4764"/>
      <c r="AD4764"/>
      <c r="AE4764"/>
      <c r="AH4764" s="11"/>
      <c r="AI4764" s="11"/>
      <c r="AJ4764" s="11"/>
      <c r="AK4764" s="11"/>
      <c r="AL4764" s="11"/>
      <c r="AM4764" s="11"/>
    </row>
    <row r="4765" spans="17:39" x14ac:dyDescent="0.2">
      <c r="Q4765" s="11"/>
      <c r="Z4765"/>
      <c r="AA4765"/>
      <c r="AB4765"/>
      <c r="AC4765"/>
      <c r="AD4765"/>
      <c r="AE4765"/>
      <c r="AH4765" s="11"/>
      <c r="AI4765" s="11"/>
      <c r="AJ4765" s="11"/>
      <c r="AK4765" s="11"/>
      <c r="AL4765" s="11"/>
      <c r="AM4765" s="11"/>
    </row>
    <row r="4766" spans="17:39" x14ac:dyDescent="0.2">
      <c r="Q4766" s="11"/>
      <c r="Z4766"/>
      <c r="AA4766"/>
      <c r="AB4766"/>
      <c r="AC4766"/>
      <c r="AD4766"/>
      <c r="AE4766"/>
      <c r="AH4766" s="11"/>
      <c r="AI4766" s="11"/>
      <c r="AJ4766" s="11"/>
      <c r="AK4766" s="11"/>
      <c r="AL4766" s="11"/>
      <c r="AM4766" s="11"/>
    </row>
    <row r="4767" spans="17:39" x14ac:dyDescent="0.2">
      <c r="Q4767" s="11"/>
      <c r="Z4767"/>
      <c r="AA4767"/>
      <c r="AB4767"/>
      <c r="AC4767"/>
      <c r="AD4767"/>
      <c r="AE4767"/>
      <c r="AH4767" s="11"/>
      <c r="AI4767" s="11"/>
      <c r="AJ4767" s="11"/>
      <c r="AK4767" s="11"/>
      <c r="AL4767" s="11"/>
      <c r="AM4767" s="11"/>
    </row>
    <row r="4768" spans="17:39" x14ac:dyDescent="0.2">
      <c r="Q4768" s="11"/>
      <c r="Z4768"/>
      <c r="AA4768"/>
      <c r="AB4768"/>
      <c r="AC4768"/>
      <c r="AD4768"/>
      <c r="AE4768"/>
      <c r="AH4768" s="11"/>
      <c r="AI4768" s="11"/>
      <c r="AJ4768" s="11"/>
      <c r="AK4768" s="11"/>
      <c r="AL4768" s="11"/>
      <c r="AM4768" s="11"/>
    </row>
    <row r="4769" spans="17:39" x14ac:dyDescent="0.2">
      <c r="Q4769" s="11"/>
      <c r="Z4769"/>
      <c r="AA4769"/>
      <c r="AB4769"/>
      <c r="AC4769"/>
      <c r="AD4769"/>
      <c r="AE4769"/>
      <c r="AH4769" s="11"/>
      <c r="AI4769" s="11"/>
      <c r="AJ4769" s="11"/>
      <c r="AK4769" s="11"/>
      <c r="AL4769" s="11"/>
      <c r="AM4769" s="11"/>
    </row>
    <row r="4770" spans="17:39" x14ac:dyDescent="0.2">
      <c r="Q4770" s="11"/>
      <c r="Z4770"/>
      <c r="AA4770"/>
      <c r="AB4770"/>
      <c r="AC4770"/>
      <c r="AD4770"/>
      <c r="AE4770"/>
      <c r="AH4770" s="11"/>
      <c r="AI4770" s="11"/>
      <c r="AJ4770" s="11"/>
      <c r="AK4770" s="11"/>
      <c r="AL4770" s="11"/>
      <c r="AM4770" s="11"/>
    </row>
    <row r="4771" spans="17:39" x14ac:dyDescent="0.2">
      <c r="Q4771" s="11"/>
      <c r="Z4771"/>
      <c r="AA4771"/>
      <c r="AB4771"/>
      <c r="AC4771"/>
      <c r="AD4771"/>
      <c r="AE4771"/>
      <c r="AH4771" s="11"/>
      <c r="AI4771" s="11"/>
      <c r="AJ4771" s="11"/>
      <c r="AK4771" s="11"/>
      <c r="AL4771" s="11"/>
      <c r="AM4771" s="11"/>
    </row>
    <row r="4772" spans="17:39" x14ac:dyDescent="0.2">
      <c r="Q4772" s="11"/>
      <c r="Z4772"/>
      <c r="AA4772"/>
      <c r="AB4772"/>
      <c r="AC4772"/>
      <c r="AD4772"/>
      <c r="AE4772"/>
      <c r="AH4772" s="11"/>
      <c r="AI4772" s="11"/>
      <c r="AJ4772" s="11"/>
      <c r="AK4772" s="11"/>
      <c r="AL4772" s="11"/>
      <c r="AM4772" s="11"/>
    </row>
    <row r="4773" spans="17:39" x14ac:dyDescent="0.2">
      <c r="Q4773" s="11"/>
      <c r="Z4773"/>
      <c r="AA4773"/>
      <c r="AB4773"/>
      <c r="AC4773"/>
      <c r="AD4773"/>
      <c r="AE4773"/>
      <c r="AH4773" s="11"/>
      <c r="AI4773" s="11"/>
      <c r="AJ4773" s="11"/>
      <c r="AK4773" s="11"/>
      <c r="AL4773" s="11"/>
      <c r="AM4773" s="11"/>
    </row>
    <row r="4774" spans="17:39" x14ac:dyDescent="0.2">
      <c r="Q4774" s="11"/>
      <c r="Z4774"/>
      <c r="AA4774"/>
      <c r="AB4774"/>
      <c r="AC4774"/>
      <c r="AD4774"/>
      <c r="AE4774"/>
      <c r="AH4774" s="11"/>
      <c r="AI4774" s="11"/>
      <c r="AJ4774" s="11"/>
      <c r="AK4774" s="11"/>
      <c r="AL4774" s="11"/>
      <c r="AM4774" s="11"/>
    </row>
    <row r="4775" spans="17:39" x14ac:dyDescent="0.2">
      <c r="Q4775" s="11"/>
      <c r="Z4775"/>
      <c r="AA4775"/>
      <c r="AB4775"/>
      <c r="AC4775"/>
      <c r="AD4775"/>
      <c r="AE4775"/>
      <c r="AH4775" s="11"/>
      <c r="AI4775" s="11"/>
      <c r="AJ4775" s="11"/>
      <c r="AK4775" s="11"/>
      <c r="AL4775" s="11"/>
      <c r="AM4775" s="11"/>
    </row>
    <row r="4776" spans="17:39" x14ac:dyDescent="0.2">
      <c r="Q4776" s="11"/>
      <c r="Z4776"/>
      <c r="AA4776"/>
      <c r="AB4776"/>
      <c r="AC4776"/>
      <c r="AD4776"/>
      <c r="AE4776"/>
      <c r="AH4776" s="11"/>
      <c r="AI4776" s="11"/>
      <c r="AJ4776" s="11"/>
      <c r="AK4776" s="11"/>
      <c r="AL4776" s="11"/>
      <c r="AM4776" s="11"/>
    </row>
    <row r="4777" spans="17:39" x14ac:dyDescent="0.2">
      <c r="Q4777" s="11"/>
      <c r="Z4777"/>
      <c r="AA4777"/>
      <c r="AB4777"/>
      <c r="AC4777"/>
      <c r="AD4777"/>
      <c r="AE4777"/>
      <c r="AH4777" s="11"/>
      <c r="AI4777" s="11"/>
      <c r="AJ4777" s="11"/>
      <c r="AK4777" s="11"/>
      <c r="AL4777" s="11"/>
      <c r="AM4777" s="11"/>
    </row>
    <row r="4778" spans="17:39" x14ac:dyDescent="0.2">
      <c r="Q4778" s="11"/>
      <c r="Z4778"/>
      <c r="AA4778"/>
      <c r="AB4778"/>
      <c r="AC4778"/>
      <c r="AD4778"/>
      <c r="AE4778"/>
      <c r="AH4778" s="11"/>
      <c r="AI4778" s="11"/>
      <c r="AJ4778" s="11"/>
      <c r="AK4778" s="11"/>
      <c r="AL4778" s="11"/>
      <c r="AM4778" s="11"/>
    </row>
    <row r="4779" spans="17:39" x14ac:dyDescent="0.2">
      <c r="Q4779" s="11"/>
      <c r="Z4779"/>
      <c r="AA4779"/>
      <c r="AB4779"/>
      <c r="AC4779"/>
      <c r="AD4779"/>
      <c r="AE4779"/>
      <c r="AH4779" s="11"/>
      <c r="AI4779" s="11"/>
      <c r="AJ4779" s="11"/>
      <c r="AK4779" s="11"/>
      <c r="AL4779" s="11"/>
      <c r="AM4779" s="11"/>
    </row>
    <row r="4780" spans="17:39" x14ac:dyDescent="0.2">
      <c r="Q4780" s="11"/>
      <c r="Z4780"/>
      <c r="AA4780"/>
      <c r="AB4780"/>
      <c r="AC4780"/>
      <c r="AD4780"/>
      <c r="AE4780"/>
      <c r="AH4780" s="11"/>
      <c r="AI4780" s="11"/>
      <c r="AJ4780" s="11"/>
      <c r="AK4780" s="11"/>
      <c r="AL4780" s="11"/>
      <c r="AM4780" s="11"/>
    </row>
    <row r="4781" spans="17:39" x14ac:dyDescent="0.2">
      <c r="Q4781" s="11"/>
      <c r="Z4781"/>
      <c r="AA4781"/>
      <c r="AB4781"/>
      <c r="AC4781"/>
      <c r="AD4781"/>
      <c r="AE4781"/>
      <c r="AH4781" s="11"/>
      <c r="AI4781" s="11"/>
      <c r="AJ4781" s="11"/>
      <c r="AK4781" s="11"/>
      <c r="AL4781" s="11"/>
      <c r="AM4781" s="11"/>
    </row>
    <row r="4782" spans="17:39" x14ac:dyDescent="0.2">
      <c r="Q4782" s="11"/>
      <c r="Z4782"/>
      <c r="AA4782"/>
      <c r="AB4782"/>
      <c r="AC4782"/>
      <c r="AD4782"/>
      <c r="AE4782"/>
      <c r="AH4782" s="11"/>
      <c r="AI4782" s="11"/>
      <c r="AJ4782" s="11"/>
      <c r="AK4782" s="11"/>
      <c r="AL4782" s="11"/>
      <c r="AM4782" s="11"/>
    </row>
    <row r="4783" spans="17:39" x14ac:dyDescent="0.2">
      <c r="Q4783" s="11"/>
      <c r="Z4783"/>
      <c r="AA4783"/>
      <c r="AB4783"/>
      <c r="AC4783"/>
      <c r="AD4783"/>
      <c r="AE4783"/>
      <c r="AH4783" s="11"/>
      <c r="AI4783" s="11"/>
      <c r="AJ4783" s="11"/>
      <c r="AK4783" s="11"/>
      <c r="AL4783" s="11"/>
      <c r="AM4783" s="11"/>
    </row>
    <row r="4784" spans="17:39" x14ac:dyDescent="0.2">
      <c r="Q4784" s="11"/>
      <c r="Z4784"/>
      <c r="AA4784"/>
      <c r="AB4784"/>
      <c r="AC4784"/>
      <c r="AD4784"/>
      <c r="AE4784"/>
      <c r="AH4784" s="11"/>
      <c r="AI4784" s="11"/>
      <c r="AJ4784" s="11"/>
      <c r="AK4784" s="11"/>
      <c r="AL4784" s="11"/>
      <c r="AM4784" s="11"/>
    </row>
    <row r="4785" spans="17:39" x14ac:dyDescent="0.2">
      <c r="Q4785" s="11"/>
      <c r="Z4785"/>
      <c r="AA4785"/>
      <c r="AB4785"/>
      <c r="AC4785"/>
      <c r="AD4785"/>
      <c r="AE4785"/>
      <c r="AH4785" s="11"/>
      <c r="AI4785" s="11"/>
      <c r="AJ4785" s="11"/>
      <c r="AK4785" s="11"/>
      <c r="AL4785" s="11"/>
      <c r="AM4785" s="11"/>
    </row>
    <row r="4786" spans="17:39" x14ac:dyDescent="0.2">
      <c r="Q4786" s="11"/>
      <c r="Z4786"/>
      <c r="AA4786"/>
      <c r="AB4786"/>
      <c r="AC4786"/>
      <c r="AD4786"/>
      <c r="AE4786"/>
      <c r="AH4786" s="11"/>
      <c r="AI4786" s="11"/>
      <c r="AJ4786" s="11"/>
      <c r="AK4786" s="11"/>
      <c r="AL4786" s="11"/>
      <c r="AM4786" s="11"/>
    </row>
    <row r="4787" spans="17:39" x14ac:dyDescent="0.2">
      <c r="Q4787" s="11"/>
      <c r="Z4787"/>
      <c r="AA4787"/>
      <c r="AB4787"/>
      <c r="AC4787"/>
      <c r="AD4787"/>
      <c r="AE4787"/>
      <c r="AH4787" s="11"/>
      <c r="AI4787" s="11"/>
      <c r="AJ4787" s="11"/>
      <c r="AK4787" s="11"/>
      <c r="AL4787" s="11"/>
      <c r="AM4787" s="11"/>
    </row>
    <row r="4788" spans="17:39" x14ac:dyDescent="0.2">
      <c r="Q4788" s="11"/>
      <c r="Z4788"/>
      <c r="AA4788"/>
      <c r="AB4788"/>
      <c r="AC4788"/>
      <c r="AD4788"/>
      <c r="AE4788"/>
      <c r="AH4788" s="11"/>
      <c r="AI4788" s="11"/>
      <c r="AJ4788" s="11"/>
      <c r="AK4788" s="11"/>
      <c r="AL4788" s="11"/>
      <c r="AM4788" s="11"/>
    </row>
    <row r="4789" spans="17:39" x14ac:dyDescent="0.2">
      <c r="Q4789" s="11"/>
      <c r="Z4789"/>
      <c r="AA4789"/>
      <c r="AB4789"/>
      <c r="AC4789"/>
      <c r="AD4789"/>
      <c r="AE4789"/>
      <c r="AH4789" s="11"/>
      <c r="AI4789" s="11"/>
      <c r="AJ4789" s="11"/>
      <c r="AK4789" s="11"/>
      <c r="AL4789" s="11"/>
      <c r="AM4789" s="11"/>
    </row>
    <row r="4790" spans="17:39" x14ac:dyDescent="0.2">
      <c r="Q4790" s="11"/>
      <c r="Z4790"/>
      <c r="AA4790"/>
      <c r="AB4790"/>
      <c r="AC4790"/>
      <c r="AD4790"/>
      <c r="AE4790"/>
      <c r="AH4790" s="11"/>
      <c r="AI4790" s="11"/>
      <c r="AJ4790" s="11"/>
      <c r="AK4790" s="11"/>
      <c r="AL4790" s="11"/>
      <c r="AM4790" s="11"/>
    </row>
    <row r="4791" spans="17:39" x14ac:dyDescent="0.2">
      <c r="Q4791" s="11"/>
      <c r="Z4791"/>
      <c r="AA4791"/>
      <c r="AB4791"/>
      <c r="AC4791"/>
      <c r="AD4791"/>
      <c r="AE4791"/>
      <c r="AH4791" s="11"/>
      <c r="AI4791" s="11"/>
      <c r="AJ4791" s="11"/>
      <c r="AK4791" s="11"/>
      <c r="AL4791" s="11"/>
      <c r="AM4791" s="11"/>
    </row>
    <row r="4792" spans="17:39" x14ac:dyDescent="0.2">
      <c r="Q4792" s="11"/>
      <c r="Z4792"/>
      <c r="AA4792"/>
      <c r="AB4792"/>
      <c r="AC4792"/>
      <c r="AD4792"/>
      <c r="AE4792"/>
      <c r="AH4792" s="11"/>
      <c r="AI4792" s="11"/>
      <c r="AJ4792" s="11"/>
      <c r="AK4792" s="11"/>
      <c r="AL4792" s="11"/>
      <c r="AM4792" s="11"/>
    </row>
    <row r="4793" spans="17:39" x14ac:dyDescent="0.2">
      <c r="Q4793" s="11"/>
      <c r="Z4793"/>
      <c r="AA4793"/>
      <c r="AB4793"/>
      <c r="AC4793"/>
      <c r="AD4793"/>
      <c r="AE4793"/>
      <c r="AH4793" s="11"/>
      <c r="AI4793" s="11"/>
      <c r="AJ4793" s="11"/>
      <c r="AK4793" s="11"/>
      <c r="AL4793" s="11"/>
      <c r="AM4793" s="11"/>
    </row>
    <row r="4794" spans="17:39" x14ac:dyDescent="0.2">
      <c r="Q4794" s="11"/>
      <c r="Z4794"/>
      <c r="AA4794"/>
      <c r="AB4794"/>
      <c r="AC4794"/>
      <c r="AD4794"/>
      <c r="AE4794"/>
      <c r="AH4794" s="11"/>
      <c r="AI4794" s="11"/>
      <c r="AJ4794" s="11"/>
      <c r="AK4794" s="11"/>
      <c r="AL4794" s="11"/>
      <c r="AM4794" s="11"/>
    </row>
    <row r="4795" spans="17:39" x14ac:dyDescent="0.2">
      <c r="Q4795" s="11"/>
      <c r="Z4795"/>
      <c r="AA4795"/>
      <c r="AB4795"/>
      <c r="AC4795"/>
      <c r="AD4795"/>
      <c r="AE4795"/>
      <c r="AH4795" s="11"/>
      <c r="AI4795" s="11"/>
      <c r="AJ4795" s="11"/>
      <c r="AK4795" s="11"/>
      <c r="AL4795" s="11"/>
      <c r="AM4795" s="11"/>
    </row>
    <row r="4796" spans="17:39" x14ac:dyDescent="0.2">
      <c r="Q4796" s="11"/>
      <c r="Z4796"/>
      <c r="AA4796"/>
      <c r="AB4796"/>
      <c r="AC4796"/>
      <c r="AD4796"/>
      <c r="AE4796"/>
      <c r="AH4796" s="11"/>
      <c r="AI4796" s="11"/>
      <c r="AJ4796" s="11"/>
      <c r="AK4796" s="11"/>
      <c r="AL4796" s="11"/>
      <c r="AM4796" s="11"/>
    </row>
    <row r="4797" spans="17:39" x14ac:dyDescent="0.2">
      <c r="Q4797" s="11"/>
      <c r="Z4797"/>
      <c r="AA4797"/>
      <c r="AB4797"/>
      <c r="AC4797"/>
      <c r="AD4797"/>
      <c r="AE4797"/>
      <c r="AH4797" s="11"/>
      <c r="AI4797" s="11"/>
      <c r="AJ4797" s="11"/>
      <c r="AK4797" s="11"/>
      <c r="AL4797" s="11"/>
      <c r="AM4797" s="11"/>
    </row>
    <row r="4798" spans="17:39" x14ac:dyDescent="0.2">
      <c r="Q4798" s="11"/>
      <c r="Z4798"/>
      <c r="AA4798"/>
      <c r="AB4798"/>
      <c r="AC4798"/>
      <c r="AD4798"/>
      <c r="AE4798"/>
      <c r="AH4798" s="11"/>
      <c r="AI4798" s="11"/>
      <c r="AJ4798" s="11"/>
      <c r="AK4798" s="11"/>
      <c r="AL4798" s="11"/>
      <c r="AM4798" s="11"/>
    </row>
    <row r="4799" spans="17:39" x14ac:dyDescent="0.2">
      <c r="Q4799" s="11"/>
      <c r="Z4799"/>
      <c r="AA4799"/>
      <c r="AB4799"/>
      <c r="AC4799"/>
      <c r="AD4799"/>
      <c r="AE4799"/>
      <c r="AH4799" s="11"/>
      <c r="AI4799" s="11"/>
      <c r="AJ4799" s="11"/>
      <c r="AK4799" s="11"/>
      <c r="AL4799" s="11"/>
      <c r="AM4799" s="11"/>
    </row>
    <row r="4800" spans="17:39" x14ac:dyDescent="0.2">
      <c r="Q4800" s="11"/>
      <c r="Z4800"/>
      <c r="AA4800"/>
      <c r="AB4800"/>
      <c r="AC4800"/>
      <c r="AD4800"/>
      <c r="AE4800"/>
      <c r="AH4800" s="11"/>
      <c r="AI4800" s="11"/>
      <c r="AJ4800" s="11"/>
      <c r="AK4800" s="11"/>
      <c r="AL4800" s="11"/>
      <c r="AM4800" s="11"/>
    </row>
    <row r="4801" spans="17:39" x14ac:dyDescent="0.2">
      <c r="Q4801" s="11"/>
      <c r="Z4801"/>
      <c r="AA4801"/>
      <c r="AB4801"/>
      <c r="AC4801"/>
      <c r="AD4801"/>
      <c r="AE4801"/>
      <c r="AH4801" s="11"/>
      <c r="AI4801" s="11"/>
      <c r="AJ4801" s="11"/>
      <c r="AK4801" s="11"/>
      <c r="AL4801" s="11"/>
      <c r="AM4801" s="11"/>
    </row>
    <row r="4802" spans="17:39" x14ac:dyDescent="0.2">
      <c r="Q4802" s="11"/>
      <c r="Z4802"/>
      <c r="AA4802"/>
      <c r="AB4802"/>
      <c r="AC4802"/>
      <c r="AD4802"/>
      <c r="AE4802"/>
      <c r="AH4802" s="11"/>
      <c r="AI4802" s="11"/>
      <c r="AJ4802" s="11"/>
      <c r="AK4802" s="11"/>
      <c r="AL4802" s="11"/>
      <c r="AM4802" s="11"/>
    </row>
    <row r="4803" spans="17:39" x14ac:dyDescent="0.2">
      <c r="Q4803" s="11"/>
      <c r="Z4803"/>
      <c r="AA4803"/>
      <c r="AB4803"/>
      <c r="AC4803"/>
      <c r="AD4803"/>
      <c r="AE4803"/>
      <c r="AH4803" s="11"/>
      <c r="AI4803" s="11"/>
      <c r="AJ4803" s="11"/>
      <c r="AK4803" s="11"/>
      <c r="AL4803" s="11"/>
      <c r="AM4803" s="11"/>
    </row>
    <row r="4804" spans="17:39" x14ac:dyDescent="0.2">
      <c r="Q4804" s="11"/>
      <c r="Z4804"/>
      <c r="AA4804"/>
      <c r="AB4804"/>
      <c r="AC4804"/>
      <c r="AD4804"/>
      <c r="AE4804"/>
      <c r="AH4804" s="11"/>
      <c r="AI4804" s="11"/>
      <c r="AJ4804" s="11"/>
      <c r="AK4804" s="11"/>
      <c r="AL4804" s="11"/>
      <c r="AM4804" s="11"/>
    </row>
    <row r="4805" spans="17:39" x14ac:dyDescent="0.2">
      <c r="Q4805" s="11"/>
      <c r="Z4805"/>
      <c r="AA4805"/>
      <c r="AB4805"/>
      <c r="AC4805"/>
      <c r="AD4805"/>
      <c r="AE4805"/>
      <c r="AH4805" s="11"/>
      <c r="AI4805" s="11"/>
      <c r="AJ4805" s="11"/>
      <c r="AK4805" s="11"/>
      <c r="AL4805" s="11"/>
      <c r="AM4805" s="11"/>
    </row>
    <row r="4806" spans="17:39" x14ac:dyDescent="0.2">
      <c r="Q4806" s="11"/>
      <c r="Z4806"/>
      <c r="AA4806"/>
      <c r="AB4806"/>
      <c r="AC4806"/>
      <c r="AD4806"/>
      <c r="AE4806"/>
      <c r="AH4806" s="11"/>
      <c r="AI4806" s="11"/>
      <c r="AJ4806" s="11"/>
      <c r="AK4806" s="11"/>
      <c r="AL4806" s="11"/>
      <c r="AM4806" s="11"/>
    </row>
    <row r="4807" spans="17:39" x14ac:dyDescent="0.2">
      <c r="Q4807" s="11"/>
      <c r="Z4807"/>
      <c r="AA4807"/>
      <c r="AB4807"/>
      <c r="AC4807"/>
      <c r="AD4807"/>
      <c r="AE4807"/>
      <c r="AH4807" s="11"/>
      <c r="AI4807" s="11"/>
      <c r="AJ4807" s="11"/>
      <c r="AK4807" s="11"/>
      <c r="AL4807" s="11"/>
      <c r="AM4807" s="11"/>
    </row>
    <row r="4808" spans="17:39" x14ac:dyDescent="0.2">
      <c r="Q4808" s="11"/>
      <c r="Z4808"/>
      <c r="AA4808"/>
      <c r="AB4808"/>
      <c r="AC4808"/>
      <c r="AD4808"/>
      <c r="AE4808"/>
      <c r="AH4808" s="11"/>
      <c r="AI4808" s="11"/>
      <c r="AJ4808" s="11"/>
      <c r="AK4808" s="11"/>
      <c r="AL4808" s="11"/>
      <c r="AM4808" s="11"/>
    </row>
    <row r="4809" spans="17:39" x14ac:dyDescent="0.2">
      <c r="Q4809" s="11"/>
      <c r="Z4809"/>
      <c r="AA4809"/>
      <c r="AB4809"/>
      <c r="AC4809"/>
      <c r="AD4809"/>
      <c r="AE4809"/>
      <c r="AH4809" s="11"/>
      <c r="AI4809" s="11"/>
      <c r="AJ4809" s="11"/>
      <c r="AK4809" s="11"/>
      <c r="AL4809" s="11"/>
      <c r="AM4809" s="11"/>
    </row>
    <row r="4810" spans="17:39" x14ac:dyDescent="0.2">
      <c r="Q4810" s="11"/>
      <c r="Z4810"/>
      <c r="AA4810"/>
      <c r="AB4810"/>
      <c r="AC4810"/>
      <c r="AD4810"/>
      <c r="AE4810"/>
      <c r="AH4810" s="11"/>
      <c r="AI4810" s="11"/>
      <c r="AJ4810" s="11"/>
      <c r="AK4810" s="11"/>
      <c r="AL4810" s="11"/>
      <c r="AM4810" s="11"/>
    </row>
    <row r="4811" spans="17:39" x14ac:dyDescent="0.2">
      <c r="Q4811" s="11"/>
      <c r="Z4811"/>
      <c r="AA4811"/>
      <c r="AB4811"/>
      <c r="AC4811"/>
      <c r="AD4811"/>
      <c r="AE4811"/>
      <c r="AH4811" s="11"/>
      <c r="AI4811" s="11"/>
      <c r="AJ4811" s="11"/>
      <c r="AK4811" s="11"/>
      <c r="AL4811" s="11"/>
      <c r="AM4811" s="11"/>
    </row>
    <row r="4812" spans="17:39" x14ac:dyDescent="0.2">
      <c r="Q4812" s="11"/>
      <c r="Z4812"/>
      <c r="AA4812"/>
      <c r="AB4812"/>
      <c r="AC4812"/>
      <c r="AD4812"/>
      <c r="AE4812"/>
      <c r="AH4812" s="11"/>
      <c r="AI4812" s="11"/>
      <c r="AJ4812" s="11"/>
      <c r="AK4812" s="11"/>
      <c r="AL4812" s="11"/>
      <c r="AM4812" s="11"/>
    </row>
    <row r="4813" spans="17:39" x14ac:dyDescent="0.2">
      <c r="Q4813" s="11"/>
      <c r="Z4813"/>
      <c r="AA4813"/>
      <c r="AB4813"/>
      <c r="AC4813"/>
      <c r="AD4813"/>
      <c r="AE4813"/>
      <c r="AH4813" s="11"/>
      <c r="AI4813" s="11"/>
      <c r="AJ4813" s="11"/>
      <c r="AK4813" s="11"/>
      <c r="AL4813" s="11"/>
      <c r="AM4813" s="11"/>
    </row>
    <row r="4814" spans="17:39" x14ac:dyDescent="0.2">
      <c r="Q4814" s="11"/>
      <c r="Z4814"/>
      <c r="AA4814"/>
      <c r="AB4814"/>
      <c r="AC4814"/>
      <c r="AD4814"/>
      <c r="AE4814"/>
      <c r="AH4814" s="11"/>
      <c r="AI4814" s="11"/>
      <c r="AJ4814" s="11"/>
      <c r="AK4814" s="11"/>
      <c r="AL4814" s="11"/>
      <c r="AM4814" s="11"/>
    </row>
    <row r="4815" spans="17:39" x14ac:dyDescent="0.2">
      <c r="Q4815" s="11"/>
      <c r="Z4815"/>
      <c r="AA4815"/>
      <c r="AB4815"/>
      <c r="AC4815"/>
      <c r="AD4815"/>
      <c r="AE4815"/>
      <c r="AH4815" s="11"/>
      <c r="AI4815" s="11"/>
      <c r="AJ4815" s="11"/>
      <c r="AK4815" s="11"/>
      <c r="AL4815" s="11"/>
      <c r="AM4815" s="11"/>
    </row>
    <row r="4816" spans="17:39" x14ac:dyDescent="0.2">
      <c r="Q4816" s="11"/>
      <c r="Z4816"/>
      <c r="AA4816"/>
      <c r="AB4816"/>
      <c r="AC4816"/>
      <c r="AD4816"/>
      <c r="AE4816"/>
      <c r="AH4816" s="11"/>
      <c r="AI4816" s="11"/>
      <c r="AJ4816" s="11"/>
      <c r="AK4816" s="11"/>
      <c r="AL4816" s="11"/>
      <c r="AM4816" s="11"/>
    </row>
    <row r="4817" spans="17:39" x14ac:dyDescent="0.2">
      <c r="Q4817" s="11"/>
      <c r="Z4817"/>
      <c r="AA4817"/>
      <c r="AB4817"/>
      <c r="AC4817"/>
      <c r="AD4817"/>
      <c r="AE4817"/>
      <c r="AH4817" s="11"/>
      <c r="AI4817" s="11"/>
      <c r="AJ4817" s="11"/>
      <c r="AK4817" s="11"/>
      <c r="AL4817" s="11"/>
      <c r="AM4817" s="11"/>
    </row>
    <row r="4818" spans="17:39" x14ac:dyDescent="0.2">
      <c r="Q4818" s="11"/>
      <c r="Z4818"/>
      <c r="AA4818"/>
      <c r="AB4818"/>
      <c r="AC4818"/>
      <c r="AD4818"/>
      <c r="AE4818"/>
      <c r="AH4818" s="11"/>
      <c r="AI4818" s="11"/>
      <c r="AJ4818" s="11"/>
      <c r="AK4818" s="11"/>
      <c r="AL4818" s="11"/>
      <c r="AM4818" s="11"/>
    </row>
    <row r="4819" spans="17:39" x14ac:dyDescent="0.2">
      <c r="Q4819" s="11"/>
      <c r="Z4819"/>
      <c r="AA4819"/>
      <c r="AB4819"/>
      <c r="AC4819"/>
      <c r="AD4819"/>
      <c r="AE4819"/>
      <c r="AH4819" s="11"/>
      <c r="AI4819" s="11"/>
      <c r="AJ4819" s="11"/>
      <c r="AK4819" s="11"/>
      <c r="AL4819" s="11"/>
      <c r="AM4819" s="11"/>
    </row>
    <row r="4820" spans="17:39" x14ac:dyDescent="0.2">
      <c r="Q4820" s="11"/>
      <c r="Z4820"/>
      <c r="AA4820"/>
      <c r="AB4820"/>
      <c r="AC4820"/>
      <c r="AD4820"/>
      <c r="AE4820"/>
      <c r="AH4820" s="11"/>
      <c r="AI4820" s="11"/>
      <c r="AJ4820" s="11"/>
      <c r="AK4820" s="11"/>
      <c r="AL4820" s="11"/>
      <c r="AM4820" s="11"/>
    </row>
    <row r="4821" spans="17:39" x14ac:dyDescent="0.2">
      <c r="Q4821" s="11"/>
      <c r="Z4821"/>
      <c r="AA4821"/>
      <c r="AB4821"/>
      <c r="AC4821"/>
      <c r="AD4821"/>
      <c r="AE4821"/>
      <c r="AH4821" s="11"/>
      <c r="AI4821" s="11"/>
      <c r="AJ4821" s="11"/>
      <c r="AK4821" s="11"/>
      <c r="AL4821" s="11"/>
      <c r="AM4821" s="11"/>
    </row>
    <row r="4822" spans="17:39" x14ac:dyDescent="0.2">
      <c r="Q4822" s="11"/>
      <c r="Z4822"/>
      <c r="AA4822"/>
      <c r="AB4822"/>
      <c r="AC4822"/>
      <c r="AD4822"/>
      <c r="AE4822"/>
      <c r="AH4822" s="11"/>
      <c r="AI4822" s="11"/>
      <c r="AJ4822" s="11"/>
      <c r="AK4822" s="11"/>
      <c r="AL4822" s="11"/>
      <c r="AM4822" s="11"/>
    </row>
    <row r="4823" spans="17:39" x14ac:dyDescent="0.2">
      <c r="Q4823" s="11"/>
      <c r="Z4823"/>
      <c r="AA4823"/>
      <c r="AB4823"/>
      <c r="AC4823"/>
      <c r="AD4823"/>
      <c r="AE4823"/>
      <c r="AH4823" s="11"/>
      <c r="AI4823" s="11"/>
      <c r="AJ4823" s="11"/>
      <c r="AK4823" s="11"/>
      <c r="AL4823" s="11"/>
      <c r="AM4823" s="11"/>
    </row>
    <row r="4824" spans="17:39" x14ac:dyDescent="0.2">
      <c r="Q4824" s="11"/>
      <c r="Z4824"/>
      <c r="AA4824"/>
      <c r="AB4824"/>
      <c r="AC4824"/>
      <c r="AD4824"/>
      <c r="AE4824"/>
      <c r="AH4824" s="11"/>
      <c r="AI4824" s="11"/>
      <c r="AJ4824" s="11"/>
      <c r="AK4824" s="11"/>
      <c r="AL4824" s="11"/>
      <c r="AM4824" s="11"/>
    </row>
    <row r="4825" spans="17:39" x14ac:dyDescent="0.2">
      <c r="Q4825" s="11"/>
      <c r="Z4825"/>
      <c r="AA4825"/>
      <c r="AB4825"/>
      <c r="AC4825"/>
      <c r="AD4825"/>
      <c r="AE4825"/>
      <c r="AH4825" s="11"/>
      <c r="AI4825" s="11"/>
      <c r="AJ4825" s="11"/>
      <c r="AK4825" s="11"/>
      <c r="AL4825" s="11"/>
      <c r="AM4825" s="11"/>
    </row>
    <row r="4826" spans="17:39" x14ac:dyDescent="0.2">
      <c r="Q4826" s="11"/>
      <c r="Z4826"/>
      <c r="AA4826"/>
      <c r="AB4826"/>
      <c r="AC4826"/>
      <c r="AD4826"/>
      <c r="AE4826"/>
      <c r="AH4826" s="11"/>
      <c r="AI4826" s="11"/>
      <c r="AJ4826" s="11"/>
      <c r="AK4826" s="11"/>
      <c r="AL4826" s="11"/>
      <c r="AM4826" s="11"/>
    </row>
    <row r="4827" spans="17:39" x14ac:dyDescent="0.2">
      <c r="Q4827" s="11"/>
      <c r="Z4827"/>
      <c r="AA4827"/>
      <c r="AB4827"/>
      <c r="AC4827"/>
      <c r="AD4827"/>
      <c r="AE4827"/>
      <c r="AH4827" s="11"/>
      <c r="AI4827" s="11"/>
      <c r="AJ4827" s="11"/>
      <c r="AK4827" s="11"/>
      <c r="AL4827" s="11"/>
      <c r="AM4827" s="11"/>
    </row>
    <row r="4828" spans="17:39" x14ac:dyDescent="0.2">
      <c r="Q4828" s="11"/>
      <c r="Z4828"/>
      <c r="AA4828"/>
      <c r="AB4828"/>
      <c r="AC4828"/>
      <c r="AD4828"/>
      <c r="AE4828"/>
      <c r="AH4828" s="11"/>
      <c r="AI4828" s="11"/>
      <c r="AJ4828" s="11"/>
      <c r="AK4828" s="11"/>
      <c r="AL4828" s="11"/>
      <c r="AM4828" s="11"/>
    </row>
    <row r="4829" spans="17:39" x14ac:dyDescent="0.2">
      <c r="Q4829" s="11"/>
      <c r="Z4829"/>
      <c r="AA4829"/>
      <c r="AB4829"/>
      <c r="AC4829"/>
      <c r="AD4829"/>
      <c r="AE4829"/>
      <c r="AH4829" s="11"/>
      <c r="AI4829" s="11"/>
      <c r="AJ4829" s="11"/>
      <c r="AK4829" s="11"/>
      <c r="AL4829" s="11"/>
      <c r="AM4829" s="11"/>
    </row>
    <row r="4830" spans="17:39" x14ac:dyDescent="0.2">
      <c r="Q4830" s="11"/>
      <c r="Z4830"/>
      <c r="AA4830"/>
      <c r="AB4830"/>
      <c r="AC4830"/>
      <c r="AD4830"/>
      <c r="AE4830"/>
      <c r="AH4830" s="11"/>
      <c r="AI4830" s="11"/>
      <c r="AJ4830" s="11"/>
      <c r="AK4830" s="11"/>
      <c r="AL4830" s="11"/>
      <c r="AM4830" s="11"/>
    </row>
    <row r="4831" spans="17:39" x14ac:dyDescent="0.2">
      <c r="Q4831" s="11"/>
      <c r="Z4831"/>
      <c r="AA4831"/>
      <c r="AB4831"/>
      <c r="AC4831"/>
      <c r="AD4831"/>
      <c r="AE4831"/>
      <c r="AH4831" s="11"/>
      <c r="AI4831" s="11"/>
      <c r="AJ4831" s="11"/>
      <c r="AK4831" s="11"/>
      <c r="AL4831" s="11"/>
      <c r="AM4831" s="11"/>
    </row>
    <row r="4832" spans="17:39" x14ac:dyDescent="0.2">
      <c r="Q4832" s="11"/>
      <c r="Z4832"/>
      <c r="AA4832"/>
      <c r="AB4832"/>
      <c r="AC4832"/>
      <c r="AD4832"/>
      <c r="AE4832"/>
      <c r="AH4832" s="11"/>
      <c r="AI4832" s="11"/>
      <c r="AJ4832" s="11"/>
      <c r="AK4832" s="11"/>
      <c r="AL4832" s="11"/>
      <c r="AM4832" s="11"/>
    </row>
    <row r="4833" spans="17:39" x14ac:dyDescent="0.2">
      <c r="Q4833" s="11"/>
      <c r="Z4833"/>
      <c r="AA4833"/>
      <c r="AB4833"/>
      <c r="AC4833"/>
      <c r="AD4833"/>
      <c r="AE4833"/>
      <c r="AH4833" s="11"/>
      <c r="AI4833" s="11"/>
      <c r="AJ4833" s="11"/>
      <c r="AK4833" s="11"/>
      <c r="AL4833" s="11"/>
      <c r="AM4833" s="11"/>
    </row>
    <row r="4834" spans="17:39" x14ac:dyDescent="0.2">
      <c r="Q4834" s="11"/>
      <c r="Z4834"/>
      <c r="AA4834"/>
      <c r="AB4834"/>
      <c r="AC4834"/>
      <c r="AD4834"/>
      <c r="AE4834"/>
      <c r="AH4834" s="11"/>
      <c r="AI4834" s="11"/>
      <c r="AJ4834" s="11"/>
      <c r="AK4834" s="11"/>
      <c r="AL4834" s="11"/>
      <c r="AM4834" s="11"/>
    </row>
    <row r="4835" spans="17:39" x14ac:dyDescent="0.2">
      <c r="Q4835" s="11"/>
      <c r="Z4835"/>
      <c r="AA4835"/>
      <c r="AB4835"/>
      <c r="AC4835"/>
      <c r="AD4835"/>
      <c r="AE4835"/>
      <c r="AH4835" s="11"/>
      <c r="AI4835" s="11"/>
      <c r="AJ4835" s="11"/>
      <c r="AK4835" s="11"/>
      <c r="AL4835" s="11"/>
      <c r="AM4835" s="11"/>
    </row>
    <row r="4836" spans="17:39" x14ac:dyDescent="0.2">
      <c r="Q4836" s="11"/>
      <c r="Z4836"/>
      <c r="AA4836"/>
      <c r="AB4836"/>
      <c r="AC4836"/>
      <c r="AD4836"/>
      <c r="AE4836"/>
      <c r="AH4836" s="11"/>
      <c r="AI4836" s="11"/>
      <c r="AJ4836" s="11"/>
      <c r="AK4836" s="11"/>
      <c r="AL4836" s="11"/>
      <c r="AM4836" s="11"/>
    </row>
    <row r="4837" spans="17:39" x14ac:dyDescent="0.2">
      <c r="Q4837" s="11"/>
      <c r="Z4837"/>
      <c r="AA4837"/>
      <c r="AB4837"/>
      <c r="AC4837"/>
      <c r="AD4837"/>
      <c r="AE4837"/>
      <c r="AH4837" s="11"/>
      <c r="AI4837" s="11"/>
      <c r="AJ4837" s="11"/>
      <c r="AK4837" s="11"/>
      <c r="AL4837" s="11"/>
      <c r="AM4837" s="11"/>
    </row>
    <row r="4838" spans="17:39" x14ac:dyDescent="0.2">
      <c r="Q4838" s="11"/>
      <c r="Z4838"/>
      <c r="AA4838"/>
      <c r="AB4838"/>
      <c r="AC4838"/>
      <c r="AD4838"/>
      <c r="AE4838"/>
      <c r="AH4838" s="11"/>
      <c r="AI4838" s="11"/>
      <c r="AJ4838" s="11"/>
      <c r="AK4838" s="11"/>
      <c r="AL4838" s="11"/>
      <c r="AM4838" s="11"/>
    </row>
    <row r="4839" spans="17:39" x14ac:dyDescent="0.2">
      <c r="Q4839" s="11"/>
      <c r="Z4839"/>
      <c r="AA4839"/>
      <c r="AB4839"/>
      <c r="AC4839"/>
      <c r="AD4839"/>
      <c r="AE4839"/>
      <c r="AH4839" s="11"/>
      <c r="AI4839" s="11"/>
      <c r="AJ4839" s="11"/>
      <c r="AK4839" s="11"/>
      <c r="AL4839" s="11"/>
      <c r="AM4839" s="11"/>
    </row>
    <row r="4840" spans="17:39" x14ac:dyDescent="0.2">
      <c r="Q4840" s="11"/>
      <c r="Z4840"/>
      <c r="AA4840"/>
      <c r="AB4840"/>
      <c r="AC4840"/>
      <c r="AD4840"/>
      <c r="AE4840"/>
      <c r="AH4840" s="11"/>
      <c r="AI4840" s="11"/>
      <c r="AJ4840" s="11"/>
      <c r="AK4840" s="11"/>
      <c r="AL4840" s="11"/>
      <c r="AM4840" s="11"/>
    </row>
    <row r="4841" spans="17:39" x14ac:dyDescent="0.2">
      <c r="Q4841" s="11"/>
      <c r="Z4841"/>
      <c r="AA4841"/>
      <c r="AB4841"/>
      <c r="AC4841"/>
      <c r="AD4841"/>
      <c r="AE4841"/>
      <c r="AH4841" s="11"/>
      <c r="AI4841" s="11"/>
      <c r="AJ4841" s="11"/>
      <c r="AK4841" s="11"/>
      <c r="AL4841" s="11"/>
      <c r="AM4841" s="11"/>
    </row>
    <row r="4842" spans="17:39" x14ac:dyDescent="0.2">
      <c r="Q4842" s="11"/>
      <c r="Z4842"/>
      <c r="AA4842"/>
      <c r="AB4842"/>
      <c r="AC4842"/>
      <c r="AD4842"/>
      <c r="AE4842"/>
      <c r="AH4842" s="11"/>
      <c r="AI4842" s="11"/>
      <c r="AJ4842" s="11"/>
      <c r="AK4842" s="11"/>
      <c r="AL4842" s="11"/>
      <c r="AM4842" s="11"/>
    </row>
    <row r="4843" spans="17:39" x14ac:dyDescent="0.2">
      <c r="Q4843" s="11"/>
      <c r="Z4843"/>
      <c r="AA4843"/>
      <c r="AB4843"/>
      <c r="AC4843"/>
      <c r="AD4843"/>
      <c r="AE4843"/>
      <c r="AH4843" s="11"/>
      <c r="AI4843" s="11"/>
      <c r="AJ4843" s="11"/>
      <c r="AK4843" s="11"/>
      <c r="AL4843" s="11"/>
      <c r="AM4843" s="11"/>
    </row>
    <row r="4844" spans="17:39" x14ac:dyDescent="0.2">
      <c r="Q4844" s="11"/>
      <c r="Z4844"/>
      <c r="AA4844"/>
      <c r="AB4844"/>
      <c r="AC4844"/>
      <c r="AD4844"/>
      <c r="AE4844"/>
      <c r="AH4844" s="11"/>
      <c r="AI4844" s="11"/>
      <c r="AJ4844" s="11"/>
      <c r="AK4844" s="11"/>
      <c r="AL4844" s="11"/>
      <c r="AM4844" s="11"/>
    </row>
    <row r="4845" spans="17:39" x14ac:dyDescent="0.2">
      <c r="Q4845" s="11"/>
      <c r="Z4845"/>
      <c r="AA4845"/>
      <c r="AB4845"/>
      <c r="AC4845"/>
      <c r="AD4845"/>
      <c r="AE4845"/>
      <c r="AH4845" s="11"/>
      <c r="AI4845" s="11"/>
      <c r="AJ4845" s="11"/>
      <c r="AK4845" s="11"/>
      <c r="AL4845" s="11"/>
      <c r="AM4845" s="11"/>
    </row>
    <row r="4846" spans="17:39" x14ac:dyDescent="0.2">
      <c r="Q4846" s="11"/>
      <c r="Z4846"/>
      <c r="AA4846"/>
      <c r="AB4846"/>
      <c r="AC4846"/>
      <c r="AD4846"/>
      <c r="AE4846"/>
      <c r="AH4846" s="11"/>
      <c r="AI4846" s="11"/>
      <c r="AJ4846" s="11"/>
      <c r="AK4846" s="11"/>
      <c r="AL4846" s="11"/>
      <c r="AM4846" s="11"/>
    </row>
    <row r="4847" spans="17:39" x14ac:dyDescent="0.2">
      <c r="Q4847" s="11"/>
      <c r="Z4847"/>
      <c r="AA4847"/>
      <c r="AB4847"/>
      <c r="AC4847"/>
      <c r="AD4847"/>
      <c r="AE4847"/>
      <c r="AH4847" s="11"/>
      <c r="AI4847" s="11"/>
      <c r="AJ4847" s="11"/>
      <c r="AK4847" s="11"/>
      <c r="AL4847" s="11"/>
      <c r="AM4847" s="11"/>
    </row>
    <row r="4848" spans="17:39" x14ac:dyDescent="0.2">
      <c r="Q4848" s="11"/>
      <c r="Z4848"/>
      <c r="AA4848"/>
      <c r="AB4848"/>
      <c r="AC4848"/>
      <c r="AD4848"/>
      <c r="AE4848"/>
      <c r="AH4848" s="11"/>
      <c r="AI4848" s="11"/>
      <c r="AJ4848" s="11"/>
      <c r="AK4848" s="11"/>
      <c r="AL4848" s="11"/>
      <c r="AM4848" s="11"/>
    </row>
    <row r="4849" spans="17:39" x14ac:dyDescent="0.2">
      <c r="Q4849" s="11"/>
      <c r="Z4849"/>
      <c r="AA4849"/>
      <c r="AB4849"/>
      <c r="AC4849"/>
      <c r="AD4849"/>
      <c r="AE4849"/>
      <c r="AH4849" s="11"/>
      <c r="AI4849" s="11"/>
      <c r="AJ4849" s="11"/>
      <c r="AK4849" s="11"/>
      <c r="AL4849" s="11"/>
      <c r="AM4849" s="11"/>
    </row>
    <row r="4850" spans="17:39" x14ac:dyDescent="0.2">
      <c r="Q4850" s="11"/>
      <c r="Z4850"/>
      <c r="AA4850"/>
      <c r="AB4850"/>
      <c r="AC4850"/>
      <c r="AD4850"/>
      <c r="AE4850"/>
      <c r="AH4850" s="11"/>
      <c r="AI4850" s="11"/>
      <c r="AJ4850" s="11"/>
      <c r="AK4850" s="11"/>
      <c r="AL4850" s="11"/>
      <c r="AM4850" s="11"/>
    </row>
    <row r="4851" spans="17:39" x14ac:dyDescent="0.2">
      <c r="Q4851" s="11"/>
      <c r="Z4851"/>
      <c r="AA4851"/>
      <c r="AB4851"/>
      <c r="AC4851"/>
      <c r="AD4851"/>
      <c r="AE4851"/>
      <c r="AH4851" s="11"/>
      <c r="AI4851" s="11"/>
      <c r="AJ4851" s="11"/>
      <c r="AK4851" s="11"/>
      <c r="AL4851" s="11"/>
      <c r="AM4851" s="11"/>
    </row>
    <row r="4852" spans="17:39" x14ac:dyDescent="0.2">
      <c r="Q4852" s="11"/>
      <c r="Z4852"/>
      <c r="AA4852"/>
      <c r="AB4852"/>
      <c r="AC4852"/>
      <c r="AD4852"/>
      <c r="AE4852"/>
      <c r="AH4852" s="11"/>
      <c r="AI4852" s="11"/>
      <c r="AJ4852" s="11"/>
      <c r="AK4852" s="11"/>
      <c r="AL4852" s="11"/>
      <c r="AM4852" s="11"/>
    </row>
    <row r="4853" spans="17:39" x14ac:dyDescent="0.2">
      <c r="Q4853" s="11"/>
      <c r="Z4853"/>
      <c r="AA4853"/>
      <c r="AB4853"/>
      <c r="AC4853"/>
      <c r="AD4853"/>
      <c r="AE4853"/>
      <c r="AH4853" s="11"/>
      <c r="AI4853" s="11"/>
      <c r="AJ4853" s="11"/>
      <c r="AK4853" s="11"/>
      <c r="AL4853" s="11"/>
      <c r="AM4853" s="11"/>
    </row>
    <row r="4854" spans="17:39" x14ac:dyDescent="0.2">
      <c r="Q4854" s="11"/>
      <c r="Z4854"/>
      <c r="AA4854"/>
      <c r="AB4854"/>
      <c r="AC4854"/>
      <c r="AD4854"/>
      <c r="AE4854"/>
      <c r="AH4854" s="11"/>
      <c r="AI4854" s="11"/>
      <c r="AJ4854" s="11"/>
      <c r="AK4854" s="11"/>
      <c r="AL4854" s="11"/>
      <c r="AM4854" s="11"/>
    </row>
    <row r="4855" spans="17:39" x14ac:dyDescent="0.2">
      <c r="Q4855" s="11"/>
      <c r="Z4855"/>
      <c r="AA4855"/>
      <c r="AB4855"/>
      <c r="AC4855"/>
      <c r="AD4855"/>
      <c r="AE4855"/>
      <c r="AH4855" s="11"/>
      <c r="AI4855" s="11"/>
      <c r="AJ4855" s="11"/>
      <c r="AK4855" s="11"/>
      <c r="AL4855" s="11"/>
      <c r="AM4855" s="11"/>
    </row>
    <row r="4856" spans="17:39" x14ac:dyDescent="0.2">
      <c r="Q4856" s="11"/>
      <c r="Z4856"/>
      <c r="AA4856"/>
      <c r="AB4856"/>
      <c r="AC4856"/>
      <c r="AD4856"/>
      <c r="AE4856"/>
      <c r="AH4856" s="11"/>
      <c r="AI4856" s="11"/>
      <c r="AJ4856" s="11"/>
      <c r="AK4856" s="11"/>
      <c r="AL4856" s="11"/>
      <c r="AM4856" s="11"/>
    </row>
    <row r="4857" spans="17:39" x14ac:dyDescent="0.2">
      <c r="Q4857" s="11"/>
      <c r="Z4857"/>
      <c r="AA4857"/>
      <c r="AB4857"/>
      <c r="AC4857"/>
      <c r="AD4857"/>
      <c r="AE4857"/>
      <c r="AH4857" s="11"/>
      <c r="AI4857" s="11"/>
      <c r="AJ4857" s="11"/>
      <c r="AK4857" s="11"/>
      <c r="AL4857" s="11"/>
      <c r="AM4857" s="11"/>
    </row>
    <row r="4858" spans="17:39" x14ac:dyDescent="0.2">
      <c r="Q4858" s="11"/>
      <c r="Z4858"/>
      <c r="AA4858"/>
      <c r="AB4858"/>
      <c r="AC4858"/>
      <c r="AD4858"/>
      <c r="AE4858"/>
      <c r="AH4858" s="11"/>
      <c r="AI4858" s="11"/>
      <c r="AJ4858" s="11"/>
      <c r="AK4858" s="11"/>
      <c r="AL4858" s="11"/>
      <c r="AM4858" s="11"/>
    </row>
    <row r="4859" spans="17:39" x14ac:dyDescent="0.2">
      <c r="Q4859" s="11"/>
      <c r="Z4859"/>
      <c r="AA4859"/>
      <c r="AB4859"/>
      <c r="AC4859"/>
      <c r="AD4859"/>
      <c r="AE4859"/>
      <c r="AH4859" s="11"/>
      <c r="AI4859" s="11"/>
      <c r="AJ4859" s="11"/>
      <c r="AK4859" s="11"/>
      <c r="AL4859" s="11"/>
      <c r="AM4859" s="11"/>
    </row>
    <row r="4860" spans="17:39" x14ac:dyDescent="0.2">
      <c r="Q4860" s="11"/>
      <c r="Z4860"/>
      <c r="AA4860"/>
      <c r="AB4860"/>
      <c r="AC4860"/>
      <c r="AD4860"/>
      <c r="AE4860"/>
      <c r="AH4860" s="11"/>
      <c r="AI4860" s="11"/>
      <c r="AJ4860" s="11"/>
      <c r="AK4860" s="11"/>
      <c r="AL4860" s="11"/>
      <c r="AM4860" s="11"/>
    </row>
    <row r="4861" spans="17:39" x14ac:dyDescent="0.2">
      <c r="Q4861" s="11"/>
      <c r="Z4861"/>
      <c r="AA4861"/>
      <c r="AB4861"/>
      <c r="AC4861"/>
      <c r="AD4861"/>
      <c r="AE4861"/>
      <c r="AH4861" s="11"/>
      <c r="AI4861" s="11"/>
      <c r="AJ4861" s="11"/>
      <c r="AK4861" s="11"/>
      <c r="AL4861" s="11"/>
      <c r="AM4861" s="11"/>
    </row>
    <row r="4862" spans="17:39" x14ac:dyDescent="0.2">
      <c r="Q4862" s="11"/>
      <c r="Z4862"/>
      <c r="AA4862"/>
      <c r="AB4862"/>
      <c r="AC4862"/>
      <c r="AD4862"/>
      <c r="AE4862"/>
      <c r="AH4862" s="11"/>
      <c r="AI4862" s="11"/>
      <c r="AJ4862" s="11"/>
      <c r="AK4862" s="11"/>
      <c r="AL4862" s="11"/>
      <c r="AM4862" s="11"/>
    </row>
    <row r="4863" spans="17:39" x14ac:dyDescent="0.2">
      <c r="Q4863" s="11"/>
      <c r="Z4863"/>
      <c r="AA4863"/>
      <c r="AB4863"/>
      <c r="AC4863"/>
      <c r="AD4863"/>
      <c r="AE4863"/>
      <c r="AH4863" s="11"/>
      <c r="AI4863" s="11"/>
      <c r="AJ4863" s="11"/>
      <c r="AK4863" s="11"/>
      <c r="AL4863" s="11"/>
      <c r="AM4863" s="11"/>
    </row>
    <row r="4864" spans="17:39" x14ac:dyDescent="0.2">
      <c r="Q4864" s="11"/>
      <c r="Z4864"/>
      <c r="AA4864"/>
      <c r="AB4864"/>
      <c r="AC4864"/>
      <c r="AD4864"/>
      <c r="AE4864"/>
      <c r="AH4864" s="11"/>
      <c r="AI4864" s="11"/>
      <c r="AJ4864" s="11"/>
      <c r="AK4864" s="11"/>
      <c r="AL4864" s="11"/>
      <c r="AM4864" s="11"/>
    </row>
    <row r="4865" spans="17:39" x14ac:dyDescent="0.2">
      <c r="Q4865" s="11"/>
      <c r="Z4865"/>
      <c r="AA4865"/>
      <c r="AB4865"/>
      <c r="AC4865"/>
      <c r="AD4865"/>
      <c r="AE4865"/>
      <c r="AH4865" s="11"/>
      <c r="AI4865" s="11"/>
      <c r="AJ4865" s="11"/>
      <c r="AK4865" s="11"/>
      <c r="AL4865" s="11"/>
      <c r="AM4865" s="11"/>
    </row>
    <row r="4866" spans="17:39" x14ac:dyDescent="0.2">
      <c r="Q4866" s="11"/>
      <c r="Z4866"/>
      <c r="AA4866"/>
      <c r="AB4866"/>
      <c r="AC4866"/>
      <c r="AD4866"/>
      <c r="AE4866"/>
      <c r="AH4866" s="11"/>
      <c r="AI4866" s="11"/>
      <c r="AJ4866" s="11"/>
      <c r="AK4866" s="11"/>
      <c r="AL4866" s="11"/>
      <c r="AM4866" s="11"/>
    </row>
    <row r="4867" spans="17:39" x14ac:dyDescent="0.2">
      <c r="Q4867" s="11"/>
      <c r="Z4867"/>
      <c r="AA4867"/>
      <c r="AB4867"/>
      <c r="AC4867"/>
      <c r="AD4867"/>
      <c r="AE4867"/>
      <c r="AH4867" s="11"/>
      <c r="AI4867" s="11"/>
      <c r="AJ4867" s="11"/>
      <c r="AK4867" s="11"/>
      <c r="AL4867" s="11"/>
      <c r="AM4867" s="11"/>
    </row>
    <row r="4868" spans="17:39" x14ac:dyDescent="0.2">
      <c r="Q4868" s="11"/>
      <c r="Z4868"/>
      <c r="AA4868"/>
      <c r="AB4868"/>
      <c r="AC4868"/>
      <c r="AD4868"/>
      <c r="AE4868"/>
      <c r="AH4868" s="11"/>
      <c r="AI4868" s="11"/>
      <c r="AJ4868" s="11"/>
      <c r="AK4868" s="11"/>
      <c r="AL4868" s="11"/>
      <c r="AM4868" s="11"/>
    </row>
    <row r="4869" spans="17:39" x14ac:dyDescent="0.2">
      <c r="Q4869" s="11"/>
      <c r="Z4869"/>
      <c r="AA4869"/>
      <c r="AB4869"/>
      <c r="AC4869"/>
      <c r="AD4869"/>
      <c r="AE4869"/>
      <c r="AH4869" s="11"/>
      <c r="AI4869" s="11"/>
      <c r="AJ4869" s="11"/>
      <c r="AK4869" s="11"/>
      <c r="AL4869" s="11"/>
      <c r="AM4869" s="11"/>
    </row>
    <row r="4870" spans="17:39" x14ac:dyDescent="0.2">
      <c r="Q4870" s="11"/>
      <c r="Z4870"/>
      <c r="AA4870"/>
      <c r="AB4870"/>
      <c r="AC4870"/>
      <c r="AD4870"/>
      <c r="AE4870"/>
      <c r="AH4870" s="11"/>
      <c r="AI4870" s="11"/>
      <c r="AJ4870" s="11"/>
      <c r="AK4870" s="11"/>
      <c r="AL4870" s="11"/>
      <c r="AM4870" s="11"/>
    </row>
    <row r="4871" spans="17:39" x14ac:dyDescent="0.2">
      <c r="Q4871" s="11"/>
      <c r="Z4871"/>
      <c r="AA4871"/>
      <c r="AB4871"/>
      <c r="AC4871"/>
      <c r="AD4871"/>
      <c r="AE4871"/>
      <c r="AH4871" s="11"/>
      <c r="AI4871" s="11"/>
      <c r="AJ4871" s="11"/>
      <c r="AK4871" s="11"/>
      <c r="AL4871" s="11"/>
      <c r="AM4871" s="11"/>
    </row>
    <row r="4872" spans="17:39" x14ac:dyDescent="0.2">
      <c r="Q4872" s="11"/>
      <c r="Z4872"/>
      <c r="AA4872"/>
      <c r="AB4872"/>
      <c r="AC4872"/>
      <c r="AD4872"/>
      <c r="AE4872"/>
      <c r="AH4872" s="11"/>
      <c r="AI4872" s="11"/>
      <c r="AJ4872" s="11"/>
      <c r="AK4872" s="11"/>
      <c r="AL4872" s="11"/>
      <c r="AM4872" s="11"/>
    </row>
    <row r="4873" spans="17:39" x14ac:dyDescent="0.2">
      <c r="Q4873" s="11"/>
      <c r="Z4873"/>
      <c r="AA4873"/>
      <c r="AB4873"/>
      <c r="AC4873"/>
      <c r="AD4873"/>
      <c r="AE4873"/>
      <c r="AH4873" s="11"/>
      <c r="AI4873" s="11"/>
      <c r="AJ4873" s="11"/>
      <c r="AK4873" s="11"/>
      <c r="AL4873" s="11"/>
      <c r="AM4873" s="11"/>
    </row>
    <row r="4874" spans="17:39" x14ac:dyDescent="0.2">
      <c r="Q4874" s="11"/>
      <c r="Z4874"/>
      <c r="AA4874"/>
      <c r="AB4874"/>
      <c r="AC4874"/>
      <c r="AD4874"/>
      <c r="AE4874"/>
      <c r="AH4874" s="11"/>
      <c r="AI4874" s="11"/>
      <c r="AJ4874" s="11"/>
      <c r="AK4874" s="11"/>
      <c r="AL4874" s="11"/>
      <c r="AM4874" s="11"/>
    </row>
    <row r="4875" spans="17:39" x14ac:dyDescent="0.2">
      <c r="Q4875" s="11"/>
      <c r="Z4875"/>
      <c r="AA4875"/>
      <c r="AB4875"/>
      <c r="AC4875"/>
      <c r="AD4875"/>
      <c r="AE4875"/>
      <c r="AH4875" s="11"/>
      <c r="AI4875" s="11"/>
      <c r="AJ4875" s="11"/>
      <c r="AK4875" s="11"/>
      <c r="AL4875" s="11"/>
      <c r="AM4875" s="11"/>
    </row>
    <row r="4876" spans="17:39" x14ac:dyDescent="0.2">
      <c r="Q4876" s="11"/>
      <c r="Z4876"/>
      <c r="AA4876"/>
      <c r="AB4876"/>
      <c r="AC4876"/>
      <c r="AD4876"/>
      <c r="AE4876"/>
      <c r="AH4876" s="11"/>
      <c r="AI4876" s="11"/>
      <c r="AJ4876" s="11"/>
      <c r="AK4876" s="11"/>
      <c r="AL4876" s="11"/>
      <c r="AM4876" s="11"/>
    </row>
    <row r="4877" spans="17:39" x14ac:dyDescent="0.2">
      <c r="Q4877" s="11"/>
      <c r="Z4877"/>
      <c r="AA4877"/>
      <c r="AB4877"/>
      <c r="AC4877"/>
      <c r="AD4877"/>
      <c r="AE4877"/>
      <c r="AH4877" s="11"/>
      <c r="AI4877" s="11"/>
      <c r="AJ4877" s="11"/>
      <c r="AK4877" s="11"/>
      <c r="AL4877" s="11"/>
      <c r="AM4877" s="11"/>
    </row>
    <row r="4878" spans="17:39" x14ac:dyDescent="0.2">
      <c r="Q4878" s="11"/>
      <c r="Z4878"/>
      <c r="AA4878"/>
      <c r="AB4878"/>
      <c r="AC4878"/>
      <c r="AD4878"/>
      <c r="AE4878"/>
      <c r="AH4878" s="11"/>
      <c r="AI4878" s="11"/>
      <c r="AJ4878" s="11"/>
      <c r="AK4878" s="11"/>
      <c r="AL4878" s="11"/>
      <c r="AM4878" s="11"/>
    </row>
    <row r="4879" spans="17:39" x14ac:dyDescent="0.2">
      <c r="Q4879" s="11"/>
      <c r="Z4879"/>
      <c r="AA4879"/>
      <c r="AB4879"/>
      <c r="AC4879"/>
      <c r="AD4879"/>
      <c r="AE4879"/>
      <c r="AH4879" s="11"/>
      <c r="AI4879" s="11"/>
      <c r="AJ4879" s="11"/>
      <c r="AK4879" s="11"/>
      <c r="AL4879" s="11"/>
      <c r="AM4879" s="11"/>
    </row>
    <row r="4880" spans="17:39" x14ac:dyDescent="0.2">
      <c r="Q4880" s="11"/>
      <c r="Z4880"/>
      <c r="AA4880"/>
      <c r="AB4880"/>
      <c r="AC4880"/>
      <c r="AD4880"/>
      <c r="AE4880"/>
      <c r="AH4880" s="11"/>
      <c r="AI4880" s="11"/>
      <c r="AJ4880" s="11"/>
      <c r="AK4880" s="11"/>
      <c r="AL4880" s="11"/>
      <c r="AM4880" s="11"/>
    </row>
    <row r="4881" spans="17:39" x14ac:dyDescent="0.2">
      <c r="Q4881" s="11"/>
      <c r="Z4881"/>
      <c r="AA4881"/>
      <c r="AB4881"/>
      <c r="AC4881"/>
      <c r="AD4881"/>
      <c r="AE4881"/>
      <c r="AH4881" s="11"/>
      <c r="AI4881" s="11"/>
      <c r="AJ4881" s="11"/>
      <c r="AK4881" s="11"/>
      <c r="AL4881" s="11"/>
      <c r="AM4881" s="11"/>
    </row>
    <row r="4882" spans="17:39" x14ac:dyDescent="0.2">
      <c r="Q4882" s="11"/>
      <c r="Z4882"/>
      <c r="AA4882"/>
      <c r="AB4882"/>
      <c r="AC4882"/>
      <c r="AD4882"/>
      <c r="AE4882"/>
      <c r="AH4882" s="11"/>
      <c r="AI4882" s="11"/>
      <c r="AJ4882" s="11"/>
      <c r="AK4882" s="11"/>
      <c r="AL4882" s="11"/>
      <c r="AM4882" s="11"/>
    </row>
    <row r="4883" spans="17:39" x14ac:dyDescent="0.2">
      <c r="Q4883" s="11"/>
      <c r="Z4883"/>
      <c r="AA4883"/>
      <c r="AB4883"/>
      <c r="AC4883"/>
      <c r="AD4883"/>
      <c r="AE4883"/>
      <c r="AH4883" s="11"/>
      <c r="AI4883" s="11"/>
      <c r="AJ4883" s="11"/>
      <c r="AK4883" s="11"/>
      <c r="AL4883" s="11"/>
      <c r="AM4883" s="11"/>
    </row>
    <row r="4884" spans="17:39" x14ac:dyDescent="0.2">
      <c r="Q4884" s="11"/>
      <c r="Z4884"/>
      <c r="AA4884"/>
      <c r="AB4884"/>
      <c r="AC4884"/>
      <c r="AD4884"/>
      <c r="AE4884"/>
      <c r="AH4884" s="11"/>
      <c r="AI4884" s="11"/>
      <c r="AJ4884" s="11"/>
      <c r="AK4884" s="11"/>
      <c r="AL4884" s="11"/>
      <c r="AM4884" s="11"/>
    </row>
    <row r="4885" spans="17:39" x14ac:dyDescent="0.2">
      <c r="Q4885" s="11"/>
      <c r="Z4885"/>
      <c r="AA4885"/>
      <c r="AB4885"/>
      <c r="AC4885"/>
      <c r="AD4885"/>
      <c r="AE4885"/>
      <c r="AH4885" s="11"/>
      <c r="AI4885" s="11"/>
      <c r="AJ4885" s="11"/>
      <c r="AK4885" s="11"/>
      <c r="AL4885" s="11"/>
      <c r="AM4885" s="11"/>
    </row>
    <row r="4886" spans="17:39" x14ac:dyDescent="0.2">
      <c r="Q4886" s="11"/>
      <c r="Z4886"/>
      <c r="AA4886"/>
      <c r="AB4886"/>
      <c r="AC4886"/>
      <c r="AD4886"/>
      <c r="AE4886"/>
      <c r="AH4886" s="11"/>
      <c r="AI4886" s="11"/>
      <c r="AJ4886" s="11"/>
      <c r="AK4886" s="11"/>
      <c r="AL4886" s="11"/>
      <c r="AM4886" s="11"/>
    </row>
    <row r="4887" spans="17:39" x14ac:dyDescent="0.2">
      <c r="Q4887" s="11"/>
      <c r="Z4887"/>
      <c r="AA4887"/>
      <c r="AB4887"/>
      <c r="AC4887"/>
      <c r="AD4887"/>
      <c r="AE4887"/>
      <c r="AH4887" s="11"/>
      <c r="AI4887" s="11"/>
      <c r="AJ4887" s="11"/>
      <c r="AK4887" s="11"/>
      <c r="AL4887" s="11"/>
      <c r="AM4887" s="11"/>
    </row>
    <row r="4888" spans="17:39" x14ac:dyDescent="0.2">
      <c r="Q4888" s="11"/>
      <c r="Z4888"/>
      <c r="AA4888"/>
      <c r="AB4888"/>
      <c r="AC4888"/>
      <c r="AD4888"/>
      <c r="AE4888"/>
      <c r="AH4888" s="11"/>
      <c r="AI4888" s="11"/>
      <c r="AJ4888" s="11"/>
      <c r="AK4888" s="11"/>
      <c r="AL4888" s="11"/>
      <c r="AM4888" s="11"/>
    </row>
    <row r="4889" spans="17:39" x14ac:dyDescent="0.2">
      <c r="Q4889" s="11"/>
      <c r="Z4889"/>
      <c r="AA4889"/>
      <c r="AB4889"/>
      <c r="AC4889"/>
      <c r="AD4889"/>
      <c r="AE4889"/>
      <c r="AH4889" s="11"/>
      <c r="AI4889" s="11"/>
      <c r="AJ4889" s="11"/>
      <c r="AK4889" s="11"/>
      <c r="AL4889" s="11"/>
      <c r="AM4889" s="11"/>
    </row>
    <row r="4890" spans="17:39" x14ac:dyDescent="0.2">
      <c r="Q4890" s="11"/>
      <c r="Z4890"/>
      <c r="AA4890"/>
      <c r="AB4890"/>
      <c r="AC4890"/>
      <c r="AD4890"/>
      <c r="AE4890"/>
      <c r="AH4890" s="11"/>
      <c r="AI4890" s="11"/>
      <c r="AJ4890" s="11"/>
      <c r="AK4890" s="11"/>
      <c r="AL4890" s="11"/>
      <c r="AM4890" s="11"/>
    </row>
    <row r="4891" spans="17:39" x14ac:dyDescent="0.2">
      <c r="Q4891" s="11"/>
      <c r="Z4891"/>
      <c r="AA4891"/>
      <c r="AB4891"/>
      <c r="AC4891"/>
      <c r="AD4891"/>
      <c r="AE4891"/>
      <c r="AH4891" s="11"/>
      <c r="AI4891" s="11"/>
      <c r="AJ4891" s="11"/>
      <c r="AK4891" s="11"/>
      <c r="AL4891" s="11"/>
      <c r="AM4891" s="11"/>
    </row>
    <row r="4892" spans="17:39" x14ac:dyDescent="0.2">
      <c r="Q4892" s="11"/>
      <c r="Z4892"/>
      <c r="AA4892"/>
      <c r="AB4892"/>
      <c r="AC4892"/>
      <c r="AD4892"/>
      <c r="AE4892"/>
      <c r="AH4892" s="11"/>
      <c r="AI4892" s="11"/>
      <c r="AJ4892" s="11"/>
      <c r="AK4892" s="11"/>
      <c r="AL4892" s="11"/>
      <c r="AM4892" s="11"/>
    </row>
    <row r="4893" spans="17:39" x14ac:dyDescent="0.2">
      <c r="Q4893" s="11"/>
      <c r="Z4893"/>
      <c r="AA4893"/>
      <c r="AB4893"/>
      <c r="AC4893"/>
      <c r="AD4893"/>
      <c r="AE4893"/>
      <c r="AH4893" s="11"/>
      <c r="AI4893" s="11"/>
      <c r="AJ4893" s="11"/>
      <c r="AK4893" s="11"/>
      <c r="AL4893" s="11"/>
      <c r="AM4893" s="11"/>
    </row>
    <row r="4894" spans="17:39" x14ac:dyDescent="0.2">
      <c r="Q4894" s="11"/>
      <c r="Z4894"/>
      <c r="AA4894"/>
      <c r="AB4894"/>
      <c r="AC4894"/>
      <c r="AD4894"/>
      <c r="AE4894"/>
      <c r="AH4894" s="11"/>
      <c r="AI4894" s="11"/>
      <c r="AJ4894" s="11"/>
      <c r="AK4894" s="11"/>
      <c r="AL4894" s="11"/>
      <c r="AM4894" s="11"/>
    </row>
    <row r="4895" spans="17:39" x14ac:dyDescent="0.2">
      <c r="Q4895" s="11"/>
      <c r="Z4895"/>
      <c r="AA4895"/>
      <c r="AB4895"/>
      <c r="AC4895"/>
      <c r="AD4895"/>
      <c r="AE4895"/>
      <c r="AH4895" s="11"/>
      <c r="AI4895" s="11"/>
      <c r="AJ4895" s="11"/>
      <c r="AK4895" s="11"/>
      <c r="AL4895" s="11"/>
      <c r="AM4895" s="11"/>
    </row>
    <row r="4896" spans="17:39" x14ac:dyDescent="0.2">
      <c r="Q4896" s="11"/>
      <c r="Z4896"/>
      <c r="AA4896"/>
      <c r="AB4896"/>
      <c r="AC4896"/>
      <c r="AD4896"/>
      <c r="AE4896"/>
      <c r="AH4896" s="11"/>
      <c r="AI4896" s="11"/>
      <c r="AJ4896" s="11"/>
      <c r="AK4896" s="11"/>
      <c r="AL4896" s="11"/>
      <c r="AM4896" s="11"/>
    </row>
    <row r="4897" spans="17:39" x14ac:dyDescent="0.2">
      <c r="Q4897" s="11"/>
      <c r="Z4897"/>
      <c r="AA4897"/>
      <c r="AB4897"/>
      <c r="AC4897"/>
      <c r="AD4897"/>
      <c r="AE4897"/>
      <c r="AH4897" s="11"/>
      <c r="AI4897" s="11"/>
      <c r="AJ4897" s="11"/>
      <c r="AK4897" s="11"/>
      <c r="AL4897" s="11"/>
      <c r="AM4897" s="11"/>
    </row>
    <row r="4898" spans="17:39" x14ac:dyDescent="0.2">
      <c r="Q4898" s="11"/>
      <c r="Z4898"/>
      <c r="AA4898"/>
      <c r="AB4898"/>
      <c r="AC4898"/>
      <c r="AD4898"/>
      <c r="AE4898"/>
      <c r="AH4898" s="11"/>
      <c r="AI4898" s="11"/>
      <c r="AJ4898" s="11"/>
      <c r="AK4898" s="11"/>
      <c r="AL4898" s="11"/>
      <c r="AM4898" s="11"/>
    </row>
    <row r="4899" spans="17:39" x14ac:dyDescent="0.2">
      <c r="Q4899" s="11"/>
      <c r="Z4899"/>
      <c r="AA4899"/>
      <c r="AB4899"/>
      <c r="AC4899"/>
      <c r="AD4899"/>
      <c r="AE4899"/>
      <c r="AH4899" s="11"/>
      <c r="AI4899" s="11"/>
      <c r="AJ4899" s="11"/>
      <c r="AK4899" s="11"/>
      <c r="AL4899" s="11"/>
      <c r="AM4899" s="11"/>
    </row>
    <row r="4900" spans="17:39" x14ac:dyDescent="0.2">
      <c r="Q4900" s="11"/>
      <c r="Z4900"/>
      <c r="AA4900"/>
      <c r="AB4900"/>
      <c r="AC4900"/>
      <c r="AD4900"/>
      <c r="AE4900"/>
      <c r="AH4900" s="11"/>
      <c r="AI4900" s="11"/>
      <c r="AJ4900" s="11"/>
      <c r="AK4900" s="11"/>
      <c r="AL4900" s="11"/>
      <c r="AM4900" s="11"/>
    </row>
    <row r="4901" spans="17:39" x14ac:dyDescent="0.2">
      <c r="Q4901" s="11"/>
      <c r="Z4901"/>
      <c r="AA4901"/>
      <c r="AB4901"/>
      <c r="AC4901"/>
      <c r="AD4901"/>
      <c r="AE4901"/>
      <c r="AH4901" s="11"/>
      <c r="AI4901" s="11"/>
      <c r="AJ4901" s="11"/>
      <c r="AK4901" s="11"/>
      <c r="AL4901" s="11"/>
      <c r="AM4901" s="11"/>
    </row>
    <row r="4902" spans="17:39" x14ac:dyDescent="0.2">
      <c r="Q4902" s="11"/>
      <c r="Z4902"/>
      <c r="AA4902"/>
      <c r="AB4902"/>
      <c r="AC4902"/>
      <c r="AD4902"/>
      <c r="AE4902"/>
      <c r="AH4902" s="11"/>
      <c r="AI4902" s="11"/>
      <c r="AJ4902" s="11"/>
      <c r="AK4902" s="11"/>
      <c r="AL4902" s="11"/>
      <c r="AM4902" s="11"/>
    </row>
    <row r="4903" spans="17:39" x14ac:dyDescent="0.2">
      <c r="Q4903" s="11"/>
      <c r="Z4903"/>
      <c r="AA4903"/>
      <c r="AB4903"/>
      <c r="AC4903"/>
      <c r="AD4903"/>
      <c r="AE4903"/>
      <c r="AH4903" s="11"/>
      <c r="AI4903" s="11"/>
      <c r="AJ4903" s="11"/>
      <c r="AK4903" s="11"/>
      <c r="AL4903" s="11"/>
      <c r="AM4903" s="11"/>
    </row>
    <row r="4904" spans="17:39" x14ac:dyDescent="0.2">
      <c r="Q4904" s="11"/>
      <c r="Z4904"/>
      <c r="AA4904"/>
      <c r="AB4904"/>
      <c r="AC4904"/>
      <c r="AD4904"/>
      <c r="AE4904"/>
      <c r="AH4904" s="11"/>
      <c r="AI4904" s="11"/>
      <c r="AJ4904" s="11"/>
      <c r="AK4904" s="11"/>
      <c r="AL4904" s="11"/>
      <c r="AM4904" s="11"/>
    </row>
    <row r="4905" spans="17:39" x14ac:dyDescent="0.2">
      <c r="Q4905" s="11"/>
      <c r="Z4905"/>
      <c r="AA4905"/>
      <c r="AB4905"/>
      <c r="AC4905"/>
      <c r="AD4905"/>
      <c r="AE4905"/>
      <c r="AH4905" s="11"/>
      <c r="AI4905" s="11"/>
      <c r="AJ4905" s="11"/>
      <c r="AK4905" s="11"/>
      <c r="AL4905" s="11"/>
      <c r="AM4905" s="11"/>
    </row>
    <row r="4906" spans="17:39" x14ac:dyDescent="0.2">
      <c r="Q4906" s="11"/>
      <c r="Z4906"/>
      <c r="AA4906"/>
      <c r="AB4906"/>
      <c r="AC4906"/>
      <c r="AD4906"/>
      <c r="AE4906"/>
      <c r="AH4906" s="11"/>
      <c r="AI4906" s="11"/>
      <c r="AJ4906" s="11"/>
      <c r="AK4906" s="11"/>
      <c r="AL4906" s="11"/>
      <c r="AM4906" s="11"/>
    </row>
    <row r="4907" spans="17:39" x14ac:dyDescent="0.2">
      <c r="Q4907" s="11"/>
      <c r="Z4907"/>
      <c r="AA4907"/>
      <c r="AB4907"/>
      <c r="AC4907"/>
      <c r="AD4907"/>
      <c r="AE4907"/>
      <c r="AH4907" s="11"/>
      <c r="AI4907" s="11"/>
      <c r="AJ4907" s="11"/>
      <c r="AK4907" s="11"/>
      <c r="AL4907" s="11"/>
      <c r="AM4907" s="11"/>
    </row>
    <row r="4908" spans="17:39" x14ac:dyDescent="0.2">
      <c r="Q4908" s="11"/>
      <c r="Z4908"/>
      <c r="AA4908"/>
      <c r="AB4908"/>
      <c r="AC4908"/>
      <c r="AD4908"/>
      <c r="AE4908"/>
      <c r="AH4908" s="11"/>
      <c r="AI4908" s="11"/>
      <c r="AJ4908" s="11"/>
      <c r="AK4908" s="11"/>
      <c r="AL4908" s="11"/>
      <c r="AM4908" s="11"/>
    </row>
    <row r="4909" spans="17:39" x14ac:dyDescent="0.2">
      <c r="Q4909" s="11"/>
      <c r="Z4909"/>
      <c r="AA4909"/>
      <c r="AB4909"/>
      <c r="AC4909"/>
      <c r="AD4909"/>
      <c r="AE4909"/>
      <c r="AH4909" s="11"/>
      <c r="AI4909" s="11"/>
      <c r="AJ4909" s="11"/>
      <c r="AK4909" s="11"/>
      <c r="AL4909" s="11"/>
      <c r="AM4909" s="11"/>
    </row>
    <row r="4910" spans="17:39" x14ac:dyDescent="0.2">
      <c r="Q4910" s="11"/>
      <c r="Z4910"/>
      <c r="AA4910"/>
      <c r="AB4910"/>
      <c r="AC4910"/>
      <c r="AD4910"/>
      <c r="AE4910"/>
      <c r="AH4910" s="11"/>
      <c r="AI4910" s="11"/>
      <c r="AJ4910" s="11"/>
      <c r="AK4910" s="11"/>
      <c r="AL4910" s="11"/>
      <c r="AM4910" s="11"/>
    </row>
    <row r="4911" spans="17:39" x14ac:dyDescent="0.2">
      <c r="Q4911" s="11"/>
      <c r="Z4911"/>
      <c r="AA4911"/>
      <c r="AB4911"/>
      <c r="AC4911"/>
      <c r="AD4911"/>
      <c r="AE4911"/>
      <c r="AH4911" s="11"/>
      <c r="AI4911" s="11"/>
      <c r="AJ4911" s="11"/>
      <c r="AK4911" s="11"/>
      <c r="AL4911" s="11"/>
      <c r="AM4911" s="11"/>
    </row>
    <row r="4912" spans="17:39" x14ac:dyDescent="0.2">
      <c r="Q4912" s="11"/>
      <c r="Z4912"/>
      <c r="AA4912"/>
      <c r="AB4912"/>
      <c r="AC4912"/>
      <c r="AD4912"/>
      <c r="AE4912"/>
      <c r="AH4912" s="11"/>
      <c r="AI4912" s="11"/>
      <c r="AJ4912" s="11"/>
      <c r="AK4912" s="11"/>
      <c r="AL4912" s="11"/>
      <c r="AM4912" s="11"/>
    </row>
    <row r="4913" spans="17:39" x14ac:dyDescent="0.2">
      <c r="Q4913" s="11"/>
      <c r="Z4913"/>
      <c r="AA4913"/>
      <c r="AB4913"/>
      <c r="AC4913"/>
      <c r="AD4913"/>
      <c r="AE4913"/>
      <c r="AH4913" s="11"/>
      <c r="AI4913" s="11"/>
      <c r="AJ4913" s="11"/>
      <c r="AK4913" s="11"/>
      <c r="AL4913" s="11"/>
      <c r="AM4913" s="11"/>
    </row>
    <row r="4914" spans="17:39" x14ac:dyDescent="0.2">
      <c r="Q4914" s="11"/>
      <c r="Z4914"/>
      <c r="AA4914"/>
      <c r="AB4914"/>
      <c r="AC4914"/>
      <c r="AD4914"/>
      <c r="AE4914"/>
      <c r="AH4914" s="11"/>
      <c r="AI4914" s="11"/>
      <c r="AJ4914" s="11"/>
      <c r="AK4914" s="11"/>
      <c r="AL4914" s="11"/>
      <c r="AM4914" s="11"/>
    </row>
    <row r="4915" spans="17:39" x14ac:dyDescent="0.2">
      <c r="Q4915" s="11"/>
      <c r="Z4915"/>
      <c r="AA4915"/>
      <c r="AB4915"/>
      <c r="AC4915"/>
      <c r="AD4915"/>
      <c r="AE4915"/>
      <c r="AH4915" s="11"/>
      <c r="AI4915" s="11"/>
      <c r="AJ4915" s="11"/>
      <c r="AK4915" s="11"/>
      <c r="AL4915" s="11"/>
      <c r="AM4915" s="11"/>
    </row>
    <row r="4916" spans="17:39" x14ac:dyDescent="0.2">
      <c r="Q4916" s="11"/>
      <c r="Z4916"/>
      <c r="AA4916"/>
      <c r="AB4916"/>
      <c r="AC4916"/>
      <c r="AD4916"/>
      <c r="AE4916"/>
      <c r="AH4916" s="11"/>
      <c r="AI4916" s="11"/>
      <c r="AJ4916" s="11"/>
      <c r="AK4916" s="11"/>
      <c r="AL4916" s="11"/>
      <c r="AM4916" s="11"/>
    </row>
    <row r="4917" spans="17:39" x14ac:dyDescent="0.2">
      <c r="Q4917" s="11"/>
      <c r="Z4917"/>
      <c r="AA4917"/>
      <c r="AB4917"/>
      <c r="AC4917"/>
      <c r="AD4917"/>
      <c r="AE4917"/>
      <c r="AH4917" s="11"/>
      <c r="AI4917" s="11"/>
      <c r="AJ4917" s="11"/>
      <c r="AK4917" s="11"/>
      <c r="AL4917" s="11"/>
      <c r="AM4917" s="11"/>
    </row>
    <row r="4918" spans="17:39" x14ac:dyDescent="0.2">
      <c r="Q4918" s="11"/>
      <c r="Z4918"/>
      <c r="AA4918"/>
      <c r="AB4918"/>
      <c r="AC4918"/>
      <c r="AD4918"/>
      <c r="AE4918"/>
      <c r="AH4918" s="11"/>
      <c r="AI4918" s="11"/>
      <c r="AJ4918" s="11"/>
      <c r="AK4918" s="11"/>
      <c r="AL4918" s="11"/>
      <c r="AM4918" s="11"/>
    </row>
    <row r="4919" spans="17:39" x14ac:dyDescent="0.2">
      <c r="Q4919" s="11"/>
      <c r="Z4919"/>
      <c r="AA4919"/>
      <c r="AB4919"/>
      <c r="AC4919"/>
      <c r="AD4919"/>
      <c r="AE4919"/>
      <c r="AH4919" s="11"/>
      <c r="AI4919" s="11"/>
      <c r="AJ4919" s="11"/>
      <c r="AK4919" s="11"/>
      <c r="AL4919" s="11"/>
      <c r="AM4919" s="11"/>
    </row>
    <row r="4920" spans="17:39" x14ac:dyDescent="0.2">
      <c r="Q4920" s="11"/>
      <c r="Z4920"/>
      <c r="AA4920"/>
      <c r="AB4920"/>
      <c r="AC4920"/>
      <c r="AD4920"/>
      <c r="AE4920"/>
      <c r="AH4920" s="11"/>
      <c r="AI4920" s="11"/>
      <c r="AJ4920" s="11"/>
      <c r="AK4920" s="11"/>
      <c r="AL4920" s="11"/>
      <c r="AM4920" s="11"/>
    </row>
    <row r="4921" spans="17:39" x14ac:dyDescent="0.2">
      <c r="Q4921" s="11"/>
      <c r="Z4921"/>
      <c r="AA4921"/>
      <c r="AB4921"/>
      <c r="AC4921"/>
      <c r="AD4921"/>
      <c r="AE4921"/>
      <c r="AH4921" s="11"/>
      <c r="AI4921" s="11"/>
      <c r="AJ4921" s="11"/>
      <c r="AK4921" s="11"/>
      <c r="AL4921" s="11"/>
      <c r="AM4921" s="11"/>
    </row>
    <row r="4922" spans="17:39" x14ac:dyDescent="0.2">
      <c r="Q4922" s="11"/>
      <c r="Z4922"/>
      <c r="AA4922"/>
      <c r="AB4922"/>
      <c r="AC4922"/>
      <c r="AD4922"/>
      <c r="AE4922"/>
      <c r="AH4922" s="11"/>
      <c r="AI4922" s="11"/>
      <c r="AJ4922" s="11"/>
      <c r="AK4922" s="11"/>
      <c r="AL4922" s="11"/>
      <c r="AM4922" s="11"/>
    </row>
    <row r="4923" spans="17:39" x14ac:dyDescent="0.2">
      <c r="Q4923" s="11"/>
      <c r="Z4923"/>
      <c r="AA4923"/>
      <c r="AB4923"/>
      <c r="AC4923"/>
      <c r="AD4923"/>
      <c r="AE4923"/>
      <c r="AH4923" s="11"/>
      <c r="AI4923" s="11"/>
      <c r="AJ4923" s="11"/>
      <c r="AK4923" s="11"/>
      <c r="AL4923" s="11"/>
      <c r="AM4923" s="11"/>
    </row>
    <row r="4924" spans="17:39" x14ac:dyDescent="0.2">
      <c r="Q4924" s="11"/>
      <c r="Z4924"/>
      <c r="AA4924"/>
      <c r="AB4924"/>
      <c r="AC4924"/>
      <c r="AD4924"/>
      <c r="AE4924"/>
      <c r="AH4924" s="11"/>
      <c r="AI4924" s="11"/>
      <c r="AJ4924" s="11"/>
      <c r="AK4924" s="11"/>
      <c r="AL4924" s="11"/>
      <c r="AM4924" s="11"/>
    </row>
    <row r="4925" spans="17:39" x14ac:dyDescent="0.2">
      <c r="Q4925" s="11"/>
      <c r="Z4925"/>
      <c r="AA4925"/>
      <c r="AB4925"/>
      <c r="AC4925"/>
      <c r="AD4925"/>
      <c r="AE4925"/>
      <c r="AH4925" s="11"/>
      <c r="AI4925" s="11"/>
      <c r="AJ4925" s="11"/>
      <c r="AK4925" s="11"/>
      <c r="AL4925" s="11"/>
      <c r="AM4925" s="11"/>
    </row>
    <row r="4926" spans="17:39" x14ac:dyDescent="0.2">
      <c r="Q4926" s="11"/>
      <c r="Z4926"/>
      <c r="AA4926"/>
      <c r="AB4926"/>
      <c r="AC4926"/>
      <c r="AD4926"/>
      <c r="AE4926"/>
      <c r="AH4926" s="11"/>
      <c r="AI4926" s="11"/>
      <c r="AJ4926" s="11"/>
      <c r="AK4926" s="11"/>
      <c r="AL4926" s="11"/>
      <c r="AM4926" s="11"/>
    </row>
    <row r="4927" spans="17:39" x14ac:dyDescent="0.2">
      <c r="Q4927" s="11"/>
      <c r="Z4927"/>
      <c r="AA4927"/>
      <c r="AB4927"/>
      <c r="AC4927"/>
      <c r="AD4927"/>
      <c r="AE4927"/>
      <c r="AH4927" s="11"/>
      <c r="AI4927" s="11"/>
      <c r="AJ4927" s="11"/>
      <c r="AK4927" s="11"/>
      <c r="AL4927" s="11"/>
      <c r="AM4927" s="11"/>
    </row>
    <row r="4928" spans="17:39" x14ac:dyDescent="0.2">
      <c r="Q4928" s="11"/>
      <c r="Z4928"/>
      <c r="AA4928"/>
      <c r="AB4928"/>
      <c r="AC4928"/>
      <c r="AD4928"/>
      <c r="AE4928"/>
      <c r="AH4928" s="11"/>
      <c r="AI4928" s="11"/>
      <c r="AJ4928" s="11"/>
      <c r="AK4928" s="11"/>
      <c r="AL4928" s="11"/>
      <c r="AM4928" s="11"/>
    </row>
    <row r="4929" spans="17:39" x14ac:dyDescent="0.2">
      <c r="Q4929" s="11"/>
      <c r="Z4929"/>
      <c r="AA4929"/>
      <c r="AB4929"/>
      <c r="AC4929"/>
      <c r="AD4929"/>
      <c r="AE4929"/>
      <c r="AH4929" s="11"/>
      <c r="AI4929" s="11"/>
      <c r="AJ4929" s="11"/>
      <c r="AK4929" s="11"/>
      <c r="AL4929" s="11"/>
      <c r="AM4929" s="11"/>
    </row>
    <row r="4930" spans="17:39" x14ac:dyDescent="0.2">
      <c r="Q4930" s="11"/>
      <c r="Z4930"/>
      <c r="AA4930"/>
      <c r="AB4930"/>
      <c r="AC4930"/>
      <c r="AD4930"/>
      <c r="AE4930"/>
      <c r="AH4930" s="11"/>
      <c r="AI4930" s="11"/>
      <c r="AJ4930" s="11"/>
      <c r="AK4930" s="11"/>
      <c r="AL4930" s="11"/>
      <c r="AM4930" s="11"/>
    </row>
    <row r="4931" spans="17:39" x14ac:dyDescent="0.2">
      <c r="Q4931" s="11"/>
      <c r="Z4931"/>
      <c r="AA4931"/>
      <c r="AB4931"/>
      <c r="AC4931"/>
      <c r="AD4931"/>
      <c r="AE4931"/>
      <c r="AH4931" s="11"/>
      <c r="AI4931" s="11"/>
      <c r="AJ4931" s="11"/>
      <c r="AK4931" s="11"/>
      <c r="AL4931" s="11"/>
      <c r="AM4931" s="11"/>
    </row>
    <row r="4932" spans="17:39" x14ac:dyDescent="0.2">
      <c r="Q4932" s="11"/>
      <c r="Z4932"/>
      <c r="AA4932"/>
      <c r="AB4932"/>
      <c r="AC4932"/>
      <c r="AD4932"/>
      <c r="AE4932"/>
      <c r="AH4932" s="11"/>
      <c r="AI4932" s="11"/>
      <c r="AJ4932" s="11"/>
      <c r="AK4932" s="11"/>
      <c r="AL4932" s="11"/>
      <c r="AM4932" s="11"/>
    </row>
    <row r="4933" spans="17:39" x14ac:dyDescent="0.2">
      <c r="Q4933" s="11"/>
      <c r="Z4933"/>
      <c r="AA4933"/>
      <c r="AB4933"/>
      <c r="AC4933"/>
      <c r="AD4933"/>
      <c r="AE4933"/>
      <c r="AH4933" s="11"/>
      <c r="AI4933" s="11"/>
      <c r="AJ4933" s="11"/>
      <c r="AK4933" s="11"/>
      <c r="AL4933" s="11"/>
      <c r="AM4933" s="11"/>
    </row>
    <row r="4934" spans="17:39" x14ac:dyDescent="0.2">
      <c r="Q4934" s="11"/>
      <c r="Z4934"/>
      <c r="AA4934"/>
      <c r="AB4934"/>
      <c r="AC4934"/>
      <c r="AD4934"/>
      <c r="AE4934"/>
      <c r="AH4934" s="11"/>
      <c r="AI4934" s="11"/>
      <c r="AJ4934" s="11"/>
      <c r="AK4934" s="11"/>
      <c r="AL4934" s="11"/>
      <c r="AM4934" s="11"/>
    </row>
    <row r="4935" spans="17:39" x14ac:dyDescent="0.2">
      <c r="Q4935" s="11"/>
      <c r="Z4935"/>
      <c r="AA4935"/>
      <c r="AB4935"/>
      <c r="AC4935"/>
      <c r="AD4935"/>
      <c r="AE4935"/>
      <c r="AH4935" s="11"/>
      <c r="AI4935" s="11"/>
      <c r="AJ4935" s="11"/>
      <c r="AK4935" s="11"/>
      <c r="AL4935" s="11"/>
      <c r="AM4935" s="11"/>
    </row>
    <row r="4936" spans="17:39" x14ac:dyDescent="0.2">
      <c r="Q4936" s="11"/>
      <c r="Z4936"/>
      <c r="AA4936"/>
      <c r="AB4936"/>
      <c r="AC4936"/>
      <c r="AD4936"/>
      <c r="AE4936"/>
      <c r="AH4936" s="11"/>
      <c r="AI4936" s="11"/>
      <c r="AJ4936" s="11"/>
      <c r="AK4936" s="11"/>
      <c r="AL4936" s="11"/>
      <c r="AM4936" s="11"/>
    </row>
    <row r="4937" spans="17:39" x14ac:dyDescent="0.2">
      <c r="Q4937" s="11"/>
      <c r="Z4937"/>
      <c r="AA4937"/>
      <c r="AB4937"/>
      <c r="AC4937"/>
      <c r="AD4937"/>
      <c r="AE4937"/>
      <c r="AH4937" s="11"/>
      <c r="AI4937" s="11"/>
      <c r="AJ4937" s="11"/>
      <c r="AK4937" s="11"/>
      <c r="AL4937" s="11"/>
      <c r="AM4937" s="11"/>
    </row>
    <row r="4938" spans="17:39" x14ac:dyDescent="0.2">
      <c r="Q4938" s="11"/>
      <c r="Z4938"/>
      <c r="AA4938"/>
      <c r="AB4938"/>
      <c r="AC4938"/>
      <c r="AD4938"/>
      <c r="AE4938"/>
      <c r="AH4938" s="11"/>
      <c r="AI4938" s="11"/>
      <c r="AJ4938" s="11"/>
      <c r="AK4938" s="11"/>
      <c r="AL4938" s="11"/>
      <c r="AM4938" s="11"/>
    </row>
    <row r="4939" spans="17:39" x14ac:dyDescent="0.2">
      <c r="Q4939" s="11"/>
      <c r="Z4939"/>
      <c r="AA4939"/>
      <c r="AB4939"/>
      <c r="AC4939"/>
      <c r="AD4939"/>
      <c r="AE4939"/>
      <c r="AH4939" s="11"/>
      <c r="AI4939" s="11"/>
      <c r="AJ4939" s="11"/>
      <c r="AK4939" s="11"/>
      <c r="AL4939" s="11"/>
      <c r="AM4939" s="11"/>
    </row>
    <row r="4940" spans="17:39" x14ac:dyDescent="0.2">
      <c r="Q4940" s="11"/>
      <c r="Z4940"/>
      <c r="AA4940"/>
      <c r="AB4940"/>
      <c r="AC4940"/>
      <c r="AD4940"/>
      <c r="AE4940"/>
      <c r="AH4940" s="11"/>
      <c r="AI4940" s="11"/>
      <c r="AJ4940" s="11"/>
      <c r="AK4940" s="11"/>
      <c r="AL4940" s="11"/>
      <c r="AM4940" s="11"/>
    </row>
    <row r="4941" spans="17:39" x14ac:dyDescent="0.2">
      <c r="Q4941" s="11"/>
      <c r="Z4941"/>
      <c r="AA4941"/>
      <c r="AB4941"/>
      <c r="AC4941"/>
      <c r="AD4941"/>
      <c r="AE4941"/>
      <c r="AH4941" s="11"/>
      <c r="AI4941" s="11"/>
      <c r="AJ4941" s="11"/>
      <c r="AK4941" s="11"/>
      <c r="AL4941" s="11"/>
      <c r="AM4941" s="11"/>
    </row>
    <row r="4942" spans="17:39" x14ac:dyDescent="0.2">
      <c r="Q4942" s="11"/>
      <c r="Z4942"/>
      <c r="AA4942"/>
      <c r="AB4942"/>
      <c r="AC4942"/>
      <c r="AD4942"/>
      <c r="AE4942"/>
      <c r="AH4942" s="11"/>
      <c r="AI4942" s="11"/>
      <c r="AJ4942" s="11"/>
      <c r="AK4942" s="11"/>
      <c r="AL4942" s="11"/>
      <c r="AM4942" s="11"/>
    </row>
    <row r="4943" spans="17:39" x14ac:dyDescent="0.2">
      <c r="Q4943" s="11"/>
      <c r="Z4943"/>
      <c r="AA4943"/>
      <c r="AB4943"/>
      <c r="AC4943"/>
      <c r="AD4943"/>
      <c r="AE4943"/>
      <c r="AH4943" s="11"/>
      <c r="AI4943" s="11"/>
      <c r="AJ4943" s="11"/>
      <c r="AK4943" s="11"/>
      <c r="AL4943" s="11"/>
      <c r="AM4943" s="11"/>
    </row>
    <row r="4944" spans="17:39" x14ac:dyDescent="0.2">
      <c r="Q4944" s="11"/>
      <c r="Z4944"/>
      <c r="AA4944"/>
      <c r="AB4944"/>
      <c r="AC4944"/>
      <c r="AD4944"/>
      <c r="AE4944"/>
      <c r="AH4944" s="11"/>
      <c r="AI4944" s="11"/>
      <c r="AJ4944" s="11"/>
      <c r="AK4944" s="11"/>
      <c r="AL4944" s="11"/>
      <c r="AM4944" s="11"/>
    </row>
    <row r="4945" spans="17:39" x14ac:dyDescent="0.2">
      <c r="Q4945" s="11"/>
      <c r="Z4945"/>
      <c r="AA4945"/>
      <c r="AB4945"/>
      <c r="AC4945"/>
      <c r="AD4945"/>
      <c r="AE4945"/>
      <c r="AH4945" s="11"/>
      <c r="AI4945" s="11"/>
      <c r="AJ4945" s="11"/>
      <c r="AK4945" s="11"/>
      <c r="AL4945" s="11"/>
      <c r="AM4945" s="11"/>
    </row>
    <row r="4946" spans="17:39" x14ac:dyDescent="0.2">
      <c r="Q4946" s="11"/>
      <c r="Z4946"/>
      <c r="AA4946"/>
      <c r="AB4946"/>
      <c r="AC4946"/>
      <c r="AD4946"/>
      <c r="AE4946"/>
      <c r="AH4946" s="11"/>
      <c r="AI4946" s="11"/>
      <c r="AJ4946" s="11"/>
      <c r="AK4946" s="11"/>
      <c r="AL4946" s="11"/>
      <c r="AM4946" s="11"/>
    </row>
    <row r="4947" spans="17:39" x14ac:dyDescent="0.2">
      <c r="Q4947" s="11"/>
      <c r="Z4947"/>
      <c r="AA4947"/>
      <c r="AB4947"/>
      <c r="AC4947"/>
      <c r="AD4947"/>
      <c r="AE4947"/>
      <c r="AH4947" s="11"/>
      <c r="AI4947" s="11"/>
      <c r="AJ4947" s="11"/>
      <c r="AK4947" s="11"/>
      <c r="AL4947" s="11"/>
      <c r="AM4947" s="11"/>
    </row>
    <row r="4948" spans="17:39" x14ac:dyDescent="0.2">
      <c r="Q4948" s="11"/>
      <c r="Z4948"/>
      <c r="AA4948"/>
      <c r="AB4948"/>
      <c r="AC4948"/>
      <c r="AD4948"/>
      <c r="AE4948"/>
      <c r="AH4948" s="11"/>
      <c r="AI4948" s="11"/>
      <c r="AJ4948" s="11"/>
      <c r="AK4948" s="11"/>
      <c r="AL4948" s="11"/>
      <c r="AM4948" s="11"/>
    </row>
    <row r="4949" spans="17:39" x14ac:dyDescent="0.2">
      <c r="Q4949" s="11"/>
      <c r="Z4949"/>
      <c r="AA4949"/>
      <c r="AB4949"/>
      <c r="AC4949"/>
      <c r="AD4949"/>
      <c r="AE4949"/>
      <c r="AH4949" s="11"/>
      <c r="AI4949" s="11"/>
      <c r="AJ4949" s="11"/>
      <c r="AK4949" s="11"/>
      <c r="AL4949" s="11"/>
      <c r="AM4949" s="11"/>
    </row>
    <row r="4950" spans="17:39" x14ac:dyDescent="0.2">
      <c r="Q4950" s="11"/>
      <c r="Z4950"/>
      <c r="AA4950"/>
      <c r="AB4950"/>
      <c r="AC4950"/>
      <c r="AD4950"/>
      <c r="AE4950"/>
      <c r="AH4950" s="11"/>
      <c r="AI4950" s="11"/>
      <c r="AJ4950" s="11"/>
      <c r="AK4950" s="11"/>
      <c r="AL4950" s="11"/>
      <c r="AM4950" s="11"/>
    </row>
    <row r="4951" spans="17:39" x14ac:dyDescent="0.2">
      <c r="Q4951" s="11"/>
      <c r="Z4951"/>
      <c r="AA4951"/>
      <c r="AB4951"/>
      <c r="AC4951"/>
      <c r="AD4951"/>
      <c r="AE4951"/>
      <c r="AH4951" s="11"/>
      <c r="AI4951" s="11"/>
      <c r="AJ4951" s="11"/>
      <c r="AK4951" s="11"/>
      <c r="AL4951" s="11"/>
      <c r="AM4951" s="11"/>
    </row>
    <row r="4952" spans="17:39" x14ac:dyDescent="0.2">
      <c r="Q4952" s="11"/>
      <c r="Z4952"/>
      <c r="AA4952"/>
      <c r="AB4952"/>
      <c r="AC4952"/>
      <c r="AD4952"/>
      <c r="AE4952"/>
      <c r="AH4952" s="11"/>
      <c r="AI4952" s="11"/>
      <c r="AJ4952" s="11"/>
      <c r="AK4952" s="11"/>
      <c r="AL4952" s="11"/>
      <c r="AM4952" s="11"/>
    </row>
    <row r="4953" spans="17:39" x14ac:dyDescent="0.2">
      <c r="Q4953" s="11"/>
      <c r="Z4953"/>
      <c r="AA4953"/>
      <c r="AB4953"/>
      <c r="AC4953"/>
      <c r="AD4953"/>
      <c r="AE4953"/>
      <c r="AH4953" s="11"/>
      <c r="AI4953" s="11"/>
      <c r="AJ4953" s="11"/>
      <c r="AK4953" s="11"/>
      <c r="AL4953" s="11"/>
      <c r="AM4953" s="11"/>
    </row>
    <row r="4954" spans="17:39" x14ac:dyDescent="0.2">
      <c r="Q4954" s="11"/>
      <c r="Z4954"/>
      <c r="AA4954"/>
      <c r="AB4954"/>
      <c r="AC4954"/>
      <c r="AD4954"/>
      <c r="AE4954"/>
      <c r="AH4954" s="11"/>
      <c r="AI4954" s="11"/>
      <c r="AJ4954" s="11"/>
      <c r="AK4954" s="11"/>
      <c r="AL4954" s="11"/>
      <c r="AM4954" s="11"/>
    </row>
    <row r="4955" spans="17:39" x14ac:dyDescent="0.2">
      <c r="Q4955" s="11"/>
      <c r="Z4955"/>
      <c r="AA4955"/>
      <c r="AB4955"/>
      <c r="AC4955"/>
      <c r="AD4955"/>
      <c r="AE4955"/>
      <c r="AH4955" s="11"/>
      <c r="AI4955" s="11"/>
      <c r="AJ4955" s="11"/>
      <c r="AK4955" s="11"/>
      <c r="AL4955" s="11"/>
      <c r="AM4955" s="11"/>
    </row>
    <row r="4956" spans="17:39" x14ac:dyDescent="0.2">
      <c r="Q4956" s="11"/>
      <c r="Z4956"/>
      <c r="AA4956"/>
      <c r="AB4956"/>
      <c r="AC4956"/>
      <c r="AD4956"/>
      <c r="AE4956"/>
      <c r="AH4956" s="11"/>
      <c r="AI4956" s="11"/>
      <c r="AJ4956" s="11"/>
      <c r="AK4956" s="11"/>
      <c r="AL4956" s="11"/>
      <c r="AM4956" s="11"/>
    </row>
    <row r="4957" spans="17:39" x14ac:dyDescent="0.2">
      <c r="Q4957" s="11"/>
      <c r="Z4957"/>
      <c r="AA4957"/>
      <c r="AB4957"/>
      <c r="AC4957"/>
      <c r="AD4957"/>
      <c r="AE4957"/>
      <c r="AH4957" s="11"/>
      <c r="AI4957" s="11"/>
      <c r="AJ4957" s="11"/>
      <c r="AK4957" s="11"/>
      <c r="AL4957" s="11"/>
      <c r="AM4957" s="11"/>
    </row>
    <row r="4958" spans="17:39" x14ac:dyDescent="0.2">
      <c r="Q4958" s="11"/>
      <c r="Z4958"/>
      <c r="AA4958"/>
      <c r="AB4958"/>
      <c r="AC4958"/>
      <c r="AD4958"/>
      <c r="AE4958"/>
      <c r="AH4958" s="11"/>
      <c r="AI4958" s="11"/>
      <c r="AJ4958" s="11"/>
      <c r="AK4958" s="11"/>
      <c r="AL4958" s="11"/>
      <c r="AM4958" s="11"/>
    </row>
    <row r="4959" spans="17:39" x14ac:dyDescent="0.2">
      <c r="Q4959" s="11"/>
      <c r="Z4959"/>
      <c r="AA4959"/>
      <c r="AB4959"/>
      <c r="AC4959"/>
      <c r="AD4959"/>
      <c r="AE4959"/>
      <c r="AH4959" s="11"/>
      <c r="AI4959" s="11"/>
      <c r="AJ4959" s="11"/>
      <c r="AK4959" s="11"/>
      <c r="AL4959" s="11"/>
      <c r="AM4959" s="11"/>
    </row>
    <row r="4960" spans="17:39" x14ac:dyDescent="0.2">
      <c r="Q4960" s="11"/>
      <c r="Z4960"/>
      <c r="AA4960"/>
      <c r="AB4960"/>
      <c r="AC4960"/>
      <c r="AD4960"/>
      <c r="AE4960"/>
      <c r="AH4960" s="11"/>
      <c r="AI4960" s="11"/>
      <c r="AJ4960" s="11"/>
      <c r="AK4960" s="11"/>
      <c r="AL4960" s="11"/>
      <c r="AM4960" s="11"/>
    </row>
    <row r="4961" spans="17:39" x14ac:dyDescent="0.2">
      <c r="Q4961" s="11"/>
      <c r="Z4961"/>
      <c r="AA4961"/>
      <c r="AB4961"/>
      <c r="AC4961"/>
      <c r="AD4961"/>
      <c r="AE4961"/>
      <c r="AH4961" s="11"/>
      <c r="AI4961" s="11"/>
      <c r="AJ4961" s="11"/>
      <c r="AK4961" s="11"/>
      <c r="AL4961" s="11"/>
      <c r="AM4961" s="11"/>
    </row>
    <row r="4962" spans="17:39" x14ac:dyDescent="0.2">
      <c r="Q4962" s="11"/>
      <c r="Z4962"/>
      <c r="AA4962"/>
      <c r="AB4962"/>
      <c r="AC4962"/>
      <c r="AD4962"/>
      <c r="AE4962"/>
      <c r="AH4962" s="11"/>
      <c r="AI4962" s="11"/>
      <c r="AJ4962" s="11"/>
      <c r="AK4962" s="11"/>
      <c r="AL4962" s="11"/>
      <c r="AM4962" s="11"/>
    </row>
    <row r="4963" spans="17:39" x14ac:dyDescent="0.2">
      <c r="Q4963" s="11"/>
      <c r="Z4963"/>
      <c r="AA4963"/>
      <c r="AB4963"/>
      <c r="AC4963"/>
      <c r="AD4963"/>
      <c r="AE4963"/>
      <c r="AH4963" s="11"/>
      <c r="AI4963" s="11"/>
      <c r="AJ4963" s="11"/>
      <c r="AK4963" s="11"/>
      <c r="AL4963" s="11"/>
      <c r="AM4963" s="11"/>
    </row>
    <row r="4964" spans="17:39" x14ac:dyDescent="0.2">
      <c r="Q4964" s="11"/>
      <c r="Z4964"/>
      <c r="AA4964"/>
      <c r="AB4964"/>
      <c r="AC4964"/>
      <c r="AD4964"/>
      <c r="AE4964"/>
      <c r="AH4964" s="11"/>
      <c r="AI4964" s="11"/>
      <c r="AJ4964" s="11"/>
      <c r="AK4964" s="11"/>
      <c r="AL4964" s="11"/>
      <c r="AM4964" s="11"/>
    </row>
    <row r="4965" spans="17:39" x14ac:dyDescent="0.2">
      <c r="Q4965" s="11"/>
      <c r="Z4965"/>
      <c r="AA4965"/>
      <c r="AB4965"/>
      <c r="AC4965"/>
      <c r="AD4965"/>
      <c r="AE4965"/>
      <c r="AH4965" s="11"/>
      <c r="AI4965" s="11"/>
      <c r="AJ4965" s="11"/>
      <c r="AK4965" s="11"/>
      <c r="AL4965" s="11"/>
      <c r="AM4965" s="11"/>
    </row>
    <row r="4966" spans="17:39" x14ac:dyDescent="0.2">
      <c r="Q4966" s="11"/>
      <c r="Z4966"/>
      <c r="AA4966"/>
      <c r="AB4966"/>
      <c r="AC4966"/>
      <c r="AD4966"/>
      <c r="AE4966"/>
      <c r="AH4966" s="11"/>
      <c r="AI4966" s="11"/>
      <c r="AJ4966" s="11"/>
      <c r="AK4966" s="11"/>
      <c r="AL4966" s="11"/>
      <c r="AM4966" s="11"/>
    </row>
    <row r="4967" spans="17:39" x14ac:dyDescent="0.2">
      <c r="Q4967" s="11"/>
      <c r="Z4967"/>
      <c r="AA4967"/>
      <c r="AB4967"/>
      <c r="AC4967"/>
      <c r="AD4967"/>
      <c r="AE4967"/>
      <c r="AH4967" s="11"/>
      <c r="AI4967" s="11"/>
      <c r="AJ4967" s="11"/>
      <c r="AK4967" s="11"/>
      <c r="AL4967" s="11"/>
      <c r="AM4967" s="11"/>
    </row>
    <row r="4968" spans="17:39" x14ac:dyDescent="0.2">
      <c r="Q4968" s="11"/>
      <c r="Z4968"/>
      <c r="AA4968"/>
      <c r="AB4968"/>
      <c r="AC4968"/>
      <c r="AD4968"/>
      <c r="AE4968"/>
      <c r="AH4968" s="11"/>
      <c r="AI4968" s="11"/>
      <c r="AJ4968" s="11"/>
      <c r="AK4968" s="11"/>
      <c r="AL4968" s="11"/>
      <c r="AM4968" s="11"/>
    </row>
    <row r="4969" spans="17:39" x14ac:dyDescent="0.2">
      <c r="Q4969" s="11"/>
      <c r="Z4969"/>
      <c r="AA4969"/>
      <c r="AB4969"/>
      <c r="AC4969"/>
      <c r="AD4969"/>
      <c r="AE4969"/>
      <c r="AH4969" s="11"/>
      <c r="AI4969" s="11"/>
      <c r="AJ4969" s="11"/>
      <c r="AK4969" s="11"/>
      <c r="AL4969" s="11"/>
      <c r="AM4969" s="11"/>
    </row>
    <row r="4970" spans="17:39" x14ac:dyDescent="0.2">
      <c r="Q4970" s="11"/>
      <c r="Z4970"/>
      <c r="AA4970"/>
      <c r="AB4970"/>
      <c r="AC4970"/>
      <c r="AD4970"/>
      <c r="AE4970"/>
      <c r="AH4970" s="11"/>
      <c r="AI4970" s="11"/>
      <c r="AJ4970" s="11"/>
      <c r="AK4970" s="11"/>
      <c r="AL4970" s="11"/>
      <c r="AM4970" s="11"/>
    </row>
    <row r="4971" spans="17:39" x14ac:dyDescent="0.2">
      <c r="Q4971" s="11"/>
      <c r="Z4971"/>
      <c r="AA4971"/>
      <c r="AB4971"/>
      <c r="AC4971"/>
      <c r="AD4971"/>
      <c r="AE4971"/>
      <c r="AH4971" s="11"/>
      <c r="AI4971" s="11"/>
      <c r="AJ4971" s="11"/>
      <c r="AK4971" s="11"/>
      <c r="AL4971" s="11"/>
      <c r="AM4971" s="11"/>
    </row>
    <row r="4972" spans="17:39" x14ac:dyDescent="0.2">
      <c r="Q4972" s="11"/>
      <c r="Z4972"/>
      <c r="AA4972"/>
      <c r="AB4972"/>
      <c r="AC4972"/>
      <c r="AD4972"/>
      <c r="AE4972"/>
      <c r="AH4972" s="11"/>
      <c r="AI4972" s="11"/>
      <c r="AJ4972" s="11"/>
      <c r="AK4972" s="11"/>
      <c r="AL4972" s="11"/>
      <c r="AM4972" s="11"/>
    </row>
    <row r="4973" spans="17:39" x14ac:dyDescent="0.2">
      <c r="Q4973" s="11"/>
      <c r="Z4973"/>
      <c r="AA4973"/>
      <c r="AB4973"/>
      <c r="AC4973"/>
      <c r="AD4973"/>
      <c r="AE4973"/>
      <c r="AH4973" s="11"/>
      <c r="AI4973" s="11"/>
      <c r="AJ4973" s="11"/>
      <c r="AK4973" s="11"/>
      <c r="AL4973" s="11"/>
      <c r="AM4973" s="11"/>
    </row>
    <row r="4974" spans="17:39" x14ac:dyDescent="0.2">
      <c r="Q4974" s="11"/>
      <c r="Z4974"/>
      <c r="AA4974"/>
      <c r="AB4974"/>
      <c r="AC4974"/>
      <c r="AD4974"/>
      <c r="AE4974"/>
      <c r="AH4974" s="11"/>
      <c r="AI4974" s="11"/>
      <c r="AJ4974" s="11"/>
      <c r="AK4974" s="11"/>
      <c r="AL4974" s="11"/>
      <c r="AM4974" s="11"/>
    </row>
    <row r="4975" spans="17:39" x14ac:dyDescent="0.2">
      <c r="Q4975" s="11"/>
      <c r="Z4975"/>
      <c r="AA4975"/>
      <c r="AB4975"/>
      <c r="AC4975"/>
      <c r="AD4975"/>
      <c r="AE4975"/>
      <c r="AH4975" s="11"/>
      <c r="AI4975" s="11"/>
      <c r="AJ4975" s="11"/>
      <c r="AK4975" s="11"/>
      <c r="AL4975" s="11"/>
      <c r="AM4975" s="11"/>
    </row>
    <row r="4976" spans="17:39" x14ac:dyDescent="0.2">
      <c r="Q4976" s="11"/>
      <c r="Z4976"/>
      <c r="AA4976"/>
      <c r="AB4976"/>
      <c r="AC4976"/>
      <c r="AD4976"/>
      <c r="AE4976"/>
      <c r="AH4976" s="11"/>
      <c r="AI4976" s="11"/>
      <c r="AJ4976" s="11"/>
      <c r="AK4976" s="11"/>
      <c r="AL4976" s="11"/>
      <c r="AM4976" s="11"/>
    </row>
    <row r="4977" spans="17:39" x14ac:dyDescent="0.2">
      <c r="Q4977" s="11"/>
      <c r="Z4977"/>
      <c r="AA4977"/>
      <c r="AB4977"/>
      <c r="AC4977"/>
      <c r="AD4977"/>
      <c r="AE4977"/>
      <c r="AH4977" s="11"/>
      <c r="AI4977" s="11"/>
      <c r="AJ4977" s="11"/>
      <c r="AK4977" s="11"/>
      <c r="AL4977" s="11"/>
      <c r="AM4977" s="11"/>
    </row>
    <row r="4978" spans="17:39" x14ac:dyDescent="0.2">
      <c r="Q4978" s="11"/>
      <c r="Z4978"/>
      <c r="AA4978"/>
      <c r="AB4978"/>
      <c r="AC4978"/>
      <c r="AD4978"/>
      <c r="AE4978"/>
      <c r="AH4978" s="11"/>
      <c r="AI4978" s="11"/>
      <c r="AJ4978" s="11"/>
      <c r="AK4978" s="11"/>
      <c r="AL4978" s="11"/>
      <c r="AM4978" s="11"/>
    </row>
    <row r="4979" spans="17:39" x14ac:dyDescent="0.2">
      <c r="Q4979" s="11"/>
      <c r="Z4979"/>
      <c r="AA4979"/>
      <c r="AB4979"/>
      <c r="AC4979"/>
      <c r="AD4979"/>
      <c r="AE4979"/>
      <c r="AH4979" s="11"/>
      <c r="AI4979" s="11"/>
      <c r="AJ4979" s="11"/>
      <c r="AK4979" s="11"/>
      <c r="AL4979" s="11"/>
      <c r="AM4979" s="11"/>
    </row>
    <row r="4980" spans="17:39" x14ac:dyDescent="0.2">
      <c r="Q4980" s="11"/>
      <c r="Z4980"/>
      <c r="AA4980"/>
      <c r="AB4980"/>
      <c r="AC4980"/>
      <c r="AD4980"/>
      <c r="AE4980"/>
      <c r="AH4980" s="11"/>
      <c r="AI4980" s="11"/>
      <c r="AJ4980" s="11"/>
      <c r="AK4980" s="11"/>
      <c r="AL4980" s="11"/>
      <c r="AM4980" s="11"/>
    </row>
    <row r="4981" spans="17:39" x14ac:dyDescent="0.2">
      <c r="Q4981" s="11"/>
      <c r="Z4981"/>
      <c r="AA4981"/>
      <c r="AB4981"/>
      <c r="AC4981"/>
      <c r="AD4981"/>
      <c r="AE4981"/>
      <c r="AH4981" s="11"/>
      <c r="AI4981" s="11"/>
      <c r="AJ4981" s="11"/>
      <c r="AK4981" s="11"/>
      <c r="AL4981" s="11"/>
      <c r="AM4981" s="11"/>
    </row>
    <row r="4982" spans="17:39" x14ac:dyDescent="0.2">
      <c r="Q4982" s="11"/>
      <c r="Z4982"/>
      <c r="AA4982"/>
      <c r="AB4982"/>
      <c r="AC4982"/>
      <c r="AD4982"/>
      <c r="AE4982"/>
      <c r="AH4982" s="11"/>
      <c r="AI4982" s="11"/>
      <c r="AJ4982" s="11"/>
      <c r="AK4982" s="11"/>
      <c r="AL4982" s="11"/>
      <c r="AM4982" s="11"/>
    </row>
    <row r="4983" spans="17:39" x14ac:dyDescent="0.2">
      <c r="Q4983" s="11"/>
      <c r="Z4983"/>
      <c r="AA4983"/>
      <c r="AB4983"/>
      <c r="AC4983"/>
      <c r="AD4983"/>
      <c r="AE4983"/>
      <c r="AH4983" s="11"/>
      <c r="AI4983" s="11"/>
      <c r="AJ4983" s="11"/>
      <c r="AK4983" s="11"/>
      <c r="AL4983" s="11"/>
      <c r="AM4983" s="11"/>
    </row>
    <row r="4984" spans="17:39" x14ac:dyDescent="0.2">
      <c r="Q4984" s="11"/>
      <c r="Z4984"/>
      <c r="AA4984"/>
      <c r="AB4984"/>
      <c r="AC4984"/>
      <c r="AD4984"/>
      <c r="AE4984"/>
      <c r="AH4984" s="11"/>
      <c r="AI4984" s="11"/>
      <c r="AJ4984" s="11"/>
      <c r="AK4984" s="11"/>
      <c r="AL4984" s="11"/>
      <c r="AM4984" s="11"/>
    </row>
    <row r="4985" spans="17:39" x14ac:dyDescent="0.2">
      <c r="Q4985" s="11"/>
      <c r="Z4985"/>
      <c r="AA4985"/>
      <c r="AB4985"/>
      <c r="AC4985"/>
      <c r="AD4985"/>
      <c r="AE4985"/>
      <c r="AH4985" s="11"/>
      <c r="AI4985" s="11"/>
      <c r="AJ4985" s="11"/>
      <c r="AK4985" s="11"/>
      <c r="AL4985" s="11"/>
      <c r="AM4985" s="11"/>
    </row>
    <row r="4986" spans="17:39" x14ac:dyDescent="0.2">
      <c r="Q4986" s="11"/>
      <c r="Z4986"/>
      <c r="AA4986"/>
      <c r="AB4986"/>
      <c r="AC4986"/>
      <c r="AD4986"/>
      <c r="AE4986"/>
      <c r="AH4986" s="11"/>
      <c r="AI4986" s="11"/>
      <c r="AJ4986" s="11"/>
      <c r="AK4986" s="11"/>
      <c r="AL4986" s="11"/>
      <c r="AM4986" s="11"/>
    </row>
    <row r="4987" spans="17:39" x14ac:dyDescent="0.2">
      <c r="Q4987" s="11"/>
      <c r="Z4987"/>
      <c r="AA4987"/>
      <c r="AB4987"/>
      <c r="AC4987"/>
      <c r="AD4987"/>
      <c r="AE4987"/>
      <c r="AH4987" s="11"/>
      <c r="AI4987" s="11"/>
      <c r="AJ4987" s="11"/>
      <c r="AK4987" s="11"/>
      <c r="AL4987" s="11"/>
      <c r="AM4987" s="11"/>
    </row>
    <row r="4988" spans="17:39" x14ac:dyDescent="0.2">
      <c r="Q4988" s="11"/>
      <c r="Z4988"/>
      <c r="AA4988"/>
      <c r="AB4988"/>
      <c r="AC4988"/>
      <c r="AD4988"/>
      <c r="AE4988"/>
      <c r="AH4988" s="11"/>
      <c r="AI4988" s="11"/>
      <c r="AJ4988" s="11"/>
      <c r="AK4988" s="11"/>
      <c r="AL4988" s="11"/>
      <c r="AM4988" s="11"/>
    </row>
    <row r="4989" spans="17:39" x14ac:dyDescent="0.2">
      <c r="Q4989" s="11"/>
      <c r="Z4989"/>
      <c r="AA4989"/>
      <c r="AB4989"/>
      <c r="AC4989"/>
      <c r="AD4989"/>
      <c r="AE4989"/>
      <c r="AH4989" s="11"/>
      <c r="AI4989" s="11"/>
      <c r="AJ4989" s="11"/>
      <c r="AK4989" s="11"/>
      <c r="AL4989" s="11"/>
      <c r="AM4989" s="11"/>
    </row>
    <row r="4990" spans="17:39" x14ac:dyDescent="0.2">
      <c r="Q4990" s="11"/>
      <c r="Z4990"/>
      <c r="AA4990"/>
      <c r="AB4990"/>
      <c r="AC4990"/>
      <c r="AD4990"/>
      <c r="AE4990"/>
      <c r="AH4990" s="11"/>
      <c r="AI4990" s="11"/>
      <c r="AJ4990" s="11"/>
      <c r="AK4990" s="11"/>
      <c r="AL4990" s="11"/>
      <c r="AM4990" s="11"/>
    </row>
    <row r="4991" spans="17:39" x14ac:dyDescent="0.2">
      <c r="Q4991" s="11"/>
      <c r="Z4991"/>
      <c r="AA4991"/>
      <c r="AB4991"/>
      <c r="AC4991"/>
      <c r="AD4991"/>
      <c r="AE4991"/>
      <c r="AH4991" s="11"/>
      <c r="AI4991" s="11"/>
      <c r="AJ4991" s="11"/>
      <c r="AK4991" s="11"/>
      <c r="AL4991" s="11"/>
      <c r="AM4991" s="11"/>
    </row>
    <row r="4992" spans="17:39" x14ac:dyDescent="0.2">
      <c r="Q4992" s="11"/>
      <c r="Z4992"/>
      <c r="AA4992"/>
      <c r="AB4992"/>
      <c r="AC4992"/>
      <c r="AD4992"/>
      <c r="AE4992"/>
      <c r="AH4992" s="11"/>
      <c r="AI4992" s="11"/>
      <c r="AJ4992" s="11"/>
      <c r="AK4992" s="11"/>
      <c r="AL4992" s="11"/>
      <c r="AM4992" s="11"/>
    </row>
    <row r="4993" spans="17:39" x14ac:dyDescent="0.2">
      <c r="Q4993" s="11"/>
      <c r="Z4993"/>
      <c r="AA4993"/>
      <c r="AB4993"/>
      <c r="AC4993"/>
      <c r="AD4993"/>
      <c r="AE4993"/>
      <c r="AH4993" s="11"/>
      <c r="AI4993" s="11"/>
      <c r="AJ4993" s="11"/>
      <c r="AK4993" s="11"/>
      <c r="AL4993" s="11"/>
      <c r="AM4993" s="11"/>
    </row>
    <row r="4994" spans="17:39" x14ac:dyDescent="0.2">
      <c r="Q4994" s="11"/>
      <c r="Z4994"/>
      <c r="AA4994"/>
      <c r="AB4994"/>
      <c r="AC4994"/>
      <c r="AD4994"/>
      <c r="AE4994"/>
      <c r="AH4994" s="11"/>
      <c r="AI4994" s="11"/>
      <c r="AJ4994" s="11"/>
      <c r="AK4994" s="11"/>
      <c r="AL4994" s="11"/>
      <c r="AM4994" s="11"/>
    </row>
    <row r="4995" spans="17:39" x14ac:dyDescent="0.2">
      <c r="Q4995" s="11"/>
      <c r="Z4995"/>
      <c r="AA4995"/>
      <c r="AB4995"/>
      <c r="AC4995"/>
      <c r="AD4995"/>
      <c r="AE4995"/>
      <c r="AH4995" s="11"/>
      <c r="AI4995" s="11"/>
      <c r="AJ4995" s="11"/>
      <c r="AK4995" s="11"/>
      <c r="AL4995" s="11"/>
      <c r="AM4995" s="11"/>
    </row>
    <row r="4996" spans="17:39" x14ac:dyDescent="0.2">
      <c r="Q4996" s="11"/>
      <c r="Z4996"/>
      <c r="AA4996"/>
      <c r="AB4996"/>
      <c r="AC4996"/>
      <c r="AD4996"/>
      <c r="AE4996"/>
      <c r="AH4996" s="11"/>
      <c r="AI4996" s="11"/>
      <c r="AJ4996" s="11"/>
      <c r="AK4996" s="11"/>
      <c r="AL4996" s="11"/>
      <c r="AM4996" s="11"/>
    </row>
    <row r="4997" spans="17:39" x14ac:dyDescent="0.2">
      <c r="Q4997" s="11"/>
      <c r="Z4997"/>
      <c r="AA4997"/>
      <c r="AB4997"/>
      <c r="AC4997"/>
      <c r="AD4997"/>
      <c r="AE4997"/>
      <c r="AH4997" s="11"/>
      <c r="AI4997" s="11"/>
      <c r="AJ4997" s="11"/>
      <c r="AK4997" s="11"/>
      <c r="AL4997" s="11"/>
      <c r="AM4997" s="11"/>
    </row>
    <row r="4998" spans="17:39" x14ac:dyDescent="0.2">
      <c r="Q4998" s="11"/>
      <c r="Z4998"/>
      <c r="AA4998"/>
      <c r="AB4998"/>
      <c r="AC4998"/>
      <c r="AD4998"/>
      <c r="AE4998"/>
      <c r="AH4998" s="11"/>
      <c r="AI4998" s="11"/>
      <c r="AJ4998" s="11"/>
      <c r="AK4998" s="11"/>
      <c r="AL4998" s="11"/>
      <c r="AM4998" s="11"/>
    </row>
    <row r="4999" spans="17:39" x14ac:dyDescent="0.2">
      <c r="Q4999" s="11"/>
      <c r="Z4999"/>
      <c r="AA4999"/>
      <c r="AB4999"/>
      <c r="AC4999"/>
      <c r="AD4999"/>
      <c r="AE4999"/>
      <c r="AH4999" s="11"/>
      <c r="AI4999" s="11"/>
      <c r="AJ4999" s="11"/>
      <c r="AK4999" s="11"/>
      <c r="AL4999" s="11"/>
      <c r="AM4999" s="11"/>
    </row>
    <row r="5000" spans="17:39" x14ac:dyDescent="0.2">
      <c r="Q5000" s="11"/>
      <c r="Z5000"/>
      <c r="AA5000"/>
      <c r="AB5000"/>
      <c r="AC5000"/>
      <c r="AD5000"/>
      <c r="AE5000"/>
      <c r="AH5000" s="11"/>
      <c r="AI5000" s="11"/>
      <c r="AJ5000" s="11"/>
      <c r="AK5000" s="11"/>
      <c r="AL5000" s="11"/>
      <c r="AM5000" s="11"/>
    </row>
    <row r="5001" spans="17:39" x14ac:dyDescent="0.2">
      <c r="Q5001" s="11"/>
      <c r="Z5001"/>
      <c r="AA5001"/>
      <c r="AB5001"/>
      <c r="AC5001"/>
      <c r="AD5001"/>
      <c r="AE5001"/>
      <c r="AH5001" s="11"/>
      <c r="AI5001" s="11"/>
      <c r="AJ5001" s="11"/>
      <c r="AK5001" s="11"/>
      <c r="AL5001" s="11"/>
      <c r="AM5001" s="11"/>
    </row>
    <row r="5002" spans="17:39" x14ac:dyDescent="0.2">
      <c r="Q5002" s="11"/>
      <c r="Z5002"/>
      <c r="AA5002"/>
      <c r="AB5002"/>
      <c r="AC5002"/>
      <c r="AD5002"/>
      <c r="AE5002"/>
      <c r="AH5002" s="11"/>
      <c r="AI5002" s="11"/>
      <c r="AJ5002" s="11"/>
      <c r="AK5002" s="11"/>
      <c r="AL5002" s="11"/>
      <c r="AM5002" s="11"/>
    </row>
    <row r="5003" spans="17:39" x14ac:dyDescent="0.2">
      <c r="Q5003" s="11"/>
      <c r="Z5003"/>
      <c r="AA5003"/>
      <c r="AB5003"/>
      <c r="AC5003"/>
      <c r="AD5003"/>
      <c r="AE5003"/>
      <c r="AH5003" s="11"/>
      <c r="AI5003" s="11"/>
      <c r="AJ5003" s="11"/>
      <c r="AK5003" s="11"/>
      <c r="AL5003" s="11"/>
      <c r="AM5003" s="11"/>
    </row>
    <row r="5004" spans="17:39" x14ac:dyDescent="0.2">
      <c r="Q5004" s="11"/>
      <c r="Z5004"/>
      <c r="AA5004"/>
      <c r="AB5004"/>
      <c r="AC5004"/>
      <c r="AD5004"/>
      <c r="AE5004"/>
      <c r="AH5004" s="11"/>
      <c r="AI5004" s="11"/>
      <c r="AJ5004" s="11"/>
      <c r="AK5004" s="11"/>
      <c r="AL5004" s="11"/>
      <c r="AM5004" s="11"/>
    </row>
    <row r="5005" spans="17:39" x14ac:dyDescent="0.2">
      <c r="Q5005" s="11"/>
      <c r="Z5005"/>
      <c r="AA5005"/>
      <c r="AB5005"/>
      <c r="AC5005"/>
      <c r="AD5005"/>
      <c r="AE5005"/>
      <c r="AH5005" s="11"/>
      <c r="AI5005" s="11"/>
      <c r="AJ5005" s="11"/>
      <c r="AK5005" s="11"/>
      <c r="AL5005" s="11"/>
      <c r="AM5005" s="11"/>
    </row>
    <row r="5006" spans="17:39" x14ac:dyDescent="0.2">
      <c r="Q5006" s="11"/>
      <c r="Z5006"/>
      <c r="AA5006"/>
      <c r="AB5006"/>
      <c r="AC5006"/>
      <c r="AD5006"/>
      <c r="AE5006"/>
      <c r="AH5006" s="11"/>
      <c r="AI5006" s="11"/>
      <c r="AJ5006" s="11"/>
      <c r="AK5006" s="11"/>
      <c r="AL5006" s="11"/>
      <c r="AM5006" s="11"/>
    </row>
    <row r="5007" spans="17:39" x14ac:dyDescent="0.2">
      <c r="Q5007" s="11"/>
      <c r="Z5007"/>
      <c r="AA5007"/>
      <c r="AB5007"/>
      <c r="AC5007"/>
      <c r="AD5007"/>
      <c r="AE5007"/>
      <c r="AH5007" s="11"/>
      <c r="AI5007" s="11"/>
      <c r="AJ5007" s="11"/>
      <c r="AK5007" s="11"/>
      <c r="AL5007" s="11"/>
      <c r="AM5007" s="11"/>
    </row>
    <row r="5008" spans="17:39" x14ac:dyDescent="0.2">
      <c r="Q5008" s="11"/>
      <c r="Z5008"/>
      <c r="AA5008"/>
      <c r="AB5008"/>
      <c r="AC5008"/>
      <c r="AD5008"/>
      <c r="AE5008"/>
      <c r="AH5008" s="11"/>
      <c r="AI5008" s="11"/>
      <c r="AJ5008" s="11"/>
      <c r="AK5008" s="11"/>
      <c r="AL5008" s="11"/>
      <c r="AM5008" s="11"/>
    </row>
    <row r="5009" spans="17:39" x14ac:dyDescent="0.2">
      <c r="Q5009" s="11"/>
      <c r="Z5009"/>
      <c r="AA5009"/>
      <c r="AB5009"/>
      <c r="AC5009"/>
      <c r="AD5009"/>
      <c r="AE5009"/>
      <c r="AH5009" s="11"/>
      <c r="AI5009" s="11"/>
      <c r="AJ5009" s="11"/>
      <c r="AK5009" s="11"/>
      <c r="AL5009" s="11"/>
      <c r="AM5009" s="11"/>
    </row>
    <row r="5010" spans="17:39" x14ac:dyDescent="0.2">
      <c r="Q5010" s="11"/>
      <c r="Z5010"/>
      <c r="AA5010"/>
      <c r="AB5010"/>
      <c r="AC5010"/>
      <c r="AD5010"/>
      <c r="AE5010"/>
      <c r="AH5010" s="11"/>
      <c r="AI5010" s="11"/>
      <c r="AJ5010" s="11"/>
      <c r="AK5010" s="11"/>
      <c r="AL5010" s="11"/>
      <c r="AM5010" s="11"/>
    </row>
    <row r="5011" spans="17:39" x14ac:dyDescent="0.2">
      <c r="Q5011" s="11"/>
      <c r="Z5011"/>
      <c r="AA5011"/>
      <c r="AB5011"/>
      <c r="AC5011"/>
      <c r="AD5011"/>
      <c r="AE5011"/>
      <c r="AH5011" s="11"/>
      <c r="AI5011" s="11"/>
      <c r="AJ5011" s="11"/>
      <c r="AK5011" s="11"/>
      <c r="AL5011" s="11"/>
      <c r="AM5011" s="11"/>
    </row>
    <row r="5012" spans="17:39" x14ac:dyDescent="0.2">
      <c r="Q5012" s="11"/>
      <c r="Z5012"/>
      <c r="AA5012"/>
      <c r="AB5012"/>
      <c r="AC5012"/>
      <c r="AD5012"/>
      <c r="AE5012"/>
      <c r="AH5012" s="11"/>
      <c r="AI5012" s="11"/>
      <c r="AJ5012" s="11"/>
      <c r="AK5012" s="11"/>
      <c r="AL5012" s="11"/>
      <c r="AM5012" s="11"/>
    </row>
    <row r="5013" spans="17:39" x14ac:dyDescent="0.2">
      <c r="Q5013" s="11"/>
      <c r="Z5013"/>
      <c r="AA5013"/>
      <c r="AB5013"/>
      <c r="AC5013"/>
      <c r="AD5013"/>
      <c r="AE5013"/>
      <c r="AH5013" s="11"/>
      <c r="AI5013" s="11"/>
      <c r="AJ5013" s="11"/>
      <c r="AK5013" s="11"/>
      <c r="AL5013" s="11"/>
      <c r="AM5013" s="11"/>
    </row>
    <row r="5014" spans="17:39" x14ac:dyDescent="0.2">
      <c r="Q5014" s="11"/>
      <c r="Z5014"/>
      <c r="AA5014"/>
      <c r="AB5014"/>
      <c r="AC5014"/>
      <c r="AD5014"/>
      <c r="AE5014"/>
      <c r="AH5014" s="11"/>
      <c r="AI5014" s="11"/>
      <c r="AJ5014" s="11"/>
      <c r="AK5014" s="11"/>
      <c r="AL5014" s="11"/>
      <c r="AM5014" s="11"/>
    </row>
    <row r="5015" spans="17:39" x14ac:dyDescent="0.2">
      <c r="Q5015" s="11"/>
      <c r="Z5015"/>
      <c r="AA5015"/>
      <c r="AB5015"/>
      <c r="AC5015"/>
      <c r="AD5015"/>
      <c r="AE5015"/>
      <c r="AH5015" s="11"/>
      <c r="AI5015" s="11"/>
      <c r="AJ5015" s="11"/>
      <c r="AK5015" s="11"/>
      <c r="AL5015" s="11"/>
      <c r="AM5015" s="11"/>
    </row>
    <row r="5016" spans="17:39" x14ac:dyDescent="0.2">
      <c r="Q5016" s="11"/>
      <c r="Z5016"/>
      <c r="AA5016"/>
      <c r="AB5016"/>
      <c r="AC5016"/>
      <c r="AD5016"/>
      <c r="AE5016"/>
      <c r="AH5016" s="11"/>
      <c r="AI5016" s="11"/>
      <c r="AJ5016" s="11"/>
      <c r="AK5016" s="11"/>
      <c r="AL5016" s="11"/>
      <c r="AM5016" s="11"/>
    </row>
    <row r="5017" spans="17:39" x14ac:dyDescent="0.2">
      <c r="Q5017" s="11"/>
      <c r="Z5017"/>
      <c r="AA5017"/>
      <c r="AB5017"/>
      <c r="AC5017"/>
      <c r="AD5017"/>
      <c r="AE5017"/>
      <c r="AH5017" s="11"/>
      <c r="AI5017" s="11"/>
      <c r="AJ5017" s="11"/>
      <c r="AK5017" s="11"/>
      <c r="AL5017" s="11"/>
      <c r="AM5017" s="11"/>
    </row>
    <row r="5018" spans="17:39" x14ac:dyDescent="0.2">
      <c r="Q5018" s="11"/>
      <c r="Z5018"/>
      <c r="AA5018"/>
      <c r="AB5018"/>
      <c r="AC5018"/>
      <c r="AD5018"/>
      <c r="AE5018"/>
      <c r="AH5018" s="11"/>
      <c r="AI5018" s="11"/>
      <c r="AJ5018" s="11"/>
      <c r="AK5018" s="11"/>
      <c r="AL5018" s="11"/>
      <c r="AM5018" s="11"/>
    </row>
    <row r="5019" spans="17:39" x14ac:dyDescent="0.2">
      <c r="Q5019" s="11"/>
      <c r="Z5019"/>
      <c r="AA5019"/>
      <c r="AB5019"/>
      <c r="AC5019"/>
      <c r="AD5019"/>
      <c r="AE5019"/>
      <c r="AH5019" s="11"/>
      <c r="AI5019" s="11"/>
      <c r="AJ5019" s="11"/>
      <c r="AK5019" s="11"/>
      <c r="AL5019" s="11"/>
      <c r="AM5019" s="11"/>
    </row>
    <row r="5020" spans="17:39" x14ac:dyDescent="0.2">
      <c r="Q5020" s="11"/>
      <c r="Z5020"/>
      <c r="AA5020"/>
      <c r="AB5020"/>
      <c r="AC5020"/>
      <c r="AD5020"/>
      <c r="AE5020"/>
      <c r="AH5020" s="11"/>
      <c r="AI5020" s="11"/>
      <c r="AJ5020" s="11"/>
      <c r="AK5020" s="11"/>
      <c r="AL5020" s="11"/>
      <c r="AM5020" s="11"/>
    </row>
    <row r="5021" spans="17:39" x14ac:dyDescent="0.2">
      <c r="Q5021" s="11"/>
      <c r="Z5021"/>
      <c r="AA5021"/>
      <c r="AB5021"/>
      <c r="AC5021"/>
      <c r="AD5021"/>
      <c r="AE5021"/>
      <c r="AH5021" s="11"/>
      <c r="AI5021" s="11"/>
      <c r="AJ5021" s="11"/>
      <c r="AK5021" s="11"/>
      <c r="AL5021" s="11"/>
      <c r="AM5021" s="11"/>
    </row>
    <row r="5022" spans="17:39" x14ac:dyDescent="0.2">
      <c r="Q5022" s="11"/>
      <c r="Z5022"/>
      <c r="AA5022"/>
      <c r="AB5022"/>
      <c r="AC5022"/>
      <c r="AD5022"/>
      <c r="AE5022"/>
      <c r="AH5022" s="11"/>
      <c r="AI5022" s="11"/>
      <c r="AJ5022" s="11"/>
      <c r="AK5022" s="11"/>
      <c r="AL5022" s="11"/>
      <c r="AM5022" s="11"/>
    </row>
    <row r="5023" spans="17:39" x14ac:dyDescent="0.2">
      <c r="AG5023"/>
      <c r="AM5023" s="11"/>
    </row>
    <row r="5024" spans="17:39" x14ac:dyDescent="0.2">
      <c r="AG5024"/>
      <c r="AM5024" s="11"/>
    </row>
    <row r="5025" spans="33:39" x14ac:dyDescent="0.2">
      <c r="AG5025"/>
      <c r="AM5025" s="11"/>
    </row>
    <row r="5026" spans="33:39" x14ac:dyDescent="0.2">
      <c r="AG5026"/>
      <c r="AM5026" s="11"/>
    </row>
    <row r="5027" spans="33:39" x14ac:dyDescent="0.2">
      <c r="AG5027"/>
      <c r="AM5027" s="11"/>
    </row>
    <row r="5028" spans="33:39" x14ac:dyDescent="0.2">
      <c r="AG5028"/>
      <c r="AM5028" s="11"/>
    </row>
    <row r="5029" spans="33:39" x14ac:dyDescent="0.2">
      <c r="AG5029"/>
      <c r="AM5029" s="11"/>
    </row>
    <row r="5030" spans="33:39" x14ac:dyDescent="0.2">
      <c r="AG5030"/>
      <c r="AM5030" s="11"/>
    </row>
    <row r="5031" spans="33:39" x14ac:dyDescent="0.2">
      <c r="AG5031"/>
      <c r="AM5031" s="11"/>
    </row>
    <row r="5032" spans="33:39" x14ac:dyDescent="0.2">
      <c r="AG5032"/>
      <c r="AM5032" s="11"/>
    </row>
    <row r="5033" spans="33:39" x14ac:dyDescent="0.2">
      <c r="AG5033"/>
      <c r="AM5033" s="11"/>
    </row>
    <row r="5034" spans="33:39" x14ac:dyDescent="0.2">
      <c r="AG5034"/>
      <c r="AM5034" s="11"/>
    </row>
    <row r="5035" spans="33:39" x14ac:dyDescent="0.2">
      <c r="AG5035"/>
      <c r="AM5035" s="11"/>
    </row>
    <row r="5036" spans="33:39" x14ac:dyDescent="0.2">
      <c r="AG5036"/>
      <c r="AM5036" s="11"/>
    </row>
    <row r="5037" spans="33:39" x14ac:dyDescent="0.2">
      <c r="AG5037"/>
      <c r="AM5037" s="11"/>
    </row>
    <row r="5038" spans="33:39" x14ac:dyDescent="0.2">
      <c r="AG5038"/>
      <c r="AM5038" s="11"/>
    </row>
    <row r="5039" spans="33:39" x14ac:dyDescent="0.2">
      <c r="AG5039"/>
      <c r="AM5039" s="11"/>
    </row>
    <row r="5040" spans="33:39" x14ac:dyDescent="0.2">
      <c r="AG5040"/>
      <c r="AM5040" s="11"/>
    </row>
    <row r="5041" spans="33:39" x14ac:dyDescent="0.2">
      <c r="AG5041"/>
      <c r="AM5041" s="11"/>
    </row>
    <row r="5042" spans="33:39" x14ac:dyDescent="0.2">
      <c r="AG5042"/>
      <c r="AM5042" s="11"/>
    </row>
    <row r="5043" spans="33:39" x14ac:dyDescent="0.2">
      <c r="AG5043"/>
      <c r="AM5043" s="11"/>
    </row>
    <row r="5044" spans="33:39" x14ac:dyDescent="0.2">
      <c r="AG5044"/>
      <c r="AM5044" s="11"/>
    </row>
    <row r="5045" spans="33:39" x14ac:dyDescent="0.2">
      <c r="AG5045"/>
      <c r="AM5045" s="11"/>
    </row>
    <row r="5046" spans="33:39" x14ac:dyDescent="0.2">
      <c r="AG5046"/>
      <c r="AM5046" s="11"/>
    </row>
    <row r="5047" spans="33:39" x14ac:dyDescent="0.2">
      <c r="AG5047"/>
      <c r="AM5047" s="11"/>
    </row>
    <row r="5048" spans="33:39" x14ac:dyDescent="0.2">
      <c r="AG5048"/>
      <c r="AM5048" s="11"/>
    </row>
    <row r="5049" spans="33:39" x14ac:dyDescent="0.2">
      <c r="AG5049"/>
      <c r="AM5049" s="11"/>
    </row>
    <row r="5050" spans="33:39" x14ac:dyDescent="0.2">
      <c r="AG5050"/>
      <c r="AM5050" s="11"/>
    </row>
    <row r="5051" spans="33:39" x14ac:dyDescent="0.2">
      <c r="AG5051"/>
      <c r="AM5051" s="11"/>
    </row>
    <row r="5052" spans="33:39" x14ac:dyDescent="0.2">
      <c r="AG5052"/>
      <c r="AM5052" s="11"/>
    </row>
    <row r="5053" spans="33:39" x14ac:dyDescent="0.2">
      <c r="AG5053"/>
      <c r="AM5053" s="11"/>
    </row>
    <row r="5054" spans="33:39" x14ac:dyDescent="0.2">
      <c r="AG5054"/>
      <c r="AM5054" s="11"/>
    </row>
    <row r="5055" spans="33:39" x14ac:dyDescent="0.2">
      <c r="AG5055"/>
      <c r="AM5055" s="11"/>
    </row>
    <row r="5056" spans="33:39" x14ac:dyDescent="0.2">
      <c r="AG5056"/>
      <c r="AM5056" s="11"/>
    </row>
    <row r="5057" spans="33:39" x14ac:dyDescent="0.2">
      <c r="AG5057"/>
      <c r="AM5057" s="11"/>
    </row>
    <row r="5058" spans="33:39" x14ac:dyDescent="0.2">
      <c r="AG5058"/>
      <c r="AM5058" s="11"/>
    </row>
    <row r="5059" spans="33:39" x14ac:dyDescent="0.2">
      <c r="AG5059"/>
      <c r="AM5059" s="11"/>
    </row>
    <row r="5060" spans="33:39" x14ac:dyDescent="0.2">
      <c r="AG5060"/>
      <c r="AM5060" s="11"/>
    </row>
    <row r="5061" spans="33:39" x14ac:dyDescent="0.2">
      <c r="AG5061"/>
      <c r="AM5061" s="11"/>
    </row>
    <row r="5062" spans="33:39" x14ac:dyDescent="0.2">
      <c r="AG5062"/>
      <c r="AM5062" s="11"/>
    </row>
    <row r="5063" spans="33:39" x14ac:dyDescent="0.2">
      <c r="AG5063"/>
      <c r="AM5063" s="11"/>
    </row>
    <row r="5064" spans="33:39" x14ac:dyDescent="0.2">
      <c r="AG5064"/>
      <c r="AM5064" s="11"/>
    </row>
    <row r="5065" spans="33:39" x14ac:dyDescent="0.2">
      <c r="AG5065"/>
      <c r="AM5065" s="11"/>
    </row>
    <row r="5066" spans="33:39" x14ac:dyDescent="0.2">
      <c r="AG5066"/>
      <c r="AM5066" s="11"/>
    </row>
    <row r="5067" spans="33:39" x14ac:dyDescent="0.2">
      <c r="AG5067"/>
      <c r="AM5067" s="11"/>
    </row>
    <row r="5068" spans="33:39" x14ac:dyDescent="0.2">
      <c r="AG5068"/>
      <c r="AM5068" s="11"/>
    </row>
    <row r="5069" spans="33:39" x14ac:dyDescent="0.2">
      <c r="AG5069"/>
      <c r="AM5069" s="11"/>
    </row>
    <row r="5070" spans="33:39" x14ac:dyDescent="0.2">
      <c r="AG5070"/>
      <c r="AM5070" s="11"/>
    </row>
    <row r="5071" spans="33:39" x14ac:dyDescent="0.2">
      <c r="AG5071"/>
      <c r="AM5071" s="11"/>
    </row>
    <row r="5072" spans="33:39" x14ac:dyDescent="0.2">
      <c r="AG5072"/>
      <c r="AM5072" s="11"/>
    </row>
    <row r="5073" spans="33:39" x14ac:dyDescent="0.2">
      <c r="AG5073"/>
      <c r="AM5073" s="11"/>
    </row>
    <row r="5074" spans="33:39" x14ac:dyDescent="0.2">
      <c r="AG5074"/>
      <c r="AM5074" s="11"/>
    </row>
    <row r="5075" spans="33:39" x14ac:dyDescent="0.2">
      <c r="AG5075"/>
      <c r="AM5075" s="11"/>
    </row>
    <row r="5076" spans="33:39" x14ac:dyDescent="0.2">
      <c r="AG5076"/>
      <c r="AM5076" s="11"/>
    </row>
    <row r="5077" spans="33:39" x14ac:dyDescent="0.2">
      <c r="AG5077"/>
      <c r="AM5077" s="11"/>
    </row>
    <row r="5078" spans="33:39" x14ac:dyDescent="0.2">
      <c r="AG5078"/>
      <c r="AM5078" s="11"/>
    </row>
    <row r="5079" spans="33:39" x14ac:dyDescent="0.2">
      <c r="AG5079"/>
      <c r="AM5079" s="11"/>
    </row>
    <row r="5080" spans="33:39" x14ac:dyDescent="0.2">
      <c r="AG5080"/>
      <c r="AM5080" s="11"/>
    </row>
    <row r="5081" spans="33:39" x14ac:dyDescent="0.2">
      <c r="AG5081"/>
      <c r="AM5081" s="11"/>
    </row>
    <row r="5082" spans="33:39" x14ac:dyDescent="0.2">
      <c r="AG5082"/>
      <c r="AM5082" s="11"/>
    </row>
    <row r="5083" spans="33:39" x14ac:dyDescent="0.2">
      <c r="AG5083"/>
      <c r="AM5083" s="11"/>
    </row>
    <row r="5084" spans="33:39" x14ac:dyDescent="0.2">
      <c r="AG5084"/>
      <c r="AM5084" s="11"/>
    </row>
    <row r="5085" spans="33:39" x14ac:dyDescent="0.2">
      <c r="AG5085"/>
      <c r="AM5085" s="11"/>
    </row>
    <row r="5086" spans="33:39" x14ac:dyDescent="0.2">
      <c r="AG5086"/>
      <c r="AM5086" s="11"/>
    </row>
    <row r="5087" spans="33:39" x14ac:dyDescent="0.2">
      <c r="AG5087"/>
      <c r="AM5087" s="11"/>
    </row>
    <row r="5088" spans="33:39" x14ac:dyDescent="0.2">
      <c r="AG5088"/>
      <c r="AM5088" s="11"/>
    </row>
    <row r="5089" spans="33:39" x14ac:dyDescent="0.2">
      <c r="AG5089"/>
      <c r="AM5089" s="11"/>
    </row>
    <row r="5090" spans="33:39" x14ac:dyDescent="0.2">
      <c r="AG5090"/>
      <c r="AM5090" s="11"/>
    </row>
    <row r="5091" spans="33:39" x14ac:dyDescent="0.2">
      <c r="AG5091"/>
      <c r="AM5091" s="11"/>
    </row>
    <row r="5092" spans="33:39" x14ac:dyDescent="0.2">
      <c r="AG5092"/>
      <c r="AM5092" s="11"/>
    </row>
    <row r="5093" spans="33:39" x14ac:dyDescent="0.2">
      <c r="AG5093"/>
      <c r="AM5093" s="11"/>
    </row>
    <row r="5094" spans="33:39" x14ac:dyDescent="0.2">
      <c r="AG5094"/>
      <c r="AM5094" s="11"/>
    </row>
    <row r="5095" spans="33:39" x14ac:dyDescent="0.2">
      <c r="AG5095"/>
      <c r="AM5095" s="11"/>
    </row>
    <row r="5096" spans="33:39" x14ac:dyDescent="0.2">
      <c r="AG5096"/>
      <c r="AM5096" s="11"/>
    </row>
    <row r="5097" spans="33:39" x14ac:dyDescent="0.2">
      <c r="AG5097"/>
      <c r="AM5097" s="11"/>
    </row>
    <row r="5098" spans="33:39" x14ac:dyDescent="0.2">
      <c r="AG5098"/>
      <c r="AM5098" s="11"/>
    </row>
    <row r="5099" spans="33:39" x14ac:dyDescent="0.2">
      <c r="AG5099"/>
      <c r="AM5099" s="11"/>
    </row>
    <row r="5100" spans="33:39" x14ac:dyDescent="0.2">
      <c r="AG5100"/>
      <c r="AM5100" s="11"/>
    </row>
    <row r="5101" spans="33:39" x14ac:dyDescent="0.2">
      <c r="AG5101"/>
      <c r="AM5101" s="11"/>
    </row>
    <row r="5102" spans="33:39" x14ac:dyDescent="0.2">
      <c r="AG5102"/>
      <c r="AM5102" s="11"/>
    </row>
    <row r="5103" spans="33:39" x14ac:dyDescent="0.2">
      <c r="AG5103"/>
      <c r="AM5103" s="11"/>
    </row>
    <row r="5104" spans="33:39" x14ac:dyDescent="0.2">
      <c r="AG5104"/>
      <c r="AM5104" s="11"/>
    </row>
    <row r="5105" spans="33:39" x14ac:dyDescent="0.2">
      <c r="AG5105"/>
      <c r="AM5105" s="11"/>
    </row>
    <row r="5106" spans="33:39" x14ac:dyDescent="0.2">
      <c r="AG5106"/>
      <c r="AM5106" s="11"/>
    </row>
    <row r="5107" spans="33:39" x14ac:dyDescent="0.2">
      <c r="AG5107"/>
      <c r="AM5107" s="11"/>
    </row>
    <row r="5108" spans="33:39" x14ac:dyDescent="0.2">
      <c r="AG5108"/>
      <c r="AM5108" s="11"/>
    </row>
    <row r="5109" spans="33:39" x14ac:dyDescent="0.2">
      <c r="AG5109"/>
      <c r="AM5109" s="11"/>
    </row>
    <row r="5110" spans="33:39" x14ac:dyDescent="0.2">
      <c r="AG5110"/>
      <c r="AM5110" s="11"/>
    </row>
    <row r="5111" spans="33:39" x14ac:dyDescent="0.2">
      <c r="AG5111"/>
      <c r="AM5111" s="11"/>
    </row>
    <row r="5112" spans="33:39" x14ac:dyDescent="0.2">
      <c r="AG5112"/>
      <c r="AM5112" s="11"/>
    </row>
    <row r="5113" spans="33:39" x14ac:dyDescent="0.2">
      <c r="AG5113"/>
      <c r="AM5113" s="11"/>
    </row>
    <row r="5114" spans="33:39" x14ac:dyDescent="0.2">
      <c r="AG5114"/>
      <c r="AM5114" s="11"/>
    </row>
    <row r="5115" spans="33:39" x14ac:dyDescent="0.2">
      <c r="AG5115"/>
      <c r="AM5115" s="11"/>
    </row>
    <row r="5116" spans="33:39" x14ac:dyDescent="0.2">
      <c r="AG5116"/>
      <c r="AM5116" s="11"/>
    </row>
    <row r="5117" spans="33:39" x14ac:dyDescent="0.2">
      <c r="AG5117"/>
      <c r="AM5117" s="11"/>
    </row>
    <row r="5118" spans="33:39" x14ac:dyDescent="0.2">
      <c r="AG5118"/>
      <c r="AM5118" s="11"/>
    </row>
    <row r="5119" spans="33:39" x14ac:dyDescent="0.2">
      <c r="AG5119"/>
      <c r="AM5119" s="11"/>
    </row>
    <row r="5120" spans="33:39" x14ac:dyDescent="0.2">
      <c r="AG5120"/>
      <c r="AM5120" s="11"/>
    </row>
    <row r="5121" spans="33:39" x14ac:dyDescent="0.2">
      <c r="AG5121"/>
      <c r="AM5121" s="11"/>
    </row>
    <row r="5122" spans="33:39" x14ac:dyDescent="0.2">
      <c r="AG5122"/>
      <c r="AM5122" s="11"/>
    </row>
    <row r="5123" spans="33:39" x14ac:dyDescent="0.2">
      <c r="AG5123"/>
      <c r="AM5123" s="11"/>
    </row>
    <row r="5124" spans="33:39" x14ac:dyDescent="0.2">
      <c r="AG5124"/>
      <c r="AM5124" s="11"/>
    </row>
    <row r="5125" spans="33:39" x14ac:dyDescent="0.2">
      <c r="AG5125"/>
      <c r="AM5125" s="11"/>
    </row>
    <row r="5126" spans="33:39" x14ac:dyDescent="0.2">
      <c r="AG5126"/>
      <c r="AM5126" s="11"/>
    </row>
    <row r="5127" spans="33:39" x14ac:dyDescent="0.2">
      <c r="AG5127"/>
      <c r="AM5127" s="11"/>
    </row>
    <row r="5128" spans="33:39" x14ac:dyDescent="0.2">
      <c r="AG5128"/>
      <c r="AM5128" s="11"/>
    </row>
    <row r="5129" spans="33:39" x14ac:dyDescent="0.2">
      <c r="AG5129"/>
      <c r="AM5129" s="11"/>
    </row>
    <row r="5130" spans="33:39" x14ac:dyDescent="0.2">
      <c r="AG5130"/>
      <c r="AM5130" s="11"/>
    </row>
    <row r="5131" spans="33:39" x14ac:dyDescent="0.2">
      <c r="AG5131"/>
      <c r="AM5131" s="11"/>
    </row>
    <row r="5132" spans="33:39" x14ac:dyDescent="0.2">
      <c r="AG5132"/>
      <c r="AM5132" s="11"/>
    </row>
    <row r="5133" spans="33:39" x14ac:dyDescent="0.2">
      <c r="AG5133"/>
      <c r="AM5133" s="11"/>
    </row>
    <row r="5134" spans="33:39" x14ac:dyDescent="0.2">
      <c r="AG5134"/>
      <c r="AM5134" s="11"/>
    </row>
    <row r="5135" spans="33:39" x14ac:dyDescent="0.2">
      <c r="AG5135"/>
      <c r="AM5135" s="11"/>
    </row>
    <row r="5136" spans="33:39" x14ac:dyDescent="0.2">
      <c r="AG5136"/>
      <c r="AM5136" s="11"/>
    </row>
    <row r="5137" spans="33:39" x14ac:dyDescent="0.2">
      <c r="AG5137"/>
      <c r="AM5137" s="11"/>
    </row>
    <row r="5138" spans="33:39" x14ac:dyDescent="0.2">
      <c r="AG5138"/>
      <c r="AM5138" s="11"/>
    </row>
    <row r="5139" spans="33:39" x14ac:dyDescent="0.2">
      <c r="AG5139"/>
      <c r="AM5139" s="11"/>
    </row>
    <row r="5140" spans="33:39" x14ac:dyDescent="0.2">
      <c r="AG5140"/>
      <c r="AM5140" s="11"/>
    </row>
    <row r="5141" spans="33:39" x14ac:dyDescent="0.2">
      <c r="AG5141"/>
      <c r="AM5141" s="11"/>
    </row>
    <row r="5142" spans="33:39" x14ac:dyDescent="0.2">
      <c r="AG5142"/>
      <c r="AM5142" s="11"/>
    </row>
    <row r="5143" spans="33:39" x14ac:dyDescent="0.2">
      <c r="AG5143"/>
      <c r="AM5143" s="11"/>
    </row>
    <row r="5144" spans="33:39" x14ac:dyDescent="0.2">
      <c r="AG5144"/>
      <c r="AM5144" s="11"/>
    </row>
    <row r="5145" spans="33:39" x14ac:dyDescent="0.2">
      <c r="AG5145"/>
      <c r="AM5145" s="11"/>
    </row>
    <row r="5146" spans="33:39" x14ac:dyDescent="0.2">
      <c r="AG5146"/>
      <c r="AM5146" s="11"/>
    </row>
    <row r="5147" spans="33:39" x14ac:dyDescent="0.2">
      <c r="AG5147"/>
      <c r="AM5147" s="11"/>
    </row>
    <row r="5148" spans="33:39" x14ac:dyDescent="0.2">
      <c r="AG5148"/>
      <c r="AM5148" s="11"/>
    </row>
    <row r="5149" spans="33:39" x14ac:dyDescent="0.2">
      <c r="AG5149"/>
      <c r="AM5149" s="11"/>
    </row>
    <row r="5150" spans="33:39" x14ac:dyDescent="0.2">
      <c r="AG5150"/>
      <c r="AM5150" s="11"/>
    </row>
    <row r="5151" spans="33:39" x14ac:dyDescent="0.2">
      <c r="AG5151"/>
      <c r="AM5151" s="11"/>
    </row>
    <row r="5152" spans="33:39" x14ac:dyDescent="0.2">
      <c r="AG5152"/>
      <c r="AM5152" s="11"/>
    </row>
    <row r="5153" spans="33:39" x14ac:dyDescent="0.2">
      <c r="AG5153"/>
      <c r="AM5153" s="11"/>
    </row>
    <row r="5154" spans="33:39" x14ac:dyDescent="0.2">
      <c r="AG5154"/>
      <c r="AM5154" s="11"/>
    </row>
    <row r="5155" spans="33:39" x14ac:dyDescent="0.2">
      <c r="AG5155"/>
      <c r="AM5155" s="11"/>
    </row>
    <row r="5156" spans="33:39" x14ac:dyDescent="0.2">
      <c r="AG5156"/>
      <c r="AM5156" s="11"/>
    </row>
    <row r="5157" spans="33:39" x14ac:dyDescent="0.2">
      <c r="AG5157"/>
      <c r="AM5157" s="11"/>
    </row>
    <row r="5158" spans="33:39" x14ac:dyDescent="0.2">
      <c r="AG5158"/>
      <c r="AM5158" s="11"/>
    </row>
    <row r="5159" spans="33:39" x14ac:dyDescent="0.2">
      <c r="AG5159"/>
      <c r="AM5159" s="11"/>
    </row>
    <row r="5160" spans="33:39" x14ac:dyDescent="0.2">
      <c r="AG5160"/>
      <c r="AM5160" s="11"/>
    </row>
    <row r="5161" spans="33:39" x14ac:dyDescent="0.2">
      <c r="AG5161"/>
      <c r="AM5161" s="11"/>
    </row>
    <row r="5162" spans="33:39" x14ac:dyDescent="0.2">
      <c r="AG5162"/>
      <c r="AM5162" s="11"/>
    </row>
    <row r="5163" spans="33:39" x14ac:dyDescent="0.2">
      <c r="AG5163"/>
      <c r="AM5163" s="11"/>
    </row>
    <row r="5164" spans="33:39" x14ac:dyDescent="0.2">
      <c r="AG5164"/>
      <c r="AM5164" s="11"/>
    </row>
    <row r="5165" spans="33:39" x14ac:dyDescent="0.2">
      <c r="AG5165"/>
      <c r="AM5165" s="11"/>
    </row>
    <row r="5166" spans="33:39" x14ac:dyDescent="0.2">
      <c r="AG5166"/>
      <c r="AM5166" s="11"/>
    </row>
    <row r="5167" spans="33:39" x14ac:dyDescent="0.2">
      <c r="AG5167"/>
      <c r="AM5167" s="11"/>
    </row>
    <row r="5168" spans="33:39" x14ac:dyDescent="0.2">
      <c r="AG5168"/>
      <c r="AM5168" s="11"/>
    </row>
    <row r="5169" spans="33:39" x14ac:dyDescent="0.2">
      <c r="AG5169"/>
      <c r="AM5169" s="11"/>
    </row>
    <row r="5170" spans="33:39" x14ac:dyDescent="0.2">
      <c r="AG5170"/>
      <c r="AM5170" s="11"/>
    </row>
    <row r="5171" spans="33:39" x14ac:dyDescent="0.2">
      <c r="AG5171"/>
      <c r="AM5171" s="11"/>
    </row>
    <row r="5172" spans="33:39" x14ac:dyDescent="0.2">
      <c r="AG5172"/>
      <c r="AM5172" s="11"/>
    </row>
    <row r="5173" spans="33:39" x14ac:dyDescent="0.2">
      <c r="AG5173"/>
      <c r="AM5173" s="11"/>
    </row>
    <row r="5174" spans="33:39" x14ac:dyDescent="0.2">
      <c r="AG5174"/>
      <c r="AM5174" s="11"/>
    </row>
    <row r="5175" spans="33:39" x14ac:dyDescent="0.2">
      <c r="AG5175"/>
      <c r="AM5175" s="11"/>
    </row>
    <row r="5176" spans="33:39" x14ac:dyDescent="0.2">
      <c r="AG5176"/>
      <c r="AM5176" s="11"/>
    </row>
    <row r="5177" spans="33:39" x14ac:dyDescent="0.2">
      <c r="AG5177"/>
      <c r="AM5177" s="11"/>
    </row>
    <row r="5178" spans="33:39" x14ac:dyDescent="0.2">
      <c r="AG5178"/>
      <c r="AM5178" s="11"/>
    </row>
    <row r="5179" spans="33:39" x14ac:dyDescent="0.2">
      <c r="AG5179"/>
      <c r="AM5179" s="11"/>
    </row>
    <row r="5180" spans="33:39" x14ac:dyDescent="0.2">
      <c r="AG5180"/>
      <c r="AM5180" s="11"/>
    </row>
    <row r="5181" spans="33:39" x14ac:dyDescent="0.2">
      <c r="AG5181"/>
      <c r="AM5181" s="11"/>
    </row>
    <row r="5182" spans="33:39" x14ac:dyDescent="0.2">
      <c r="AG5182"/>
      <c r="AM5182" s="11"/>
    </row>
    <row r="5183" spans="33:39" x14ac:dyDescent="0.2">
      <c r="AG5183"/>
      <c r="AM5183" s="11"/>
    </row>
    <row r="5184" spans="33:39" x14ac:dyDescent="0.2">
      <c r="AG5184"/>
      <c r="AM5184" s="11"/>
    </row>
    <row r="5185" spans="33:39" x14ac:dyDescent="0.2">
      <c r="AG5185"/>
      <c r="AM5185" s="11"/>
    </row>
    <row r="5186" spans="33:39" x14ac:dyDescent="0.2">
      <c r="AG5186"/>
      <c r="AM5186" s="11"/>
    </row>
    <row r="5187" spans="33:39" x14ac:dyDescent="0.2">
      <c r="AG5187"/>
      <c r="AM5187" s="11"/>
    </row>
    <row r="5188" spans="33:39" x14ac:dyDescent="0.2">
      <c r="AG5188"/>
      <c r="AM5188" s="11"/>
    </row>
    <row r="5189" spans="33:39" x14ac:dyDescent="0.2">
      <c r="AG5189"/>
      <c r="AM5189" s="11"/>
    </row>
    <row r="5190" spans="33:39" x14ac:dyDescent="0.2">
      <c r="AG5190"/>
      <c r="AM5190" s="11"/>
    </row>
    <row r="5191" spans="33:39" x14ac:dyDescent="0.2">
      <c r="AG5191"/>
      <c r="AM5191" s="11"/>
    </row>
    <row r="5192" spans="33:39" x14ac:dyDescent="0.2">
      <c r="AG5192"/>
      <c r="AM5192" s="11"/>
    </row>
    <row r="5193" spans="33:39" x14ac:dyDescent="0.2">
      <c r="AG5193"/>
      <c r="AM5193" s="11"/>
    </row>
    <row r="5194" spans="33:39" x14ac:dyDescent="0.2">
      <c r="AG5194"/>
      <c r="AM5194" s="11"/>
    </row>
    <row r="5195" spans="33:39" x14ac:dyDescent="0.2">
      <c r="AG5195"/>
      <c r="AM5195" s="11"/>
    </row>
    <row r="5196" spans="33:39" x14ac:dyDescent="0.2">
      <c r="AG5196"/>
      <c r="AM5196" s="11"/>
    </row>
    <row r="5197" spans="33:39" x14ac:dyDescent="0.2">
      <c r="AG5197"/>
      <c r="AM5197" s="11"/>
    </row>
    <row r="5198" spans="33:39" x14ac:dyDescent="0.2">
      <c r="AG5198"/>
      <c r="AM5198" s="11"/>
    </row>
    <row r="5199" spans="33:39" x14ac:dyDescent="0.2">
      <c r="AG5199"/>
      <c r="AM5199" s="11"/>
    </row>
    <row r="5200" spans="33:39" x14ac:dyDescent="0.2">
      <c r="AG5200"/>
      <c r="AM5200" s="11"/>
    </row>
    <row r="5201" spans="33:39" x14ac:dyDescent="0.2">
      <c r="AG5201"/>
      <c r="AM5201" s="11"/>
    </row>
    <row r="5202" spans="33:39" x14ac:dyDescent="0.2">
      <c r="AG5202"/>
      <c r="AM5202" s="11"/>
    </row>
    <row r="5203" spans="33:39" x14ac:dyDescent="0.2">
      <c r="AG5203"/>
      <c r="AM5203" s="11"/>
    </row>
    <row r="5204" spans="33:39" x14ac:dyDescent="0.2">
      <c r="AG5204"/>
      <c r="AM5204" s="11"/>
    </row>
    <row r="5205" spans="33:39" x14ac:dyDescent="0.2">
      <c r="AG5205"/>
      <c r="AM5205" s="11"/>
    </row>
    <row r="5206" spans="33:39" x14ac:dyDescent="0.2">
      <c r="AG5206"/>
      <c r="AM5206" s="11"/>
    </row>
    <row r="5207" spans="33:39" x14ac:dyDescent="0.2">
      <c r="AG5207"/>
      <c r="AM5207" s="11"/>
    </row>
    <row r="5208" spans="33:39" x14ac:dyDescent="0.2">
      <c r="AG5208"/>
      <c r="AM5208" s="11"/>
    </row>
    <row r="5209" spans="33:39" x14ac:dyDescent="0.2">
      <c r="AG5209"/>
      <c r="AM5209" s="11"/>
    </row>
    <row r="5210" spans="33:39" x14ac:dyDescent="0.2">
      <c r="AG5210"/>
      <c r="AM5210" s="11"/>
    </row>
    <row r="5211" spans="33:39" x14ac:dyDescent="0.2">
      <c r="AG5211"/>
      <c r="AM5211" s="11"/>
    </row>
    <row r="5212" spans="33:39" x14ac:dyDescent="0.2">
      <c r="AG5212"/>
      <c r="AM5212" s="11"/>
    </row>
    <row r="5213" spans="33:39" x14ac:dyDescent="0.2">
      <c r="AG5213"/>
      <c r="AM5213" s="11"/>
    </row>
    <row r="5214" spans="33:39" x14ac:dyDescent="0.2">
      <c r="AG5214"/>
      <c r="AM5214" s="11"/>
    </row>
    <row r="5215" spans="33:39" x14ac:dyDescent="0.2">
      <c r="AG5215"/>
      <c r="AM5215" s="11"/>
    </row>
    <row r="5216" spans="33:39" x14ac:dyDescent="0.2">
      <c r="AG5216"/>
      <c r="AM5216" s="11"/>
    </row>
    <row r="5217" spans="33:39" x14ac:dyDescent="0.2">
      <c r="AG5217"/>
      <c r="AM5217" s="11"/>
    </row>
    <row r="5218" spans="33:39" x14ac:dyDescent="0.2">
      <c r="AG5218"/>
      <c r="AM5218" s="11"/>
    </row>
    <row r="5219" spans="33:39" x14ac:dyDescent="0.2">
      <c r="AG5219"/>
      <c r="AM5219" s="11"/>
    </row>
    <row r="5220" spans="33:39" x14ac:dyDescent="0.2">
      <c r="AG5220"/>
      <c r="AM5220" s="11"/>
    </row>
    <row r="5221" spans="33:39" x14ac:dyDescent="0.2">
      <c r="AG5221"/>
      <c r="AM5221" s="11"/>
    </row>
    <row r="5222" spans="33:39" x14ac:dyDescent="0.2">
      <c r="AG5222"/>
      <c r="AM5222" s="11"/>
    </row>
    <row r="5223" spans="33:39" x14ac:dyDescent="0.2">
      <c r="AG5223"/>
      <c r="AM5223" s="11"/>
    </row>
    <row r="5224" spans="33:39" x14ac:dyDescent="0.2">
      <c r="AG5224"/>
      <c r="AM5224" s="11"/>
    </row>
    <row r="5225" spans="33:39" x14ac:dyDescent="0.2">
      <c r="AG5225"/>
      <c r="AM5225" s="11"/>
    </row>
    <row r="5226" spans="33:39" x14ac:dyDescent="0.2">
      <c r="AG5226"/>
      <c r="AM5226" s="11"/>
    </row>
    <row r="5227" spans="33:39" x14ac:dyDescent="0.2">
      <c r="AG5227"/>
      <c r="AM5227" s="11"/>
    </row>
    <row r="5228" spans="33:39" x14ac:dyDescent="0.2">
      <c r="AG5228"/>
      <c r="AM5228" s="11"/>
    </row>
    <row r="5229" spans="33:39" x14ac:dyDescent="0.2">
      <c r="AG5229"/>
      <c r="AM5229" s="11"/>
    </row>
    <row r="5230" spans="33:39" x14ac:dyDescent="0.2">
      <c r="AG5230"/>
      <c r="AM5230" s="11"/>
    </row>
    <row r="5231" spans="33:39" x14ac:dyDescent="0.2">
      <c r="AG5231"/>
      <c r="AM5231" s="11"/>
    </row>
    <row r="5232" spans="33:39" x14ac:dyDescent="0.2">
      <c r="AG5232"/>
      <c r="AM5232" s="11"/>
    </row>
    <row r="5233" spans="33:39" x14ac:dyDescent="0.2">
      <c r="AG5233"/>
      <c r="AM5233" s="11"/>
    </row>
    <row r="5234" spans="33:39" x14ac:dyDescent="0.2">
      <c r="AG5234"/>
      <c r="AM5234" s="11"/>
    </row>
    <row r="5235" spans="33:39" x14ac:dyDescent="0.2">
      <c r="AG5235"/>
      <c r="AM5235" s="11"/>
    </row>
    <row r="5236" spans="33:39" x14ac:dyDescent="0.2">
      <c r="AG5236"/>
      <c r="AM5236" s="11"/>
    </row>
    <row r="5237" spans="33:39" x14ac:dyDescent="0.2">
      <c r="AG5237"/>
      <c r="AM5237" s="11"/>
    </row>
    <row r="5238" spans="33:39" x14ac:dyDescent="0.2">
      <c r="AG5238"/>
      <c r="AM5238" s="11"/>
    </row>
    <row r="5239" spans="33:39" x14ac:dyDescent="0.2">
      <c r="AG5239"/>
      <c r="AM5239" s="11"/>
    </row>
    <row r="5240" spans="33:39" x14ac:dyDescent="0.2">
      <c r="AG5240"/>
      <c r="AM5240" s="11"/>
    </row>
    <row r="5241" spans="33:39" x14ac:dyDescent="0.2">
      <c r="AG5241"/>
      <c r="AM5241" s="11"/>
    </row>
    <row r="5242" spans="33:39" x14ac:dyDescent="0.2">
      <c r="AG5242"/>
      <c r="AM5242" s="11"/>
    </row>
    <row r="5243" spans="33:39" x14ac:dyDescent="0.2">
      <c r="AG5243"/>
      <c r="AM5243" s="11"/>
    </row>
    <row r="5244" spans="33:39" x14ac:dyDescent="0.2">
      <c r="AG5244"/>
      <c r="AM5244" s="11"/>
    </row>
    <row r="5245" spans="33:39" x14ac:dyDescent="0.2">
      <c r="AG5245"/>
      <c r="AM5245" s="11"/>
    </row>
    <row r="5246" spans="33:39" x14ac:dyDescent="0.2">
      <c r="AG5246"/>
      <c r="AM5246" s="11"/>
    </row>
    <row r="5247" spans="33:39" x14ac:dyDescent="0.2">
      <c r="AG5247"/>
      <c r="AM5247" s="11"/>
    </row>
    <row r="5248" spans="33:39" x14ac:dyDescent="0.2">
      <c r="AG5248"/>
      <c r="AM5248" s="11"/>
    </row>
    <row r="5249" spans="33:39" x14ac:dyDescent="0.2">
      <c r="AG5249"/>
      <c r="AM5249" s="11"/>
    </row>
    <row r="5250" spans="33:39" x14ac:dyDescent="0.2">
      <c r="AG5250"/>
      <c r="AM5250" s="11"/>
    </row>
    <row r="5251" spans="33:39" x14ac:dyDescent="0.2">
      <c r="AG5251"/>
      <c r="AM5251" s="11"/>
    </row>
    <row r="5252" spans="33:39" x14ac:dyDescent="0.2">
      <c r="AG5252"/>
      <c r="AM5252" s="11"/>
    </row>
    <row r="5253" spans="33:39" x14ac:dyDescent="0.2">
      <c r="AG5253"/>
      <c r="AM5253" s="11"/>
    </row>
    <row r="5254" spans="33:39" x14ac:dyDescent="0.2">
      <c r="AG5254"/>
      <c r="AM5254" s="11"/>
    </row>
    <row r="5255" spans="33:39" x14ac:dyDescent="0.2">
      <c r="AG5255"/>
      <c r="AM5255" s="11"/>
    </row>
    <row r="5256" spans="33:39" x14ac:dyDescent="0.2">
      <c r="AG5256"/>
      <c r="AM5256" s="11"/>
    </row>
    <row r="5257" spans="33:39" x14ac:dyDescent="0.2">
      <c r="AG5257"/>
      <c r="AM5257" s="11"/>
    </row>
    <row r="5258" spans="33:39" x14ac:dyDescent="0.2">
      <c r="AG5258"/>
      <c r="AM5258" s="11"/>
    </row>
    <row r="5259" spans="33:39" x14ac:dyDescent="0.2">
      <c r="AG5259"/>
      <c r="AM5259" s="11"/>
    </row>
    <row r="5260" spans="33:39" x14ac:dyDescent="0.2">
      <c r="AG5260"/>
      <c r="AM5260" s="11"/>
    </row>
    <row r="5261" spans="33:39" x14ac:dyDescent="0.2">
      <c r="AG5261"/>
      <c r="AM5261" s="11"/>
    </row>
    <row r="5262" spans="33:39" x14ac:dyDescent="0.2">
      <c r="AG5262"/>
      <c r="AM5262" s="11"/>
    </row>
    <row r="5263" spans="33:39" x14ac:dyDescent="0.2">
      <c r="AG5263"/>
      <c r="AM5263" s="11"/>
    </row>
    <row r="5264" spans="33:39" x14ac:dyDescent="0.2">
      <c r="AG5264"/>
      <c r="AM5264" s="11"/>
    </row>
    <row r="5265" spans="33:39" x14ac:dyDescent="0.2">
      <c r="AG5265"/>
      <c r="AM5265" s="11"/>
    </row>
    <row r="5266" spans="33:39" x14ac:dyDescent="0.2">
      <c r="AG5266"/>
      <c r="AM5266" s="11"/>
    </row>
    <row r="5267" spans="33:39" x14ac:dyDescent="0.2">
      <c r="AG5267"/>
      <c r="AM5267" s="11"/>
    </row>
    <row r="5268" spans="33:39" x14ac:dyDescent="0.2">
      <c r="AG5268"/>
      <c r="AM5268" s="11"/>
    </row>
    <row r="5269" spans="33:39" x14ac:dyDescent="0.2">
      <c r="AG5269"/>
      <c r="AM5269" s="11"/>
    </row>
    <row r="5270" spans="33:39" x14ac:dyDescent="0.2">
      <c r="AG5270"/>
      <c r="AM5270" s="11"/>
    </row>
    <row r="5271" spans="33:39" x14ac:dyDescent="0.2">
      <c r="AG5271"/>
      <c r="AM5271" s="11"/>
    </row>
    <row r="5272" spans="33:39" x14ac:dyDescent="0.2">
      <c r="AG5272"/>
      <c r="AM5272" s="11"/>
    </row>
    <row r="5273" spans="33:39" x14ac:dyDescent="0.2">
      <c r="AG5273"/>
      <c r="AM5273" s="11"/>
    </row>
    <row r="5274" spans="33:39" x14ac:dyDescent="0.2">
      <c r="AG5274"/>
      <c r="AM5274" s="11"/>
    </row>
    <row r="5275" spans="33:39" x14ac:dyDescent="0.2">
      <c r="AG5275"/>
      <c r="AM5275" s="11"/>
    </row>
    <row r="5276" spans="33:39" x14ac:dyDescent="0.2">
      <c r="AG5276"/>
      <c r="AM5276" s="11"/>
    </row>
    <row r="5277" spans="33:39" x14ac:dyDescent="0.2">
      <c r="AG5277"/>
      <c r="AM5277" s="11"/>
    </row>
    <row r="5278" spans="33:39" x14ac:dyDescent="0.2">
      <c r="AG5278"/>
      <c r="AM5278" s="11"/>
    </row>
    <row r="5279" spans="33:39" x14ac:dyDescent="0.2">
      <c r="AG5279"/>
      <c r="AM5279" s="11"/>
    </row>
    <row r="5280" spans="33:39" x14ac:dyDescent="0.2">
      <c r="AG5280"/>
      <c r="AM5280" s="11"/>
    </row>
    <row r="5281" spans="33:39" x14ac:dyDescent="0.2">
      <c r="AG5281"/>
      <c r="AM5281" s="11"/>
    </row>
    <row r="5282" spans="33:39" x14ac:dyDescent="0.2">
      <c r="AG5282"/>
      <c r="AM5282" s="11"/>
    </row>
    <row r="5283" spans="33:39" x14ac:dyDescent="0.2">
      <c r="AG5283"/>
      <c r="AM5283" s="11"/>
    </row>
    <row r="5284" spans="33:39" x14ac:dyDescent="0.2">
      <c r="AG5284"/>
      <c r="AM5284" s="11"/>
    </row>
    <row r="5285" spans="33:39" x14ac:dyDescent="0.2">
      <c r="AG5285"/>
      <c r="AM5285" s="11"/>
    </row>
    <row r="5286" spans="33:39" x14ac:dyDescent="0.2">
      <c r="AG5286"/>
      <c r="AM5286" s="11"/>
    </row>
    <row r="5287" spans="33:39" x14ac:dyDescent="0.2">
      <c r="AG5287"/>
      <c r="AM5287" s="11"/>
    </row>
    <row r="5288" spans="33:39" x14ac:dyDescent="0.2">
      <c r="AG5288"/>
      <c r="AM5288" s="11"/>
    </row>
    <row r="5289" spans="33:39" x14ac:dyDescent="0.2">
      <c r="AG5289"/>
      <c r="AM5289" s="11"/>
    </row>
    <row r="5290" spans="33:39" x14ac:dyDescent="0.2">
      <c r="AG5290"/>
      <c r="AM5290" s="11"/>
    </row>
    <row r="5291" spans="33:39" x14ac:dyDescent="0.2">
      <c r="AG5291"/>
      <c r="AM5291" s="11"/>
    </row>
    <row r="5292" spans="33:39" x14ac:dyDescent="0.2">
      <c r="AG5292"/>
      <c r="AM5292" s="11"/>
    </row>
    <row r="5293" spans="33:39" x14ac:dyDescent="0.2">
      <c r="AG5293"/>
      <c r="AM5293" s="11"/>
    </row>
    <row r="5294" spans="33:39" x14ac:dyDescent="0.2">
      <c r="AG5294"/>
      <c r="AM5294" s="11"/>
    </row>
    <row r="5295" spans="33:39" x14ac:dyDescent="0.2">
      <c r="AG5295"/>
      <c r="AM5295" s="11"/>
    </row>
    <row r="5296" spans="33:39" x14ac:dyDescent="0.2">
      <c r="AG5296"/>
      <c r="AM5296" s="11"/>
    </row>
    <row r="5297" spans="33:39" x14ac:dyDescent="0.2">
      <c r="AG5297"/>
      <c r="AM5297" s="11"/>
    </row>
    <row r="5298" spans="33:39" x14ac:dyDescent="0.2">
      <c r="AG5298"/>
      <c r="AM5298" s="11"/>
    </row>
    <row r="5299" spans="33:39" x14ac:dyDescent="0.2">
      <c r="AG5299"/>
      <c r="AM5299" s="11"/>
    </row>
    <row r="5300" spans="33:39" x14ac:dyDescent="0.2">
      <c r="AG5300"/>
      <c r="AM5300" s="11"/>
    </row>
    <row r="5301" spans="33:39" x14ac:dyDescent="0.2">
      <c r="AG5301"/>
      <c r="AM5301" s="11"/>
    </row>
    <row r="5302" spans="33:39" x14ac:dyDescent="0.2">
      <c r="AG5302"/>
      <c r="AM5302" s="11"/>
    </row>
    <row r="5303" spans="33:39" x14ac:dyDescent="0.2">
      <c r="AG5303"/>
      <c r="AM5303" s="11"/>
    </row>
    <row r="5304" spans="33:39" x14ac:dyDescent="0.2">
      <c r="AG5304"/>
      <c r="AM5304" s="11"/>
    </row>
    <row r="5305" spans="33:39" x14ac:dyDescent="0.2">
      <c r="AG5305"/>
      <c r="AM5305" s="11"/>
    </row>
    <row r="5306" spans="33:39" x14ac:dyDescent="0.2">
      <c r="AG5306"/>
      <c r="AM5306" s="11"/>
    </row>
    <row r="5307" spans="33:39" x14ac:dyDescent="0.2">
      <c r="AG5307"/>
      <c r="AM5307" s="11"/>
    </row>
    <row r="5308" spans="33:39" x14ac:dyDescent="0.2">
      <c r="AG5308"/>
      <c r="AM5308" s="11"/>
    </row>
    <row r="5309" spans="33:39" x14ac:dyDescent="0.2">
      <c r="AG5309"/>
      <c r="AM5309" s="11"/>
    </row>
    <row r="5310" spans="33:39" x14ac:dyDescent="0.2">
      <c r="AG5310"/>
      <c r="AM5310" s="11"/>
    </row>
    <row r="5311" spans="33:39" x14ac:dyDescent="0.2">
      <c r="AG5311"/>
      <c r="AM5311" s="11"/>
    </row>
    <row r="5312" spans="33:39" x14ac:dyDescent="0.2">
      <c r="AG5312"/>
      <c r="AM5312" s="11"/>
    </row>
    <row r="5313" spans="33:39" x14ac:dyDescent="0.2">
      <c r="AG5313"/>
      <c r="AM5313" s="11"/>
    </row>
    <row r="5314" spans="33:39" x14ac:dyDescent="0.2">
      <c r="AG5314"/>
      <c r="AM5314" s="11"/>
    </row>
    <row r="5315" spans="33:39" x14ac:dyDescent="0.2">
      <c r="AG5315"/>
      <c r="AM5315" s="11"/>
    </row>
    <row r="5316" spans="33:39" x14ac:dyDescent="0.2">
      <c r="AG5316"/>
      <c r="AM5316" s="11"/>
    </row>
    <row r="5317" spans="33:39" x14ac:dyDescent="0.2">
      <c r="AG5317"/>
      <c r="AM5317" s="11"/>
    </row>
    <row r="5318" spans="33:39" x14ac:dyDescent="0.2">
      <c r="AG5318"/>
      <c r="AM5318" s="11"/>
    </row>
    <row r="5319" spans="33:39" x14ac:dyDescent="0.2">
      <c r="AG5319"/>
      <c r="AM5319" s="11"/>
    </row>
    <row r="5320" spans="33:39" x14ac:dyDescent="0.2">
      <c r="AG5320"/>
      <c r="AM5320" s="11"/>
    </row>
    <row r="5321" spans="33:39" x14ac:dyDescent="0.2">
      <c r="AG5321"/>
      <c r="AM5321" s="11"/>
    </row>
    <row r="5322" spans="33:39" x14ac:dyDescent="0.2">
      <c r="AG5322"/>
      <c r="AM5322" s="11"/>
    </row>
    <row r="5323" spans="33:39" x14ac:dyDescent="0.2">
      <c r="AG5323"/>
      <c r="AM5323" s="11"/>
    </row>
    <row r="5324" spans="33:39" x14ac:dyDescent="0.2">
      <c r="AG5324"/>
      <c r="AM5324" s="11"/>
    </row>
    <row r="5325" spans="33:39" x14ac:dyDescent="0.2">
      <c r="AG5325"/>
      <c r="AM5325" s="11"/>
    </row>
    <row r="5326" spans="33:39" x14ac:dyDescent="0.2">
      <c r="AG5326"/>
      <c r="AM5326" s="11"/>
    </row>
    <row r="5327" spans="33:39" x14ac:dyDescent="0.2">
      <c r="AG5327"/>
      <c r="AM5327" s="11"/>
    </row>
    <row r="5328" spans="33:39" x14ac:dyDescent="0.2">
      <c r="AG5328"/>
      <c r="AM5328" s="11"/>
    </row>
    <row r="5329" spans="33:39" x14ac:dyDescent="0.2">
      <c r="AG5329"/>
      <c r="AM5329" s="11"/>
    </row>
    <row r="5330" spans="33:39" x14ac:dyDescent="0.2">
      <c r="AG5330"/>
      <c r="AM5330" s="11"/>
    </row>
    <row r="5331" spans="33:39" x14ac:dyDescent="0.2">
      <c r="AG5331"/>
      <c r="AM5331" s="11"/>
    </row>
    <row r="5332" spans="33:39" x14ac:dyDescent="0.2">
      <c r="AG5332"/>
      <c r="AM5332" s="11"/>
    </row>
    <row r="5333" spans="33:39" x14ac:dyDescent="0.2">
      <c r="AG5333"/>
      <c r="AM5333" s="11"/>
    </row>
    <row r="5334" spans="33:39" x14ac:dyDescent="0.2">
      <c r="AG5334"/>
      <c r="AM5334" s="11"/>
    </row>
    <row r="5335" spans="33:39" x14ac:dyDescent="0.2">
      <c r="AG5335"/>
      <c r="AM5335" s="11"/>
    </row>
    <row r="5336" spans="33:39" x14ac:dyDescent="0.2">
      <c r="AG5336"/>
      <c r="AM5336" s="11"/>
    </row>
    <row r="5337" spans="33:39" x14ac:dyDescent="0.2">
      <c r="AG5337"/>
      <c r="AM5337" s="11"/>
    </row>
    <row r="5338" spans="33:39" x14ac:dyDescent="0.2">
      <c r="AG5338"/>
      <c r="AM5338" s="11"/>
    </row>
    <row r="5339" spans="33:39" x14ac:dyDescent="0.2">
      <c r="AG5339"/>
      <c r="AM5339" s="11"/>
    </row>
    <row r="5340" spans="33:39" x14ac:dyDescent="0.2">
      <c r="AG5340"/>
      <c r="AM5340" s="11"/>
    </row>
    <row r="5341" spans="33:39" x14ac:dyDescent="0.2">
      <c r="AG5341"/>
      <c r="AM5341" s="11"/>
    </row>
    <row r="5342" spans="33:39" x14ac:dyDescent="0.2">
      <c r="AG5342"/>
      <c r="AM5342" s="11"/>
    </row>
    <row r="5343" spans="33:39" x14ac:dyDescent="0.2">
      <c r="AG5343"/>
      <c r="AM5343" s="11"/>
    </row>
    <row r="5344" spans="33:39" x14ac:dyDescent="0.2">
      <c r="AG5344"/>
      <c r="AM5344" s="11"/>
    </row>
    <row r="5345" spans="33:39" x14ac:dyDescent="0.2">
      <c r="AG5345"/>
      <c r="AM5345" s="11"/>
    </row>
    <row r="5346" spans="33:39" x14ac:dyDescent="0.2">
      <c r="AG5346"/>
      <c r="AM5346" s="11"/>
    </row>
    <row r="5347" spans="33:39" x14ac:dyDescent="0.2">
      <c r="AG5347"/>
      <c r="AM5347" s="11"/>
    </row>
    <row r="5348" spans="33:39" x14ac:dyDescent="0.2">
      <c r="AG5348"/>
      <c r="AM5348" s="11"/>
    </row>
    <row r="5349" spans="33:39" x14ac:dyDescent="0.2">
      <c r="AG5349"/>
      <c r="AM5349" s="11"/>
    </row>
    <row r="5350" spans="33:39" x14ac:dyDescent="0.2">
      <c r="AG5350"/>
      <c r="AM5350" s="11"/>
    </row>
    <row r="5351" spans="33:39" x14ac:dyDescent="0.2">
      <c r="AG5351"/>
      <c r="AM5351" s="11"/>
    </row>
    <row r="5352" spans="33:39" x14ac:dyDescent="0.2">
      <c r="AG5352"/>
      <c r="AM5352" s="11"/>
    </row>
    <row r="5353" spans="33:39" x14ac:dyDescent="0.2">
      <c r="AG5353"/>
      <c r="AM5353" s="11"/>
    </row>
    <row r="5354" spans="33:39" x14ac:dyDescent="0.2">
      <c r="AG5354"/>
      <c r="AM5354" s="11"/>
    </row>
    <row r="5355" spans="33:39" x14ac:dyDescent="0.2">
      <c r="AG5355"/>
      <c r="AM5355" s="11"/>
    </row>
    <row r="5356" spans="33:39" x14ac:dyDescent="0.2">
      <c r="AG5356"/>
      <c r="AM5356" s="11"/>
    </row>
    <row r="5357" spans="33:39" x14ac:dyDescent="0.2">
      <c r="AG5357"/>
      <c r="AM5357" s="11"/>
    </row>
    <row r="5358" spans="33:39" x14ac:dyDescent="0.2">
      <c r="AG5358"/>
      <c r="AM5358" s="11"/>
    </row>
    <row r="5359" spans="33:39" x14ac:dyDescent="0.2">
      <c r="AG5359"/>
      <c r="AM5359" s="11"/>
    </row>
    <row r="5360" spans="33:39" x14ac:dyDescent="0.2">
      <c r="AG5360"/>
      <c r="AM5360" s="11"/>
    </row>
    <row r="5361" spans="33:39" x14ac:dyDescent="0.2">
      <c r="AG5361"/>
      <c r="AM5361" s="11"/>
    </row>
    <row r="5362" spans="33:39" x14ac:dyDescent="0.2">
      <c r="AG5362"/>
      <c r="AM5362" s="11"/>
    </row>
    <row r="5363" spans="33:39" x14ac:dyDescent="0.2">
      <c r="AG5363"/>
      <c r="AM5363" s="11"/>
    </row>
    <row r="5364" spans="33:39" x14ac:dyDescent="0.2">
      <c r="AG5364"/>
      <c r="AM5364" s="11"/>
    </row>
    <row r="5365" spans="33:39" x14ac:dyDescent="0.2">
      <c r="AG5365"/>
      <c r="AM5365" s="11"/>
    </row>
    <row r="5366" spans="33:39" x14ac:dyDescent="0.2">
      <c r="AG5366"/>
      <c r="AM5366" s="11"/>
    </row>
    <row r="5367" spans="33:39" x14ac:dyDescent="0.2">
      <c r="AG5367"/>
      <c r="AM5367" s="11"/>
    </row>
    <row r="5368" spans="33:39" x14ac:dyDescent="0.2">
      <c r="AG5368"/>
      <c r="AM5368" s="11"/>
    </row>
    <row r="5369" spans="33:39" x14ac:dyDescent="0.2">
      <c r="AG5369"/>
      <c r="AM5369" s="11"/>
    </row>
    <row r="5370" spans="33:39" x14ac:dyDescent="0.2">
      <c r="AG5370"/>
      <c r="AM5370" s="11"/>
    </row>
    <row r="5371" spans="33:39" x14ac:dyDescent="0.2">
      <c r="AG5371"/>
      <c r="AM5371" s="11"/>
    </row>
    <row r="5372" spans="33:39" x14ac:dyDescent="0.2">
      <c r="AG5372"/>
      <c r="AM5372" s="11"/>
    </row>
    <row r="5373" spans="33:39" x14ac:dyDescent="0.2">
      <c r="AG5373"/>
      <c r="AM5373" s="11"/>
    </row>
    <row r="5374" spans="33:39" x14ac:dyDescent="0.2">
      <c r="AG5374"/>
      <c r="AM5374" s="11"/>
    </row>
    <row r="5375" spans="33:39" x14ac:dyDescent="0.2">
      <c r="AG5375"/>
      <c r="AM5375" s="11"/>
    </row>
    <row r="5376" spans="33:39" x14ac:dyDescent="0.2">
      <c r="AG5376"/>
      <c r="AM5376" s="11"/>
    </row>
    <row r="5377" spans="33:39" x14ac:dyDescent="0.2">
      <c r="AG5377"/>
      <c r="AM5377" s="11"/>
    </row>
    <row r="5378" spans="33:39" x14ac:dyDescent="0.2">
      <c r="AG5378"/>
      <c r="AM5378" s="11"/>
    </row>
    <row r="5379" spans="33:39" x14ac:dyDescent="0.2">
      <c r="AG5379"/>
      <c r="AM5379" s="11"/>
    </row>
    <row r="5380" spans="33:39" x14ac:dyDescent="0.2">
      <c r="AG5380"/>
      <c r="AM5380" s="11"/>
    </row>
    <row r="5381" spans="33:39" x14ac:dyDescent="0.2">
      <c r="AG5381"/>
      <c r="AM5381" s="11"/>
    </row>
    <row r="5382" spans="33:39" x14ac:dyDescent="0.2">
      <c r="AG5382"/>
      <c r="AM5382" s="11"/>
    </row>
    <row r="5383" spans="33:39" x14ac:dyDescent="0.2">
      <c r="AG5383"/>
      <c r="AM5383" s="11"/>
    </row>
    <row r="5384" spans="33:39" x14ac:dyDescent="0.2">
      <c r="AG5384"/>
      <c r="AM5384" s="11"/>
    </row>
    <row r="5385" spans="33:39" x14ac:dyDescent="0.2">
      <c r="AG5385"/>
      <c r="AM5385" s="11"/>
    </row>
    <row r="5386" spans="33:39" x14ac:dyDescent="0.2">
      <c r="AG5386"/>
      <c r="AM5386" s="11"/>
    </row>
    <row r="5387" spans="33:39" x14ac:dyDescent="0.2">
      <c r="AG5387"/>
      <c r="AM5387" s="11"/>
    </row>
    <row r="5388" spans="33:39" x14ac:dyDescent="0.2">
      <c r="AG5388"/>
      <c r="AM5388" s="11"/>
    </row>
    <row r="5389" spans="33:39" x14ac:dyDescent="0.2">
      <c r="AG5389"/>
      <c r="AM5389" s="11"/>
    </row>
    <row r="5390" spans="33:39" x14ac:dyDescent="0.2">
      <c r="AG5390"/>
      <c r="AM5390" s="11"/>
    </row>
    <row r="5391" spans="33:39" x14ac:dyDescent="0.2">
      <c r="AG5391"/>
      <c r="AM5391" s="11"/>
    </row>
    <row r="5392" spans="33:39" x14ac:dyDescent="0.2">
      <c r="AG5392"/>
      <c r="AM5392" s="11"/>
    </row>
    <row r="5393" spans="33:39" x14ac:dyDescent="0.2">
      <c r="AG5393"/>
      <c r="AM5393" s="11"/>
    </row>
    <row r="5394" spans="33:39" x14ac:dyDescent="0.2">
      <c r="AG5394"/>
      <c r="AM5394" s="11"/>
    </row>
    <row r="5395" spans="33:39" x14ac:dyDescent="0.2">
      <c r="AG5395"/>
      <c r="AM5395" s="11"/>
    </row>
    <row r="5396" spans="33:39" x14ac:dyDescent="0.2">
      <c r="AG5396"/>
      <c r="AM5396" s="11"/>
    </row>
    <row r="5397" spans="33:39" x14ac:dyDescent="0.2">
      <c r="AG5397"/>
      <c r="AM5397" s="11"/>
    </row>
    <row r="5398" spans="33:39" x14ac:dyDescent="0.2">
      <c r="AG5398"/>
      <c r="AM5398" s="11"/>
    </row>
    <row r="5399" spans="33:39" x14ac:dyDescent="0.2">
      <c r="AG5399"/>
      <c r="AM5399" s="11"/>
    </row>
    <row r="5400" spans="33:39" x14ac:dyDescent="0.2">
      <c r="AG5400"/>
      <c r="AM5400" s="11"/>
    </row>
    <row r="5401" spans="33:39" x14ac:dyDescent="0.2">
      <c r="AG5401"/>
      <c r="AM5401" s="11"/>
    </row>
    <row r="5402" spans="33:39" x14ac:dyDescent="0.2">
      <c r="AG5402"/>
      <c r="AM5402" s="11"/>
    </row>
    <row r="5403" spans="33:39" x14ac:dyDescent="0.2">
      <c r="AG5403"/>
      <c r="AM5403" s="11"/>
    </row>
    <row r="5404" spans="33:39" x14ac:dyDescent="0.2">
      <c r="AG5404"/>
      <c r="AM5404" s="11"/>
    </row>
    <row r="5405" spans="33:39" x14ac:dyDescent="0.2">
      <c r="AG5405"/>
      <c r="AM5405" s="11"/>
    </row>
    <row r="5406" spans="33:39" x14ac:dyDescent="0.2">
      <c r="AG5406"/>
      <c r="AM5406" s="11"/>
    </row>
    <row r="5407" spans="33:39" x14ac:dyDescent="0.2">
      <c r="AG5407"/>
      <c r="AM5407" s="11"/>
    </row>
    <row r="5408" spans="33:39" x14ac:dyDescent="0.2">
      <c r="AG5408"/>
      <c r="AM5408" s="11"/>
    </row>
    <row r="5409" spans="33:39" x14ac:dyDescent="0.2">
      <c r="AG5409"/>
      <c r="AM5409" s="11"/>
    </row>
    <row r="5410" spans="33:39" x14ac:dyDescent="0.2">
      <c r="AG5410"/>
      <c r="AM5410" s="11"/>
    </row>
    <row r="5411" spans="33:39" x14ac:dyDescent="0.2">
      <c r="AG5411"/>
      <c r="AM5411" s="11"/>
    </row>
    <row r="5412" spans="33:39" x14ac:dyDescent="0.2">
      <c r="AG5412"/>
      <c r="AM5412" s="11"/>
    </row>
    <row r="5413" spans="33:39" x14ac:dyDescent="0.2">
      <c r="AG5413"/>
      <c r="AM5413" s="11"/>
    </row>
    <row r="5414" spans="33:39" x14ac:dyDescent="0.2">
      <c r="AG5414"/>
      <c r="AM5414" s="11"/>
    </row>
    <row r="5415" spans="33:39" x14ac:dyDescent="0.2">
      <c r="AG5415"/>
      <c r="AM5415" s="11"/>
    </row>
    <row r="5416" spans="33:39" x14ac:dyDescent="0.2">
      <c r="AG5416"/>
      <c r="AM5416" s="11"/>
    </row>
    <row r="5417" spans="33:39" x14ac:dyDescent="0.2">
      <c r="AG5417"/>
      <c r="AM5417" s="11"/>
    </row>
    <row r="5418" spans="33:39" x14ac:dyDescent="0.2">
      <c r="AG5418"/>
      <c r="AM5418" s="11"/>
    </row>
    <row r="5419" spans="33:39" x14ac:dyDescent="0.2">
      <c r="AG5419"/>
      <c r="AM5419" s="11"/>
    </row>
    <row r="5420" spans="33:39" x14ac:dyDescent="0.2">
      <c r="AG5420"/>
      <c r="AM5420" s="11"/>
    </row>
    <row r="5421" spans="33:39" x14ac:dyDescent="0.2">
      <c r="AG5421"/>
      <c r="AM5421" s="11"/>
    </row>
    <row r="5422" spans="33:39" x14ac:dyDescent="0.2">
      <c r="AG5422"/>
      <c r="AM5422" s="11"/>
    </row>
    <row r="5423" spans="33:39" x14ac:dyDescent="0.2">
      <c r="AG5423"/>
      <c r="AM5423" s="11"/>
    </row>
    <row r="5424" spans="33:39" x14ac:dyDescent="0.2">
      <c r="AG5424"/>
      <c r="AM5424" s="11"/>
    </row>
    <row r="5425" spans="33:39" x14ac:dyDescent="0.2">
      <c r="AG5425"/>
      <c r="AM5425" s="11"/>
    </row>
    <row r="5426" spans="33:39" x14ac:dyDescent="0.2">
      <c r="AG5426"/>
      <c r="AM5426" s="11"/>
    </row>
    <row r="5427" spans="33:39" x14ac:dyDescent="0.2">
      <c r="AG5427"/>
      <c r="AM5427" s="11"/>
    </row>
    <row r="5428" spans="33:39" x14ac:dyDescent="0.2">
      <c r="AG5428"/>
      <c r="AM5428" s="11"/>
    </row>
    <row r="5429" spans="33:39" x14ac:dyDescent="0.2">
      <c r="AG5429"/>
      <c r="AM5429" s="11"/>
    </row>
    <row r="5430" spans="33:39" x14ac:dyDescent="0.2">
      <c r="AG5430"/>
      <c r="AM5430" s="11"/>
    </row>
    <row r="5431" spans="33:39" x14ac:dyDescent="0.2">
      <c r="AG5431"/>
      <c r="AM5431" s="11"/>
    </row>
    <row r="5432" spans="33:39" x14ac:dyDescent="0.2">
      <c r="AG5432"/>
      <c r="AM5432" s="11"/>
    </row>
    <row r="5433" spans="33:39" x14ac:dyDescent="0.2">
      <c r="AG5433"/>
      <c r="AM5433" s="11"/>
    </row>
    <row r="5434" spans="33:39" x14ac:dyDescent="0.2">
      <c r="AG5434"/>
      <c r="AM5434" s="11"/>
    </row>
    <row r="5435" spans="33:39" x14ac:dyDescent="0.2">
      <c r="AG5435"/>
      <c r="AM5435" s="11"/>
    </row>
    <row r="5436" spans="33:39" x14ac:dyDescent="0.2">
      <c r="AG5436"/>
      <c r="AM5436" s="11"/>
    </row>
    <row r="5437" spans="33:39" x14ac:dyDescent="0.2">
      <c r="AG5437"/>
      <c r="AM5437" s="11"/>
    </row>
    <row r="5438" spans="33:39" x14ac:dyDescent="0.2">
      <c r="AG5438"/>
      <c r="AM5438" s="11"/>
    </row>
    <row r="5439" spans="33:39" x14ac:dyDescent="0.2">
      <c r="AG5439"/>
      <c r="AM5439" s="11"/>
    </row>
    <row r="5440" spans="33:39" x14ac:dyDescent="0.2">
      <c r="AG5440"/>
      <c r="AM5440" s="11"/>
    </row>
    <row r="5441" spans="33:39" x14ac:dyDescent="0.2">
      <c r="AG5441"/>
      <c r="AM5441" s="11"/>
    </row>
    <row r="5442" spans="33:39" x14ac:dyDescent="0.2">
      <c r="AG5442"/>
      <c r="AM5442" s="11"/>
    </row>
    <row r="5443" spans="33:39" x14ac:dyDescent="0.2">
      <c r="AG5443"/>
      <c r="AM5443" s="11"/>
    </row>
    <row r="5444" spans="33:39" x14ac:dyDescent="0.2">
      <c r="AG5444"/>
      <c r="AM5444" s="11"/>
    </row>
    <row r="5445" spans="33:39" x14ac:dyDescent="0.2">
      <c r="AG5445"/>
      <c r="AM5445" s="11"/>
    </row>
    <row r="5446" spans="33:39" x14ac:dyDescent="0.2">
      <c r="AG5446"/>
      <c r="AM5446" s="11"/>
    </row>
    <row r="5447" spans="33:39" x14ac:dyDescent="0.2">
      <c r="AG5447"/>
      <c r="AM5447" s="11"/>
    </row>
    <row r="5448" spans="33:39" x14ac:dyDescent="0.2">
      <c r="AG5448"/>
      <c r="AM5448" s="11"/>
    </row>
    <row r="5449" spans="33:39" x14ac:dyDescent="0.2">
      <c r="AG5449"/>
      <c r="AM5449" s="11"/>
    </row>
    <row r="5450" spans="33:39" x14ac:dyDescent="0.2">
      <c r="AG5450"/>
      <c r="AM5450" s="11"/>
    </row>
    <row r="5451" spans="33:39" x14ac:dyDescent="0.2">
      <c r="AG5451"/>
      <c r="AM5451" s="11"/>
    </row>
    <row r="5452" spans="33:39" x14ac:dyDescent="0.2">
      <c r="AG5452"/>
      <c r="AM5452" s="11"/>
    </row>
    <row r="5453" spans="33:39" x14ac:dyDescent="0.2">
      <c r="AG5453"/>
      <c r="AM5453" s="11"/>
    </row>
    <row r="5454" spans="33:39" x14ac:dyDescent="0.2">
      <c r="AG5454"/>
      <c r="AM5454" s="11"/>
    </row>
    <row r="5455" spans="33:39" x14ac:dyDescent="0.2">
      <c r="AG5455"/>
      <c r="AM5455" s="11"/>
    </row>
    <row r="5456" spans="33:39" x14ac:dyDescent="0.2">
      <c r="AG5456"/>
      <c r="AM5456" s="11"/>
    </row>
    <row r="5457" spans="33:39" x14ac:dyDescent="0.2">
      <c r="AG5457"/>
      <c r="AM5457" s="11"/>
    </row>
    <row r="5458" spans="33:39" x14ac:dyDescent="0.2">
      <c r="AG5458"/>
      <c r="AM5458" s="11"/>
    </row>
    <row r="5459" spans="33:39" x14ac:dyDescent="0.2">
      <c r="AG5459"/>
      <c r="AM5459" s="11"/>
    </row>
    <row r="5460" spans="33:39" x14ac:dyDescent="0.2">
      <c r="AG5460"/>
      <c r="AM5460" s="11"/>
    </row>
    <row r="5461" spans="33:39" x14ac:dyDescent="0.2">
      <c r="AG5461"/>
      <c r="AM5461" s="11"/>
    </row>
    <row r="5462" spans="33:39" x14ac:dyDescent="0.2">
      <c r="AG5462"/>
      <c r="AM5462" s="11"/>
    </row>
    <row r="5463" spans="33:39" x14ac:dyDescent="0.2">
      <c r="AG5463"/>
      <c r="AM5463" s="11"/>
    </row>
    <row r="5464" spans="33:39" x14ac:dyDescent="0.2">
      <c r="AG5464"/>
      <c r="AM5464" s="11"/>
    </row>
    <row r="5465" spans="33:39" x14ac:dyDescent="0.2">
      <c r="AG5465"/>
      <c r="AM5465" s="11"/>
    </row>
    <row r="5466" spans="33:39" x14ac:dyDescent="0.2">
      <c r="AG5466"/>
      <c r="AM5466" s="11"/>
    </row>
    <row r="5467" spans="33:39" x14ac:dyDescent="0.2">
      <c r="AG5467"/>
      <c r="AM5467" s="11"/>
    </row>
    <row r="5468" spans="33:39" x14ac:dyDescent="0.2">
      <c r="AG5468"/>
      <c r="AM5468" s="11"/>
    </row>
    <row r="5469" spans="33:39" x14ac:dyDescent="0.2">
      <c r="AG5469"/>
      <c r="AM5469" s="11"/>
    </row>
    <row r="5470" spans="33:39" x14ac:dyDescent="0.2">
      <c r="AG5470"/>
      <c r="AM5470" s="11"/>
    </row>
    <row r="5471" spans="33:39" x14ac:dyDescent="0.2">
      <c r="AG5471"/>
      <c r="AM5471" s="11"/>
    </row>
    <row r="5472" spans="33:39" x14ac:dyDescent="0.2">
      <c r="AG5472"/>
      <c r="AM5472" s="11"/>
    </row>
    <row r="5473" spans="33:39" x14ac:dyDescent="0.2">
      <c r="AG5473"/>
      <c r="AM5473" s="11"/>
    </row>
    <row r="5474" spans="33:39" x14ac:dyDescent="0.2">
      <c r="AG5474"/>
      <c r="AM5474" s="11"/>
    </row>
    <row r="5475" spans="33:39" x14ac:dyDescent="0.2">
      <c r="AG5475"/>
      <c r="AM5475" s="11"/>
    </row>
    <row r="5476" spans="33:39" x14ac:dyDescent="0.2">
      <c r="AG5476"/>
      <c r="AM5476" s="11"/>
    </row>
    <row r="5477" spans="33:39" x14ac:dyDescent="0.2">
      <c r="AG5477"/>
      <c r="AM5477" s="11"/>
    </row>
    <row r="5478" spans="33:39" x14ac:dyDescent="0.2">
      <c r="AG5478"/>
      <c r="AM5478" s="11"/>
    </row>
    <row r="5479" spans="33:39" x14ac:dyDescent="0.2">
      <c r="AG5479"/>
      <c r="AM5479" s="11"/>
    </row>
    <row r="5480" spans="33:39" x14ac:dyDescent="0.2">
      <c r="AG5480"/>
      <c r="AM5480" s="11"/>
    </row>
    <row r="5481" spans="33:39" x14ac:dyDescent="0.2">
      <c r="AG5481"/>
      <c r="AM5481" s="11"/>
    </row>
    <row r="5482" spans="33:39" x14ac:dyDescent="0.2">
      <c r="AG5482"/>
      <c r="AM5482" s="11"/>
    </row>
    <row r="5483" spans="33:39" x14ac:dyDescent="0.2">
      <c r="AG5483"/>
      <c r="AM5483" s="11"/>
    </row>
    <row r="5484" spans="33:39" x14ac:dyDescent="0.2">
      <c r="AG5484"/>
      <c r="AM5484" s="11"/>
    </row>
    <row r="5485" spans="33:39" x14ac:dyDescent="0.2">
      <c r="AG5485"/>
      <c r="AM5485" s="11"/>
    </row>
    <row r="5486" spans="33:39" x14ac:dyDescent="0.2">
      <c r="AG5486"/>
      <c r="AM5486" s="11"/>
    </row>
    <row r="5487" spans="33:39" x14ac:dyDescent="0.2">
      <c r="AG5487"/>
      <c r="AM5487" s="11"/>
    </row>
    <row r="5488" spans="33:39" x14ac:dyDescent="0.2">
      <c r="AG5488"/>
      <c r="AM5488" s="11"/>
    </row>
    <row r="5489" spans="33:39" x14ac:dyDescent="0.2">
      <c r="AG5489"/>
      <c r="AM5489" s="11"/>
    </row>
    <row r="5490" spans="33:39" x14ac:dyDescent="0.2">
      <c r="AG5490"/>
      <c r="AM5490" s="11"/>
    </row>
    <row r="5491" spans="33:39" x14ac:dyDescent="0.2">
      <c r="AG5491"/>
      <c r="AM5491" s="11"/>
    </row>
    <row r="5492" spans="33:39" x14ac:dyDescent="0.2">
      <c r="AG5492"/>
      <c r="AM5492" s="11"/>
    </row>
    <row r="5493" spans="33:39" x14ac:dyDescent="0.2">
      <c r="AG5493"/>
      <c r="AM5493" s="11"/>
    </row>
    <row r="5494" spans="33:39" x14ac:dyDescent="0.2">
      <c r="AG5494"/>
      <c r="AM5494" s="11"/>
    </row>
    <row r="5495" spans="33:39" x14ac:dyDescent="0.2">
      <c r="AG5495"/>
      <c r="AM5495" s="11"/>
    </row>
    <row r="5496" spans="33:39" x14ac:dyDescent="0.2">
      <c r="AG5496"/>
      <c r="AM5496" s="11"/>
    </row>
    <row r="5497" spans="33:39" x14ac:dyDescent="0.2">
      <c r="AG5497"/>
      <c r="AM5497" s="11"/>
    </row>
    <row r="5498" spans="33:39" x14ac:dyDescent="0.2">
      <c r="AG5498"/>
      <c r="AM5498" s="11"/>
    </row>
    <row r="5499" spans="33:39" x14ac:dyDescent="0.2">
      <c r="AG5499"/>
      <c r="AM5499" s="11"/>
    </row>
    <row r="5500" spans="33:39" x14ac:dyDescent="0.2">
      <c r="AG5500"/>
      <c r="AM5500" s="11"/>
    </row>
    <row r="5501" spans="33:39" x14ac:dyDescent="0.2">
      <c r="AG5501"/>
      <c r="AM5501" s="11"/>
    </row>
    <row r="5502" spans="33:39" x14ac:dyDescent="0.2">
      <c r="AG5502"/>
      <c r="AM5502" s="11"/>
    </row>
    <row r="5503" spans="33:39" x14ac:dyDescent="0.2">
      <c r="AG5503"/>
      <c r="AM5503" s="11"/>
    </row>
    <row r="5504" spans="33:39" x14ac:dyDescent="0.2">
      <c r="AG5504"/>
      <c r="AM5504" s="11"/>
    </row>
    <row r="5505" spans="33:39" x14ac:dyDescent="0.2">
      <c r="AG5505"/>
      <c r="AM5505" s="11"/>
    </row>
    <row r="5506" spans="33:39" x14ac:dyDescent="0.2">
      <c r="AG5506"/>
      <c r="AM5506" s="11"/>
    </row>
    <row r="5507" spans="33:39" x14ac:dyDescent="0.2">
      <c r="AG5507"/>
      <c r="AM5507" s="11"/>
    </row>
    <row r="5508" spans="33:39" x14ac:dyDescent="0.2">
      <c r="AG5508"/>
      <c r="AM5508" s="11"/>
    </row>
    <row r="5509" spans="33:39" x14ac:dyDescent="0.2">
      <c r="AG5509"/>
      <c r="AM5509" s="11"/>
    </row>
    <row r="5510" spans="33:39" x14ac:dyDescent="0.2">
      <c r="AG5510"/>
      <c r="AM5510" s="11"/>
    </row>
    <row r="5511" spans="33:39" x14ac:dyDescent="0.2">
      <c r="AG5511"/>
      <c r="AM5511" s="11"/>
    </row>
    <row r="5512" spans="33:39" x14ac:dyDescent="0.2">
      <c r="AG5512"/>
      <c r="AM5512" s="11"/>
    </row>
    <row r="5513" spans="33:39" x14ac:dyDescent="0.2">
      <c r="AG5513"/>
      <c r="AM5513" s="11"/>
    </row>
    <row r="5514" spans="33:39" x14ac:dyDescent="0.2">
      <c r="AG5514"/>
      <c r="AM5514" s="11"/>
    </row>
    <row r="5515" spans="33:39" x14ac:dyDescent="0.2">
      <c r="AG5515"/>
      <c r="AM5515" s="11"/>
    </row>
    <row r="5516" spans="33:39" x14ac:dyDescent="0.2">
      <c r="AG5516"/>
      <c r="AM5516" s="11"/>
    </row>
    <row r="5517" spans="33:39" x14ac:dyDescent="0.2">
      <c r="AG5517"/>
      <c r="AM5517" s="11"/>
    </row>
    <row r="5518" spans="33:39" x14ac:dyDescent="0.2">
      <c r="AG5518"/>
      <c r="AM5518" s="11"/>
    </row>
    <row r="5519" spans="33:39" x14ac:dyDescent="0.2">
      <c r="AG5519"/>
      <c r="AM5519" s="11"/>
    </row>
    <row r="5520" spans="33:39" x14ac:dyDescent="0.2">
      <c r="AG5520"/>
      <c r="AM5520" s="11"/>
    </row>
    <row r="5521" spans="33:39" x14ac:dyDescent="0.2">
      <c r="AG5521"/>
      <c r="AM5521" s="11"/>
    </row>
    <row r="5522" spans="33:39" x14ac:dyDescent="0.2">
      <c r="AG5522"/>
      <c r="AM5522" s="11"/>
    </row>
    <row r="5523" spans="33:39" x14ac:dyDescent="0.2">
      <c r="AG5523"/>
      <c r="AM5523" s="11"/>
    </row>
    <row r="5524" spans="33:39" x14ac:dyDescent="0.2">
      <c r="AG5524"/>
      <c r="AM5524" s="11"/>
    </row>
    <row r="5525" spans="33:39" x14ac:dyDescent="0.2">
      <c r="AG5525"/>
      <c r="AM5525" s="11"/>
    </row>
    <row r="5526" spans="33:39" x14ac:dyDescent="0.2">
      <c r="AG5526"/>
      <c r="AM5526" s="11"/>
    </row>
    <row r="5527" spans="33:39" x14ac:dyDescent="0.2">
      <c r="AG5527"/>
      <c r="AM5527" s="11"/>
    </row>
    <row r="5528" spans="33:39" x14ac:dyDescent="0.2">
      <c r="AG5528"/>
      <c r="AM5528" s="11"/>
    </row>
    <row r="5529" spans="33:39" x14ac:dyDescent="0.2">
      <c r="AG5529"/>
      <c r="AM5529" s="11"/>
    </row>
    <row r="5530" spans="33:39" x14ac:dyDescent="0.2">
      <c r="AG5530"/>
      <c r="AM5530" s="11"/>
    </row>
    <row r="5531" spans="33:39" x14ac:dyDescent="0.2">
      <c r="AG5531"/>
      <c r="AM5531" s="11"/>
    </row>
    <row r="5532" spans="33:39" x14ac:dyDescent="0.2">
      <c r="AG5532"/>
      <c r="AM5532" s="11"/>
    </row>
    <row r="5533" spans="33:39" x14ac:dyDescent="0.2">
      <c r="AG5533"/>
      <c r="AM5533" s="11"/>
    </row>
    <row r="5534" spans="33:39" x14ac:dyDescent="0.2">
      <c r="AG5534"/>
      <c r="AM5534" s="11"/>
    </row>
    <row r="5535" spans="33:39" x14ac:dyDescent="0.2">
      <c r="AG5535"/>
      <c r="AM5535" s="11"/>
    </row>
    <row r="5536" spans="33:39" x14ac:dyDescent="0.2">
      <c r="AG5536"/>
      <c r="AM5536" s="11"/>
    </row>
    <row r="5537" spans="33:39" x14ac:dyDescent="0.2">
      <c r="AG5537"/>
      <c r="AM5537" s="11"/>
    </row>
    <row r="5538" spans="33:39" x14ac:dyDescent="0.2">
      <c r="AG5538"/>
      <c r="AM5538" s="11"/>
    </row>
    <row r="5539" spans="33:39" x14ac:dyDescent="0.2">
      <c r="AG5539"/>
      <c r="AM5539" s="11"/>
    </row>
    <row r="5540" spans="33:39" x14ac:dyDescent="0.2">
      <c r="AG5540"/>
      <c r="AM5540" s="11"/>
    </row>
    <row r="5541" spans="33:39" x14ac:dyDescent="0.2">
      <c r="AG5541"/>
      <c r="AM5541" s="11"/>
    </row>
    <row r="5542" spans="33:39" x14ac:dyDescent="0.2">
      <c r="AG5542"/>
      <c r="AM5542" s="11"/>
    </row>
    <row r="5543" spans="33:39" x14ac:dyDescent="0.2">
      <c r="AG5543"/>
      <c r="AM5543" s="11"/>
    </row>
    <row r="5544" spans="33:39" x14ac:dyDescent="0.2">
      <c r="AG5544"/>
      <c r="AM5544" s="11"/>
    </row>
    <row r="5545" spans="33:39" x14ac:dyDescent="0.2">
      <c r="AG5545"/>
      <c r="AM5545" s="11"/>
    </row>
    <row r="5546" spans="33:39" x14ac:dyDescent="0.2">
      <c r="AG5546"/>
      <c r="AM5546" s="11"/>
    </row>
    <row r="5547" spans="33:39" x14ac:dyDescent="0.2">
      <c r="AG5547"/>
      <c r="AM5547" s="11"/>
    </row>
    <row r="5548" spans="33:39" x14ac:dyDescent="0.2">
      <c r="AG5548"/>
      <c r="AM5548" s="11"/>
    </row>
    <row r="5549" spans="33:39" x14ac:dyDescent="0.2">
      <c r="AG5549"/>
      <c r="AM5549" s="11"/>
    </row>
    <row r="5550" spans="33:39" x14ac:dyDescent="0.2">
      <c r="AG5550"/>
      <c r="AM5550" s="11"/>
    </row>
    <row r="5551" spans="33:39" x14ac:dyDescent="0.2">
      <c r="AG5551"/>
      <c r="AM5551" s="11"/>
    </row>
    <row r="5552" spans="33:39" x14ac:dyDescent="0.2">
      <c r="AG5552"/>
      <c r="AM5552" s="11"/>
    </row>
    <row r="5553" spans="33:39" x14ac:dyDescent="0.2">
      <c r="AG5553"/>
      <c r="AM5553" s="11"/>
    </row>
    <row r="5554" spans="33:39" x14ac:dyDescent="0.2">
      <c r="AG5554"/>
      <c r="AM5554" s="11"/>
    </row>
    <row r="5555" spans="33:39" x14ac:dyDescent="0.2">
      <c r="AG5555"/>
      <c r="AM5555" s="11"/>
    </row>
    <row r="5556" spans="33:39" x14ac:dyDescent="0.2">
      <c r="AG5556"/>
      <c r="AM5556" s="11"/>
    </row>
    <row r="5557" spans="33:39" x14ac:dyDescent="0.2">
      <c r="AG5557"/>
      <c r="AM5557" s="11"/>
    </row>
    <row r="5558" spans="33:39" x14ac:dyDescent="0.2">
      <c r="AG5558"/>
      <c r="AM5558" s="11"/>
    </row>
    <row r="5559" spans="33:39" x14ac:dyDescent="0.2">
      <c r="AG5559"/>
      <c r="AM5559" s="11"/>
    </row>
    <row r="5560" spans="33:39" x14ac:dyDescent="0.2">
      <c r="AG5560"/>
      <c r="AM5560" s="11"/>
    </row>
    <row r="5561" spans="33:39" x14ac:dyDescent="0.2">
      <c r="AG5561"/>
      <c r="AM5561" s="11"/>
    </row>
    <row r="5562" spans="33:39" x14ac:dyDescent="0.2">
      <c r="AG5562"/>
      <c r="AM5562" s="11"/>
    </row>
    <row r="5563" spans="33:39" x14ac:dyDescent="0.2">
      <c r="AG5563"/>
      <c r="AM5563" s="11"/>
    </row>
    <row r="5564" spans="33:39" x14ac:dyDescent="0.2">
      <c r="AG5564"/>
      <c r="AM5564" s="11"/>
    </row>
    <row r="5565" spans="33:39" x14ac:dyDescent="0.2">
      <c r="AG5565"/>
      <c r="AM5565" s="11"/>
    </row>
    <row r="5566" spans="33:39" x14ac:dyDescent="0.2">
      <c r="AG5566"/>
      <c r="AM5566" s="11"/>
    </row>
    <row r="5567" spans="33:39" x14ac:dyDescent="0.2">
      <c r="AG5567"/>
      <c r="AM5567" s="11"/>
    </row>
    <row r="5568" spans="33:39" x14ac:dyDescent="0.2">
      <c r="AG5568"/>
      <c r="AM5568" s="11"/>
    </row>
    <row r="5569" spans="33:39" x14ac:dyDescent="0.2">
      <c r="AG5569"/>
      <c r="AM5569" s="11"/>
    </row>
    <row r="5570" spans="33:39" x14ac:dyDescent="0.2">
      <c r="AG5570"/>
      <c r="AM5570" s="11"/>
    </row>
    <row r="5571" spans="33:39" x14ac:dyDescent="0.2">
      <c r="AG5571"/>
      <c r="AM5571" s="11"/>
    </row>
    <row r="5572" spans="33:39" x14ac:dyDescent="0.2">
      <c r="AG5572"/>
      <c r="AM5572" s="11"/>
    </row>
    <row r="5573" spans="33:39" x14ac:dyDescent="0.2">
      <c r="AG5573"/>
      <c r="AM5573" s="11"/>
    </row>
    <row r="5574" spans="33:39" x14ac:dyDescent="0.2">
      <c r="AG5574"/>
      <c r="AM5574" s="11"/>
    </row>
    <row r="5575" spans="33:39" x14ac:dyDescent="0.2">
      <c r="AG5575"/>
      <c r="AM5575" s="11"/>
    </row>
    <row r="5576" spans="33:39" x14ac:dyDescent="0.2">
      <c r="AG5576"/>
      <c r="AM5576" s="11"/>
    </row>
    <row r="5577" spans="33:39" x14ac:dyDescent="0.2">
      <c r="AG5577"/>
      <c r="AM5577" s="11"/>
    </row>
    <row r="5578" spans="33:39" x14ac:dyDescent="0.2">
      <c r="AG5578"/>
      <c r="AM5578" s="11"/>
    </row>
    <row r="5579" spans="33:39" x14ac:dyDescent="0.2">
      <c r="AG5579"/>
      <c r="AM5579" s="11"/>
    </row>
    <row r="5580" spans="33:39" x14ac:dyDescent="0.2">
      <c r="AG5580"/>
      <c r="AM5580" s="11"/>
    </row>
    <row r="5581" spans="33:39" x14ac:dyDescent="0.2">
      <c r="AG5581"/>
      <c r="AM5581" s="11"/>
    </row>
    <row r="5582" spans="33:39" x14ac:dyDescent="0.2">
      <c r="AG5582"/>
      <c r="AM5582" s="11"/>
    </row>
    <row r="5583" spans="33:39" x14ac:dyDescent="0.2">
      <c r="AG5583"/>
      <c r="AM5583" s="11"/>
    </row>
    <row r="5584" spans="33:39" x14ac:dyDescent="0.2">
      <c r="AG5584"/>
      <c r="AM5584" s="11"/>
    </row>
    <row r="5585" spans="33:39" x14ac:dyDescent="0.2">
      <c r="AG5585"/>
      <c r="AM5585" s="11"/>
    </row>
    <row r="5586" spans="33:39" x14ac:dyDescent="0.2">
      <c r="AG5586"/>
      <c r="AM5586" s="11"/>
    </row>
    <row r="5587" spans="33:39" x14ac:dyDescent="0.2">
      <c r="AG5587"/>
      <c r="AM5587" s="11"/>
    </row>
    <row r="5588" spans="33:39" x14ac:dyDescent="0.2">
      <c r="AG5588"/>
      <c r="AM5588" s="11"/>
    </row>
    <row r="5589" spans="33:39" x14ac:dyDescent="0.2">
      <c r="AG5589"/>
      <c r="AM5589" s="11"/>
    </row>
    <row r="5590" spans="33:39" x14ac:dyDescent="0.2">
      <c r="AG5590"/>
      <c r="AM5590" s="11"/>
    </row>
    <row r="5591" spans="33:39" x14ac:dyDescent="0.2">
      <c r="AG5591"/>
      <c r="AM5591" s="11"/>
    </row>
    <row r="5592" spans="33:39" x14ac:dyDescent="0.2">
      <c r="AG5592"/>
      <c r="AM5592" s="11"/>
    </row>
    <row r="5593" spans="33:39" x14ac:dyDescent="0.2">
      <c r="AG5593"/>
      <c r="AM5593" s="11"/>
    </row>
    <row r="5594" spans="33:39" x14ac:dyDescent="0.2">
      <c r="AG5594"/>
      <c r="AM5594" s="11"/>
    </row>
    <row r="5595" spans="33:39" x14ac:dyDescent="0.2">
      <c r="AG5595"/>
      <c r="AM5595" s="11"/>
    </row>
    <row r="5596" spans="33:39" x14ac:dyDescent="0.2">
      <c r="AG5596"/>
      <c r="AM5596" s="11"/>
    </row>
    <row r="5597" spans="33:39" x14ac:dyDescent="0.2">
      <c r="AG5597"/>
      <c r="AM5597" s="11"/>
    </row>
    <row r="5598" spans="33:39" x14ac:dyDescent="0.2">
      <c r="AG5598"/>
      <c r="AM5598" s="11"/>
    </row>
    <row r="5599" spans="33:39" x14ac:dyDescent="0.2">
      <c r="AG5599"/>
      <c r="AM5599" s="11"/>
    </row>
    <row r="5600" spans="33:39" x14ac:dyDescent="0.2">
      <c r="AG5600"/>
      <c r="AM5600" s="11"/>
    </row>
    <row r="5601" spans="33:39" x14ac:dyDescent="0.2">
      <c r="AG5601"/>
      <c r="AM5601" s="11"/>
    </row>
    <row r="5602" spans="33:39" x14ac:dyDescent="0.2">
      <c r="AG5602"/>
      <c r="AM5602" s="11"/>
    </row>
    <row r="5603" spans="33:39" x14ac:dyDescent="0.2">
      <c r="AG5603"/>
      <c r="AM5603" s="11"/>
    </row>
    <row r="5604" spans="33:39" x14ac:dyDescent="0.2">
      <c r="AG5604"/>
      <c r="AM5604" s="11"/>
    </row>
    <row r="5605" spans="33:39" x14ac:dyDescent="0.2">
      <c r="AG5605"/>
      <c r="AM5605" s="11"/>
    </row>
    <row r="5606" spans="33:39" x14ac:dyDescent="0.2">
      <c r="AG5606"/>
      <c r="AM5606" s="11"/>
    </row>
    <row r="5607" spans="33:39" x14ac:dyDescent="0.2">
      <c r="AG5607"/>
      <c r="AM5607" s="11"/>
    </row>
    <row r="5608" spans="33:39" x14ac:dyDescent="0.2">
      <c r="AG5608"/>
      <c r="AM5608" s="11"/>
    </row>
    <row r="5609" spans="33:39" x14ac:dyDescent="0.2">
      <c r="AG5609"/>
      <c r="AM5609" s="11"/>
    </row>
    <row r="5610" spans="33:39" x14ac:dyDescent="0.2">
      <c r="AG5610"/>
      <c r="AM5610" s="11"/>
    </row>
    <row r="5611" spans="33:39" x14ac:dyDescent="0.2">
      <c r="AG5611"/>
      <c r="AM5611" s="11"/>
    </row>
    <row r="5612" spans="33:39" x14ac:dyDescent="0.2">
      <c r="AG5612"/>
      <c r="AM5612" s="11"/>
    </row>
    <row r="5613" spans="33:39" x14ac:dyDescent="0.2">
      <c r="AG5613"/>
      <c r="AM5613" s="11"/>
    </row>
    <row r="5614" spans="33:39" x14ac:dyDescent="0.2">
      <c r="AG5614"/>
      <c r="AM5614" s="11"/>
    </row>
    <row r="5615" spans="33:39" x14ac:dyDescent="0.2">
      <c r="AG5615"/>
      <c r="AM5615" s="11"/>
    </row>
    <row r="5616" spans="33:39" x14ac:dyDescent="0.2">
      <c r="AG5616"/>
      <c r="AM5616" s="11"/>
    </row>
    <row r="5617" spans="33:39" x14ac:dyDescent="0.2">
      <c r="AG5617"/>
      <c r="AM5617" s="11"/>
    </row>
    <row r="5618" spans="33:39" x14ac:dyDescent="0.2">
      <c r="AG5618"/>
      <c r="AM5618" s="11"/>
    </row>
    <row r="5619" spans="33:39" x14ac:dyDescent="0.2">
      <c r="AG5619"/>
      <c r="AM5619" s="11"/>
    </row>
    <row r="5620" spans="33:39" x14ac:dyDescent="0.2">
      <c r="AG5620"/>
      <c r="AM5620" s="11"/>
    </row>
    <row r="5621" spans="33:39" x14ac:dyDescent="0.2">
      <c r="AG5621"/>
      <c r="AM5621" s="11"/>
    </row>
    <row r="5622" spans="33:39" x14ac:dyDescent="0.2">
      <c r="AG5622"/>
      <c r="AM5622" s="11"/>
    </row>
    <row r="5623" spans="33:39" x14ac:dyDescent="0.2">
      <c r="AG5623"/>
      <c r="AM5623" s="11"/>
    </row>
    <row r="5624" spans="33:39" x14ac:dyDescent="0.2">
      <c r="AG5624"/>
      <c r="AM5624" s="11"/>
    </row>
    <row r="5625" spans="33:39" x14ac:dyDescent="0.2">
      <c r="AG5625"/>
      <c r="AM5625" s="11"/>
    </row>
    <row r="5626" spans="33:39" x14ac:dyDescent="0.2">
      <c r="AG5626"/>
      <c r="AM5626" s="11"/>
    </row>
    <row r="5627" spans="33:39" x14ac:dyDescent="0.2">
      <c r="AG5627"/>
      <c r="AM5627" s="11"/>
    </row>
    <row r="5628" spans="33:39" x14ac:dyDescent="0.2">
      <c r="AG5628"/>
      <c r="AM5628" s="11"/>
    </row>
    <row r="5629" spans="33:39" x14ac:dyDescent="0.2">
      <c r="AG5629"/>
      <c r="AM5629" s="11"/>
    </row>
    <row r="5630" spans="33:39" x14ac:dyDescent="0.2">
      <c r="AG5630"/>
      <c r="AM5630" s="11"/>
    </row>
    <row r="5631" spans="33:39" x14ac:dyDescent="0.2">
      <c r="AG5631"/>
      <c r="AM5631" s="11"/>
    </row>
    <row r="5632" spans="33:39" x14ac:dyDescent="0.2">
      <c r="AG5632"/>
      <c r="AM5632" s="11"/>
    </row>
    <row r="5633" spans="33:39" x14ac:dyDescent="0.2">
      <c r="AG5633"/>
      <c r="AM5633" s="11"/>
    </row>
    <row r="5634" spans="33:39" x14ac:dyDescent="0.2">
      <c r="AG5634"/>
      <c r="AM5634" s="11"/>
    </row>
    <row r="5635" spans="33:39" x14ac:dyDescent="0.2">
      <c r="AG5635"/>
      <c r="AM5635" s="11"/>
    </row>
    <row r="5636" spans="33:39" x14ac:dyDescent="0.2">
      <c r="AG5636"/>
      <c r="AM5636" s="11"/>
    </row>
    <row r="5637" spans="33:39" x14ac:dyDescent="0.2">
      <c r="AG5637"/>
      <c r="AM5637" s="11"/>
    </row>
    <row r="5638" spans="33:39" x14ac:dyDescent="0.2">
      <c r="AG5638"/>
      <c r="AM5638" s="11"/>
    </row>
    <row r="5639" spans="33:39" x14ac:dyDescent="0.2">
      <c r="AG5639"/>
      <c r="AM5639" s="11"/>
    </row>
    <row r="5640" spans="33:39" x14ac:dyDescent="0.2">
      <c r="AG5640"/>
      <c r="AM5640" s="11"/>
    </row>
    <row r="5641" spans="33:39" x14ac:dyDescent="0.2">
      <c r="AG5641"/>
      <c r="AM5641" s="11"/>
    </row>
    <row r="5642" spans="33:39" x14ac:dyDescent="0.2">
      <c r="AG5642"/>
      <c r="AM5642" s="11"/>
    </row>
    <row r="5643" spans="33:39" x14ac:dyDescent="0.2">
      <c r="AG5643"/>
      <c r="AM5643" s="11"/>
    </row>
    <row r="5644" spans="33:39" x14ac:dyDescent="0.2">
      <c r="AG5644"/>
      <c r="AM5644" s="11"/>
    </row>
    <row r="5645" spans="33:39" x14ac:dyDescent="0.2">
      <c r="AG5645"/>
      <c r="AM5645" s="11"/>
    </row>
    <row r="5646" spans="33:39" x14ac:dyDescent="0.2">
      <c r="AG5646"/>
      <c r="AM5646" s="11"/>
    </row>
    <row r="5647" spans="33:39" x14ac:dyDescent="0.2">
      <c r="AG5647"/>
      <c r="AM5647" s="11"/>
    </row>
    <row r="5648" spans="33:39" x14ac:dyDescent="0.2">
      <c r="AG5648"/>
      <c r="AM5648" s="11"/>
    </row>
    <row r="5649" spans="33:39" x14ac:dyDescent="0.2">
      <c r="AG5649"/>
      <c r="AM5649" s="11"/>
    </row>
    <row r="5650" spans="33:39" x14ac:dyDescent="0.2">
      <c r="AG5650"/>
      <c r="AM5650" s="11"/>
    </row>
    <row r="5651" spans="33:39" x14ac:dyDescent="0.2">
      <c r="AG5651"/>
      <c r="AM5651" s="11"/>
    </row>
    <row r="5652" spans="33:39" x14ac:dyDescent="0.2">
      <c r="AG5652"/>
      <c r="AM5652" s="11"/>
    </row>
    <row r="5653" spans="33:39" x14ac:dyDescent="0.2">
      <c r="AG5653"/>
      <c r="AM5653" s="11"/>
    </row>
    <row r="5654" spans="33:39" x14ac:dyDescent="0.2">
      <c r="AG5654"/>
      <c r="AM5654" s="11"/>
    </row>
    <row r="5655" spans="33:39" x14ac:dyDescent="0.2">
      <c r="AG5655"/>
      <c r="AM5655" s="11"/>
    </row>
    <row r="5656" spans="33:39" x14ac:dyDescent="0.2">
      <c r="AG5656"/>
      <c r="AM5656" s="11"/>
    </row>
    <row r="5657" spans="33:39" x14ac:dyDescent="0.2">
      <c r="AG5657"/>
      <c r="AM5657" s="11"/>
    </row>
    <row r="5658" spans="33:39" x14ac:dyDescent="0.2">
      <c r="AG5658"/>
      <c r="AM5658" s="11"/>
    </row>
    <row r="5659" spans="33:39" x14ac:dyDescent="0.2">
      <c r="AG5659"/>
      <c r="AM5659" s="11"/>
    </row>
    <row r="5660" spans="33:39" x14ac:dyDescent="0.2">
      <c r="AG5660"/>
      <c r="AM5660" s="11"/>
    </row>
    <row r="5661" spans="33:39" x14ac:dyDescent="0.2">
      <c r="AG5661"/>
      <c r="AM5661" s="11"/>
    </row>
    <row r="5662" spans="33:39" x14ac:dyDescent="0.2">
      <c r="AG5662"/>
      <c r="AM5662" s="11"/>
    </row>
    <row r="5663" spans="33:39" x14ac:dyDescent="0.2">
      <c r="AG5663"/>
      <c r="AM5663" s="11"/>
    </row>
    <row r="5664" spans="33:39" x14ac:dyDescent="0.2">
      <c r="AG5664"/>
      <c r="AM5664" s="11"/>
    </row>
    <row r="5665" spans="33:39" x14ac:dyDescent="0.2">
      <c r="AG5665"/>
      <c r="AM5665" s="11"/>
    </row>
    <row r="5666" spans="33:39" x14ac:dyDescent="0.2">
      <c r="AG5666"/>
      <c r="AM5666" s="11"/>
    </row>
    <row r="5667" spans="33:39" x14ac:dyDescent="0.2">
      <c r="AG5667"/>
      <c r="AM5667" s="11"/>
    </row>
    <row r="5668" spans="33:39" x14ac:dyDescent="0.2">
      <c r="AG5668"/>
      <c r="AM5668" s="11"/>
    </row>
    <row r="5669" spans="33:39" x14ac:dyDescent="0.2">
      <c r="AG5669"/>
      <c r="AM5669" s="11"/>
    </row>
    <row r="5670" spans="33:39" x14ac:dyDescent="0.2">
      <c r="AG5670"/>
      <c r="AM5670" s="11"/>
    </row>
    <row r="5671" spans="33:39" x14ac:dyDescent="0.2">
      <c r="AG5671"/>
      <c r="AM5671" s="11"/>
    </row>
    <row r="5672" spans="33:39" x14ac:dyDescent="0.2">
      <c r="AG5672"/>
      <c r="AM5672" s="11"/>
    </row>
    <row r="5673" spans="33:39" x14ac:dyDescent="0.2">
      <c r="AG5673"/>
      <c r="AM5673" s="11"/>
    </row>
    <row r="5674" spans="33:39" x14ac:dyDescent="0.2">
      <c r="AG5674"/>
      <c r="AM5674" s="11"/>
    </row>
    <row r="5675" spans="33:39" x14ac:dyDescent="0.2">
      <c r="AG5675"/>
      <c r="AM5675" s="11"/>
    </row>
    <row r="5676" spans="33:39" x14ac:dyDescent="0.2">
      <c r="AG5676"/>
      <c r="AM5676" s="11"/>
    </row>
    <row r="5677" spans="33:39" x14ac:dyDescent="0.2">
      <c r="AG5677"/>
      <c r="AM5677" s="11"/>
    </row>
    <row r="5678" spans="33:39" x14ac:dyDescent="0.2">
      <c r="AG5678"/>
      <c r="AM5678" s="11"/>
    </row>
    <row r="5679" spans="33:39" x14ac:dyDescent="0.2">
      <c r="AG5679"/>
      <c r="AM5679" s="11"/>
    </row>
    <row r="5680" spans="33:39" x14ac:dyDescent="0.2">
      <c r="AG5680"/>
      <c r="AM5680" s="11"/>
    </row>
    <row r="5681" spans="33:39" x14ac:dyDescent="0.2">
      <c r="AG5681"/>
      <c r="AM5681" s="11"/>
    </row>
    <row r="5682" spans="33:39" x14ac:dyDescent="0.2">
      <c r="AG5682"/>
      <c r="AM5682" s="11"/>
    </row>
    <row r="5683" spans="33:39" x14ac:dyDescent="0.2">
      <c r="AG5683"/>
      <c r="AM5683" s="11"/>
    </row>
    <row r="5684" spans="33:39" x14ac:dyDescent="0.2">
      <c r="AG5684"/>
      <c r="AM5684" s="11"/>
    </row>
    <row r="5685" spans="33:39" x14ac:dyDescent="0.2">
      <c r="AG5685"/>
      <c r="AM5685" s="11"/>
    </row>
    <row r="5686" spans="33:39" x14ac:dyDescent="0.2">
      <c r="AG5686"/>
      <c r="AM5686" s="11"/>
    </row>
    <row r="5687" spans="33:39" x14ac:dyDescent="0.2">
      <c r="AG5687"/>
      <c r="AM5687" s="11"/>
    </row>
    <row r="5688" spans="33:39" x14ac:dyDescent="0.2">
      <c r="AG5688"/>
      <c r="AM5688" s="11"/>
    </row>
    <row r="5689" spans="33:39" x14ac:dyDescent="0.2">
      <c r="AG5689"/>
      <c r="AM5689" s="11"/>
    </row>
    <row r="5690" spans="33:39" x14ac:dyDescent="0.2">
      <c r="AG5690"/>
      <c r="AM5690" s="11"/>
    </row>
    <row r="5691" spans="33:39" x14ac:dyDescent="0.2">
      <c r="AG5691"/>
      <c r="AM5691" s="11"/>
    </row>
    <row r="5692" spans="33:39" x14ac:dyDescent="0.2">
      <c r="AG5692"/>
      <c r="AM5692" s="11"/>
    </row>
    <row r="5693" spans="33:39" x14ac:dyDescent="0.2">
      <c r="AG5693"/>
      <c r="AM5693" s="11"/>
    </row>
    <row r="5694" spans="33:39" x14ac:dyDescent="0.2">
      <c r="AG5694"/>
      <c r="AM5694" s="11"/>
    </row>
    <row r="5695" spans="33:39" x14ac:dyDescent="0.2">
      <c r="AG5695"/>
      <c r="AM5695" s="11"/>
    </row>
    <row r="5696" spans="33:39" x14ac:dyDescent="0.2">
      <c r="AG5696"/>
      <c r="AM5696" s="11"/>
    </row>
    <row r="5697" spans="33:39" x14ac:dyDescent="0.2">
      <c r="AG5697"/>
      <c r="AM5697" s="11"/>
    </row>
    <row r="5698" spans="33:39" x14ac:dyDescent="0.2">
      <c r="AG5698"/>
      <c r="AM5698" s="11"/>
    </row>
    <row r="5699" spans="33:39" x14ac:dyDescent="0.2">
      <c r="AG5699"/>
      <c r="AM5699" s="11"/>
    </row>
    <row r="5700" spans="33:39" x14ac:dyDescent="0.2">
      <c r="AG5700"/>
      <c r="AM5700" s="11"/>
    </row>
    <row r="5701" spans="33:39" x14ac:dyDescent="0.2">
      <c r="AG5701"/>
      <c r="AM5701" s="11"/>
    </row>
    <row r="5702" spans="33:39" x14ac:dyDescent="0.2">
      <c r="AG5702"/>
      <c r="AM5702" s="11"/>
    </row>
    <row r="5703" spans="33:39" x14ac:dyDescent="0.2">
      <c r="AG5703"/>
      <c r="AM5703" s="11"/>
    </row>
    <row r="5704" spans="33:39" x14ac:dyDescent="0.2">
      <c r="AG5704"/>
      <c r="AM5704" s="11"/>
    </row>
    <row r="5705" spans="33:39" x14ac:dyDescent="0.2">
      <c r="AG5705"/>
      <c r="AM5705" s="11"/>
    </row>
    <row r="5706" spans="33:39" x14ac:dyDescent="0.2">
      <c r="AG5706"/>
      <c r="AM5706" s="11"/>
    </row>
    <row r="5707" spans="33:39" x14ac:dyDescent="0.2">
      <c r="AG5707"/>
      <c r="AM5707" s="11"/>
    </row>
    <row r="5708" spans="33:39" x14ac:dyDescent="0.2">
      <c r="AG5708"/>
      <c r="AM5708" s="11"/>
    </row>
    <row r="5709" spans="33:39" x14ac:dyDescent="0.2">
      <c r="AG5709"/>
      <c r="AM5709" s="11"/>
    </row>
    <row r="5710" spans="33:39" x14ac:dyDescent="0.2">
      <c r="AG5710"/>
      <c r="AM5710" s="11"/>
    </row>
    <row r="5711" spans="33:39" x14ac:dyDescent="0.2">
      <c r="AG5711"/>
      <c r="AM5711" s="11"/>
    </row>
    <row r="5712" spans="33:39" x14ac:dyDescent="0.2">
      <c r="AG5712"/>
      <c r="AM5712" s="11"/>
    </row>
    <row r="5713" spans="33:39" x14ac:dyDescent="0.2">
      <c r="AG5713"/>
      <c r="AM5713" s="11"/>
    </row>
    <row r="5714" spans="33:39" x14ac:dyDescent="0.2">
      <c r="AG5714"/>
      <c r="AM5714" s="11"/>
    </row>
    <row r="5715" spans="33:39" x14ac:dyDescent="0.2">
      <c r="AG5715"/>
      <c r="AM5715" s="11"/>
    </row>
    <row r="5716" spans="33:39" x14ac:dyDescent="0.2">
      <c r="AG5716"/>
      <c r="AM5716" s="11"/>
    </row>
    <row r="5717" spans="33:39" x14ac:dyDescent="0.2">
      <c r="AG5717"/>
      <c r="AM5717" s="11"/>
    </row>
    <row r="5718" spans="33:39" x14ac:dyDescent="0.2">
      <c r="AG5718"/>
      <c r="AM5718" s="11"/>
    </row>
    <row r="5719" spans="33:39" x14ac:dyDescent="0.2">
      <c r="AG5719"/>
      <c r="AM5719" s="11"/>
    </row>
    <row r="5720" spans="33:39" x14ac:dyDescent="0.2">
      <c r="AG5720"/>
      <c r="AM5720" s="11"/>
    </row>
    <row r="5721" spans="33:39" x14ac:dyDescent="0.2">
      <c r="AG5721"/>
      <c r="AM5721" s="11"/>
    </row>
    <row r="5722" spans="33:39" x14ac:dyDescent="0.2">
      <c r="AG5722"/>
      <c r="AM5722" s="11"/>
    </row>
    <row r="5723" spans="33:39" x14ac:dyDescent="0.2">
      <c r="AG5723"/>
      <c r="AM5723" s="11"/>
    </row>
    <row r="5724" spans="33:39" x14ac:dyDescent="0.2">
      <c r="AG5724"/>
      <c r="AM5724" s="11"/>
    </row>
    <row r="5725" spans="33:39" x14ac:dyDescent="0.2">
      <c r="AG5725"/>
      <c r="AM5725" s="11"/>
    </row>
    <row r="5726" spans="33:39" x14ac:dyDescent="0.2">
      <c r="AG5726"/>
      <c r="AM5726" s="11"/>
    </row>
    <row r="5727" spans="33:39" x14ac:dyDescent="0.2">
      <c r="AG5727"/>
      <c r="AM5727" s="11"/>
    </row>
    <row r="5728" spans="33:39" x14ac:dyDescent="0.2">
      <c r="AG5728"/>
      <c r="AM5728" s="11"/>
    </row>
    <row r="5729" spans="33:39" x14ac:dyDescent="0.2">
      <c r="AG5729"/>
      <c r="AM5729" s="11"/>
    </row>
    <row r="5730" spans="33:39" x14ac:dyDescent="0.2">
      <c r="AG5730"/>
      <c r="AM5730" s="11"/>
    </row>
    <row r="5731" spans="33:39" x14ac:dyDescent="0.2">
      <c r="AG5731"/>
      <c r="AM5731" s="11"/>
    </row>
    <row r="5732" spans="33:39" x14ac:dyDescent="0.2">
      <c r="AG5732"/>
      <c r="AM5732" s="11"/>
    </row>
    <row r="5733" spans="33:39" x14ac:dyDescent="0.2">
      <c r="AG5733"/>
      <c r="AM5733" s="11"/>
    </row>
    <row r="5734" spans="33:39" x14ac:dyDescent="0.2">
      <c r="AG5734"/>
      <c r="AM5734" s="11"/>
    </row>
    <row r="5735" spans="33:39" x14ac:dyDescent="0.2">
      <c r="AG5735"/>
      <c r="AM5735" s="11"/>
    </row>
    <row r="5736" spans="33:39" x14ac:dyDescent="0.2">
      <c r="AG5736"/>
      <c r="AM5736" s="11"/>
    </row>
    <row r="5737" spans="33:39" x14ac:dyDescent="0.2">
      <c r="AG5737"/>
      <c r="AM5737" s="11"/>
    </row>
    <row r="5738" spans="33:39" x14ac:dyDescent="0.2">
      <c r="AG5738"/>
      <c r="AM5738" s="11"/>
    </row>
    <row r="5739" spans="33:39" x14ac:dyDescent="0.2">
      <c r="AG5739"/>
      <c r="AM5739" s="11"/>
    </row>
    <row r="5740" spans="33:39" x14ac:dyDescent="0.2">
      <c r="AG5740"/>
      <c r="AM5740" s="11"/>
    </row>
    <row r="5741" spans="33:39" x14ac:dyDescent="0.2">
      <c r="AG5741"/>
      <c r="AM5741" s="11"/>
    </row>
    <row r="5742" spans="33:39" x14ac:dyDescent="0.2">
      <c r="AG5742"/>
      <c r="AM5742" s="11"/>
    </row>
    <row r="5743" spans="33:39" x14ac:dyDescent="0.2">
      <c r="AG5743"/>
      <c r="AM5743" s="11"/>
    </row>
    <row r="5744" spans="33:39" x14ac:dyDescent="0.2">
      <c r="AG5744"/>
      <c r="AM5744" s="11"/>
    </row>
    <row r="5745" spans="33:39" x14ac:dyDescent="0.2">
      <c r="AG5745"/>
      <c r="AM5745" s="11"/>
    </row>
    <row r="5746" spans="33:39" x14ac:dyDescent="0.2">
      <c r="AG5746"/>
      <c r="AM5746" s="11"/>
    </row>
    <row r="5747" spans="33:39" x14ac:dyDescent="0.2">
      <c r="AG5747"/>
      <c r="AM5747" s="11"/>
    </row>
    <row r="5748" spans="33:39" x14ac:dyDescent="0.2">
      <c r="AG5748"/>
      <c r="AM5748" s="11"/>
    </row>
    <row r="5749" spans="33:39" x14ac:dyDescent="0.2">
      <c r="AG5749"/>
      <c r="AM5749" s="11"/>
    </row>
    <row r="5750" spans="33:39" x14ac:dyDescent="0.2">
      <c r="AG5750"/>
      <c r="AM5750" s="11"/>
    </row>
    <row r="5751" spans="33:39" x14ac:dyDescent="0.2">
      <c r="AG5751"/>
      <c r="AM5751" s="11"/>
    </row>
    <row r="5752" spans="33:39" x14ac:dyDescent="0.2">
      <c r="AG5752"/>
      <c r="AM5752" s="11"/>
    </row>
    <row r="5753" spans="33:39" x14ac:dyDescent="0.2">
      <c r="AG5753"/>
      <c r="AM5753" s="11"/>
    </row>
    <row r="5754" spans="33:39" x14ac:dyDescent="0.2">
      <c r="AG5754"/>
      <c r="AM5754" s="11"/>
    </row>
    <row r="5755" spans="33:39" x14ac:dyDescent="0.2">
      <c r="AG5755"/>
      <c r="AM5755" s="11"/>
    </row>
    <row r="5756" spans="33:39" x14ac:dyDescent="0.2">
      <c r="AG5756"/>
      <c r="AM5756" s="11"/>
    </row>
    <row r="5757" spans="33:39" x14ac:dyDescent="0.2">
      <c r="AG5757"/>
      <c r="AM5757" s="11"/>
    </row>
    <row r="5758" spans="33:39" x14ac:dyDescent="0.2">
      <c r="AG5758"/>
      <c r="AM5758" s="11"/>
    </row>
    <row r="5759" spans="33:39" x14ac:dyDescent="0.2">
      <c r="AG5759"/>
      <c r="AM5759" s="11"/>
    </row>
    <row r="5760" spans="33:39" x14ac:dyDescent="0.2">
      <c r="AG5760"/>
      <c r="AM5760" s="11"/>
    </row>
    <row r="5761" spans="33:39" x14ac:dyDescent="0.2">
      <c r="AG5761"/>
      <c r="AM5761" s="11"/>
    </row>
    <row r="5762" spans="33:39" x14ac:dyDescent="0.2">
      <c r="AG5762"/>
      <c r="AM5762" s="11"/>
    </row>
    <row r="5763" spans="33:39" x14ac:dyDescent="0.2">
      <c r="AG5763"/>
      <c r="AM5763" s="11"/>
    </row>
    <row r="5764" spans="33:39" x14ac:dyDescent="0.2">
      <c r="AG5764"/>
      <c r="AM5764" s="11"/>
    </row>
    <row r="5765" spans="33:39" x14ac:dyDescent="0.2">
      <c r="AG5765"/>
      <c r="AM5765" s="11"/>
    </row>
    <row r="5766" spans="33:39" x14ac:dyDescent="0.2">
      <c r="AG5766"/>
      <c r="AM5766" s="11"/>
    </row>
    <row r="5767" spans="33:39" x14ac:dyDescent="0.2">
      <c r="AG5767"/>
      <c r="AM5767" s="11"/>
    </row>
    <row r="5768" spans="33:39" x14ac:dyDescent="0.2">
      <c r="AG5768"/>
      <c r="AM5768" s="11"/>
    </row>
    <row r="5769" spans="33:39" x14ac:dyDescent="0.2">
      <c r="AG5769"/>
      <c r="AM5769" s="11"/>
    </row>
    <row r="5770" spans="33:39" x14ac:dyDescent="0.2">
      <c r="AG5770"/>
      <c r="AM5770" s="11"/>
    </row>
    <row r="5771" spans="33:39" x14ac:dyDescent="0.2">
      <c r="AG5771"/>
      <c r="AM5771" s="11"/>
    </row>
    <row r="5772" spans="33:39" x14ac:dyDescent="0.2">
      <c r="AG5772"/>
      <c r="AM5772" s="11"/>
    </row>
    <row r="5773" spans="33:39" x14ac:dyDescent="0.2">
      <c r="AG5773"/>
      <c r="AM5773" s="11"/>
    </row>
    <row r="5774" spans="33:39" x14ac:dyDescent="0.2">
      <c r="AG5774"/>
      <c r="AM5774" s="11"/>
    </row>
    <row r="5775" spans="33:39" x14ac:dyDescent="0.2">
      <c r="AG5775"/>
      <c r="AM5775" s="11"/>
    </row>
    <row r="5776" spans="33:39" x14ac:dyDescent="0.2">
      <c r="AG5776"/>
      <c r="AM5776" s="11"/>
    </row>
    <row r="5777" spans="33:39" x14ac:dyDescent="0.2">
      <c r="AG5777"/>
      <c r="AM5777" s="11"/>
    </row>
    <row r="5778" spans="33:39" x14ac:dyDescent="0.2">
      <c r="AG5778"/>
      <c r="AM5778" s="11"/>
    </row>
    <row r="5779" spans="33:39" x14ac:dyDescent="0.2">
      <c r="AG5779"/>
      <c r="AM5779" s="11"/>
    </row>
    <row r="5780" spans="33:39" x14ac:dyDescent="0.2">
      <c r="AG5780"/>
      <c r="AM5780" s="11"/>
    </row>
    <row r="5781" spans="33:39" x14ac:dyDescent="0.2">
      <c r="AG5781"/>
      <c r="AM5781" s="11"/>
    </row>
    <row r="5782" spans="33:39" x14ac:dyDescent="0.2">
      <c r="AG5782"/>
      <c r="AM5782" s="11"/>
    </row>
    <row r="5783" spans="33:39" x14ac:dyDescent="0.2">
      <c r="AG5783"/>
      <c r="AM5783" s="11"/>
    </row>
    <row r="5784" spans="33:39" x14ac:dyDescent="0.2">
      <c r="AG5784"/>
      <c r="AM5784" s="11"/>
    </row>
    <row r="5785" spans="33:39" x14ac:dyDescent="0.2">
      <c r="AG5785"/>
      <c r="AM5785" s="11"/>
    </row>
    <row r="5786" spans="33:39" x14ac:dyDescent="0.2">
      <c r="AG5786"/>
      <c r="AM5786" s="11"/>
    </row>
    <row r="5787" spans="33:39" x14ac:dyDescent="0.2">
      <c r="AG5787"/>
      <c r="AM5787" s="11"/>
    </row>
    <row r="5788" spans="33:39" x14ac:dyDescent="0.2">
      <c r="AG5788"/>
      <c r="AM5788" s="11"/>
    </row>
    <row r="5789" spans="33:39" x14ac:dyDescent="0.2">
      <c r="AG5789"/>
      <c r="AM5789" s="11"/>
    </row>
    <row r="5790" spans="33:39" x14ac:dyDescent="0.2">
      <c r="AG5790"/>
      <c r="AM5790" s="11"/>
    </row>
    <row r="5791" spans="33:39" x14ac:dyDescent="0.2">
      <c r="AG5791"/>
      <c r="AM5791" s="11"/>
    </row>
    <row r="5792" spans="33:39" x14ac:dyDescent="0.2">
      <c r="AG5792"/>
      <c r="AM5792" s="11"/>
    </row>
    <row r="5793" spans="33:39" x14ac:dyDescent="0.2">
      <c r="AG5793"/>
      <c r="AM5793" s="11"/>
    </row>
    <row r="5794" spans="33:39" x14ac:dyDescent="0.2">
      <c r="AG5794"/>
      <c r="AM5794" s="11"/>
    </row>
    <row r="5795" spans="33:39" x14ac:dyDescent="0.2">
      <c r="AG5795"/>
      <c r="AM5795" s="11"/>
    </row>
    <row r="5796" spans="33:39" x14ac:dyDescent="0.2">
      <c r="AG5796"/>
      <c r="AM5796" s="11"/>
    </row>
    <row r="5797" spans="33:39" x14ac:dyDescent="0.2">
      <c r="AG5797"/>
      <c r="AM5797" s="11"/>
    </row>
    <row r="5798" spans="33:39" x14ac:dyDescent="0.2">
      <c r="AG5798"/>
      <c r="AM5798" s="11"/>
    </row>
    <row r="5799" spans="33:39" x14ac:dyDescent="0.2">
      <c r="AG5799"/>
      <c r="AM5799" s="11"/>
    </row>
    <row r="5800" spans="33:39" x14ac:dyDescent="0.2">
      <c r="AG5800"/>
      <c r="AM5800" s="11"/>
    </row>
    <row r="5801" spans="33:39" x14ac:dyDescent="0.2">
      <c r="AG5801"/>
      <c r="AM5801" s="11"/>
    </row>
    <row r="5802" spans="33:39" x14ac:dyDescent="0.2">
      <c r="AG5802"/>
      <c r="AM5802" s="11"/>
    </row>
    <row r="5803" spans="33:39" x14ac:dyDescent="0.2">
      <c r="AG5803"/>
      <c r="AM5803" s="11"/>
    </row>
    <row r="5804" spans="33:39" x14ac:dyDescent="0.2">
      <c r="AG5804"/>
      <c r="AM5804" s="11"/>
    </row>
    <row r="5805" spans="33:39" x14ac:dyDescent="0.2">
      <c r="AG5805"/>
      <c r="AM5805" s="11"/>
    </row>
    <row r="5806" spans="33:39" x14ac:dyDescent="0.2">
      <c r="AG5806"/>
      <c r="AM5806" s="11"/>
    </row>
    <row r="5807" spans="33:39" x14ac:dyDescent="0.2">
      <c r="AG5807"/>
      <c r="AM5807" s="11"/>
    </row>
    <row r="5808" spans="33:39" x14ac:dyDescent="0.2">
      <c r="AG5808"/>
      <c r="AM5808" s="11"/>
    </row>
    <row r="5809" spans="33:39" x14ac:dyDescent="0.2">
      <c r="AG5809"/>
      <c r="AM5809" s="11"/>
    </row>
    <row r="5810" spans="33:39" x14ac:dyDescent="0.2">
      <c r="AG5810"/>
      <c r="AM5810" s="11"/>
    </row>
    <row r="5811" spans="33:39" x14ac:dyDescent="0.2">
      <c r="AG5811"/>
      <c r="AM5811" s="11"/>
    </row>
    <row r="5812" spans="33:39" x14ac:dyDescent="0.2">
      <c r="AG5812"/>
      <c r="AM5812" s="11"/>
    </row>
    <row r="5813" spans="33:39" x14ac:dyDescent="0.2">
      <c r="AG5813"/>
      <c r="AM5813" s="11"/>
    </row>
    <row r="5814" spans="33:39" x14ac:dyDescent="0.2">
      <c r="AG5814"/>
      <c r="AM5814" s="11"/>
    </row>
    <row r="5815" spans="33:39" x14ac:dyDescent="0.2">
      <c r="AG5815"/>
      <c r="AM5815" s="11"/>
    </row>
    <row r="5816" spans="33:39" x14ac:dyDescent="0.2">
      <c r="AG5816"/>
      <c r="AM5816" s="11"/>
    </row>
    <row r="5817" spans="33:39" x14ac:dyDescent="0.2">
      <c r="AG5817"/>
      <c r="AM5817" s="11"/>
    </row>
    <row r="5818" spans="33:39" x14ac:dyDescent="0.2">
      <c r="AG5818"/>
      <c r="AM5818" s="11"/>
    </row>
    <row r="5819" spans="33:39" x14ac:dyDescent="0.2">
      <c r="AG5819"/>
      <c r="AM5819" s="11"/>
    </row>
    <row r="5820" spans="33:39" x14ac:dyDescent="0.2">
      <c r="AG5820"/>
      <c r="AM5820" s="11"/>
    </row>
    <row r="5821" spans="33:39" x14ac:dyDescent="0.2">
      <c r="AG5821"/>
      <c r="AM5821" s="11"/>
    </row>
    <row r="5822" spans="33:39" x14ac:dyDescent="0.2">
      <c r="AG5822"/>
      <c r="AM5822" s="11"/>
    </row>
    <row r="5823" spans="33:39" x14ac:dyDescent="0.2">
      <c r="AG5823"/>
      <c r="AM5823" s="11"/>
    </row>
    <row r="5824" spans="33:39" x14ac:dyDescent="0.2">
      <c r="AG5824"/>
      <c r="AM5824" s="11"/>
    </row>
    <row r="5825" spans="33:39" x14ac:dyDescent="0.2">
      <c r="AG5825"/>
      <c r="AM5825" s="11"/>
    </row>
    <row r="5826" spans="33:39" x14ac:dyDescent="0.2">
      <c r="AG5826"/>
      <c r="AM5826" s="11"/>
    </row>
    <row r="5827" spans="33:39" x14ac:dyDescent="0.2">
      <c r="AG5827"/>
      <c r="AM5827" s="11"/>
    </row>
    <row r="5828" spans="33:39" x14ac:dyDescent="0.2">
      <c r="AG5828"/>
      <c r="AM5828" s="11"/>
    </row>
    <row r="5829" spans="33:39" x14ac:dyDescent="0.2">
      <c r="AG5829"/>
      <c r="AM5829" s="11"/>
    </row>
    <row r="5830" spans="33:39" x14ac:dyDescent="0.2">
      <c r="AG5830"/>
      <c r="AM5830" s="11"/>
    </row>
    <row r="5831" spans="33:39" x14ac:dyDescent="0.2">
      <c r="AG5831"/>
      <c r="AM5831" s="11"/>
    </row>
    <row r="5832" spans="33:39" x14ac:dyDescent="0.2">
      <c r="AG5832"/>
      <c r="AM5832" s="11"/>
    </row>
    <row r="5833" spans="33:39" x14ac:dyDescent="0.2">
      <c r="AG5833"/>
      <c r="AM5833" s="11"/>
    </row>
    <row r="5834" spans="33:39" x14ac:dyDescent="0.2">
      <c r="AG5834"/>
      <c r="AM5834" s="11"/>
    </row>
    <row r="5835" spans="33:39" x14ac:dyDescent="0.2">
      <c r="AG5835"/>
      <c r="AM5835" s="11"/>
    </row>
    <row r="5836" spans="33:39" x14ac:dyDescent="0.2">
      <c r="AG5836"/>
      <c r="AM5836" s="11"/>
    </row>
    <row r="5837" spans="33:39" x14ac:dyDescent="0.2">
      <c r="AG5837"/>
      <c r="AM5837" s="11"/>
    </row>
    <row r="5838" spans="33:39" x14ac:dyDescent="0.2">
      <c r="AG5838"/>
      <c r="AM5838" s="11"/>
    </row>
    <row r="5839" spans="33:39" x14ac:dyDescent="0.2">
      <c r="AG5839"/>
      <c r="AM5839" s="11"/>
    </row>
    <row r="5840" spans="33:39" x14ac:dyDescent="0.2">
      <c r="AG5840"/>
      <c r="AM5840" s="11"/>
    </row>
    <row r="5841" spans="33:39" x14ac:dyDescent="0.2">
      <c r="AG5841"/>
      <c r="AM5841" s="11"/>
    </row>
    <row r="5842" spans="33:39" x14ac:dyDescent="0.2">
      <c r="AG5842"/>
      <c r="AM5842" s="11"/>
    </row>
    <row r="5843" spans="33:39" x14ac:dyDescent="0.2">
      <c r="AG5843"/>
      <c r="AM5843" s="11"/>
    </row>
    <row r="5844" spans="33:39" x14ac:dyDescent="0.2">
      <c r="AG5844"/>
      <c r="AM5844" s="11"/>
    </row>
    <row r="5845" spans="33:39" x14ac:dyDescent="0.2">
      <c r="AG5845"/>
      <c r="AM5845" s="11"/>
    </row>
    <row r="5846" spans="33:39" x14ac:dyDescent="0.2">
      <c r="AG5846"/>
      <c r="AM5846" s="11"/>
    </row>
    <row r="5847" spans="33:39" x14ac:dyDescent="0.2">
      <c r="AG5847"/>
      <c r="AM5847" s="11"/>
    </row>
    <row r="5848" spans="33:39" x14ac:dyDescent="0.2">
      <c r="AG5848"/>
      <c r="AM5848" s="11"/>
    </row>
    <row r="5849" spans="33:39" x14ac:dyDescent="0.2">
      <c r="AG5849"/>
      <c r="AM5849" s="11"/>
    </row>
    <row r="5850" spans="33:39" x14ac:dyDescent="0.2">
      <c r="AG5850"/>
      <c r="AM5850" s="11"/>
    </row>
    <row r="5851" spans="33:39" x14ac:dyDescent="0.2">
      <c r="AG5851"/>
      <c r="AM5851" s="11"/>
    </row>
    <row r="5852" spans="33:39" x14ac:dyDescent="0.2">
      <c r="AG5852"/>
      <c r="AM5852" s="11"/>
    </row>
    <row r="5853" spans="33:39" x14ac:dyDescent="0.2">
      <c r="AG5853"/>
      <c r="AM5853" s="11"/>
    </row>
    <row r="5854" spans="33:39" x14ac:dyDescent="0.2">
      <c r="AG5854"/>
      <c r="AM5854" s="11"/>
    </row>
    <row r="5855" spans="33:39" x14ac:dyDescent="0.2">
      <c r="AG5855"/>
      <c r="AM5855" s="11"/>
    </row>
    <row r="5856" spans="33:39" x14ac:dyDescent="0.2">
      <c r="AG5856"/>
      <c r="AM5856" s="11"/>
    </row>
    <row r="5857" spans="33:39" x14ac:dyDescent="0.2">
      <c r="AG5857"/>
      <c r="AM5857" s="11"/>
    </row>
    <row r="5858" spans="33:39" x14ac:dyDescent="0.2">
      <c r="AG5858"/>
      <c r="AM5858" s="11"/>
    </row>
    <row r="5859" spans="33:39" x14ac:dyDescent="0.2">
      <c r="AG5859"/>
      <c r="AM5859" s="11"/>
    </row>
    <row r="5860" spans="33:39" x14ac:dyDescent="0.2">
      <c r="AG5860"/>
      <c r="AM5860" s="11"/>
    </row>
    <row r="5861" spans="33:39" x14ac:dyDescent="0.2">
      <c r="AG5861"/>
      <c r="AM5861" s="11"/>
    </row>
    <row r="5862" spans="33:39" x14ac:dyDescent="0.2">
      <c r="AG5862"/>
      <c r="AM5862" s="11"/>
    </row>
    <row r="5863" spans="33:39" x14ac:dyDescent="0.2">
      <c r="AG5863"/>
      <c r="AM5863" s="11"/>
    </row>
    <row r="5864" spans="33:39" x14ac:dyDescent="0.2">
      <c r="AG5864"/>
      <c r="AM5864" s="11"/>
    </row>
    <row r="5865" spans="33:39" x14ac:dyDescent="0.2">
      <c r="AG5865"/>
      <c r="AM5865" s="11"/>
    </row>
    <row r="5866" spans="33:39" x14ac:dyDescent="0.2">
      <c r="AG5866"/>
      <c r="AM5866" s="11"/>
    </row>
    <row r="5867" spans="33:39" x14ac:dyDescent="0.2">
      <c r="AG5867"/>
      <c r="AM5867" s="11"/>
    </row>
    <row r="5868" spans="33:39" x14ac:dyDescent="0.2">
      <c r="AG5868"/>
      <c r="AM5868" s="11"/>
    </row>
    <row r="5869" spans="33:39" x14ac:dyDescent="0.2">
      <c r="AG5869"/>
      <c r="AM5869" s="11"/>
    </row>
    <row r="5870" spans="33:39" x14ac:dyDescent="0.2">
      <c r="AG5870"/>
      <c r="AM5870" s="11"/>
    </row>
    <row r="5871" spans="33:39" x14ac:dyDescent="0.2">
      <c r="AG5871"/>
      <c r="AM5871" s="11"/>
    </row>
    <row r="5872" spans="33:39" x14ac:dyDescent="0.2">
      <c r="AG5872"/>
      <c r="AM5872" s="11"/>
    </row>
    <row r="5873" spans="33:39" x14ac:dyDescent="0.2">
      <c r="AG5873"/>
      <c r="AM5873" s="11"/>
    </row>
    <row r="5874" spans="33:39" x14ac:dyDescent="0.2">
      <c r="AG5874"/>
      <c r="AM5874" s="11"/>
    </row>
    <row r="5875" spans="33:39" x14ac:dyDescent="0.2">
      <c r="AG5875"/>
      <c r="AM5875" s="11"/>
    </row>
    <row r="5876" spans="33:39" x14ac:dyDescent="0.2">
      <c r="AG5876"/>
      <c r="AM5876" s="11"/>
    </row>
    <row r="5877" spans="33:39" x14ac:dyDescent="0.2">
      <c r="AG5877"/>
      <c r="AM5877" s="11"/>
    </row>
    <row r="5878" spans="33:39" x14ac:dyDescent="0.2">
      <c r="AG5878"/>
      <c r="AM5878" s="11"/>
    </row>
    <row r="5879" spans="33:39" x14ac:dyDescent="0.2">
      <c r="AG5879"/>
      <c r="AM5879" s="11"/>
    </row>
    <row r="5880" spans="33:39" x14ac:dyDescent="0.2">
      <c r="AG5880"/>
      <c r="AM5880" s="11"/>
    </row>
    <row r="5881" spans="33:39" x14ac:dyDescent="0.2">
      <c r="AG5881"/>
      <c r="AM5881" s="11"/>
    </row>
    <row r="5882" spans="33:39" x14ac:dyDescent="0.2">
      <c r="AG5882"/>
      <c r="AM5882" s="11"/>
    </row>
    <row r="5883" spans="33:39" x14ac:dyDescent="0.2">
      <c r="AG5883"/>
      <c r="AM5883" s="11"/>
    </row>
    <row r="5884" spans="33:39" x14ac:dyDescent="0.2">
      <c r="AG5884"/>
      <c r="AM5884" s="11"/>
    </row>
    <row r="5885" spans="33:39" x14ac:dyDescent="0.2">
      <c r="AG5885"/>
      <c r="AM5885" s="11"/>
    </row>
    <row r="5886" spans="33:39" x14ac:dyDescent="0.2">
      <c r="AG5886"/>
      <c r="AM5886" s="11"/>
    </row>
    <row r="5887" spans="33:39" x14ac:dyDescent="0.2">
      <c r="AG5887"/>
      <c r="AM5887" s="11"/>
    </row>
    <row r="5888" spans="33:39" x14ac:dyDescent="0.2">
      <c r="AG5888"/>
      <c r="AM5888" s="11"/>
    </row>
    <row r="5889" spans="33:39" x14ac:dyDescent="0.2">
      <c r="AG5889"/>
      <c r="AM5889" s="11"/>
    </row>
    <row r="5890" spans="33:39" x14ac:dyDescent="0.2">
      <c r="AG5890"/>
      <c r="AM5890" s="11"/>
    </row>
    <row r="5891" spans="33:39" x14ac:dyDescent="0.2">
      <c r="AG5891"/>
      <c r="AM5891" s="11"/>
    </row>
    <row r="5892" spans="33:39" x14ac:dyDescent="0.2">
      <c r="AG5892"/>
      <c r="AM5892" s="11"/>
    </row>
    <row r="5893" spans="33:39" x14ac:dyDescent="0.2">
      <c r="AG5893"/>
      <c r="AM5893" s="11"/>
    </row>
    <row r="5894" spans="33:39" x14ac:dyDescent="0.2">
      <c r="AG5894"/>
      <c r="AM5894" s="11"/>
    </row>
    <row r="5895" spans="33:39" x14ac:dyDescent="0.2">
      <c r="AG5895"/>
      <c r="AM5895" s="11"/>
    </row>
    <row r="5896" spans="33:39" x14ac:dyDescent="0.2">
      <c r="AG5896"/>
      <c r="AM5896" s="11"/>
    </row>
    <row r="5897" spans="33:39" x14ac:dyDescent="0.2">
      <c r="AG5897"/>
      <c r="AM5897" s="11"/>
    </row>
    <row r="5898" spans="33:39" x14ac:dyDescent="0.2">
      <c r="AG5898"/>
      <c r="AM5898" s="11"/>
    </row>
    <row r="5899" spans="33:39" x14ac:dyDescent="0.2">
      <c r="AG5899"/>
      <c r="AM5899" s="11"/>
    </row>
    <row r="5900" spans="33:39" x14ac:dyDescent="0.2">
      <c r="AG5900"/>
      <c r="AM5900" s="11"/>
    </row>
    <row r="5901" spans="33:39" x14ac:dyDescent="0.2">
      <c r="AG5901"/>
      <c r="AM5901" s="11"/>
    </row>
    <row r="5902" spans="33:39" x14ac:dyDescent="0.2">
      <c r="AG5902"/>
      <c r="AM5902" s="11"/>
    </row>
    <row r="5903" spans="33:39" x14ac:dyDescent="0.2">
      <c r="AG5903"/>
      <c r="AM5903" s="11"/>
    </row>
    <row r="5904" spans="33:39" x14ac:dyDescent="0.2">
      <c r="AG5904"/>
      <c r="AM5904" s="11"/>
    </row>
    <row r="5905" spans="33:39" x14ac:dyDescent="0.2">
      <c r="AG5905"/>
      <c r="AM5905" s="11"/>
    </row>
    <row r="5906" spans="33:39" x14ac:dyDescent="0.2">
      <c r="AG5906"/>
      <c r="AM5906" s="11"/>
    </row>
    <row r="5907" spans="33:39" x14ac:dyDescent="0.2">
      <c r="AG5907"/>
      <c r="AM5907" s="11"/>
    </row>
    <row r="5908" spans="33:39" x14ac:dyDescent="0.2">
      <c r="AG5908"/>
      <c r="AM5908" s="11"/>
    </row>
    <row r="5909" spans="33:39" x14ac:dyDescent="0.2">
      <c r="AG5909"/>
      <c r="AM5909" s="11"/>
    </row>
    <row r="5910" spans="33:39" x14ac:dyDescent="0.2">
      <c r="AG5910"/>
      <c r="AM5910" s="11"/>
    </row>
    <row r="5911" spans="33:39" x14ac:dyDescent="0.2">
      <c r="AG5911"/>
      <c r="AM5911" s="11"/>
    </row>
    <row r="5912" spans="33:39" x14ac:dyDescent="0.2">
      <c r="AG5912"/>
      <c r="AM5912" s="11"/>
    </row>
    <row r="5913" spans="33:39" x14ac:dyDescent="0.2">
      <c r="AG5913"/>
      <c r="AM5913" s="11"/>
    </row>
    <row r="5914" spans="33:39" x14ac:dyDescent="0.2">
      <c r="AG5914"/>
      <c r="AM5914" s="11"/>
    </row>
    <row r="5915" spans="33:39" x14ac:dyDescent="0.2">
      <c r="AG5915"/>
      <c r="AM5915" s="11"/>
    </row>
    <row r="5916" spans="33:39" x14ac:dyDescent="0.2">
      <c r="AG5916"/>
      <c r="AM5916" s="11"/>
    </row>
    <row r="5917" spans="33:39" x14ac:dyDescent="0.2">
      <c r="AG5917"/>
      <c r="AM5917" s="11"/>
    </row>
    <row r="5918" spans="33:39" x14ac:dyDescent="0.2">
      <c r="AG5918"/>
      <c r="AM5918" s="11"/>
    </row>
    <row r="5919" spans="33:39" x14ac:dyDescent="0.2">
      <c r="AG5919"/>
      <c r="AM5919" s="11"/>
    </row>
    <row r="5920" spans="33:39" x14ac:dyDescent="0.2">
      <c r="AG5920"/>
      <c r="AM5920" s="11"/>
    </row>
    <row r="5921" spans="33:39" x14ac:dyDescent="0.2">
      <c r="AG5921"/>
      <c r="AM5921" s="11"/>
    </row>
    <row r="5922" spans="33:39" x14ac:dyDescent="0.2">
      <c r="AG5922"/>
      <c r="AM5922" s="11"/>
    </row>
    <row r="5923" spans="33:39" x14ac:dyDescent="0.2">
      <c r="AG5923"/>
      <c r="AM5923" s="11"/>
    </row>
    <row r="5924" spans="33:39" x14ac:dyDescent="0.2">
      <c r="AG5924"/>
      <c r="AM5924" s="11"/>
    </row>
    <row r="5925" spans="33:39" x14ac:dyDescent="0.2">
      <c r="AG5925"/>
      <c r="AM5925" s="11"/>
    </row>
    <row r="5926" spans="33:39" x14ac:dyDescent="0.2">
      <c r="AG5926"/>
      <c r="AM5926" s="11"/>
    </row>
    <row r="5927" spans="33:39" x14ac:dyDescent="0.2">
      <c r="AG5927"/>
      <c r="AM5927" s="11"/>
    </row>
    <row r="5928" spans="33:39" x14ac:dyDescent="0.2">
      <c r="AG5928"/>
      <c r="AM5928" s="11"/>
    </row>
    <row r="5929" spans="33:39" x14ac:dyDescent="0.2">
      <c r="AG5929"/>
      <c r="AM5929" s="11"/>
    </row>
    <row r="5930" spans="33:39" x14ac:dyDescent="0.2">
      <c r="AG5930"/>
      <c r="AM5930" s="11"/>
    </row>
    <row r="5931" spans="33:39" x14ac:dyDescent="0.2">
      <c r="AG5931"/>
      <c r="AM5931" s="11"/>
    </row>
    <row r="5932" spans="33:39" x14ac:dyDescent="0.2">
      <c r="AG5932"/>
      <c r="AM5932" s="11"/>
    </row>
    <row r="5933" spans="33:39" x14ac:dyDescent="0.2">
      <c r="AG5933"/>
      <c r="AM5933" s="11"/>
    </row>
    <row r="5934" spans="33:39" x14ac:dyDescent="0.2">
      <c r="AG5934"/>
      <c r="AM5934" s="11"/>
    </row>
    <row r="5935" spans="33:39" x14ac:dyDescent="0.2">
      <c r="AG5935"/>
      <c r="AM5935" s="11"/>
    </row>
    <row r="5936" spans="33:39" x14ac:dyDescent="0.2">
      <c r="AG5936"/>
      <c r="AM5936" s="11"/>
    </row>
    <row r="5937" spans="33:39" x14ac:dyDescent="0.2">
      <c r="AG5937"/>
      <c r="AM5937" s="11"/>
    </row>
    <row r="5938" spans="33:39" x14ac:dyDescent="0.2">
      <c r="AG5938"/>
      <c r="AM5938" s="11"/>
    </row>
    <row r="5939" spans="33:39" x14ac:dyDescent="0.2">
      <c r="AG5939"/>
      <c r="AM5939" s="11"/>
    </row>
    <row r="5940" spans="33:39" x14ac:dyDescent="0.2">
      <c r="AG5940"/>
      <c r="AM5940" s="11"/>
    </row>
    <row r="5941" spans="33:39" x14ac:dyDescent="0.2">
      <c r="AG5941"/>
      <c r="AM5941" s="11"/>
    </row>
    <row r="5942" spans="33:39" x14ac:dyDescent="0.2">
      <c r="AG5942"/>
      <c r="AM5942" s="11"/>
    </row>
    <row r="5943" spans="33:39" x14ac:dyDescent="0.2">
      <c r="AG5943"/>
      <c r="AM5943" s="11"/>
    </row>
    <row r="5944" spans="33:39" x14ac:dyDescent="0.2">
      <c r="AG5944"/>
      <c r="AM5944" s="11"/>
    </row>
    <row r="5945" spans="33:39" x14ac:dyDescent="0.2">
      <c r="AG5945"/>
      <c r="AM5945" s="11"/>
    </row>
    <row r="5946" spans="33:39" x14ac:dyDescent="0.2">
      <c r="AG5946"/>
      <c r="AM5946" s="11"/>
    </row>
    <row r="5947" spans="33:39" x14ac:dyDescent="0.2">
      <c r="AG5947"/>
      <c r="AM5947" s="11"/>
    </row>
    <row r="5948" spans="33:39" x14ac:dyDescent="0.2">
      <c r="AG5948"/>
      <c r="AM5948" s="11"/>
    </row>
    <row r="5949" spans="33:39" x14ac:dyDescent="0.2">
      <c r="AG5949"/>
      <c r="AM5949" s="11"/>
    </row>
    <row r="5950" spans="33:39" x14ac:dyDescent="0.2">
      <c r="AG5950"/>
      <c r="AM5950" s="11"/>
    </row>
    <row r="5951" spans="33:39" x14ac:dyDescent="0.2">
      <c r="AG5951"/>
      <c r="AM5951" s="11"/>
    </row>
    <row r="5952" spans="33:39" x14ac:dyDescent="0.2">
      <c r="AG5952"/>
      <c r="AM5952" s="11"/>
    </row>
    <row r="5953" spans="33:39" x14ac:dyDescent="0.2">
      <c r="AG5953"/>
      <c r="AM5953" s="11"/>
    </row>
    <row r="5954" spans="33:39" x14ac:dyDescent="0.2">
      <c r="AG5954"/>
      <c r="AM5954" s="11"/>
    </row>
    <row r="5955" spans="33:39" x14ac:dyDescent="0.2">
      <c r="AG5955"/>
      <c r="AM5955" s="11"/>
    </row>
    <row r="5956" spans="33:39" x14ac:dyDescent="0.2">
      <c r="AG5956"/>
      <c r="AM5956" s="11"/>
    </row>
    <row r="5957" spans="33:39" x14ac:dyDescent="0.2">
      <c r="AG5957"/>
      <c r="AM5957" s="11"/>
    </row>
    <row r="5958" spans="33:39" x14ac:dyDescent="0.2">
      <c r="AG5958"/>
      <c r="AM5958" s="11"/>
    </row>
    <row r="5959" spans="33:39" x14ac:dyDescent="0.2">
      <c r="AG5959"/>
      <c r="AM5959" s="11"/>
    </row>
    <row r="5960" spans="33:39" x14ac:dyDescent="0.2">
      <c r="AG5960"/>
      <c r="AM5960" s="11"/>
    </row>
    <row r="5961" spans="33:39" x14ac:dyDescent="0.2">
      <c r="AG5961"/>
      <c r="AM5961" s="11"/>
    </row>
    <row r="5962" spans="33:39" x14ac:dyDescent="0.2">
      <c r="AG5962"/>
      <c r="AM5962" s="11"/>
    </row>
    <row r="5963" spans="33:39" x14ac:dyDescent="0.2">
      <c r="AG5963"/>
      <c r="AM5963" s="11"/>
    </row>
    <row r="5964" spans="33:39" x14ac:dyDescent="0.2">
      <c r="AG5964"/>
      <c r="AM5964" s="11"/>
    </row>
    <row r="5965" spans="33:39" x14ac:dyDescent="0.2">
      <c r="AG5965"/>
      <c r="AM5965" s="11"/>
    </row>
    <row r="5966" spans="33:39" x14ac:dyDescent="0.2">
      <c r="AG5966"/>
      <c r="AM5966" s="11"/>
    </row>
    <row r="5967" spans="33:39" x14ac:dyDescent="0.2">
      <c r="AG5967"/>
      <c r="AM5967" s="11"/>
    </row>
    <row r="5968" spans="33:39" x14ac:dyDescent="0.2">
      <c r="AG5968"/>
      <c r="AM5968" s="11"/>
    </row>
    <row r="5969" spans="33:39" x14ac:dyDescent="0.2">
      <c r="AG5969"/>
      <c r="AM5969" s="11"/>
    </row>
    <row r="5970" spans="33:39" x14ac:dyDescent="0.2">
      <c r="AG5970"/>
      <c r="AM5970" s="11"/>
    </row>
    <row r="5971" spans="33:39" x14ac:dyDescent="0.2">
      <c r="AG5971"/>
      <c r="AM5971" s="11"/>
    </row>
    <row r="5972" spans="33:39" x14ac:dyDescent="0.2">
      <c r="AG5972"/>
      <c r="AM5972" s="11"/>
    </row>
    <row r="5973" spans="33:39" x14ac:dyDescent="0.2">
      <c r="AG5973"/>
      <c r="AM5973" s="11"/>
    </row>
    <row r="5974" spans="33:39" x14ac:dyDescent="0.2">
      <c r="AG5974"/>
      <c r="AM5974" s="11"/>
    </row>
    <row r="5975" spans="33:39" x14ac:dyDescent="0.2">
      <c r="AG5975"/>
      <c r="AM5975" s="11"/>
    </row>
    <row r="5976" spans="33:39" x14ac:dyDescent="0.2">
      <c r="AG5976"/>
      <c r="AM5976" s="11"/>
    </row>
    <row r="5977" spans="33:39" x14ac:dyDescent="0.2">
      <c r="AG5977"/>
      <c r="AM5977" s="11"/>
    </row>
    <row r="5978" spans="33:39" x14ac:dyDescent="0.2">
      <c r="AG5978"/>
      <c r="AM5978" s="11"/>
    </row>
    <row r="5979" spans="33:39" x14ac:dyDescent="0.2">
      <c r="AG5979"/>
      <c r="AM5979" s="11"/>
    </row>
    <row r="5980" spans="33:39" x14ac:dyDescent="0.2">
      <c r="AG5980"/>
      <c r="AM5980" s="11"/>
    </row>
    <row r="5981" spans="33:39" x14ac:dyDescent="0.2">
      <c r="AG5981"/>
      <c r="AM5981" s="11"/>
    </row>
    <row r="5982" spans="33:39" x14ac:dyDescent="0.2">
      <c r="AG5982"/>
      <c r="AM5982" s="11"/>
    </row>
    <row r="5983" spans="33:39" x14ac:dyDescent="0.2">
      <c r="AG5983"/>
      <c r="AM5983" s="11"/>
    </row>
    <row r="5984" spans="33:39" x14ac:dyDescent="0.2">
      <c r="AG5984"/>
      <c r="AM5984" s="11"/>
    </row>
    <row r="5985" spans="33:39" x14ac:dyDescent="0.2">
      <c r="AG5985"/>
      <c r="AM5985" s="11"/>
    </row>
    <row r="5986" spans="33:39" x14ac:dyDescent="0.2">
      <c r="AG5986"/>
      <c r="AM5986" s="11"/>
    </row>
    <row r="5987" spans="33:39" x14ac:dyDescent="0.2">
      <c r="AG5987"/>
      <c r="AM5987" s="11"/>
    </row>
    <row r="5988" spans="33:39" x14ac:dyDescent="0.2">
      <c r="AG5988"/>
      <c r="AM5988" s="11"/>
    </row>
    <row r="5989" spans="33:39" x14ac:dyDescent="0.2">
      <c r="AG5989"/>
      <c r="AM5989" s="11"/>
    </row>
    <row r="5990" spans="33:39" x14ac:dyDescent="0.2">
      <c r="AG5990"/>
      <c r="AM5990" s="11"/>
    </row>
    <row r="5991" spans="33:39" x14ac:dyDescent="0.2">
      <c r="AG5991"/>
      <c r="AM5991" s="11"/>
    </row>
    <row r="5992" spans="33:39" x14ac:dyDescent="0.2">
      <c r="AG5992"/>
      <c r="AM5992" s="11"/>
    </row>
    <row r="5993" spans="33:39" x14ac:dyDescent="0.2">
      <c r="AG5993"/>
      <c r="AM5993" s="11"/>
    </row>
    <row r="5994" spans="33:39" x14ac:dyDescent="0.2">
      <c r="AG5994"/>
      <c r="AM5994" s="11"/>
    </row>
    <row r="5995" spans="33:39" x14ac:dyDescent="0.2">
      <c r="AG5995"/>
      <c r="AM5995" s="11"/>
    </row>
    <row r="5996" spans="33:39" x14ac:dyDescent="0.2">
      <c r="AG5996"/>
      <c r="AM5996" s="11"/>
    </row>
    <row r="5997" spans="33:39" x14ac:dyDescent="0.2">
      <c r="AG5997"/>
      <c r="AM5997" s="11"/>
    </row>
    <row r="5998" spans="33:39" x14ac:dyDescent="0.2">
      <c r="AG5998"/>
      <c r="AM5998" s="11"/>
    </row>
    <row r="5999" spans="33:39" x14ac:dyDescent="0.2">
      <c r="AG5999"/>
      <c r="AM5999" s="11"/>
    </row>
    <row r="6000" spans="33:39" x14ac:dyDescent="0.2">
      <c r="AG6000"/>
      <c r="AM6000" s="11"/>
    </row>
    <row r="6001" spans="33:39" x14ac:dyDescent="0.2">
      <c r="AG6001"/>
      <c r="AM6001" s="11"/>
    </row>
    <row r="6002" spans="33:39" x14ac:dyDescent="0.2">
      <c r="AG6002"/>
      <c r="AM6002" s="11"/>
    </row>
    <row r="6003" spans="33:39" x14ac:dyDescent="0.2">
      <c r="AG6003"/>
      <c r="AM6003" s="11"/>
    </row>
    <row r="6004" spans="33:39" x14ac:dyDescent="0.2">
      <c r="AG6004"/>
      <c r="AM6004" s="11"/>
    </row>
    <row r="6005" spans="33:39" x14ac:dyDescent="0.2">
      <c r="AG6005"/>
      <c r="AM6005" s="11"/>
    </row>
    <row r="6006" spans="33:39" x14ac:dyDescent="0.2">
      <c r="AG6006"/>
      <c r="AM6006" s="11"/>
    </row>
    <row r="6007" spans="33:39" x14ac:dyDescent="0.2">
      <c r="AG6007"/>
      <c r="AM6007" s="11"/>
    </row>
    <row r="6008" spans="33:39" x14ac:dyDescent="0.2">
      <c r="AG6008"/>
      <c r="AM6008" s="11"/>
    </row>
    <row r="6009" spans="33:39" x14ac:dyDescent="0.2">
      <c r="AG6009"/>
      <c r="AM6009" s="11"/>
    </row>
    <row r="6010" spans="33:39" x14ac:dyDescent="0.2">
      <c r="AG6010"/>
      <c r="AM6010" s="11"/>
    </row>
    <row r="6011" spans="33:39" x14ac:dyDescent="0.2">
      <c r="AG6011"/>
      <c r="AM6011" s="11"/>
    </row>
    <row r="6012" spans="33:39" x14ac:dyDescent="0.2">
      <c r="AG6012"/>
      <c r="AM6012" s="11"/>
    </row>
    <row r="6013" spans="33:39" x14ac:dyDescent="0.2">
      <c r="AG6013"/>
      <c r="AM6013" s="11"/>
    </row>
    <row r="6014" spans="33:39" x14ac:dyDescent="0.2">
      <c r="AG6014"/>
      <c r="AM6014" s="11"/>
    </row>
    <row r="6015" spans="33:39" x14ac:dyDescent="0.2">
      <c r="AG6015"/>
      <c r="AM6015" s="11"/>
    </row>
    <row r="6016" spans="33:39" x14ac:dyDescent="0.2">
      <c r="AG6016"/>
      <c r="AM6016" s="11"/>
    </row>
    <row r="6017" spans="33:39" x14ac:dyDescent="0.2">
      <c r="AG6017"/>
      <c r="AM6017" s="11"/>
    </row>
    <row r="6018" spans="33:39" x14ac:dyDescent="0.2">
      <c r="AG6018"/>
      <c r="AM6018" s="11"/>
    </row>
    <row r="6019" spans="33:39" x14ac:dyDescent="0.2">
      <c r="AG6019"/>
      <c r="AM6019" s="11"/>
    </row>
    <row r="6020" spans="33:39" x14ac:dyDescent="0.2">
      <c r="AG6020"/>
      <c r="AM6020" s="11"/>
    </row>
    <row r="6021" spans="33:39" x14ac:dyDescent="0.2">
      <c r="AG6021"/>
      <c r="AM6021" s="11"/>
    </row>
    <row r="6022" spans="33:39" x14ac:dyDescent="0.2">
      <c r="AG6022"/>
      <c r="AM6022" s="11"/>
    </row>
    <row r="6023" spans="33:39" x14ac:dyDescent="0.2">
      <c r="AG6023"/>
      <c r="AM6023" s="11"/>
    </row>
    <row r="6024" spans="33:39" x14ac:dyDescent="0.2">
      <c r="AG6024"/>
      <c r="AM6024" s="11"/>
    </row>
    <row r="6025" spans="33:39" x14ac:dyDescent="0.2">
      <c r="AG6025"/>
      <c r="AM6025" s="11"/>
    </row>
    <row r="6026" spans="33:39" x14ac:dyDescent="0.2">
      <c r="AG6026"/>
      <c r="AM6026" s="11"/>
    </row>
    <row r="6027" spans="33:39" x14ac:dyDescent="0.2">
      <c r="AG6027"/>
      <c r="AM6027" s="11"/>
    </row>
    <row r="6028" spans="33:39" x14ac:dyDescent="0.2">
      <c r="AG6028"/>
      <c r="AM6028" s="11"/>
    </row>
    <row r="6029" spans="33:39" x14ac:dyDescent="0.2">
      <c r="AG6029"/>
      <c r="AM6029" s="11"/>
    </row>
    <row r="6030" spans="33:39" x14ac:dyDescent="0.2">
      <c r="AG6030"/>
      <c r="AM6030" s="11"/>
    </row>
    <row r="6031" spans="33:39" x14ac:dyDescent="0.2">
      <c r="AG6031"/>
      <c r="AM6031" s="11"/>
    </row>
    <row r="6032" spans="33:39" x14ac:dyDescent="0.2">
      <c r="AG6032"/>
      <c r="AM6032" s="11"/>
    </row>
    <row r="6033" spans="33:39" x14ac:dyDescent="0.2">
      <c r="AG6033"/>
      <c r="AM6033" s="11"/>
    </row>
    <row r="6034" spans="33:39" x14ac:dyDescent="0.2">
      <c r="AG6034"/>
      <c r="AM6034" s="11"/>
    </row>
    <row r="6035" spans="33:39" x14ac:dyDescent="0.2">
      <c r="AG6035"/>
      <c r="AM6035" s="11"/>
    </row>
    <row r="6036" spans="33:39" x14ac:dyDescent="0.2">
      <c r="AG6036"/>
      <c r="AM6036" s="11"/>
    </row>
    <row r="6037" spans="33:39" x14ac:dyDescent="0.2">
      <c r="AG6037"/>
      <c r="AM6037" s="11"/>
    </row>
    <row r="6038" spans="33:39" x14ac:dyDescent="0.2">
      <c r="AG6038"/>
      <c r="AM6038" s="11"/>
    </row>
    <row r="6039" spans="33:39" x14ac:dyDescent="0.2">
      <c r="AG6039"/>
      <c r="AM6039" s="11"/>
    </row>
    <row r="6040" spans="33:39" x14ac:dyDescent="0.2">
      <c r="AG6040"/>
      <c r="AM6040" s="11"/>
    </row>
    <row r="6041" spans="33:39" x14ac:dyDescent="0.2">
      <c r="AG6041"/>
      <c r="AM6041" s="11"/>
    </row>
    <row r="6042" spans="33:39" x14ac:dyDescent="0.2">
      <c r="AG6042"/>
      <c r="AM6042" s="11"/>
    </row>
    <row r="6043" spans="33:39" x14ac:dyDescent="0.2">
      <c r="AG6043"/>
      <c r="AM6043" s="11"/>
    </row>
    <row r="6044" spans="33:39" x14ac:dyDescent="0.2">
      <c r="AG6044"/>
      <c r="AM6044" s="11"/>
    </row>
    <row r="6045" spans="33:39" x14ac:dyDescent="0.2">
      <c r="AG6045"/>
      <c r="AM6045" s="11"/>
    </row>
    <row r="6046" spans="33:39" x14ac:dyDescent="0.2">
      <c r="AG6046"/>
      <c r="AM6046" s="11"/>
    </row>
    <row r="6047" spans="33:39" x14ac:dyDescent="0.2">
      <c r="AG6047"/>
      <c r="AM6047" s="11"/>
    </row>
    <row r="6048" spans="33:39" x14ac:dyDescent="0.2">
      <c r="AG6048"/>
      <c r="AM6048" s="11"/>
    </row>
    <row r="6049" spans="33:39" x14ac:dyDescent="0.2">
      <c r="AG6049"/>
      <c r="AM6049" s="11"/>
    </row>
    <row r="6050" spans="33:39" x14ac:dyDescent="0.2">
      <c r="AG6050"/>
      <c r="AM6050" s="11"/>
    </row>
    <row r="6051" spans="33:39" x14ac:dyDescent="0.2">
      <c r="AG6051"/>
      <c r="AM6051" s="11"/>
    </row>
    <row r="6052" spans="33:39" x14ac:dyDescent="0.2">
      <c r="AG6052"/>
      <c r="AM6052" s="11"/>
    </row>
    <row r="6053" spans="33:39" x14ac:dyDescent="0.2">
      <c r="AG6053"/>
      <c r="AM6053" s="11"/>
    </row>
    <row r="6054" spans="33:39" x14ac:dyDescent="0.2">
      <c r="AG6054"/>
      <c r="AM6054" s="11"/>
    </row>
    <row r="6055" spans="33:39" x14ac:dyDescent="0.2">
      <c r="AG6055"/>
      <c r="AM6055" s="11"/>
    </row>
    <row r="6056" spans="33:39" x14ac:dyDescent="0.2">
      <c r="AG6056"/>
      <c r="AM6056" s="11"/>
    </row>
    <row r="6057" spans="33:39" x14ac:dyDescent="0.2">
      <c r="AG6057"/>
      <c r="AM6057" s="11"/>
    </row>
    <row r="6058" spans="33:39" x14ac:dyDescent="0.2">
      <c r="AG6058"/>
      <c r="AM6058" s="11"/>
    </row>
    <row r="6059" spans="33:39" x14ac:dyDescent="0.2">
      <c r="AG6059"/>
      <c r="AM6059" s="11"/>
    </row>
    <row r="6060" spans="33:39" x14ac:dyDescent="0.2">
      <c r="AG6060"/>
      <c r="AM6060" s="11"/>
    </row>
    <row r="6061" spans="33:39" x14ac:dyDescent="0.2">
      <c r="AG6061"/>
      <c r="AM6061" s="11"/>
    </row>
    <row r="6062" spans="33:39" x14ac:dyDescent="0.2">
      <c r="AG6062"/>
      <c r="AM6062" s="11"/>
    </row>
    <row r="6063" spans="33:39" x14ac:dyDescent="0.2">
      <c r="AG6063"/>
      <c r="AM6063" s="11"/>
    </row>
    <row r="6064" spans="33:39" x14ac:dyDescent="0.2">
      <c r="AG6064"/>
      <c r="AM6064" s="11"/>
    </row>
    <row r="6065" spans="33:39" x14ac:dyDescent="0.2">
      <c r="AG6065"/>
      <c r="AM6065" s="11"/>
    </row>
    <row r="6066" spans="33:39" x14ac:dyDescent="0.2">
      <c r="AG6066"/>
      <c r="AM6066" s="11"/>
    </row>
    <row r="6067" spans="33:39" x14ac:dyDescent="0.2">
      <c r="AG6067"/>
      <c r="AM6067" s="11"/>
    </row>
    <row r="6068" spans="33:39" x14ac:dyDescent="0.2">
      <c r="AG6068"/>
      <c r="AM6068" s="11"/>
    </row>
    <row r="6069" spans="33:39" x14ac:dyDescent="0.2">
      <c r="AG6069"/>
      <c r="AM6069" s="11"/>
    </row>
    <row r="6070" spans="33:39" x14ac:dyDescent="0.2">
      <c r="AG6070"/>
      <c r="AM6070" s="11"/>
    </row>
    <row r="6071" spans="33:39" x14ac:dyDescent="0.2">
      <c r="AG6071"/>
      <c r="AM6071" s="11"/>
    </row>
    <row r="6072" spans="33:39" x14ac:dyDescent="0.2">
      <c r="AG6072"/>
      <c r="AM6072" s="11"/>
    </row>
    <row r="6073" spans="33:39" x14ac:dyDescent="0.2">
      <c r="AG6073"/>
      <c r="AM6073" s="11"/>
    </row>
    <row r="6074" spans="33:39" x14ac:dyDescent="0.2">
      <c r="AG6074"/>
      <c r="AM6074" s="11"/>
    </row>
    <row r="6075" spans="33:39" x14ac:dyDescent="0.2">
      <c r="AG6075"/>
      <c r="AM6075" s="11"/>
    </row>
    <row r="6076" spans="33:39" x14ac:dyDescent="0.2">
      <c r="AG6076"/>
      <c r="AM6076" s="11"/>
    </row>
    <row r="6077" spans="33:39" x14ac:dyDescent="0.2">
      <c r="AG6077"/>
      <c r="AM6077" s="11"/>
    </row>
    <row r="6078" spans="33:39" x14ac:dyDescent="0.2">
      <c r="AG6078"/>
      <c r="AM6078" s="11"/>
    </row>
    <row r="6079" spans="33:39" x14ac:dyDescent="0.2">
      <c r="AG6079"/>
      <c r="AM6079" s="11"/>
    </row>
    <row r="6080" spans="33:39" x14ac:dyDescent="0.2">
      <c r="AG6080"/>
      <c r="AM6080" s="11"/>
    </row>
    <row r="6081" spans="33:39" x14ac:dyDescent="0.2">
      <c r="AG6081"/>
      <c r="AM6081" s="11"/>
    </row>
    <row r="6082" spans="33:39" x14ac:dyDescent="0.2">
      <c r="AG6082"/>
      <c r="AM6082" s="11"/>
    </row>
    <row r="6083" spans="33:39" x14ac:dyDescent="0.2">
      <c r="AG6083"/>
      <c r="AM6083" s="11"/>
    </row>
    <row r="6084" spans="33:39" x14ac:dyDescent="0.2">
      <c r="AG6084"/>
      <c r="AM6084" s="11"/>
    </row>
    <row r="6085" spans="33:39" x14ac:dyDescent="0.2">
      <c r="AG6085"/>
      <c r="AM6085" s="11"/>
    </row>
    <row r="6086" spans="33:39" x14ac:dyDescent="0.2">
      <c r="AG6086"/>
      <c r="AM6086" s="11"/>
    </row>
    <row r="6087" spans="33:39" x14ac:dyDescent="0.2">
      <c r="AG6087"/>
      <c r="AM6087" s="11"/>
    </row>
    <row r="6088" spans="33:39" x14ac:dyDescent="0.2">
      <c r="AG6088"/>
      <c r="AM6088" s="11"/>
    </row>
    <row r="6089" spans="33:39" x14ac:dyDescent="0.2">
      <c r="AG6089"/>
      <c r="AM6089" s="11"/>
    </row>
    <row r="6090" spans="33:39" x14ac:dyDescent="0.2">
      <c r="AG6090"/>
      <c r="AM6090" s="11"/>
    </row>
    <row r="6091" spans="33:39" x14ac:dyDescent="0.2">
      <c r="AG6091"/>
      <c r="AM6091" s="11"/>
    </row>
    <row r="6092" spans="33:39" x14ac:dyDescent="0.2">
      <c r="AG6092"/>
      <c r="AM6092" s="11"/>
    </row>
    <row r="6093" spans="33:39" x14ac:dyDescent="0.2">
      <c r="AG6093"/>
      <c r="AM6093" s="11"/>
    </row>
    <row r="6094" spans="33:39" x14ac:dyDescent="0.2">
      <c r="AG6094"/>
      <c r="AM6094" s="11"/>
    </row>
    <row r="6095" spans="33:39" x14ac:dyDescent="0.2">
      <c r="AG6095"/>
      <c r="AM6095" s="11"/>
    </row>
    <row r="6096" spans="33:39" x14ac:dyDescent="0.2">
      <c r="AG6096"/>
      <c r="AM6096" s="11"/>
    </row>
    <row r="6097" spans="33:39" x14ac:dyDescent="0.2">
      <c r="AG6097"/>
      <c r="AM6097" s="11"/>
    </row>
    <row r="6098" spans="33:39" x14ac:dyDescent="0.2">
      <c r="AG6098"/>
      <c r="AM6098" s="11"/>
    </row>
    <row r="6099" spans="33:39" x14ac:dyDescent="0.2">
      <c r="AG6099"/>
      <c r="AM6099" s="11"/>
    </row>
    <row r="6100" spans="33:39" x14ac:dyDescent="0.2">
      <c r="AG6100"/>
      <c r="AM6100" s="11"/>
    </row>
    <row r="6101" spans="33:39" x14ac:dyDescent="0.2">
      <c r="AG6101"/>
      <c r="AM6101" s="11"/>
    </row>
    <row r="6102" spans="33:39" x14ac:dyDescent="0.2">
      <c r="AG6102"/>
      <c r="AM6102" s="11"/>
    </row>
    <row r="6103" spans="33:39" x14ac:dyDescent="0.2">
      <c r="AG6103"/>
      <c r="AM6103" s="11"/>
    </row>
    <row r="6104" spans="33:39" x14ac:dyDescent="0.2">
      <c r="AG6104"/>
      <c r="AM6104" s="11"/>
    </row>
    <row r="6105" spans="33:39" x14ac:dyDescent="0.2">
      <c r="AG6105"/>
      <c r="AM6105" s="11"/>
    </row>
    <row r="6106" spans="33:39" x14ac:dyDescent="0.2">
      <c r="AG6106"/>
      <c r="AM6106" s="11"/>
    </row>
    <row r="6107" spans="33:39" x14ac:dyDescent="0.2">
      <c r="AG6107"/>
      <c r="AM6107" s="11"/>
    </row>
    <row r="6108" spans="33:39" x14ac:dyDescent="0.2">
      <c r="AG6108"/>
      <c r="AM6108" s="11"/>
    </row>
    <row r="6109" spans="33:39" x14ac:dyDescent="0.2">
      <c r="AG6109"/>
      <c r="AM6109" s="11"/>
    </row>
    <row r="6110" spans="33:39" x14ac:dyDescent="0.2">
      <c r="AG6110"/>
      <c r="AM6110" s="11"/>
    </row>
    <row r="6111" spans="33:39" x14ac:dyDescent="0.2">
      <c r="AG6111"/>
      <c r="AM6111" s="11"/>
    </row>
    <row r="6112" spans="33:39" x14ac:dyDescent="0.2">
      <c r="AG6112"/>
      <c r="AM6112" s="11"/>
    </row>
    <row r="6113" spans="33:39" x14ac:dyDescent="0.2">
      <c r="AG6113"/>
      <c r="AM6113" s="11"/>
    </row>
    <row r="6114" spans="33:39" x14ac:dyDescent="0.2">
      <c r="AG6114"/>
      <c r="AM6114" s="11"/>
    </row>
    <row r="6115" spans="33:39" x14ac:dyDescent="0.2">
      <c r="AG6115"/>
      <c r="AM6115" s="11"/>
    </row>
    <row r="6116" spans="33:39" x14ac:dyDescent="0.2">
      <c r="AG6116"/>
      <c r="AM6116" s="11"/>
    </row>
    <row r="6117" spans="33:39" x14ac:dyDescent="0.2">
      <c r="AG6117"/>
      <c r="AM6117" s="11"/>
    </row>
    <row r="6118" spans="33:39" x14ac:dyDescent="0.2">
      <c r="AG6118"/>
      <c r="AM6118" s="11"/>
    </row>
    <row r="6119" spans="33:39" x14ac:dyDescent="0.2">
      <c r="AG6119"/>
      <c r="AM6119" s="11"/>
    </row>
    <row r="6120" spans="33:39" x14ac:dyDescent="0.2">
      <c r="AG6120"/>
      <c r="AM6120" s="11"/>
    </row>
    <row r="6121" spans="33:39" x14ac:dyDescent="0.2">
      <c r="AG6121"/>
      <c r="AM6121" s="11"/>
    </row>
    <row r="6122" spans="33:39" x14ac:dyDescent="0.2">
      <c r="AG6122"/>
      <c r="AM6122" s="11"/>
    </row>
    <row r="6123" spans="33:39" x14ac:dyDescent="0.2">
      <c r="AG6123"/>
      <c r="AM6123" s="11"/>
    </row>
    <row r="6124" spans="33:39" x14ac:dyDescent="0.2">
      <c r="AG6124"/>
      <c r="AM6124" s="11"/>
    </row>
    <row r="6125" spans="33:39" x14ac:dyDescent="0.2">
      <c r="AG6125"/>
      <c r="AM6125" s="11"/>
    </row>
    <row r="6126" spans="33:39" x14ac:dyDescent="0.2">
      <c r="AG6126"/>
      <c r="AM6126" s="11"/>
    </row>
    <row r="6127" spans="33:39" x14ac:dyDescent="0.2">
      <c r="AG6127"/>
      <c r="AM6127" s="11"/>
    </row>
    <row r="6128" spans="33:39" x14ac:dyDescent="0.2">
      <c r="AG6128"/>
      <c r="AM6128" s="11"/>
    </row>
    <row r="6129" spans="33:39" x14ac:dyDescent="0.2">
      <c r="AG6129"/>
      <c r="AM6129" s="11"/>
    </row>
    <row r="6130" spans="33:39" x14ac:dyDescent="0.2">
      <c r="AG6130"/>
      <c r="AM6130" s="11"/>
    </row>
    <row r="6131" spans="33:39" x14ac:dyDescent="0.2">
      <c r="AG6131"/>
      <c r="AM6131" s="11"/>
    </row>
    <row r="6132" spans="33:39" x14ac:dyDescent="0.2">
      <c r="AG6132"/>
      <c r="AM6132" s="11"/>
    </row>
    <row r="6133" spans="33:39" x14ac:dyDescent="0.2">
      <c r="AG6133"/>
      <c r="AM6133" s="11"/>
    </row>
    <row r="6134" spans="33:39" x14ac:dyDescent="0.2">
      <c r="AG6134"/>
      <c r="AM6134" s="11"/>
    </row>
    <row r="6135" spans="33:39" x14ac:dyDescent="0.2">
      <c r="AG6135"/>
      <c r="AM6135" s="11"/>
    </row>
    <row r="6136" spans="33:39" x14ac:dyDescent="0.2">
      <c r="AG6136"/>
      <c r="AM6136" s="11"/>
    </row>
    <row r="6137" spans="33:39" x14ac:dyDescent="0.2">
      <c r="AG6137"/>
      <c r="AM6137" s="11"/>
    </row>
    <row r="6138" spans="33:39" x14ac:dyDescent="0.2">
      <c r="AG6138"/>
      <c r="AM6138" s="11"/>
    </row>
    <row r="6139" spans="33:39" x14ac:dyDescent="0.2">
      <c r="AG6139"/>
      <c r="AM6139" s="11"/>
    </row>
    <row r="6140" spans="33:39" x14ac:dyDescent="0.2">
      <c r="AG6140"/>
      <c r="AM6140" s="11"/>
    </row>
    <row r="6141" spans="33:39" x14ac:dyDescent="0.2">
      <c r="AG6141"/>
      <c r="AM6141" s="11"/>
    </row>
    <row r="6142" spans="33:39" x14ac:dyDescent="0.2">
      <c r="AG6142"/>
      <c r="AM6142" s="11"/>
    </row>
    <row r="6143" spans="33:39" x14ac:dyDescent="0.2">
      <c r="AG6143"/>
      <c r="AM6143" s="11"/>
    </row>
    <row r="6144" spans="33:39" x14ac:dyDescent="0.2">
      <c r="AG6144"/>
      <c r="AM6144" s="11"/>
    </row>
    <row r="6145" spans="33:39" x14ac:dyDescent="0.2">
      <c r="AG6145"/>
      <c r="AM6145" s="11"/>
    </row>
    <row r="6146" spans="33:39" x14ac:dyDescent="0.2">
      <c r="AG6146"/>
      <c r="AM6146" s="11"/>
    </row>
    <row r="6147" spans="33:39" x14ac:dyDescent="0.2">
      <c r="AG6147"/>
      <c r="AM6147" s="11"/>
    </row>
    <row r="6148" spans="33:39" x14ac:dyDescent="0.2">
      <c r="AG6148"/>
      <c r="AM6148" s="11"/>
    </row>
    <row r="6149" spans="33:39" x14ac:dyDescent="0.2">
      <c r="AG6149"/>
      <c r="AM6149" s="11"/>
    </row>
    <row r="6150" spans="33:39" x14ac:dyDescent="0.2">
      <c r="AG6150"/>
      <c r="AM6150" s="11"/>
    </row>
    <row r="6151" spans="33:39" x14ac:dyDescent="0.2">
      <c r="AG6151"/>
      <c r="AM6151" s="11"/>
    </row>
    <row r="6152" spans="33:39" x14ac:dyDescent="0.2">
      <c r="AG6152"/>
      <c r="AM6152" s="11"/>
    </row>
    <row r="6153" spans="33:39" x14ac:dyDescent="0.2">
      <c r="AG6153"/>
      <c r="AM6153" s="11"/>
    </row>
    <row r="6154" spans="33:39" x14ac:dyDescent="0.2">
      <c r="AG6154"/>
      <c r="AM6154" s="11"/>
    </row>
    <row r="6155" spans="33:39" x14ac:dyDescent="0.2">
      <c r="AG6155"/>
      <c r="AM6155" s="11"/>
    </row>
    <row r="6156" spans="33:39" x14ac:dyDescent="0.2">
      <c r="AG6156"/>
      <c r="AM6156" s="11"/>
    </row>
    <row r="6157" spans="33:39" x14ac:dyDescent="0.2">
      <c r="AG6157"/>
      <c r="AM6157" s="11"/>
    </row>
    <row r="6158" spans="33:39" x14ac:dyDescent="0.2">
      <c r="AG6158"/>
      <c r="AM6158" s="11"/>
    </row>
    <row r="6159" spans="33:39" x14ac:dyDescent="0.2">
      <c r="AG6159"/>
      <c r="AM6159" s="11"/>
    </row>
    <row r="6160" spans="33:39" x14ac:dyDescent="0.2">
      <c r="AG6160"/>
      <c r="AM6160" s="11"/>
    </row>
    <row r="6161" spans="33:39" x14ac:dyDescent="0.2">
      <c r="AG6161"/>
      <c r="AM6161" s="11"/>
    </row>
    <row r="6162" spans="33:39" x14ac:dyDescent="0.2">
      <c r="AG6162"/>
      <c r="AM6162" s="11"/>
    </row>
    <row r="6163" spans="33:39" x14ac:dyDescent="0.2">
      <c r="AG6163"/>
      <c r="AM6163" s="11"/>
    </row>
    <row r="6164" spans="33:39" x14ac:dyDescent="0.2">
      <c r="AG6164"/>
      <c r="AM6164" s="11"/>
    </row>
    <row r="6165" spans="33:39" x14ac:dyDescent="0.2">
      <c r="AG6165"/>
      <c r="AM6165" s="11"/>
    </row>
    <row r="6166" spans="33:39" x14ac:dyDescent="0.2">
      <c r="AG6166"/>
      <c r="AM6166" s="11"/>
    </row>
    <row r="6167" spans="33:39" x14ac:dyDescent="0.2">
      <c r="AG6167"/>
      <c r="AM6167" s="11"/>
    </row>
    <row r="6168" spans="33:39" x14ac:dyDescent="0.2">
      <c r="AG6168"/>
      <c r="AM6168" s="11"/>
    </row>
    <row r="6169" spans="33:39" x14ac:dyDescent="0.2">
      <c r="AG6169"/>
      <c r="AM6169" s="11"/>
    </row>
    <row r="6170" spans="33:39" x14ac:dyDescent="0.2">
      <c r="AG6170"/>
      <c r="AM6170" s="11"/>
    </row>
    <row r="6171" spans="33:39" x14ac:dyDescent="0.2">
      <c r="AG6171"/>
      <c r="AM6171" s="11"/>
    </row>
    <row r="6172" spans="33:39" x14ac:dyDescent="0.2">
      <c r="AG6172"/>
      <c r="AM6172" s="11"/>
    </row>
    <row r="6173" spans="33:39" x14ac:dyDescent="0.2">
      <c r="AG6173"/>
      <c r="AM6173" s="11"/>
    </row>
    <row r="6174" spans="33:39" x14ac:dyDescent="0.2">
      <c r="AG6174"/>
      <c r="AM6174" s="11"/>
    </row>
    <row r="6175" spans="33:39" x14ac:dyDescent="0.2">
      <c r="AG6175"/>
      <c r="AM6175" s="11"/>
    </row>
    <row r="6176" spans="33:39" x14ac:dyDescent="0.2">
      <c r="AG6176"/>
      <c r="AM6176" s="11"/>
    </row>
    <row r="6177" spans="33:39" x14ac:dyDescent="0.2">
      <c r="AG6177"/>
      <c r="AM6177" s="11"/>
    </row>
    <row r="6178" spans="33:39" x14ac:dyDescent="0.2">
      <c r="AG6178"/>
      <c r="AM6178" s="11"/>
    </row>
    <row r="6179" spans="33:39" x14ac:dyDescent="0.2">
      <c r="AG6179"/>
      <c r="AM6179" s="11"/>
    </row>
    <row r="6180" spans="33:39" x14ac:dyDescent="0.2">
      <c r="AG6180"/>
      <c r="AM6180" s="11"/>
    </row>
    <row r="6181" spans="33:39" x14ac:dyDescent="0.2">
      <c r="AG6181"/>
      <c r="AM6181" s="11"/>
    </row>
    <row r="6182" spans="33:39" x14ac:dyDescent="0.2">
      <c r="AG6182"/>
      <c r="AM6182" s="11"/>
    </row>
    <row r="6183" spans="33:39" x14ac:dyDescent="0.2">
      <c r="AG6183"/>
      <c r="AM6183" s="11"/>
    </row>
    <row r="6184" spans="33:39" x14ac:dyDescent="0.2">
      <c r="AG6184"/>
      <c r="AM6184" s="11"/>
    </row>
    <row r="6185" spans="33:39" x14ac:dyDescent="0.2">
      <c r="AG6185"/>
      <c r="AM6185" s="11"/>
    </row>
    <row r="6186" spans="33:39" x14ac:dyDescent="0.2">
      <c r="AG6186"/>
      <c r="AM6186" s="11"/>
    </row>
    <row r="6187" spans="33:39" x14ac:dyDescent="0.2">
      <c r="AG6187"/>
      <c r="AM6187" s="11"/>
    </row>
    <row r="6188" spans="33:39" x14ac:dyDescent="0.2">
      <c r="AG6188"/>
      <c r="AM6188" s="11"/>
    </row>
    <row r="6189" spans="33:39" x14ac:dyDescent="0.2">
      <c r="AG6189"/>
      <c r="AM6189" s="11"/>
    </row>
    <row r="6190" spans="33:39" x14ac:dyDescent="0.2">
      <c r="AG6190"/>
      <c r="AM6190" s="11"/>
    </row>
    <row r="6191" spans="33:39" x14ac:dyDescent="0.2">
      <c r="AG6191"/>
      <c r="AM6191" s="11"/>
    </row>
    <row r="6192" spans="33:39" x14ac:dyDescent="0.2">
      <c r="AG6192"/>
      <c r="AM6192" s="11"/>
    </row>
    <row r="6193" spans="33:39" x14ac:dyDescent="0.2">
      <c r="AG6193"/>
      <c r="AM6193" s="11"/>
    </row>
    <row r="6194" spans="33:39" x14ac:dyDescent="0.2">
      <c r="AG6194"/>
      <c r="AM6194" s="11"/>
    </row>
    <row r="6195" spans="33:39" x14ac:dyDescent="0.2">
      <c r="AG6195"/>
      <c r="AM6195" s="11"/>
    </row>
    <row r="6196" spans="33:39" x14ac:dyDescent="0.2">
      <c r="AG6196"/>
      <c r="AM6196" s="11"/>
    </row>
    <row r="6197" spans="33:39" x14ac:dyDescent="0.2">
      <c r="AG6197"/>
      <c r="AM6197" s="11"/>
    </row>
    <row r="6198" spans="33:39" x14ac:dyDescent="0.2">
      <c r="AG6198"/>
      <c r="AM6198" s="11"/>
    </row>
    <row r="6199" spans="33:39" x14ac:dyDescent="0.2">
      <c r="AG6199"/>
      <c r="AM6199" s="11"/>
    </row>
    <row r="6200" spans="33:39" x14ac:dyDescent="0.2">
      <c r="AG6200"/>
      <c r="AM6200" s="11"/>
    </row>
    <row r="6201" spans="33:39" x14ac:dyDescent="0.2">
      <c r="AG6201"/>
      <c r="AM6201" s="11"/>
    </row>
    <row r="6202" spans="33:39" x14ac:dyDescent="0.2">
      <c r="AG6202"/>
      <c r="AM6202" s="11"/>
    </row>
    <row r="6203" spans="33:39" x14ac:dyDescent="0.2">
      <c r="AG6203"/>
      <c r="AM6203" s="11"/>
    </row>
    <row r="6204" spans="33:39" x14ac:dyDescent="0.2">
      <c r="AG6204"/>
      <c r="AM6204" s="11"/>
    </row>
    <row r="6205" spans="33:39" x14ac:dyDescent="0.2">
      <c r="AG6205"/>
      <c r="AM6205" s="11"/>
    </row>
    <row r="6206" spans="33:39" x14ac:dyDescent="0.2">
      <c r="AG6206"/>
      <c r="AM6206" s="11"/>
    </row>
    <row r="6207" spans="33:39" x14ac:dyDescent="0.2">
      <c r="AG6207"/>
      <c r="AM6207" s="11"/>
    </row>
    <row r="6208" spans="33:39" x14ac:dyDescent="0.2">
      <c r="AG6208"/>
      <c r="AM6208" s="11"/>
    </row>
    <row r="6209" spans="33:39" x14ac:dyDescent="0.2">
      <c r="AG6209"/>
      <c r="AM6209" s="11"/>
    </row>
    <row r="6210" spans="33:39" x14ac:dyDescent="0.2">
      <c r="AG6210"/>
      <c r="AM6210" s="11"/>
    </row>
    <row r="6211" spans="33:39" x14ac:dyDescent="0.2">
      <c r="AG6211"/>
      <c r="AM6211" s="11"/>
    </row>
    <row r="6212" spans="33:39" x14ac:dyDescent="0.2">
      <c r="AG6212"/>
      <c r="AM6212" s="11"/>
    </row>
    <row r="6213" spans="33:39" x14ac:dyDescent="0.2">
      <c r="AG6213"/>
      <c r="AM6213" s="11"/>
    </row>
    <row r="6214" spans="33:39" x14ac:dyDescent="0.2">
      <c r="AG6214"/>
      <c r="AM6214" s="11"/>
    </row>
    <row r="6215" spans="33:39" x14ac:dyDescent="0.2">
      <c r="AG6215"/>
      <c r="AM6215" s="11"/>
    </row>
    <row r="6216" spans="33:39" x14ac:dyDescent="0.2">
      <c r="AG6216"/>
      <c r="AM6216" s="11"/>
    </row>
    <row r="6217" spans="33:39" x14ac:dyDescent="0.2">
      <c r="AG6217"/>
      <c r="AM6217" s="11"/>
    </row>
    <row r="6218" spans="33:39" x14ac:dyDescent="0.2">
      <c r="AG6218"/>
      <c r="AM6218" s="11"/>
    </row>
    <row r="6219" spans="33:39" x14ac:dyDescent="0.2">
      <c r="AG6219"/>
      <c r="AM6219" s="11"/>
    </row>
    <row r="6220" spans="33:39" x14ac:dyDescent="0.2">
      <c r="AG6220"/>
      <c r="AM6220" s="11"/>
    </row>
    <row r="6221" spans="33:39" x14ac:dyDescent="0.2">
      <c r="AG6221"/>
      <c r="AM6221" s="11"/>
    </row>
    <row r="6222" spans="33:39" x14ac:dyDescent="0.2">
      <c r="AG6222"/>
      <c r="AM6222" s="11"/>
    </row>
    <row r="6223" spans="33:39" x14ac:dyDescent="0.2">
      <c r="AG6223"/>
      <c r="AM6223" s="11"/>
    </row>
    <row r="6224" spans="33:39" x14ac:dyDescent="0.2">
      <c r="AG6224"/>
      <c r="AM6224" s="11"/>
    </row>
    <row r="6225" spans="33:39" x14ac:dyDescent="0.2">
      <c r="AG6225"/>
      <c r="AM6225" s="11"/>
    </row>
    <row r="6226" spans="33:39" x14ac:dyDescent="0.2">
      <c r="AG6226"/>
      <c r="AM6226" s="11"/>
    </row>
    <row r="6227" spans="33:39" x14ac:dyDescent="0.2">
      <c r="AG6227"/>
      <c r="AM6227" s="11"/>
    </row>
    <row r="6228" spans="33:39" x14ac:dyDescent="0.2">
      <c r="AG6228"/>
      <c r="AM6228" s="11"/>
    </row>
    <row r="6229" spans="33:39" x14ac:dyDescent="0.2">
      <c r="AG6229"/>
      <c r="AM6229" s="11"/>
    </row>
    <row r="6230" spans="33:39" x14ac:dyDescent="0.2">
      <c r="AG6230"/>
      <c r="AM6230" s="11"/>
    </row>
    <row r="6231" spans="33:39" x14ac:dyDescent="0.2">
      <c r="AG6231"/>
      <c r="AM6231" s="11"/>
    </row>
    <row r="6232" spans="33:39" x14ac:dyDescent="0.2">
      <c r="AG6232"/>
      <c r="AM6232" s="11"/>
    </row>
    <row r="6233" spans="33:39" x14ac:dyDescent="0.2">
      <c r="AG6233"/>
      <c r="AM6233" s="11"/>
    </row>
    <row r="6234" spans="33:39" x14ac:dyDescent="0.2">
      <c r="AG6234"/>
      <c r="AM6234" s="11"/>
    </row>
    <row r="6235" spans="33:39" x14ac:dyDescent="0.2">
      <c r="AG6235"/>
      <c r="AM6235" s="11"/>
    </row>
    <row r="6236" spans="33:39" x14ac:dyDescent="0.2">
      <c r="AG6236"/>
      <c r="AM6236" s="11"/>
    </row>
    <row r="6237" spans="33:39" x14ac:dyDescent="0.2">
      <c r="AG6237"/>
      <c r="AM6237" s="11"/>
    </row>
    <row r="6238" spans="33:39" x14ac:dyDescent="0.2">
      <c r="AG6238"/>
      <c r="AM6238" s="11"/>
    </row>
    <row r="6239" spans="33:39" x14ac:dyDescent="0.2">
      <c r="AG6239"/>
      <c r="AM6239" s="11"/>
    </row>
    <row r="6240" spans="33:39" x14ac:dyDescent="0.2">
      <c r="AG6240"/>
      <c r="AM6240" s="11"/>
    </row>
    <row r="6241" spans="33:39" x14ac:dyDescent="0.2">
      <c r="AG6241"/>
      <c r="AM6241" s="11"/>
    </row>
    <row r="6242" spans="33:39" x14ac:dyDescent="0.2">
      <c r="AG6242"/>
      <c r="AM6242" s="11"/>
    </row>
    <row r="6243" spans="33:39" x14ac:dyDescent="0.2">
      <c r="AG6243"/>
      <c r="AM6243" s="11"/>
    </row>
    <row r="6244" spans="33:39" x14ac:dyDescent="0.2">
      <c r="AG6244"/>
      <c r="AM6244" s="11"/>
    </row>
    <row r="6245" spans="33:39" x14ac:dyDescent="0.2">
      <c r="AG6245"/>
      <c r="AM6245" s="11"/>
    </row>
    <row r="6246" spans="33:39" x14ac:dyDescent="0.2">
      <c r="AG6246"/>
      <c r="AM6246" s="11"/>
    </row>
    <row r="6247" spans="33:39" x14ac:dyDescent="0.2">
      <c r="AG6247"/>
      <c r="AM6247" s="11"/>
    </row>
    <row r="6248" spans="33:39" x14ac:dyDescent="0.2">
      <c r="AG6248"/>
      <c r="AM6248" s="11"/>
    </row>
    <row r="6249" spans="33:39" x14ac:dyDescent="0.2">
      <c r="AG6249"/>
      <c r="AM6249" s="11"/>
    </row>
    <row r="6250" spans="33:39" x14ac:dyDescent="0.2">
      <c r="AG6250"/>
      <c r="AM6250" s="11"/>
    </row>
    <row r="6251" spans="33:39" x14ac:dyDescent="0.2">
      <c r="AG6251"/>
      <c r="AM6251" s="11"/>
    </row>
    <row r="6252" spans="33:39" x14ac:dyDescent="0.2">
      <c r="AG6252"/>
      <c r="AM6252" s="11"/>
    </row>
    <row r="6253" spans="33:39" x14ac:dyDescent="0.2">
      <c r="AG6253"/>
      <c r="AM6253" s="11"/>
    </row>
    <row r="6254" spans="33:39" x14ac:dyDescent="0.2">
      <c r="AG6254"/>
      <c r="AM6254" s="11"/>
    </row>
    <row r="6255" spans="33:39" x14ac:dyDescent="0.2">
      <c r="AG6255"/>
      <c r="AM6255" s="11"/>
    </row>
    <row r="6256" spans="33:39" x14ac:dyDescent="0.2">
      <c r="AG6256"/>
      <c r="AM6256" s="11"/>
    </row>
    <row r="6257" spans="33:39" x14ac:dyDescent="0.2">
      <c r="AG6257"/>
      <c r="AM6257" s="11"/>
    </row>
    <row r="6258" spans="33:39" x14ac:dyDescent="0.2">
      <c r="AG6258"/>
      <c r="AM6258" s="11"/>
    </row>
    <row r="6259" spans="33:39" x14ac:dyDescent="0.2">
      <c r="AG6259"/>
      <c r="AM6259" s="11"/>
    </row>
    <row r="6260" spans="33:39" x14ac:dyDescent="0.2">
      <c r="AG6260"/>
      <c r="AM6260" s="11"/>
    </row>
    <row r="6261" spans="33:39" x14ac:dyDescent="0.2">
      <c r="AG6261"/>
      <c r="AM6261" s="11"/>
    </row>
    <row r="6262" spans="33:39" x14ac:dyDescent="0.2">
      <c r="AG6262"/>
      <c r="AM6262" s="11"/>
    </row>
    <row r="6263" spans="33:39" x14ac:dyDescent="0.2">
      <c r="AG6263"/>
      <c r="AM6263" s="11"/>
    </row>
    <row r="6264" spans="33:39" x14ac:dyDescent="0.2">
      <c r="AG6264"/>
      <c r="AM6264" s="11"/>
    </row>
    <row r="6265" spans="33:39" x14ac:dyDescent="0.2">
      <c r="AG6265"/>
      <c r="AM6265" s="11"/>
    </row>
    <row r="6266" spans="33:39" x14ac:dyDescent="0.2">
      <c r="AG6266"/>
      <c r="AM6266" s="11"/>
    </row>
    <row r="6267" spans="33:39" x14ac:dyDescent="0.2">
      <c r="AG6267"/>
      <c r="AM6267" s="11"/>
    </row>
    <row r="6268" spans="33:39" x14ac:dyDescent="0.2">
      <c r="AG6268"/>
      <c r="AM6268" s="11"/>
    </row>
    <row r="6269" spans="33:39" x14ac:dyDescent="0.2">
      <c r="AG6269"/>
      <c r="AM6269" s="11"/>
    </row>
    <row r="6270" spans="33:39" x14ac:dyDescent="0.2">
      <c r="AG6270"/>
      <c r="AM6270" s="11"/>
    </row>
    <row r="6271" spans="33:39" x14ac:dyDescent="0.2">
      <c r="AG6271"/>
      <c r="AM6271" s="11"/>
    </row>
    <row r="6272" spans="33:39" x14ac:dyDescent="0.2">
      <c r="AG6272"/>
      <c r="AM6272" s="11"/>
    </row>
    <row r="6273" spans="33:39" x14ac:dyDescent="0.2">
      <c r="AG6273"/>
      <c r="AM6273" s="11"/>
    </row>
    <row r="6274" spans="33:39" x14ac:dyDescent="0.2">
      <c r="AG6274"/>
      <c r="AM6274" s="11"/>
    </row>
    <row r="6275" spans="33:39" x14ac:dyDescent="0.2">
      <c r="AG6275"/>
      <c r="AM6275" s="11"/>
    </row>
    <row r="6276" spans="33:39" x14ac:dyDescent="0.2">
      <c r="AG6276"/>
      <c r="AM6276" s="11"/>
    </row>
    <row r="6277" spans="33:39" x14ac:dyDescent="0.2">
      <c r="AG6277"/>
      <c r="AM6277" s="11"/>
    </row>
    <row r="6278" spans="33:39" x14ac:dyDescent="0.2">
      <c r="AG6278"/>
      <c r="AM6278" s="11"/>
    </row>
    <row r="6279" spans="33:39" x14ac:dyDescent="0.2">
      <c r="AG6279"/>
      <c r="AM6279" s="11"/>
    </row>
    <row r="6280" spans="33:39" x14ac:dyDescent="0.2">
      <c r="AG6280"/>
      <c r="AM6280" s="11"/>
    </row>
    <row r="6281" spans="33:39" x14ac:dyDescent="0.2">
      <c r="AG6281"/>
      <c r="AM6281" s="11"/>
    </row>
    <row r="6282" spans="33:39" x14ac:dyDescent="0.2">
      <c r="AG6282"/>
      <c r="AM6282" s="11"/>
    </row>
    <row r="6283" spans="33:39" x14ac:dyDescent="0.2">
      <c r="AG6283"/>
      <c r="AM6283" s="11"/>
    </row>
    <row r="6284" spans="33:39" x14ac:dyDescent="0.2">
      <c r="AG6284"/>
      <c r="AM6284" s="11"/>
    </row>
    <row r="6285" spans="33:39" x14ac:dyDescent="0.2">
      <c r="AG6285"/>
      <c r="AM6285" s="11"/>
    </row>
    <row r="6286" spans="33:39" x14ac:dyDescent="0.2">
      <c r="AG6286"/>
      <c r="AM6286" s="11"/>
    </row>
    <row r="6287" spans="33:39" x14ac:dyDescent="0.2">
      <c r="AG6287"/>
      <c r="AM6287" s="11"/>
    </row>
    <row r="6288" spans="33:39" x14ac:dyDescent="0.2">
      <c r="AG6288"/>
      <c r="AM6288" s="11"/>
    </row>
    <row r="6289" spans="33:39" x14ac:dyDescent="0.2">
      <c r="AG6289"/>
      <c r="AM6289" s="11"/>
    </row>
    <row r="6290" spans="33:39" x14ac:dyDescent="0.2">
      <c r="AG6290"/>
      <c r="AM6290" s="11"/>
    </row>
    <row r="6291" spans="33:39" x14ac:dyDescent="0.2">
      <c r="AG6291"/>
      <c r="AM6291" s="11"/>
    </row>
    <row r="6292" spans="33:39" x14ac:dyDescent="0.2">
      <c r="AG6292"/>
      <c r="AM6292" s="11"/>
    </row>
    <row r="6293" spans="33:39" x14ac:dyDescent="0.2">
      <c r="AG6293"/>
      <c r="AM6293" s="11"/>
    </row>
    <row r="6294" spans="33:39" x14ac:dyDescent="0.2">
      <c r="AG6294"/>
      <c r="AM6294" s="11"/>
    </row>
    <row r="6295" spans="33:39" x14ac:dyDescent="0.2">
      <c r="AG6295"/>
      <c r="AM6295" s="11"/>
    </row>
    <row r="6296" spans="33:39" x14ac:dyDescent="0.2">
      <c r="AG6296"/>
      <c r="AM6296" s="11"/>
    </row>
    <row r="6297" spans="33:39" x14ac:dyDescent="0.2">
      <c r="AG6297"/>
      <c r="AM6297" s="11"/>
    </row>
    <row r="6298" spans="33:39" x14ac:dyDescent="0.2">
      <c r="AG6298"/>
      <c r="AM6298" s="11"/>
    </row>
    <row r="6299" spans="33:39" x14ac:dyDescent="0.2">
      <c r="AG6299"/>
      <c r="AM6299" s="11"/>
    </row>
    <row r="6300" spans="33:39" x14ac:dyDescent="0.2">
      <c r="AG6300"/>
      <c r="AM6300" s="11"/>
    </row>
    <row r="6301" spans="33:39" x14ac:dyDescent="0.2">
      <c r="AG6301"/>
      <c r="AM6301" s="11"/>
    </row>
    <row r="6302" spans="33:39" x14ac:dyDescent="0.2">
      <c r="AG6302"/>
      <c r="AM6302" s="11"/>
    </row>
    <row r="6303" spans="33:39" x14ac:dyDescent="0.2">
      <c r="AG6303"/>
      <c r="AM6303" s="11"/>
    </row>
    <row r="6304" spans="33:39" x14ac:dyDescent="0.2">
      <c r="AG6304"/>
      <c r="AM6304" s="11"/>
    </row>
    <row r="6305" spans="33:39" x14ac:dyDescent="0.2">
      <c r="AG6305"/>
      <c r="AM6305" s="11"/>
    </row>
    <row r="6306" spans="33:39" x14ac:dyDescent="0.2">
      <c r="AG6306"/>
      <c r="AM6306" s="11"/>
    </row>
    <row r="6307" spans="33:39" x14ac:dyDescent="0.2">
      <c r="AG6307"/>
      <c r="AM6307" s="11"/>
    </row>
    <row r="6308" spans="33:39" x14ac:dyDescent="0.2">
      <c r="AG6308"/>
      <c r="AM6308" s="11"/>
    </row>
    <row r="6309" spans="33:39" x14ac:dyDescent="0.2">
      <c r="AG6309"/>
      <c r="AM6309" s="11"/>
    </row>
    <row r="6310" spans="33:39" x14ac:dyDescent="0.2">
      <c r="AG6310"/>
      <c r="AM6310" s="11"/>
    </row>
    <row r="6311" spans="33:39" x14ac:dyDescent="0.2">
      <c r="AG6311"/>
      <c r="AM6311" s="11"/>
    </row>
    <row r="6312" spans="33:39" x14ac:dyDescent="0.2">
      <c r="AG6312"/>
      <c r="AM6312" s="11"/>
    </row>
    <row r="6313" spans="33:39" x14ac:dyDescent="0.2">
      <c r="AG6313"/>
      <c r="AM6313" s="11"/>
    </row>
    <row r="6314" spans="33:39" x14ac:dyDescent="0.2">
      <c r="AG6314"/>
      <c r="AM6314" s="11"/>
    </row>
    <row r="6315" spans="33:39" x14ac:dyDescent="0.2">
      <c r="AG6315"/>
      <c r="AM6315" s="11"/>
    </row>
    <row r="6316" spans="33:39" x14ac:dyDescent="0.2">
      <c r="AG6316"/>
      <c r="AM6316" s="11"/>
    </row>
    <row r="6317" spans="33:39" x14ac:dyDescent="0.2">
      <c r="AG6317"/>
      <c r="AM6317" s="11"/>
    </row>
    <row r="6318" spans="33:39" x14ac:dyDescent="0.2">
      <c r="AG6318"/>
      <c r="AM6318" s="11"/>
    </row>
    <row r="6319" spans="33:39" x14ac:dyDescent="0.2">
      <c r="AG6319"/>
      <c r="AM6319" s="11"/>
    </row>
    <row r="6320" spans="33:39" x14ac:dyDescent="0.2">
      <c r="AG6320"/>
      <c r="AM6320" s="11"/>
    </row>
    <row r="6321" spans="33:39" x14ac:dyDescent="0.2">
      <c r="AG6321"/>
      <c r="AM6321" s="11"/>
    </row>
    <row r="6322" spans="33:39" x14ac:dyDescent="0.2">
      <c r="AG6322"/>
      <c r="AM6322" s="11"/>
    </row>
    <row r="6323" spans="33:39" x14ac:dyDescent="0.2">
      <c r="AG6323"/>
      <c r="AM6323" s="11"/>
    </row>
    <row r="6324" spans="33:39" x14ac:dyDescent="0.2">
      <c r="AG6324"/>
      <c r="AM6324" s="11"/>
    </row>
    <row r="6325" spans="33:39" x14ac:dyDescent="0.2">
      <c r="AG6325"/>
      <c r="AM6325" s="11"/>
    </row>
    <row r="6326" spans="33:39" x14ac:dyDescent="0.2">
      <c r="AG6326"/>
      <c r="AM6326" s="11"/>
    </row>
    <row r="6327" spans="33:39" x14ac:dyDescent="0.2">
      <c r="AG6327"/>
      <c r="AM6327" s="11"/>
    </row>
    <row r="6328" spans="33:39" x14ac:dyDescent="0.2">
      <c r="AG6328"/>
      <c r="AM6328" s="11"/>
    </row>
    <row r="6329" spans="33:39" x14ac:dyDescent="0.2">
      <c r="AG6329"/>
      <c r="AM6329" s="11"/>
    </row>
    <row r="6330" spans="33:39" x14ac:dyDescent="0.2">
      <c r="AG6330"/>
      <c r="AM6330" s="11"/>
    </row>
    <row r="6331" spans="33:39" x14ac:dyDescent="0.2">
      <c r="AG6331"/>
      <c r="AM6331" s="11"/>
    </row>
    <row r="6332" spans="33:39" x14ac:dyDescent="0.2">
      <c r="AG6332"/>
      <c r="AM6332" s="11"/>
    </row>
    <row r="6333" spans="33:39" x14ac:dyDescent="0.2">
      <c r="AG6333"/>
      <c r="AM6333" s="11"/>
    </row>
    <row r="6334" spans="33:39" x14ac:dyDescent="0.2">
      <c r="AG6334"/>
      <c r="AM6334" s="11"/>
    </row>
    <row r="6335" spans="33:39" x14ac:dyDescent="0.2">
      <c r="AG6335"/>
      <c r="AM6335" s="11"/>
    </row>
    <row r="6336" spans="33:39" x14ac:dyDescent="0.2">
      <c r="AG6336"/>
      <c r="AM6336" s="11"/>
    </row>
    <row r="6337" spans="33:39" x14ac:dyDescent="0.2">
      <c r="AG6337"/>
      <c r="AM6337" s="11"/>
    </row>
    <row r="6338" spans="33:39" x14ac:dyDescent="0.2">
      <c r="AG6338"/>
      <c r="AM6338" s="11"/>
    </row>
    <row r="6339" spans="33:39" x14ac:dyDescent="0.2">
      <c r="AG6339"/>
      <c r="AM6339" s="11"/>
    </row>
    <row r="6340" spans="33:39" x14ac:dyDescent="0.2">
      <c r="AG6340"/>
      <c r="AM6340" s="11"/>
    </row>
    <row r="6341" spans="33:39" x14ac:dyDescent="0.2">
      <c r="AG6341"/>
      <c r="AM6341" s="11"/>
    </row>
    <row r="6342" spans="33:39" x14ac:dyDescent="0.2">
      <c r="AG6342"/>
      <c r="AM6342" s="11"/>
    </row>
    <row r="6343" spans="33:39" x14ac:dyDescent="0.2">
      <c r="AG6343"/>
      <c r="AM6343" s="11"/>
    </row>
    <row r="6344" spans="33:39" x14ac:dyDescent="0.2">
      <c r="AG6344"/>
      <c r="AM6344" s="11"/>
    </row>
    <row r="6345" spans="33:39" x14ac:dyDescent="0.2">
      <c r="AG6345"/>
      <c r="AM6345" s="11"/>
    </row>
    <row r="6346" spans="33:39" x14ac:dyDescent="0.2">
      <c r="AG6346"/>
      <c r="AM6346" s="11"/>
    </row>
    <row r="6347" spans="33:39" x14ac:dyDescent="0.2">
      <c r="AG6347"/>
      <c r="AM6347" s="11"/>
    </row>
    <row r="6348" spans="33:39" x14ac:dyDescent="0.2">
      <c r="AG6348"/>
      <c r="AM6348" s="11"/>
    </row>
    <row r="6349" spans="33:39" x14ac:dyDescent="0.2">
      <c r="AG6349"/>
      <c r="AM6349" s="11"/>
    </row>
    <row r="6350" spans="33:39" x14ac:dyDescent="0.2">
      <c r="AG6350"/>
      <c r="AM6350" s="11"/>
    </row>
    <row r="6351" spans="33:39" x14ac:dyDescent="0.2">
      <c r="AG6351"/>
      <c r="AM6351" s="11"/>
    </row>
    <row r="6352" spans="33:39" x14ac:dyDescent="0.2">
      <c r="AG6352"/>
      <c r="AM6352" s="11"/>
    </row>
    <row r="6353" spans="33:39" x14ac:dyDescent="0.2">
      <c r="AG6353"/>
      <c r="AM6353" s="11"/>
    </row>
    <row r="6354" spans="33:39" x14ac:dyDescent="0.2">
      <c r="AG6354"/>
      <c r="AM6354" s="11"/>
    </row>
    <row r="6355" spans="33:39" x14ac:dyDescent="0.2">
      <c r="AG6355"/>
      <c r="AM6355" s="11"/>
    </row>
    <row r="6356" spans="33:39" x14ac:dyDescent="0.2">
      <c r="AG6356"/>
      <c r="AM6356" s="11"/>
    </row>
    <row r="6357" spans="33:39" x14ac:dyDescent="0.2">
      <c r="AG6357"/>
      <c r="AM6357" s="11"/>
    </row>
    <row r="6358" spans="33:39" x14ac:dyDescent="0.2">
      <c r="AG6358"/>
      <c r="AM6358" s="11"/>
    </row>
    <row r="6359" spans="33:39" x14ac:dyDescent="0.2">
      <c r="AG6359"/>
      <c r="AM6359" s="11"/>
    </row>
    <row r="6360" spans="33:39" x14ac:dyDescent="0.2">
      <c r="AG6360"/>
      <c r="AM6360" s="11"/>
    </row>
    <row r="6361" spans="33:39" x14ac:dyDescent="0.2">
      <c r="AG6361"/>
      <c r="AM6361" s="11"/>
    </row>
    <row r="6362" spans="33:39" x14ac:dyDescent="0.2">
      <c r="AG6362"/>
      <c r="AM6362" s="11"/>
    </row>
    <row r="6363" spans="33:39" x14ac:dyDescent="0.2">
      <c r="AG6363"/>
      <c r="AM6363" s="11"/>
    </row>
    <row r="6364" spans="33:39" x14ac:dyDescent="0.2">
      <c r="AG6364"/>
      <c r="AM6364" s="11"/>
    </row>
    <row r="6365" spans="33:39" x14ac:dyDescent="0.2">
      <c r="AG6365"/>
      <c r="AM6365" s="11"/>
    </row>
    <row r="6366" spans="33:39" x14ac:dyDescent="0.2">
      <c r="AG6366"/>
      <c r="AM6366" s="11"/>
    </row>
    <row r="6367" spans="33:39" x14ac:dyDescent="0.2">
      <c r="AG6367"/>
      <c r="AM6367" s="11"/>
    </row>
    <row r="6368" spans="33:39" x14ac:dyDescent="0.2">
      <c r="AG6368"/>
      <c r="AM6368" s="11"/>
    </row>
    <row r="6369" spans="33:39" x14ac:dyDescent="0.2">
      <c r="AG6369"/>
      <c r="AM6369" s="11"/>
    </row>
    <row r="6370" spans="33:39" x14ac:dyDescent="0.2">
      <c r="AG6370"/>
      <c r="AM6370" s="11"/>
    </row>
    <row r="6371" spans="33:39" x14ac:dyDescent="0.2">
      <c r="AG6371"/>
      <c r="AM6371" s="11"/>
    </row>
    <row r="6372" spans="33:39" x14ac:dyDescent="0.2">
      <c r="AG6372"/>
      <c r="AM6372" s="11"/>
    </row>
    <row r="6373" spans="33:39" x14ac:dyDescent="0.2">
      <c r="AG6373"/>
      <c r="AM6373" s="11"/>
    </row>
    <row r="6374" spans="33:39" x14ac:dyDescent="0.2">
      <c r="AG6374"/>
      <c r="AM6374" s="11"/>
    </row>
    <row r="6375" spans="33:39" x14ac:dyDescent="0.2">
      <c r="AG6375"/>
      <c r="AM6375" s="11"/>
    </row>
    <row r="6376" spans="33:39" x14ac:dyDescent="0.2">
      <c r="AG6376"/>
      <c r="AM6376" s="11"/>
    </row>
    <row r="6377" spans="33:39" x14ac:dyDescent="0.2">
      <c r="AG6377"/>
      <c r="AM6377" s="11"/>
    </row>
    <row r="6378" spans="33:39" x14ac:dyDescent="0.2">
      <c r="AG6378"/>
      <c r="AM6378" s="11"/>
    </row>
    <row r="6379" spans="33:39" x14ac:dyDescent="0.2">
      <c r="AG6379"/>
      <c r="AM6379" s="11"/>
    </row>
    <row r="6380" spans="33:39" x14ac:dyDescent="0.2">
      <c r="AG6380"/>
      <c r="AM6380" s="11"/>
    </row>
    <row r="6381" spans="33:39" x14ac:dyDescent="0.2">
      <c r="AG6381"/>
      <c r="AM6381" s="11"/>
    </row>
    <row r="6382" spans="33:39" x14ac:dyDescent="0.2">
      <c r="AG6382"/>
      <c r="AM6382" s="11"/>
    </row>
    <row r="6383" spans="33:39" x14ac:dyDescent="0.2">
      <c r="AG6383"/>
      <c r="AM6383" s="11"/>
    </row>
    <row r="6384" spans="33:39" x14ac:dyDescent="0.2">
      <c r="AG6384"/>
      <c r="AM6384" s="11"/>
    </row>
    <row r="6385" spans="33:39" x14ac:dyDescent="0.2">
      <c r="AG6385"/>
      <c r="AM6385" s="11"/>
    </row>
    <row r="6386" spans="33:39" x14ac:dyDescent="0.2">
      <c r="AG6386"/>
      <c r="AM6386" s="11"/>
    </row>
    <row r="6387" spans="33:39" x14ac:dyDescent="0.2">
      <c r="AG6387"/>
      <c r="AM6387" s="11"/>
    </row>
    <row r="6388" spans="33:39" x14ac:dyDescent="0.2">
      <c r="AG6388"/>
      <c r="AM6388" s="11"/>
    </row>
    <row r="6389" spans="33:39" x14ac:dyDescent="0.2">
      <c r="AG6389"/>
      <c r="AM6389" s="11"/>
    </row>
    <row r="6390" spans="33:39" x14ac:dyDescent="0.2">
      <c r="AG6390"/>
      <c r="AM6390" s="11"/>
    </row>
    <row r="6391" spans="33:39" x14ac:dyDescent="0.2">
      <c r="AG6391"/>
      <c r="AM6391" s="11"/>
    </row>
    <row r="6392" spans="33:39" x14ac:dyDescent="0.2">
      <c r="AG6392"/>
      <c r="AM6392" s="11"/>
    </row>
    <row r="6393" spans="33:39" x14ac:dyDescent="0.2">
      <c r="AG6393"/>
      <c r="AM6393" s="11"/>
    </row>
    <row r="6394" spans="33:39" x14ac:dyDescent="0.2">
      <c r="AG6394"/>
      <c r="AM6394" s="11"/>
    </row>
    <row r="6395" spans="33:39" x14ac:dyDescent="0.2">
      <c r="AG6395"/>
      <c r="AM6395" s="11"/>
    </row>
    <row r="6396" spans="33:39" x14ac:dyDescent="0.2">
      <c r="AG6396"/>
      <c r="AM6396" s="11"/>
    </row>
    <row r="6397" spans="33:39" x14ac:dyDescent="0.2">
      <c r="AG6397"/>
      <c r="AM6397" s="11"/>
    </row>
    <row r="6398" spans="33:39" x14ac:dyDescent="0.2">
      <c r="AG6398"/>
      <c r="AM6398" s="11"/>
    </row>
    <row r="6399" spans="33:39" x14ac:dyDescent="0.2">
      <c r="AG6399"/>
      <c r="AM6399" s="11"/>
    </row>
    <row r="6400" spans="33:39" x14ac:dyDescent="0.2">
      <c r="AG6400"/>
      <c r="AM6400" s="11"/>
    </row>
    <row r="6401" spans="33:39" x14ac:dyDescent="0.2">
      <c r="AG6401"/>
      <c r="AM6401" s="11"/>
    </row>
    <row r="6402" spans="33:39" x14ac:dyDescent="0.2">
      <c r="AG6402"/>
      <c r="AM6402" s="11"/>
    </row>
    <row r="6403" spans="33:39" x14ac:dyDescent="0.2">
      <c r="AG6403"/>
      <c r="AM6403" s="11"/>
    </row>
    <row r="6404" spans="33:39" x14ac:dyDescent="0.2">
      <c r="AG6404"/>
      <c r="AM6404" s="11"/>
    </row>
    <row r="6405" spans="33:39" x14ac:dyDescent="0.2">
      <c r="AG6405"/>
      <c r="AM6405" s="11"/>
    </row>
    <row r="6406" spans="33:39" x14ac:dyDescent="0.2">
      <c r="AG6406"/>
      <c r="AM6406" s="11"/>
    </row>
    <row r="6407" spans="33:39" x14ac:dyDescent="0.2">
      <c r="AG6407"/>
      <c r="AM6407" s="11"/>
    </row>
    <row r="6408" spans="33:39" x14ac:dyDescent="0.2">
      <c r="AG6408"/>
      <c r="AM6408" s="11"/>
    </row>
    <row r="6409" spans="33:39" x14ac:dyDescent="0.2">
      <c r="AG6409"/>
      <c r="AM6409" s="11"/>
    </row>
    <row r="6410" spans="33:39" x14ac:dyDescent="0.2">
      <c r="AG6410"/>
      <c r="AM6410" s="11"/>
    </row>
    <row r="6411" spans="33:39" x14ac:dyDescent="0.2">
      <c r="AG6411"/>
      <c r="AM6411" s="11"/>
    </row>
    <row r="6412" spans="33:39" x14ac:dyDescent="0.2">
      <c r="AG6412"/>
      <c r="AM6412" s="11"/>
    </row>
    <row r="6413" spans="33:39" x14ac:dyDescent="0.2">
      <c r="AG6413"/>
      <c r="AM6413" s="11"/>
    </row>
    <row r="6414" spans="33:39" x14ac:dyDescent="0.2">
      <c r="AG6414"/>
      <c r="AM6414" s="11"/>
    </row>
    <row r="6415" spans="33:39" x14ac:dyDescent="0.2">
      <c r="AG6415"/>
      <c r="AM6415" s="11"/>
    </row>
    <row r="6416" spans="33:39" x14ac:dyDescent="0.2">
      <c r="AG6416"/>
      <c r="AM6416" s="11"/>
    </row>
    <row r="6417" spans="33:39" x14ac:dyDescent="0.2">
      <c r="AG6417"/>
      <c r="AM6417" s="11"/>
    </row>
    <row r="6418" spans="33:39" x14ac:dyDescent="0.2">
      <c r="AG6418"/>
      <c r="AM6418" s="11"/>
    </row>
    <row r="6419" spans="33:39" x14ac:dyDescent="0.2">
      <c r="AG6419"/>
      <c r="AM6419" s="11"/>
    </row>
    <row r="6420" spans="33:39" x14ac:dyDescent="0.2">
      <c r="AG6420"/>
      <c r="AM6420" s="11"/>
    </row>
    <row r="6421" spans="33:39" x14ac:dyDescent="0.2">
      <c r="AG6421"/>
      <c r="AM6421" s="11"/>
    </row>
    <row r="6422" spans="33:39" x14ac:dyDescent="0.2">
      <c r="AG6422"/>
      <c r="AM6422" s="11"/>
    </row>
    <row r="6423" spans="33:39" x14ac:dyDescent="0.2">
      <c r="AG6423"/>
      <c r="AM6423" s="11"/>
    </row>
    <row r="6424" spans="33:39" x14ac:dyDescent="0.2">
      <c r="AG6424"/>
      <c r="AM6424" s="11"/>
    </row>
    <row r="6425" spans="33:39" x14ac:dyDescent="0.2">
      <c r="AG6425"/>
      <c r="AM6425" s="11"/>
    </row>
    <row r="6426" spans="33:39" x14ac:dyDescent="0.2">
      <c r="AG6426"/>
      <c r="AM6426" s="11"/>
    </row>
    <row r="6427" spans="33:39" x14ac:dyDescent="0.2">
      <c r="AG6427"/>
      <c r="AM6427" s="11"/>
    </row>
    <row r="6428" spans="33:39" x14ac:dyDescent="0.2">
      <c r="AG6428"/>
      <c r="AM6428" s="11"/>
    </row>
    <row r="6429" spans="33:39" x14ac:dyDescent="0.2">
      <c r="AG6429"/>
      <c r="AM6429" s="11"/>
    </row>
    <row r="6430" spans="33:39" x14ac:dyDescent="0.2">
      <c r="AG6430"/>
      <c r="AM6430" s="11"/>
    </row>
    <row r="6431" spans="33:39" x14ac:dyDescent="0.2">
      <c r="AG6431"/>
      <c r="AM6431" s="11"/>
    </row>
    <row r="6432" spans="33:39" x14ac:dyDescent="0.2">
      <c r="AG6432"/>
      <c r="AM6432" s="11"/>
    </row>
    <row r="6433" spans="33:39" x14ac:dyDescent="0.2">
      <c r="AG6433"/>
      <c r="AM6433" s="11"/>
    </row>
    <row r="6434" spans="33:39" x14ac:dyDescent="0.2">
      <c r="AG6434"/>
      <c r="AM6434" s="11"/>
    </row>
    <row r="6435" spans="33:39" x14ac:dyDescent="0.2">
      <c r="AG6435"/>
      <c r="AM6435" s="11"/>
    </row>
    <row r="6436" spans="33:39" x14ac:dyDescent="0.2">
      <c r="AG6436"/>
      <c r="AM6436" s="11"/>
    </row>
    <row r="6437" spans="33:39" x14ac:dyDescent="0.2">
      <c r="AG6437"/>
      <c r="AM6437" s="11"/>
    </row>
    <row r="6438" spans="33:39" x14ac:dyDescent="0.2">
      <c r="AG6438"/>
      <c r="AM6438" s="11"/>
    </row>
    <row r="6439" spans="33:39" x14ac:dyDescent="0.2">
      <c r="AG6439"/>
      <c r="AM6439" s="11"/>
    </row>
    <row r="6440" spans="33:39" x14ac:dyDescent="0.2">
      <c r="AG6440"/>
      <c r="AM6440" s="11"/>
    </row>
    <row r="6441" spans="33:39" x14ac:dyDescent="0.2">
      <c r="AG6441"/>
      <c r="AM6441" s="11"/>
    </row>
    <row r="6442" spans="33:39" x14ac:dyDescent="0.2">
      <c r="AG6442"/>
      <c r="AM6442" s="11"/>
    </row>
    <row r="6443" spans="33:39" x14ac:dyDescent="0.2">
      <c r="AG6443"/>
      <c r="AM6443" s="11"/>
    </row>
    <row r="6444" spans="33:39" x14ac:dyDescent="0.2">
      <c r="AG6444"/>
      <c r="AM6444" s="11"/>
    </row>
    <row r="6445" spans="33:39" x14ac:dyDescent="0.2">
      <c r="AG6445"/>
      <c r="AM6445" s="11"/>
    </row>
    <row r="6446" spans="33:39" x14ac:dyDescent="0.2">
      <c r="AG6446"/>
      <c r="AM6446" s="11"/>
    </row>
    <row r="6447" spans="33:39" x14ac:dyDescent="0.2">
      <c r="AG6447"/>
      <c r="AM6447" s="11"/>
    </row>
    <row r="6448" spans="33:39" x14ac:dyDescent="0.2">
      <c r="AG6448"/>
      <c r="AM6448" s="11"/>
    </row>
    <row r="6449" spans="33:39" x14ac:dyDescent="0.2">
      <c r="AG6449"/>
      <c r="AM6449" s="11"/>
    </row>
    <row r="6450" spans="33:39" x14ac:dyDescent="0.2">
      <c r="AG6450"/>
      <c r="AM6450" s="11"/>
    </row>
    <row r="6451" spans="33:39" x14ac:dyDescent="0.2">
      <c r="AG6451"/>
      <c r="AM6451" s="11"/>
    </row>
    <row r="6452" spans="33:39" x14ac:dyDescent="0.2">
      <c r="AG6452"/>
      <c r="AM6452" s="11"/>
    </row>
    <row r="6453" spans="33:39" x14ac:dyDescent="0.2">
      <c r="AG6453"/>
      <c r="AM6453" s="11"/>
    </row>
    <row r="6454" spans="33:39" x14ac:dyDescent="0.2">
      <c r="AG6454"/>
      <c r="AM6454" s="11"/>
    </row>
    <row r="6455" spans="33:39" x14ac:dyDescent="0.2">
      <c r="AG6455"/>
      <c r="AM6455" s="11"/>
    </row>
    <row r="6456" spans="33:39" x14ac:dyDescent="0.2">
      <c r="AG6456"/>
      <c r="AM6456" s="11"/>
    </row>
    <row r="6457" spans="33:39" x14ac:dyDescent="0.2">
      <c r="AG6457"/>
      <c r="AM6457" s="11"/>
    </row>
    <row r="6458" spans="33:39" x14ac:dyDescent="0.2">
      <c r="AG6458"/>
      <c r="AM6458" s="11"/>
    </row>
    <row r="6459" spans="33:39" x14ac:dyDescent="0.2">
      <c r="AG6459"/>
      <c r="AM6459" s="11"/>
    </row>
    <row r="6460" spans="33:39" x14ac:dyDescent="0.2">
      <c r="AG6460"/>
      <c r="AM6460" s="11"/>
    </row>
    <row r="6461" spans="33:39" x14ac:dyDescent="0.2">
      <c r="AG6461"/>
      <c r="AM6461" s="11"/>
    </row>
    <row r="6462" spans="33:39" x14ac:dyDescent="0.2">
      <c r="AG6462"/>
      <c r="AM6462" s="11"/>
    </row>
    <row r="6463" spans="33:39" x14ac:dyDescent="0.2">
      <c r="AG6463"/>
      <c r="AM6463" s="11"/>
    </row>
    <row r="6464" spans="33:39" x14ac:dyDescent="0.2">
      <c r="AG6464"/>
      <c r="AM6464" s="11"/>
    </row>
    <row r="6465" spans="33:39" x14ac:dyDescent="0.2">
      <c r="AG6465"/>
      <c r="AM6465" s="11"/>
    </row>
    <row r="6466" spans="33:39" x14ac:dyDescent="0.2">
      <c r="AG6466"/>
      <c r="AM6466" s="11"/>
    </row>
    <row r="6467" spans="33:39" x14ac:dyDescent="0.2">
      <c r="AG6467"/>
      <c r="AM6467" s="11"/>
    </row>
    <row r="6468" spans="33:39" x14ac:dyDescent="0.2">
      <c r="AG6468"/>
      <c r="AM6468" s="11"/>
    </row>
    <row r="6469" spans="33:39" x14ac:dyDescent="0.2">
      <c r="AG6469"/>
      <c r="AM6469" s="11"/>
    </row>
    <row r="6470" spans="33:39" x14ac:dyDescent="0.2">
      <c r="AG6470"/>
      <c r="AM6470" s="11"/>
    </row>
    <row r="6471" spans="33:39" x14ac:dyDescent="0.2">
      <c r="AG6471"/>
      <c r="AM6471" s="11"/>
    </row>
    <row r="6472" spans="33:39" x14ac:dyDescent="0.2">
      <c r="AG6472"/>
      <c r="AM6472" s="11"/>
    </row>
    <row r="6473" spans="33:39" x14ac:dyDescent="0.2">
      <c r="AG6473"/>
      <c r="AM6473" s="11"/>
    </row>
    <row r="6474" spans="33:39" x14ac:dyDescent="0.2">
      <c r="AG6474"/>
      <c r="AM6474" s="11"/>
    </row>
    <row r="6475" spans="33:39" x14ac:dyDescent="0.2">
      <c r="AG6475"/>
      <c r="AM6475" s="11"/>
    </row>
    <row r="6476" spans="33:39" x14ac:dyDescent="0.2">
      <c r="AG6476"/>
      <c r="AM6476" s="11"/>
    </row>
    <row r="6477" spans="33:39" x14ac:dyDescent="0.2">
      <c r="AG6477"/>
      <c r="AM6477" s="11"/>
    </row>
    <row r="6478" spans="33:39" x14ac:dyDescent="0.2">
      <c r="AG6478"/>
      <c r="AM6478" s="11"/>
    </row>
    <row r="6479" spans="33:39" x14ac:dyDescent="0.2">
      <c r="AG6479"/>
      <c r="AM6479" s="11"/>
    </row>
    <row r="6480" spans="33:39" x14ac:dyDescent="0.2">
      <c r="AG6480"/>
      <c r="AM6480" s="11"/>
    </row>
    <row r="6481" spans="33:39" x14ac:dyDescent="0.2">
      <c r="AG6481"/>
      <c r="AM6481" s="11"/>
    </row>
    <row r="6482" spans="33:39" x14ac:dyDescent="0.2">
      <c r="AG6482"/>
      <c r="AM6482" s="11"/>
    </row>
    <row r="6483" spans="33:39" x14ac:dyDescent="0.2">
      <c r="AG6483"/>
      <c r="AM6483" s="11"/>
    </row>
    <row r="6484" spans="33:39" x14ac:dyDescent="0.2">
      <c r="AG6484"/>
      <c r="AM6484" s="11"/>
    </row>
    <row r="6485" spans="33:39" x14ac:dyDescent="0.2">
      <c r="AG6485"/>
      <c r="AM6485" s="11"/>
    </row>
    <row r="6486" spans="33:39" x14ac:dyDescent="0.2">
      <c r="AG6486"/>
      <c r="AM6486" s="11"/>
    </row>
    <row r="6487" spans="33:39" x14ac:dyDescent="0.2">
      <c r="AG6487"/>
      <c r="AM6487" s="11"/>
    </row>
    <row r="6488" spans="33:39" x14ac:dyDescent="0.2">
      <c r="AG6488"/>
      <c r="AM6488" s="11"/>
    </row>
    <row r="6489" spans="33:39" x14ac:dyDescent="0.2">
      <c r="AG6489"/>
      <c r="AM6489" s="11"/>
    </row>
    <row r="6490" spans="33:39" x14ac:dyDescent="0.2">
      <c r="AG6490"/>
      <c r="AM6490" s="11"/>
    </row>
    <row r="6491" spans="33:39" x14ac:dyDescent="0.2">
      <c r="AG6491"/>
      <c r="AM6491" s="11"/>
    </row>
    <row r="6492" spans="33:39" x14ac:dyDescent="0.2">
      <c r="AG6492"/>
      <c r="AM6492" s="11"/>
    </row>
    <row r="6493" spans="33:39" x14ac:dyDescent="0.2">
      <c r="AG6493"/>
      <c r="AM6493" s="11"/>
    </row>
    <row r="6494" spans="33:39" x14ac:dyDescent="0.2">
      <c r="AG6494"/>
      <c r="AM6494" s="11"/>
    </row>
    <row r="6495" spans="33:39" x14ac:dyDescent="0.2">
      <c r="AG6495"/>
      <c r="AM6495" s="11"/>
    </row>
    <row r="6496" spans="33:39" x14ac:dyDescent="0.2">
      <c r="AG6496"/>
      <c r="AM6496" s="11"/>
    </row>
    <row r="6497" spans="33:39" x14ac:dyDescent="0.2">
      <c r="AG6497"/>
      <c r="AM6497" s="11"/>
    </row>
    <row r="6498" spans="33:39" x14ac:dyDescent="0.2">
      <c r="AG6498"/>
      <c r="AM6498" s="11"/>
    </row>
    <row r="6499" spans="33:39" x14ac:dyDescent="0.2">
      <c r="AG6499"/>
      <c r="AM6499" s="11"/>
    </row>
    <row r="6500" spans="33:39" x14ac:dyDescent="0.2">
      <c r="AG6500"/>
      <c r="AM6500" s="11"/>
    </row>
    <row r="6501" spans="33:39" x14ac:dyDescent="0.2">
      <c r="AG6501"/>
      <c r="AM6501" s="11"/>
    </row>
    <row r="6502" spans="33:39" x14ac:dyDescent="0.2">
      <c r="AG6502"/>
      <c r="AM6502" s="11"/>
    </row>
    <row r="6503" spans="33:39" x14ac:dyDescent="0.2">
      <c r="AG6503"/>
      <c r="AM6503" s="11"/>
    </row>
    <row r="6504" spans="33:39" x14ac:dyDescent="0.2">
      <c r="AG6504"/>
      <c r="AM6504" s="11"/>
    </row>
    <row r="6505" spans="33:39" x14ac:dyDescent="0.2">
      <c r="AG6505"/>
      <c r="AM6505" s="11"/>
    </row>
    <row r="6506" spans="33:39" x14ac:dyDescent="0.2">
      <c r="AG6506"/>
      <c r="AM6506" s="11"/>
    </row>
    <row r="6507" spans="33:39" x14ac:dyDescent="0.2">
      <c r="AG6507"/>
      <c r="AM6507" s="11"/>
    </row>
    <row r="6508" spans="33:39" x14ac:dyDescent="0.2">
      <c r="AG6508"/>
      <c r="AM6508" s="11"/>
    </row>
    <row r="6509" spans="33:39" x14ac:dyDescent="0.2">
      <c r="AG6509"/>
      <c r="AM6509" s="11"/>
    </row>
    <row r="6510" spans="33:39" x14ac:dyDescent="0.2">
      <c r="AG6510"/>
      <c r="AM6510" s="11"/>
    </row>
    <row r="6511" spans="33:39" x14ac:dyDescent="0.2">
      <c r="AG6511"/>
      <c r="AM6511" s="11"/>
    </row>
    <row r="6512" spans="33:39" x14ac:dyDescent="0.2">
      <c r="AG6512"/>
      <c r="AM6512" s="11"/>
    </row>
    <row r="6513" spans="33:39" x14ac:dyDescent="0.2">
      <c r="AG6513"/>
      <c r="AM6513" s="11"/>
    </row>
    <row r="6514" spans="33:39" x14ac:dyDescent="0.2">
      <c r="AG6514"/>
      <c r="AM6514" s="11"/>
    </row>
    <row r="6515" spans="33:39" x14ac:dyDescent="0.2">
      <c r="AG6515"/>
      <c r="AM6515" s="11"/>
    </row>
    <row r="6516" spans="33:39" x14ac:dyDescent="0.2">
      <c r="AG6516"/>
      <c r="AM6516" s="11"/>
    </row>
    <row r="6517" spans="33:39" x14ac:dyDescent="0.2">
      <c r="AG6517"/>
      <c r="AM6517" s="11"/>
    </row>
    <row r="6518" spans="33:39" x14ac:dyDescent="0.2">
      <c r="AG6518"/>
      <c r="AM6518" s="11"/>
    </row>
    <row r="6519" spans="33:39" x14ac:dyDescent="0.2">
      <c r="AG6519"/>
      <c r="AM6519" s="11"/>
    </row>
    <row r="6520" spans="33:39" x14ac:dyDescent="0.2">
      <c r="AG6520"/>
      <c r="AM6520" s="11"/>
    </row>
    <row r="6521" spans="33:39" x14ac:dyDescent="0.2">
      <c r="AG6521"/>
      <c r="AM6521" s="11"/>
    </row>
    <row r="6522" spans="33:39" x14ac:dyDescent="0.2">
      <c r="AG6522"/>
      <c r="AM6522" s="11"/>
    </row>
    <row r="6523" spans="33:39" x14ac:dyDescent="0.2">
      <c r="AG6523"/>
      <c r="AM6523" s="11"/>
    </row>
    <row r="6524" spans="33:39" x14ac:dyDescent="0.2">
      <c r="AG6524"/>
      <c r="AM6524" s="11"/>
    </row>
    <row r="6525" spans="33:39" x14ac:dyDescent="0.2">
      <c r="AG6525"/>
      <c r="AM6525" s="11"/>
    </row>
    <row r="6526" spans="33:39" x14ac:dyDescent="0.2">
      <c r="AG6526"/>
      <c r="AM6526" s="11"/>
    </row>
    <row r="6527" spans="33:39" x14ac:dyDescent="0.2">
      <c r="AG6527"/>
      <c r="AM6527" s="11"/>
    </row>
    <row r="6528" spans="33:39" x14ac:dyDescent="0.2">
      <c r="AG6528"/>
      <c r="AM6528" s="11"/>
    </row>
    <row r="6529" spans="33:39" x14ac:dyDescent="0.2">
      <c r="AG6529"/>
      <c r="AM6529" s="11"/>
    </row>
    <row r="6530" spans="33:39" x14ac:dyDescent="0.2">
      <c r="AG6530"/>
      <c r="AM6530" s="11"/>
    </row>
    <row r="6531" spans="33:39" x14ac:dyDescent="0.2">
      <c r="AG6531"/>
      <c r="AM6531" s="11"/>
    </row>
    <row r="6532" spans="33:39" x14ac:dyDescent="0.2">
      <c r="AG6532"/>
      <c r="AM6532" s="11"/>
    </row>
    <row r="6533" spans="33:39" x14ac:dyDescent="0.2">
      <c r="AG6533"/>
      <c r="AM6533" s="11"/>
    </row>
    <row r="6534" spans="33:39" x14ac:dyDescent="0.2">
      <c r="AG6534"/>
      <c r="AM6534" s="11"/>
    </row>
    <row r="6535" spans="33:39" x14ac:dyDescent="0.2">
      <c r="AG6535"/>
      <c r="AM6535" s="11"/>
    </row>
    <row r="6536" spans="33:39" x14ac:dyDescent="0.2">
      <c r="AG6536"/>
      <c r="AM6536" s="11"/>
    </row>
    <row r="6537" spans="33:39" x14ac:dyDescent="0.2">
      <c r="AG6537"/>
      <c r="AM6537" s="11"/>
    </row>
    <row r="6538" spans="33:39" x14ac:dyDescent="0.2">
      <c r="AG6538"/>
      <c r="AM6538" s="11"/>
    </row>
    <row r="6539" spans="33:39" x14ac:dyDescent="0.2">
      <c r="AG6539"/>
      <c r="AM6539" s="11"/>
    </row>
    <row r="6540" spans="33:39" x14ac:dyDescent="0.2">
      <c r="AG6540"/>
      <c r="AM6540" s="11"/>
    </row>
    <row r="6541" spans="33:39" x14ac:dyDescent="0.2">
      <c r="AG6541"/>
      <c r="AM6541" s="11"/>
    </row>
    <row r="6542" spans="33:39" x14ac:dyDescent="0.2">
      <c r="AG6542"/>
      <c r="AM6542" s="11"/>
    </row>
    <row r="6543" spans="33:39" x14ac:dyDescent="0.2">
      <c r="AG6543"/>
      <c r="AM6543" s="11"/>
    </row>
    <row r="6544" spans="33:39" x14ac:dyDescent="0.2">
      <c r="AG6544"/>
      <c r="AM6544" s="11"/>
    </row>
    <row r="6545" spans="33:39" x14ac:dyDescent="0.2">
      <c r="AG6545"/>
      <c r="AM6545" s="11"/>
    </row>
    <row r="6546" spans="33:39" x14ac:dyDescent="0.2">
      <c r="AG6546"/>
      <c r="AM6546" s="11"/>
    </row>
    <row r="6547" spans="33:39" x14ac:dyDescent="0.2">
      <c r="AG6547"/>
      <c r="AM6547" s="11"/>
    </row>
    <row r="6548" spans="33:39" x14ac:dyDescent="0.2">
      <c r="AG6548"/>
      <c r="AM6548" s="11"/>
    </row>
    <row r="6549" spans="33:39" x14ac:dyDescent="0.2">
      <c r="AG6549"/>
      <c r="AM6549" s="11"/>
    </row>
    <row r="6550" spans="33:39" x14ac:dyDescent="0.2">
      <c r="AG6550"/>
      <c r="AM6550" s="11"/>
    </row>
    <row r="6551" spans="33:39" x14ac:dyDescent="0.2">
      <c r="AG6551"/>
      <c r="AM6551" s="11"/>
    </row>
    <row r="6552" spans="33:39" x14ac:dyDescent="0.2">
      <c r="AG6552"/>
      <c r="AM6552" s="11"/>
    </row>
    <row r="6553" spans="33:39" x14ac:dyDescent="0.2">
      <c r="AG6553"/>
      <c r="AM6553" s="11"/>
    </row>
    <row r="6554" spans="33:39" x14ac:dyDescent="0.2">
      <c r="AG6554"/>
      <c r="AM6554" s="11"/>
    </row>
    <row r="6555" spans="33:39" x14ac:dyDescent="0.2">
      <c r="AG6555"/>
      <c r="AM6555" s="11"/>
    </row>
    <row r="6556" spans="33:39" x14ac:dyDescent="0.2">
      <c r="AG6556"/>
      <c r="AM6556" s="11"/>
    </row>
    <row r="6557" spans="33:39" x14ac:dyDescent="0.2">
      <c r="AG6557"/>
      <c r="AM6557" s="11"/>
    </row>
    <row r="6558" spans="33:39" x14ac:dyDescent="0.2">
      <c r="AG6558"/>
      <c r="AM6558" s="11"/>
    </row>
    <row r="6559" spans="33:39" x14ac:dyDescent="0.2">
      <c r="AG6559"/>
      <c r="AM6559" s="11"/>
    </row>
    <row r="6560" spans="33:39" x14ac:dyDescent="0.2">
      <c r="AG6560"/>
      <c r="AM6560" s="11"/>
    </row>
    <row r="6561" spans="33:39" x14ac:dyDescent="0.2">
      <c r="AG6561"/>
      <c r="AM6561" s="11"/>
    </row>
    <row r="6562" spans="33:39" x14ac:dyDescent="0.2">
      <c r="AG6562"/>
      <c r="AM6562" s="11"/>
    </row>
    <row r="6563" spans="33:39" x14ac:dyDescent="0.2">
      <c r="AG6563"/>
      <c r="AM6563" s="11"/>
    </row>
    <row r="6564" spans="33:39" x14ac:dyDescent="0.2">
      <c r="AG6564"/>
      <c r="AM6564" s="11"/>
    </row>
    <row r="6565" spans="33:39" x14ac:dyDescent="0.2">
      <c r="AG6565"/>
      <c r="AM6565" s="11"/>
    </row>
    <row r="6566" spans="33:39" x14ac:dyDescent="0.2">
      <c r="AG6566"/>
      <c r="AM6566" s="11"/>
    </row>
    <row r="6567" spans="33:39" x14ac:dyDescent="0.2">
      <c r="AG6567"/>
      <c r="AM6567" s="11"/>
    </row>
    <row r="6568" spans="33:39" x14ac:dyDescent="0.2">
      <c r="AG6568"/>
      <c r="AM6568" s="11"/>
    </row>
    <row r="6569" spans="33:39" x14ac:dyDescent="0.2">
      <c r="AG6569"/>
      <c r="AM6569" s="11"/>
    </row>
    <row r="6570" spans="33:39" x14ac:dyDescent="0.2">
      <c r="AG6570"/>
      <c r="AM6570" s="11"/>
    </row>
    <row r="6571" spans="33:39" x14ac:dyDescent="0.2">
      <c r="AG6571"/>
      <c r="AM6571" s="11"/>
    </row>
    <row r="6572" spans="33:39" x14ac:dyDescent="0.2">
      <c r="AG6572"/>
      <c r="AM6572" s="11"/>
    </row>
    <row r="6573" spans="33:39" x14ac:dyDescent="0.2">
      <c r="AG6573"/>
      <c r="AM6573" s="11"/>
    </row>
    <row r="6574" spans="33:39" x14ac:dyDescent="0.2">
      <c r="AG6574"/>
      <c r="AM6574" s="11"/>
    </row>
    <row r="6575" spans="33:39" x14ac:dyDescent="0.2">
      <c r="AG6575"/>
      <c r="AM6575" s="11"/>
    </row>
    <row r="6576" spans="33:39" x14ac:dyDescent="0.2">
      <c r="AG6576"/>
      <c r="AM6576" s="11"/>
    </row>
    <row r="6577" spans="33:39" x14ac:dyDescent="0.2">
      <c r="AG6577"/>
      <c r="AM6577" s="11"/>
    </row>
    <row r="6578" spans="33:39" x14ac:dyDescent="0.2">
      <c r="AG6578"/>
      <c r="AM6578" s="11"/>
    </row>
    <row r="6579" spans="33:39" x14ac:dyDescent="0.2">
      <c r="AG6579"/>
      <c r="AM6579" s="11"/>
    </row>
    <row r="6580" spans="33:39" x14ac:dyDescent="0.2">
      <c r="AG6580"/>
      <c r="AM6580" s="11"/>
    </row>
    <row r="6581" spans="33:39" x14ac:dyDescent="0.2">
      <c r="AG6581"/>
      <c r="AM6581" s="11"/>
    </row>
    <row r="6582" spans="33:39" x14ac:dyDescent="0.2">
      <c r="AG6582"/>
      <c r="AM6582" s="11"/>
    </row>
    <row r="6583" spans="33:39" x14ac:dyDescent="0.2">
      <c r="AG6583"/>
      <c r="AM6583" s="11"/>
    </row>
    <row r="6584" spans="33:39" x14ac:dyDescent="0.2">
      <c r="AG6584"/>
      <c r="AM6584" s="11"/>
    </row>
    <row r="6585" spans="33:39" x14ac:dyDescent="0.2">
      <c r="AG6585"/>
      <c r="AM6585" s="11"/>
    </row>
    <row r="6586" spans="33:39" x14ac:dyDescent="0.2">
      <c r="AG6586"/>
      <c r="AM6586" s="11"/>
    </row>
    <row r="6587" spans="33:39" x14ac:dyDescent="0.2">
      <c r="AG6587"/>
      <c r="AM6587" s="11"/>
    </row>
    <row r="6588" spans="33:39" x14ac:dyDescent="0.2">
      <c r="AG6588"/>
      <c r="AM6588" s="11"/>
    </row>
    <row r="6589" spans="33:39" x14ac:dyDescent="0.2">
      <c r="AG6589"/>
      <c r="AM6589" s="11"/>
    </row>
    <row r="6590" spans="33:39" x14ac:dyDescent="0.2">
      <c r="AG6590"/>
      <c r="AM6590" s="11"/>
    </row>
    <row r="6591" spans="33:39" x14ac:dyDescent="0.2">
      <c r="AG6591"/>
      <c r="AM6591" s="11"/>
    </row>
    <row r="6592" spans="33:39" x14ac:dyDescent="0.2">
      <c r="AG6592"/>
      <c r="AM6592" s="11"/>
    </row>
    <row r="6593" spans="33:39" x14ac:dyDescent="0.2">
      <c r="AG6593"/>
      <c r="AM6593" s="11"/>
    </row>
    <row r="6594" spans="33:39" x14ac:dyDescent="0.2">
      <c r="AG6594"/>
      <c r="AM6594" s="11"/>
    </row>
    <row r="6595" spans="33:39" x14ac:dyDescent="0.2">
      <c r="AG6595"/>
      <c r="AM6595" s="11"/>
    </row>
    <row r="6596" spans="33:39" x14ac:dyDescent="0.2">
      <c r="AG6596"/>
      <c r="AM6596" s="11"/>
    </row>
    <row r="6597" spans="33:39" x14ac:dyDescent="0.2">
      <c r="AG6597"/>
      <c r="AM6597" s="11"/>
    </row>
    <row r="6598" spans="33:39" x14ac:dyDescent="0.2">
      <c r="AG6598"/>
      <c r="AM6598" s="11"/>
    </row>
    <row r="6599" spans="33:39" x14ac:dyDescent="0.2">
      <c r="AG6599"/>
      <c r="AM6599" s="11"/>
    </row>
    <row r="6600" spans="33:39" x14ac:dyDescent="0.2">
      <c r="AG6600"/>
      <c r="AM6600" s="11"/>
    </row>
    <row r="6601" spans="33:39" x14ac:dyDescent="0.2">
      <c r="AG6601"/>
      <c r="AM6601" s="11"/>
    </row>
    <row r="6602" spans="33:39" x14ac:dyDescent="0.2">
      <c r="AG6602"/>
      <c r="AM6602" s="11"/>
    </row>
    <row r="6603" spans="33:39" x14ac:dyDescent="0.2">
      <c r="AG6603"/>
      <c r="AM6603" s="11"/>
    </row>
    <row r="6604" spans="33:39" x14ac:dyDescent="0.2">
      <c r="AG6604"/>
      <c r="AM6604" s="11"/>
    </row>
    <row r="6605" spans="33:39" x14ac:dyDescent="0.2">
      <c r="AG6605"/>
      <c r="AM6605" s="11"/>
    </row>
    <row r="6606" spans="33:39" x14ac:dyDescent="0.2">
      <c r="AG6606"/>
      <c r="AM6606" s="11"/>
    </row>
    <row r="6607" spans="33:39" x14ac:dyDescent="0.2">
      <c r="AG6607"/>
      <c r="AM6607" s="11"/>
    </row>
    <row r="6608" spans="33:39" x14ac:dyDescent="0.2">
      <c r="AG6608"/>
      <c r="AM6608" s="11"/>
    </row>
    <row r="6609" spans="33:39" x14ac:dyDescent="0.2">
      <c r="AG6609"/>
      <c r="AM6609" s="11"/>
    </row>
    <row r="6610" spans="33:39" x14ac:dyDescent="0.2">
      <c r="AG6610"/>
      <c r="AM6610" s="11"/>
    </row>
    <row r="6611" spans="33:39" x14ac:dyDescent="0.2">
      <c r="AG6611"/>
      <c r="AM6611" s="11"/>
    </row>
    <row r="6612" spans="33:39" x14ac:dyDescent="0.2">
      <c r="AG6612"/>
      <c r="AM6612" s="11"/>
    </row>
    <row r="6613" spans="33:39" x14ac:dyDescent="0.2">
      <c r="AG6613"/>
      <c r="AM6613" s="11"/>
    </row>
    <row r="6614" spans="33:39" x14ac:dyDescent="0.2">
      <c r="AG6614"/>
      <c r="AM6614" s="11"/>
    </row>
    <row r="6615" spans="33:39" x14ac:dyDescent="0.2">
      <c r="AG6615"/>
      <c r="AM6615" s="11"/>
    </row>
    <row r="6616" spans="33:39" x14ac:dyDescent="0.2">
      <c r="AG6616"/>
      <c r="AM6616" s="11"/>
    </row>
    <row r="6617" spans="33:39" x14ac:dyDescent="0.2">
      <c r="AG6617"/>
      <c r="AM6617" s="11"/>
    </row>
    <row r="6618" spans="33:39" x14ac:dyDescent="0.2">
      <c r="AG6618"/>
      <c r="AM6618" s="11"/>
    </row>
    <row r="6619" spans="33:39" x14ac:dyDescent="0.2">
      <c r="AG6619"/>
      <c r="AM6619" s="11"/>
    </row>
    <row r="6620" spans="33:39" x14ac:dyDescent="0.2">
      <c r="AG6620"/>
      <c r="AM6620" s="11"/>
    </row>
    <row r="6621" spans="33:39" x14ac:dyDescent="0.2">
      <c r="AG6621"/>
      <c r="AM6621" s="11"/>
    </row>
    <row r="6622" spans="33:39" x14ac:dyDescent="0.2">
      <c r="AG6622"/>
      <c r="AM6622" s="11"/>
    </row>
    <row r="6623" spans="33:39" x14ac:dyDescent="0.2">
      <c r="AG6623"/>
      <c r="AM6623" s="11"/>
    </row>
    <row r="6624" spans="33:39" x14ac:dyDescent="0.2">
      <c r="AG6624"/>
      <c r="AM6624" s="11"/>
    </row>
    <row r="6625" spans="33:39" x14ac:dyDescent="0.2">
      <c r="AG6625"/>
      <c r="AM6625" s="11"/>
    </row>
    <row r="6626" spans="33:39" x14ac:dyDescent="0.2">
      <c r="AG6626"/>
      <c r="AM6626" s="11"/>
    </row>
    <row r="6627" spans="33:39" x14ac:dyDescent="0.2">
      <c r="AG6627"/>
      <c r="AM6627" s="11"/>
    </row>
    <row r="6628" spans="33:39" x14ac:dyDescent="0.2">
      <c r="AG6628"/>
      <c r="AM6628" s="11"/>
    </row>
    <row r="6629" spans="33:39" x14ac:dyDescent="0.2">
      <c r="AG6629"/>
      <c r="AM6629" s="11"/>
    </row>
    <row r="6630" spans="33:39" x14ac:dyDescent="0.2">
      <c r="AG6630"/>
      <c r="AM6630" s="11"/>
    </row>
    <row r="6631" spans="33:39" x14ac:dyDescent="0.2">
      <c r="AG6631"/>
      <c r="AM6631" s="11"/>
    </row>
    <row r="6632" spans="33:39" x14ac:dyDescent="0.2">
      <c r="AG6632"/>
      <c r="AM6632" s="11"/>
    </row>
    <row r="6633" spans="33:39" x14ac:dyDescent="0.2">
      <c r="AG6633"/>
      <c r="AM6633" s="11"/>
    </row>
    <row r="6634" spans="33:39" x14ac:dyDescent="0.2">
      <c r="AG6634"/>
      <c r="AM6634" s="11"/>
    </row>
    <row r="6635" spans="33:39" x14ac:dyDescent="0.2">
      <c r="AG6635"/>
      <c r="AM6635" s="11"/>
    </row>
    <row r="6636" spans="33:39" x14ac:dyDescent="0.2">
      <c r="AG6636"/>
      <c r="AM6636" s="11"/>
    </row>
    <row r="6637" spans="33:39" x14ac:dyDescent="0.2">
      <c r="AG6637"/>
      <c r="AM6637" s="11"/>
    </row>
    <row r="6638" spans="33:39" x14ac:dyDescent="0.2">
      <c r="AG6638"/>
      <c r="AM6638" s="11"/>
    </row>
    <row r="6639" spans="33:39" x14ac:dyDescent="0.2">
      <c r="AG6639"/>
      <c r="AM6639" s="11"/>
    </row>
    <row r="6640" spans="33:39" x14ac:dyDescent="0.2">
      <c r="AG6640"/>
      <c r="AM6640" s="11"/>
    </row>
    <row r="6641" spans="33:39" x14ac:dyDescent="0.2">
      <c r="AG6641"/>
      <c r="AM6641" s="11"/>
    </row>
    <row r="6642" spans="33:39" x14ac:dyDescent="0.2">
      <c r="AG6642"/>
      <c r="AM6642" s="11"/>
    </row>
    <row r="6643" spans="33:39" x14ac:dyDescent="0.2">
      <c r="AG6643"/>
      <c r="AM6643" s="11"/>
    </row>
    <row r="6644" spans="33:39" x14ac:dyDescent="0.2">
      <c r="AG6644"/>
      <c r="AM6644" s="11"/>
    </row>
    <row r="6645" spans="33:39" x14ac:dyDescent="0.2">
      <c r="AG6645"/>
      <c r="AM6645" s="11"/>
    </row>
    <row r="6646" spans="33:39" x14ac:dyDescent="0.2">
      <c r="AG6646"/>
      <c r="AM6646" s="11"/>
    </row>
    <row r="6647" spans="33:39" x14ac:dyDescent="0.2">
      <c r="AG6647"/>
      <c r="AM6647" s="11"/>
    </row>
    <row r="6648" spans="33:39" x14ac:dyDescent="0.2">
      <c r="AG6648"/>
      <c r="AM6648" s="11"/>
    </row>
    <row r="6649" spans="33:39" x14ac:dyDescent="0.2">
      <c r="AG6649"/>
      <c r="AM6649" s="11"/>
    </row>
    <row r="6650" spans="33:39" x14ac:dyDescent="0.2">
      <c r="AG6650"/>
      <c r="AM6650" s="11"/>
    </row>
    <row r="6651" spans="33:39" x14ac:dyDescent="0.2">
      <c r="AG6651"/>
      <c r="AM6651" s="11"/>
    </row>
    <row r="6652" spans="33:39" x14ac:dyDescent="0.2">
      <c r="AG6652"/>
      <c r="AM6652" s="11"/>
    </row>
    <row r="6653" spans="33:39" x14ac:dyDescent="0.2">
      <c r="AG6653"/>
      <c r="AM6653" s="11"/>
    </row>
    <row r="6654" spans="33:39" x14ac:dyDescent="0.2">
      <c r="AG6654"/>
      <c r="AM6654" s="11"/>
    </row>
    <row r="6655" spans="33:39" x14ac:dyDescent="0.2">
      <c r="AG6655"/>
      <c r="AM6655" s="11"/>
    </row>
    <row r="6656" spans="33:39" x14ac:dyDescent="0.2">
      <c r="AG6656"/>
      <c r="AM6656" s="11"/>
    </row>
    <row r="6657" spans="33:39" x14ac:dyDescent="0.2">
      <c r="AG6657"/>
      <c r="AM6657" s="11"/>
    </row>
    <row r="6658" spans="33:39" x14ac:dyDescent="0.2">
      <c r="AG6658"/>
      <c r="AM6658" s="11"/>
    </row>
    <row r="6659" spans="33:39" x14ac:dyDescent="0.2">
      <c r="AG6659"/>
      <c r="AM6659" s="11"/>
    </row>
    <row r="6660" spans="33:39" x14ac:dyDescent="0.2">
      <c r="AG6660"/>
      <c r="AM6660" s="11"/>
    </row>
    <row r="6661" spans="33:39" x14ac:dyDescent="0.2">
      <c r="AG6661"/>
      <c r="AM6661" s="11"/>
    </row>
    <row r="6662" spans="33:39" x14ac:dyDescent="0.2">
      <c r="AG6662"/>
      <c r="AM6662" s="11"/>
    </row>
    <row r="6663" spans="33:39" x14ac:dyDescent="0.2">
      <c r="AG6663"/>
      <c r="AM6663" s="11"/>
    </row>
    <row r="6664" spans="33:39" x14ac:dyDescent="0.2">
      <c r="AG6664"/>
      <c r="AM6664" s="11"/>
    </row>
    <row r="6665" spans="33:39" x14ac:dyDescent="0.2">
      <c r="AG6665"/>
      <c r="AM6665" s="11"/>
    </row>
    <row r="6666" spans="33:39" x14ac:dyDescent="0.2">
      <c r="AG6666"/>
      <c r="AM6666" s="11"/>
    </row>
    <row r="6667" spans="33:39" x14ac:dyDescent="0.2">
      <c r="AG6667"/>
      <c r="AM6667" s="11"/>
    </row>
    <row r="6668" spans="33:39" x14ac:dyDescent="0.2">
      <c r="AG6668"/>
      <c r="AM6668" s="11"/>
    </row>
    <row r="6669" spans="33:39" x14ac:dyDescent="0.2">
      <c r="AG6669"/>
      <c r="AM6669" s="11"/>
    </row>
    <row r="6670" spans="33:39" x14ac:dyDescent="0.2">
      <c r="AG6670"/>
      <c r="AM6670" s="11"/>
    </row>
    <row r="6671" spans="33:39" x14ac:dyDescent="0.2">
      <c r="AG6671"/>
      <c r="AM6671" s="11"/>
    </row>
    <row r="6672" spans="33:39" x14ac:dyDescent="0.2">
      <c r="AG6672"/>
      <c r="AM6672" s="11"/>
    </row>
    <row r="6673" spans="33:39" x14ac:dyDescent="0.2">
      <c r="AG6673"/>
      <c r="AM6673" s="11"/>
    </row>
    <row r="6674" spans="33:39" x14ac:dyDescent="0.2">
      <c r="AG6674"/>
      <c r="AM6674" s="11"/>
    </row>
    <row r="6675" spans="33:39" x14ac:dyDescent="0.2">
      <c r="AG6675"/>
      <c r="AM6675" s="11"/>
    </row>
    <row r="6676" spans="33:39" x14ac:dyDescent="0.2">
      <c r="AG6676"/>
      <c r="AM6676" s="11"/>
    </row>
    <row r="6677" spans="33:39" x14ac:dyDescent="0.2">
      <c r="AG6677"/>
      <c r="AM6677" s="11"/>
    </row>
    <row r="6678" spans="33:39" x14ac:dyDescent="0.2">
      <c r="AG6678"/>
      <c r="AM6678" s="11"/>
    </row>
    <row r="6679" spans="33:39" x14ac:dyDescent="0.2">
      <c r="AG6679"/>
      <c r="AM6679" s="11"/>
    </row>
    <row r="6680" spans="33:39" x14ac:dyDescent="0.2">
      <c r="AG6680"/>
      <c r="AM6680" s="11"/>
    </row>
    <row r="6681" spans="33:39" x14ac:dyDescent="0.2">
      <c r="AG6681"/>
      <c r="AM6681" s="11"/>
    </row>
    <row r="6682" spans="33:39" x14ac:dyDescent="0.2">
      <c r="AG6682"/>
      <c r="AM6682" s="11"/>
    </row>
    <row r="6683" spans="33:39" x14ac:dyDescent="0.2">
      <c r="AG6683"/>
      <c r="AM6683" s="11"/>
    </row>
    <row r="6684" spans="33:39" x14ac:dyDescent="0.2">
      <c r="AG6684"/>
      <c r="AM6684" s="11"/>
    </row>
    <row r="6685" spans="33:39" x14ac:dyDescent="0.2">
      <c r="AG6685"/>
      <c r="AM6685" s="11"/>
    </row>
    <row r="6686" spans="33:39" x14ac:dyDescent="0.2">
      <c r="AG6686"/>
      <c r="AM6686" s="11"/>
    </row>
    <row r="6687" spans="33:39" x14ac:dyDescent="0.2">
      <c r="AG6687"/>
      <c r="AM6687" s="11"/>
    </row>
    <row r="6688" spans="33:39" x14ac:dyDescent="0.2">
      <c r="AG6688"/>
      <c r="AM6688" s="11"/>
    </row>
    <row r="6689" spans="33:39" x14ac:dyDescent="0.2">
      <c r="AG6689"/>
      <c r="AM6689" s="11"/>
    </row>
    <row r="6690" spans="33:39" x14ac:dyDescent="0.2">
      <c r="AG6690"/>
      <c r="AM6690" s="11"/>
    </row>
    <row r="6691" spans="33:39" x14ac:dyDescent="0.2">
      <c r="AG6691"/>
      <c r="AM6691" s="11"/>
    </row>
    <row r="6692" spans="33:39" x14ac:dyDescent="0.2">
      <c r="AG6692"/>
      <c r="AM6692" s="11"/>
    </row>
    <row r="6693" spans="33:39" x14ac:dyDescent="0.2">
      <c r="AG6693"/>
      <c r="AM6693" s="11"/>
    </row>
    <row r="6694" spans="33:39" x14ac:dyDescent="0.2">
      <c r="AG6694"/>
      <c r="AM6694" s="11"/>
    </row>
    <row r="6695" spans="33:39" x14ac:dyDescent="0.2">
      <c r="AG6695"/>
      <c r="AM6695" s="11"/>
    </row>
    <row r="6696" spans="33:39" x14ac:dyDescent="0.2">
      <c r="AG6696"/>
      <c r="AM6696" s="11"/>
    </row>
    <row r="6697" spans="33:39" x14ac:dyDescent="0.2">
      <c r="AG6697"/>
      <c r="AM6697" s="11"/>
    </row>
    <row r="6698" spans="33:39" x14ac:dyDescent="0.2">
      <c r="AG6698"/>
      <c r="AM6698" s="11"/>
    </row>
    <row r="6699" spans="33:39" x14ac:dyDescent="0.2">
      <c r="AG6699"/>
      <c r="AM6699" s="11"/>
    </row>
    <row r="6700" spans="33:39" x14ac:dyDescent="0.2">
      <c r="AG6700"/>
      <c r="AM6700" s="11"/>
    </row>
    <row r="6701" spans="33:39" x14ac:dyDescent="0.2">
      <c r="AG6701"/>
      <c r="AM6701" s="11"/>
    </row>
    <row r="6702" spans="33:39" x14ac:dyDescent="0.2">
      <c r="AG6702"/>
      <c r="AM6702" s="11"/>
    </row>
    <row r="6703" spans="33:39" x14ac:dyDescent="0.2">
      <c r="AG6703"/>
      <c r="AM6703" s="11"/>
    </row>
    <row r="6704" spans="33:39" x14ac:dyDescent="0.2">
      <c r="AG6704"/>
      <c r="AM6704" s="11"/>
    </row>
    <row r="6705" spans="33:39" x14ac:dyDescent="0.2">
      <c r="AG6705"/>
      <c r="AM6705" s="11"/>
    </row>
    <row r="6706" spans="33:39" x14ac:dyDescent="0.2">
      <c r="AG6706"/>
      <c r="AM6706" s="11"/>
    </row>
    <row r="6707" spans="33:39" x14ac:dyDescent="0.2">
      <c r="AG6707"/>
      <c r="AM6707" s="11"/>
    </row>
    <row r="6708" spans="33:39" x14ac:dyDescent="0.2">
      <c r="AG6708"/>
      <c r="AM6708" s="11"/>
    </row>
    <row r="6709" spans="33:39" x14ac:dyDescent="0.2">
      <c r="AG6709"/>
      <c r="AM6709" s="11"/>
    </row>
    <row r="6710" spans="33:39" x14ac:dyDescent="0.2">
      <c r="AG6710"/>
      <c r="AM6710" s="11"/>
    </row>
    <row r="6711" spans="33:39" x14ac:dyDescent="0.2">
      <c r="AG6711"/>
      <c r="AM6711" s="11"/>
    </row>
    <row r="6712" spans="33:39" x14ac:dyDescent="0.2">
      <c r="AG6712"/>
      <c r="AM6712" s="11"/>
    </row>
    <row r="6713" spans="33:39" x14ac:dyDescent="0.2">
      <c r="AG6713"/>
      <c r="AM6713" s="11"/>
    </row>
    <row r="6714" spans="33:39" x14ac:dyDescent="0.2">
      <c r="AG6714"/>
      <c r="AM6714" s="11"/>
    </row>
    <row r="6715" spans="33:39" x14ac:dyDescent="0.2">
      <c r="AG6715"/>
      <c r="AM6715" s="11"/>
    </row>
    <row r="6716" spans="33:39" x14ac:dyDescent="0.2">
      <c r="AG6716"/>
      <c r="AM6716" s="11"/>
    </row>
    <row r="6717" spans="33:39" x14ac:dyDescent="0.2">
      <c r="AG6717"/>
      <c r="AM6717" s="11"/>
    </row>
    <row r="6718" spans="33:39" x14ac:dyDescent="0.2">
      <c r="AG6718"/>
      <c r="AM6718" s="11"/>
    </row>
    <row r="6719" spans="33:39" x14ac:dyDescent="0.2">
      <c r="AG6719"/>
      <c r="AM6719" s="11"/>
    </row>
    <row r="6720" spans="33:39" x14ac:dyDescent="0.2">
      <c r="AG6720"/>
      <c r="AM6720" s="11"/>
    </row>
    <row r="6721" spans="33:39" x14ac:dyDescent="0.2">
      <c r="AG6721"/>
      <c r="AM6721" s="11"/>
    </row>
    <row r="6722" spans="33:39" x14ac:dyDescent="0.2">
      <c r="AG6722"/>
      <c r="AM6722" s="11"/>
    </row>
    <row r="6723" spans="33:39" x14ac:dyDescent="0.2">
      <c r="AG6723"/>
      <c r="AM6723" s="11"/>
    </row>
    <row r="6724" spans="33:39" x14ac:dyDescent="0.2">
      <c r="AG6724"/>
      <c r="AM6724" s="11"/>
    </row>
    <row r="6725" spans="33:39" x14ac:dyDescent="0.2">
      <c r="AG6725"/>
      <c r="AM6725" s="11"/>
    </row>
    <row r="6726" spans="33:39" x14ac:dyDescent="0.2">
      <c r="AG6726"/>
      <c r="AM6726" s="11"/>
    </row>
    <row r="6727" spans="33:39" x14ac:dyDescent="0.2">
      <c r="AG6727"/>
      <c r="AM6727" s="11"/>
    </row>
    <row r="6728" spans="33:39" x14ac:dyDescent="0.2">
      <c r="AG6728"/>
      <c r="AM6728" s="11"/>
    </row>
    <row r="6729" spans="33:39" x14ac:dyDescent="0.2">
      <c r="AG6729"/>
      <c r="AM6729" s="11"/>
    </row>
    <row r="6730" spans="33:39" x14ac:dyDescent="0.2">
      <c r="AG6730"/>
      <c r="AM6730" s="11"/>
    </row>
    <row r="6731" spans="33:39" x14ac:dyDescent="0.2">
      <c r="AG6731"/>
      <c r="AM6731" s="11"/>
    </row>
    <row r="6732" spans="33:39" x14ac:dyDescent="0.2">
      <c r="AG6732"/>
      <c r="AM6732" s="11"/>
    </row>
    <row r="6733" spans="33:39" x14ac:dyDescent="0.2">
      <c r="AG6733"/>
      <c r="AM6733" s="11"/>
    </row>
    <row r="6734" spans="33:39" x14ac:dyDescent="0.2">
      <c r="AG6734"/>
      <c r="AM6734" s="11"/>
    </row>
    <row r="6735" spans="33:39" x14ac:dyDescent="0.2">
      <c r="AG6735"/>
      <c r="AM6735" s="11"/>
    </row>
    <row r="6736" spans="33:39" x14ac:dyDescent="0.2">
      <c r="AG6736"/>
      <c r="AM6736" s="11"/>
    </row>
    <row r="6737" spans="33:39" x14ac:dyDescent="0.2">
      <c r="AG6737"/>
      <c r="AM6737" s="11"/>
    </row>
    <row r="6738" spans="33:39" x14ac:dyDescent="0.2">
      <c r="AG6738"/>
      <c r="AM6738" s="11"/>
    </row>
    <row r="6739" spans="33:39" x14ac:dyDescent="0.2">
      <c r="AG6739"/>
      <c r="AM6739" s="11"/>
    </row>
    <row r="6740" spans="33:39" x14ac:dyDescent="0.2">
      <c r="AG6740"/>
      <c r="AM6740" s="11"/>
    </row>
    <row r="6741" spans="33:39" x14ac:dyDescent="0.2">
      <c r="AG6741"/>
      <c r="AM6741" s="11"/>
    </row>
    <row r="6742" spans="33:39" x14ac:dyDescent="0.2">
      <c r="AG6742"/>
      <c r="AM6742" s="11"/>
    </row>
    <row r="6743" spans="33:39" x14ac:dyDescent="0.2">
      <c r="AG6743"/>
      <c r="AM6743" s="11"/>
    </row>
    <row r="6744" spans="33:39" x14ac:dyDescent="0.2">
      <c r="AG6744"/>
      <c r="AM6744" s="11"/>
    </row>
    <row r="6745" spans="33:39" x14ac:dyDescent="0.2">
      <c r="AG6745"/>
      <c r="AM6745" s="11"/>
    </row>
    <row r="6746" spans="33:39" x14ac:dyDescent="0.2">
      <c r="AG6746"/>
      <c r="AM6746" s="11"/>
    </row>
    <row r="6747" spans="33:39" x14ac:dyDescent="0.2">
      <c r="AG6747"/>
      <c r="AM6747" s="11"/>
    </row>
    <row r="6748" spans="33:39" x14ac:dyDescent="0.2">
      <c r="AG6748"/>
      <c r="AM6748" s="11"/>
    </row>
    <row r="6749" spans="33:39" x14ac:dyDescent="0.2">
      <c r="AG6749"/>
      <c r="AM6749" s="11"/>
    </row>
    <row r="6750" spans="33:39" x14ac:dyDescent="0.2">
      <c r="AG6750"/>
      <c r="AM6750" s="11"/>
    </row>
    <row r="6751" spans="33:39" x14ac:dyDescent="0.2">
      <c r="AG6751"/>
      <c r="AM6751" s="11"/>
    </row>
    <row r="6752" spans="33:39" x14ac:dyDescent="0.2">
      <c r="AG6752"/>
      <c r="AM6752" s="11"/>
    </row>
    <row r="6753" spans="33:39" x14ac:dyDescent="0.2">
      <c r="AG6753"/>
      <c r="AM6753" s="11"/>
    </row>
    <row r="6754" spans="33:39" x14ac:dyDescent="0.2">
      <c r="AG6754"/>
      <c r="AM6754" s="11"/>
    </row>
    <row r="6755" spans="33:39" x14ac:dyDescent="0.2">
      <c r="AG6755"/>
      <c r="AM6755" s="11"/>
    </row>
    <row r="6756" spans="33:39" x14ac:dyDescent="0.2">
      <c r="AG6756"/>
      <c r="AM6756" s="11"/>
    </row>
    <row r="6757" spans="33:39" x14ac:dyDescent="0.2">
      <c r="AG6757"/>
      <c r="AM6757" s="11"/>
    </row>
    <row r="6758" spans="33:39" x14ac:dyDescent="0.2">
      <c r="AG6758"/>
      <c r="AM6758" s="11"/>
    </row>
    <row r="6759" spans="33:39" x14ac:dyDescent="0.2">
      <c r="AG6759"/>
      <c r="AM6759" s="11"/>
    </row>
    <row r="6760" spans="33:39" x14ac:dyDescent="0.2">
      <c r="AG6760"/>
      <c r="AM6760" s="11"/>
    </row>
    <row r="6761" spans="33:39" x14ac:dyDescent="0.2">
      <c r="AG6761"/>
      <c r="AM6761" s="11"/>
    </row>
    <row r="6762" spans="33:39" x14ac:dyDescent="0.2">
      <c r="AG6762"/>
      <c r="AM6762" s="11"/>
    </row>
    <row r="6763" spans="33:39" x14ac:dyDescent="0.2">
      <c r="AG6763"/>
      <c r="AM6763" s="11"/>
    </row>
    <row r="6764" spans="33:39" x14ac:dyDescent="0.2">
      <c r="AG6764"/>
      <c r="AM6764" s="11"/>
    </row>
    <row r="6765" spans="33:39" x14ac:dyDescent="0.2">
      <c r="AG6765"/>
      <c r="AM6765" s="11"/>
    </row>
    <row r="6766" spans="33:39" x14ac:dyDescent="0.2">
      <c r="AG6766"/>
      <c r="AM6766" s="11"/>
    </row>
    <row r="6767" spans="33:39" x14ac:dyDescent="0.2">
      <c r="AG6767"/>
      <c r="AM6767" s="11"/>
    </row>
    <row r="6768" spans="33:39" x14ac:dyDescent="0.2">
      <c r="AG6768"/>
      <c r="AM6768" s="11"/>
    </row>
    <row r="6769" spans="33:39" x14ac:dyDescent="0.2">
      <c r="AG6769"/>
      <c r="AM6769" s="11"/>
    </row>
    <row r="6770" spans="33:39" x14ac:dyDescent="0.2">
      <c r="AG6770"/>
      <c r="AM6770" s="11"/>
    </row>
    <row r="6771" spans="33:39" x14ac:dyDescent="0.2">
      <c r="AG6771"/>
      <c r="AM6771" s="11"/>
    </row>
    <row r="6772" spans="33:39" x14ac:dyDescent="0.2">
      <c r="AG6772"/>
      <c r="AM6772" s="11"/>
    </row>
    <row r="6773" spans="33:39" x14ac:dyDescent="0.2">
      <c r="AG6773"/>
      <c r="AM6773" s="11"/>
    </row>
    <row r="6774" spans="33:39" x14ac:dyDescent="0.2">
      <c r="AG6774"/>
      <c r="AM6774" s="11"/>
    </row>
    <row r="6775" spans="33:39" x14ac:dyDescent="0.2">
      <c r="AG6775"/>
      <c r="AM6775" s="11"/>
    </row>
    <row r="6776" spans="33:39" x14ac:dyDescent="0.2">
      <c r="AG6776"/>
      <c r="AM6776" s="11"/>
    </row>
    <row r="6777" spans="33:39" x14ac:dyDescent="0.2">
      <c r="AG6777"/>
      <c r="AM6777" s="11"/>
    </row>
    <row r="6778" spans="33:39" x14ac:dyDescent="0.2">
      <c r="AG6778"/>
      <c r="AM6778" s="11"/>
    </row>
    <row r="6779" spans="33:39" x14ac:dyDescent="0.2">
      <c r="AG6779"/>
      <c r="AM6779" s="11"/>
    </row>
    <row r="6780" spans="33:39" x14ac:dyDescent="0.2">
      <c r="AG6780"/>
      <c r="AM6780" s="11"/>
    </row>
    <row r="6781" spans="33:39" x14ac:dyDescent="0.2">
      <c r="AG6781"/>
      <c r="AM6781" s="11"/>
    </row>
    <row r="6782" spans="33:39" x14ac:dyDescent="0.2">
      <c r="AG6782"/>
      <c r="AM6782" s="11"/>
    </row>
    <row r="6783" spans="33:39" x14ac:dyDescent="0.2">
      <c r="AG6783"/>
      <c r="AM6783" s="11"/>
    </row>
    <row r="6784" spans="33:39" x14ac:dyDescent="0.2">
      <c r="AG6784"/>
      <c r="AM6784" s="11"/>
    </row>
    <row r="6785" spans="33:39" x14ac:dyDescent="0.2">
      <c r="AG6785"/>
      <c r="AM6785" s="11"/>
    </row>
    <row r="6786" spans="33:39" x14ac:dyDescent="0.2">
      <c r="AG6786"/>
      <c r="AM6786" s="11"/>
    </row>
    <row r="6787" spans="33:39" x14ac:dyDescent="0.2">
      <c r="AG6787"/>
      <c r="AM6787" s="11"/>
    </row>
    <row r="6788" spans="33:39" x14ac:dyDescent="0.2">
      <c r="AG6788"/>
      <c r="AM6788" s="11"/>
    </row>
    <row r="6789" spans="33:39" x14ac:dyDescent="0.2">
      <c r="AG6789"/>
      <c r="AM6789" s="11"/>
    </row>
    <row r="6790" spans="33:39" x14ac:dyDescent="0.2">
      <c r="AG6790"/>
      <c r="AM6790" s="11"/>
    </row>
    <row r="6791" spans="33:39" x14ac:dyDescent="0.2">
      <c r="AG6791"/>
      <c r="AM6791" s="11"/>
    </row>
    <row r="6792" spans="33:39" x14ac:dyDescent="0.2">
      <c r="AG6792"/>
      <c r="AM6792" s="11"/>
    </row>
    <row r="6793" spans="33:39" x14ac:dyDescent="0.2">
      <c r="AG6793"/>
      <c r="AM6793" s="11"/>
    </row>
    <row r="6794" spans="33:39" x14ac:dyDescent="0.2">
      <c r="AG6794"/>
      <c r="AM6794" s="11"/>
    </row>
    <row r="6795" spans="33:39" x14ac:dyDescent="0.2">
      <c r="AG6795"/>
      <c r="AM6795" s="11"/>
    </row>
    <row r="6796" spans="33:39" x14ac:dyDescent="0.2">
      <c r="AG6796"/>
      <c r="AM6796" s="11"/>
    </row>
    <row r="6797" spans="33:39" x14ac:dyDescent="0.2">
      <c r="AG6797"/>
      <c r="AM6797" s="11"/>
    </row>
    <row r="6798" spans="33:39" x14ac:dyDescent="0.2">
      <c r="AG6798"/>
      <c r="AM6798" s="11"/>
    </row>
    <row r="6799" spans="33:39" x14ac:dyDescent="0.2">
      <c r="AG6799"/>
      <c r="AM6799" s="11"/>
    </row>
    <row r="6800" spans="33:39" x14ac:dyDescent="0.2">
      <c r="AG6800"/>
      <c r="AM6800" s="11"/>
    </row>
    <row r="6801" spans="33:39" x14ac:dyDescent="0.2">
      <c r="AG6801"/>
      <c r="AM6801" s="11"/>
    </row>
    <row r="6802" spans="33:39" x14ac:dyDescent="0.2">
      <c r="AG6802"/>
      <c r="AM6802" s="11"/>
    </row>
    <row r="6803" spans="33:39" x14ac:dyDescent="0.2">
      <c r="AG6803"/>
      <c r="AM6803" s="11"/>
    </row>
    <row r="6804" spans="33:39" x14ac:dyDescent="0.2">
      <c r="AG6804"/>
      <c r="AM6804" s="11"/>
    </row>
    <row r="6805" spans="33:39" x14ac:dyDescent="0.2">
      <c r="AG6805"/>
      <c r="AM6805" s="11"/>
    </row>
    <row r="6806" spans="33:39" x14ac:dyDescent="0.2">
      <c r="AG6806"/>
      <c r="AM6806" s="11"/>
    </row>
    <row r="6807" spans="33:39" x14ac:dyDescent="0.2">
      <c r="AG6807"/>
      <c r="AM6807" s="11"/>
    </row>
    <row r="6808" spans="33:39" x14ac:dyDescent="0.2">
      <c r="AG6808"/>
      <c r="AM6808" s="11"/>
    </row>
    <row r="6809" spans="33:39" x14ac:dyDescent="0.2">
      <c r="AG6809"/>
      <c r="AM6809" s="11"/>
    </row>
    <row r="6810" spans="33:39" x14ac:dyDescent="0.2">
      <c r="AG6810"/>
      <c r="AM6810" s="11"/>
    </row>
    <row r="6811" spans="33:39" x14ac:dyDescent="0.2">
      <c r="AG6811"/>
      <c r="AM6811" s="11"/>
    </row>
    <row r="6812" spans="33:39" x14ac:dyDescent="0.2">
      <c r="AG6812"/>
      <c r="AM6812" s="11"/>
    </row>
    <row r="6813" spans="33:39" x14ac:dyDescent="0.2">
      <c r="AG6813"/>
      <c r="AM6813" s="11"/>
    </row>
    <row r="6814" spans="33:39" x14ac:dyDescent="0.2">
      <c r="AG6814"/>
      <c r="AM6814" s="11"/>
    </row>
    <row r="6815" spans="33:39" x14ac:dyDescent="0.2">
      <c r="AG6815"/>
      <c r="AM6815" s="11"/>
    </row>
    <row r="6816" spans="33:39" x14ac:dyDescent="0.2">
      <c r="AG6816"/>
      <c r="AM6816" s="11"/>
    </row>
    <row r="6817" spans="33:39" x14ac:dyDescent="0.2">
      <c r="AG6817"/>
      <c r="AM6817" s="11"/>
    </row>
    <row r="6818" spans="33:39" x14ac:dyDescent="0.2">
      <c r="AG6818"/>
      <c r="AM6818" s="11"/>
    </row>
    <row r="6819" spans="33:39" x14ac:dyDescent="0.2">
      <c r="AG6819"/>
      <c r="AM6819" s="11"/>
    </row>
    <row r="6820" spans="33:39" x14ac:dyDescent="0.2">
      <c r="AG6820"/>
      <c r="AM6820" s="11"/>
    </row>
    <row r="6821" spans="33:39" x14ac:dyDescent="0.2">
      <c r="AG6821"/>
      <c r="AM6821" s="11"/>
    </row>
    <row r="6822" spans="33:39" x14ac:dyDescent="0.2">
      <c r="AG6822"/>
      <c r="AM6822" s="11"/>
    </row>
    <row r="6823" spans="33:39" x14ac:dyDescent="0.2">
      <c r="AG6823"/>
      <c r="AM6823" s="11"/>
    </row>
    <row r="6824" spans="33:39" x14ac:dyDescent="0.2">
      <c r="AG6824"/>
      <c r="AM6824" s="11"/>
    </row>
    <row r="6825" spans="33:39" x14ac:dyDescent="0.2">
      <c r="AG6825"/>
      <c r="AM6825" s="11"/>
    </row>
    <row r="6826" spans="33:39" x14ac:dyDescent="0.2">
      <c r="AG6826"/>
      <c r="AM6826" s="11"/>
    </row>
    <row r="6827" spans="33:39" x14ac:dyDescent="0.2">
      <c r="AG6827"/>
      <c r="AM6827" s="11"/>
    </row>
    <row r="6828" spans="33:39" x14ac:dyDescent="0.2">
      <c r="AG6828"/>
      <c r="AM6828" s="11"/>
    </row>
    <row r="6829" spans="33:39" x14ac:dyDescent="0.2">
      <c r="AG6829"/>
      <c r="AM6829" s="11"/>
    </row>
    <row r="6830" spans="33:39" x14ac:dyDescent="0.2">
      <c r="AG6830"/>
      <c r="AM6830" s="11"/>
    </row>
    <row r="6831" spans="33:39" x14ac:dyDescent="0.2">
      <c r="AG6831"/>
      <c r="AM6831" s="11"/>
    </row>
    <row r="6832" spans="33:39" x14ac:dyDescent="0.2">
      <c r="AG6832"/>
      <c r="AM6832" s="11"/>
    </row>
    <row r="6833" spans="33:39" x14ac:dyDescent="0.2">
      <c r="AG6833"/>
      <c r="AM6833" s="11"/>
    </row>
    <row r="6834" spans="33:39" x14ac:dyDescent="0.2">
      <c r="AG6834"/>
      <c r="AM6834" s="11"/>
    </row>
    <row r="6835" spans="33:39" x14ac:dyDescent="0.2">
      <c r="AG6835"/>
      <c r="AM6835" s="11"/>
    </row>
    <row r="6836" spans="33:39" x14ac:dyDescent="0.2">
      <c r="AG6836"/>
      <c r="AM6836" s="11"/>
    </row>
    <row r="6837" spans="33:39" x14ac:dyDescent="0.2">
      <c r="AG6837"/>
      <c r="AM6837" s="11"/>
    </row>
    <row r="6838" spans="33:39" x14ac:dyDescent="0.2">
      <c r="AG6838"/>
      <c r="AM6838" s="11"/>
    </row>
    <row r="6839" spans="33:39" x14ac:dyDescent="0.2">
      <c r="AG6839"/>
      <c r="AM6839" s="11"/>
    </row>
    <row r="6840" spans="33:39" x14ac:dyDescent="0.2">
      <c r="AG6840"/>
      <c r="AM6840" s="11"/>
    </row>
    <row r="6841" spans="33:39" x14ac:dyDescent="0.2">
      <c r="AG6841"/>
      <c r="AM6841" s="11"/>
    </row>
    <row r="6842" spans="33:39" x14ac:dyDescent="0.2">
      <c r="AG6842"/>
      <c r="AM6842" s="11"/>
    </row>
    <row r="6843" spans="33:39" x14ac:dyDescent="0.2">
      <c r="AG6843"/>
      <c r="AM6843" s="11"/>
    </row>
    <row r="6844" spans="33:39" x14ac:dyDescent="0.2">
      <c r="AG6844"/>
      <c r="AM6844" s="11"/>
    </row>
    <row r="6845" spans="33:39" x14ac:dyDescent="0.2">
      <c r="AG6845"/>
      <c r="AM6845" s="11"/>
    </row>
    <row r="6846" spans="33:39" x14ac:dyDescent="0.2">
      <c r="AG6846"/>
      <c r="AM6846" s="11"/>
    </row>
    <row r="6847" spans="33:39" x14ac:dyDescent="0.2">
      <c r="AG6847"/>
      <c r="AM6847" s="11"/>
    </row>
    <row r="6848" spans="33:39" x14ac:dyDescent="0.2">
      <c r="AG6848"/>
      <c r="AM6848" s="11"/>
    </row>
    <row r="6849" spans="33:39" x14ac:dyDescent="0.2">
      <c r="AG6849"/>
      <c r="AM6849" s="11"/>
    </row>
    <row r="6850" spans="33:39" x14ac:dyDescent="0.2">
      <c r="AG6850"/>
      <c r="AM6850" s="11"/>
    </row>
    <row r="6851" spans="33:39" x14ac:dyDescent="0.2">
      <c r="AG6851"/>
      <c r="AM6851" s="11"/>
    </row>
    <row r="6852" spans="33:39" x14ac:dyDescent="0.2">
      <c r="AG6852"/>
      <c r="AM6852" s="11"/>
    </row>
    <row r="6853" spans="33:39" x14ac:dyDescent="0.2">
      <c r="AG6853"/>
      <c r="AM6853" s="11"/>
    </row>
    <row r="6854" spans="33:39" x14ac:dyDescent="0.2">
      <c r="AG6854"/>
      <c r="AM6854" s="11"/>
    </row>
    <row r="6855" spans="33:39" x14ac:dyDescent="0.2">
      <c r="AG6855"/>
      <c r="AM6855" s="11"/>
    </row>
    <row r="6856" spans="33:39" x14ac:dyDescent="0.2">
      <c r="AG6856"/>
      <c r="AM6856" s="11"/>
    </row>
    <row r="6857" spans="33:39" x14ac:dyDescent="0.2">
      <c r="AG6857"/>
      <c r="AM6857" s="11"/>
    </row>
    <row r="6858" spans="33:39" x14ac:dyDescent="0.2">
      <c r="AG6858"/>
      <c r="AM6858" s="11"/>
    </row>
    <row r="6859" spans="33:39" x14ac:dyDescent="0.2">
      <c r="AG6859"/>
      <c r="AM6859" s="11"/>
    </row>
    <row r="6860" spans="33:39" x14ac:dyDescent="0.2">
      <c r="AG6860"/>
      <c r="AM6860" s="11"/>
    </row>
    <row r="6861" spans="33:39" x14ac:dyDescent="0.2">
      <c r="AG6861"/>
      <c r="AM6861" s="11"/>
    </row>
    <row r="6862" spans="33:39" x14ac:dyDescent="0.2">
      <c r="AG6862"/>
      <c r="AM6862" s="11"/>
    </row>
    <row r="6863" spans="33:39" x14ac:dyDescent="0.2">
      <c r="AG6863"/>
      <c r="AM6863" s="11"/>
    </row>
    <row r="6864" spans="33:39" x14ac:dyDescent="0.2">
      <c r="AG6864"/>
      <c r="AM6864" s="11"/>
    </row>
    <row r="6865" spans="33:39" x14ac:dyDescent="0.2">
      <c r="AG6865"/>
      <c r="AM6865" s="11"/>
    </row>
    <row r="6866" spans="33:39" x14ac:dyDescent="0.2">
      <c r="AG6866"/>
      <c r="AM6866" s="11"/>
    </row>
    <row r="6867" spans="33:39" x14ac:dyDescent="0.2">
      <c r="AG6867"/>
      <c r="AM6867" s="11"/>
    </row>
    <row r="6868" spans="33:39" x14ac:dyDescent="0.2">
      <c r="AG6868"/>
      <c r="AM6868" s="11"/>
    </row>
    <row r="6869" spans="33:39" x14ac:dyDescent="0.2">
      <c r="AG6869"/>
      <c r="AM6869" s="11"/>
    </row>
    <row r="6870" spans="33:39" x14ac:dyDescent="0.2">
      <c r="AG6870"/>
      <c r="AM6870" s="11"/>
    </row>
    <row r="6871" spans="33:39" x14ac:dyDescent="0.2">
      <c r="AG6871"/>
      <c r="AM6871" s="11"/>
    </row>
    <row r="6872" spans="33:39" x14ac:dyDescent="0.2">
      <c r="AG6872"/>
      <c r="AM6872" s="11"/>
    </row>
    <row r="6873" spans="33:39" x14ac:dyDescent="0.2">
      <c r="AG6873"/>
      <c r="AM6873" s="11"/>
    </row>
    <row r="6874" spans="33:39" x14ac:dyDescent="0.2">
      <c r="AG6874"/>
      <c r="AM6874" s="11"/>
    </row>
    <row r="6875" spans="33:39" x14ac:dyDescent="0.2">
      <c r="AG6875"/>
      <c r="AM6875" s="11"/>
    </row>
    <row r="6876" spans="33:39" x14ac:dyDescent="0.2">
      <c r="AG6876"/>
      <c r="AM6876" s="11"/>
    </row>
    <row r="6877" spans="33:39" x14ac:dyDescent="0.2">
      <c r="AG6877"/>
      <c r="AM6877" s="11"/>
    </row>
    <row r="6878" spans="33:39" x14ac:dyDescent="0.2">
      <c r="AG6878"/>
      <c r="AM6878" s="11"/>
    </row>
    <row r="6879" spans="33:39" x14ac:dyDescent="0.2">
      <c r="AG6879"/>
      <c r="AM6879" s="11"/>
    </row>
    <row r="6880" spans="33:39" x14ac:dyDescent="0.2">
      <c r="AG6880"/>
      <c r="AM6880" s="11"/>
    </row>
    <row r="6881" spans="33:39" x14ac:dyDescent="0.2">
      <c r="AG6881"/>
      <c r="AM6881" s="11"/>
    </row>
    <row r="6882" spans="33:39" x14ac:dyDescent="0.2">
      <c r="AG6882"/>
      <c r="AM6882" s="11"/>
    </row>
    <row r="6883" spans="33:39" x14ac:dyDescent="0.2">
      <c r="AG6883"/>
      <c r="AM6883" s="11"/>
    </row>
    <row r="6884" spans="33:39" x14ac:dyDescent="0.2">
      <c r="AG6884"/>
      <c r="AM6884" s="11"/>
    </row>
    <row r="6885" spans="33:39" x14ac:dyDescent="0.2">
      <c r="AG6885"/>
      <c r="AM6885" s="11"/>
    </row>
    <row r="6886" spans="33:39" x14ac:dyDescent="0.2">
      <c r="AG6886"/>
      <c r="AM6886" s="11"/>
    </row>
    <row r="6887" spans="33:39" x14ac:dyDescent="0.2">
      <c r="AG6887"/>
      <c r="AM6887" s="11"/>
    </row>
    <row r="6888" spans="33:39" x14ac:dyDescent="0.2">
      <c r="AG6888"/>
      <c r="AM6888" s="11"/>
    </row>
    <row r="6889" spans="33:39" x14ac:dyDescent="0.2">
      <c r="AG6889"/>
      <c r="AM6889" s="11"/>
    </row>
    <row r="6890" spans="33:39" x14ac:dyDescent="0.2">
      <c r="AG6890"/>
      <c r="AM6890" s="11"/>
    </row>
    <row r="6891" spans="33:39" x14ac:dyDescent="0.2">
      <c r="AG6891"/>
      <c r="AM6891" s="11"/>
    </row>
    <row r="6892" spans="33:39" x14ac:dyDescent="0.2">
      <c r="AG6892"/>
      <c r="AM6892" s="11"/>
    </row>
    <row r="6893" spans="33:39" x14ac:dyDescent="0.2">
      <c r="AG6893"/>
      <c r="AM6893" s="11"/>
    </row>
    <row r="6894" spans="33:39" x14ac:dyDescent="0.2">
      <c r="AG6894"/>
      <c r="AM6894" s="11"/>
    </row>
    <row r="6895" spans="33:39" x14ac:dyDescent="0.2">
      <c r="AG6895"/>
      <c r="AM6895" s="11"/>
    </row>
    <row r="6896" spans="33:39" x14ac:dyDescent="0.2">
      <c r="AG6896"/>
      <c r="AM6896" s="11"/>
    </row>
    <row r="6897" spans="33:39" x14ac:dyDescent="0.2">
      <c r="AG6897"/>
      <c r="AM6897" s="11"/>
    </row>
    <row r="6898" spans="33:39" x14ac:dyDescent="0.2">
      <c r="AG6898"/>
      <c r="AM6898" s="11"/>
    </row>
    <row r="6899" spans="33:39" x14ac:dyDescent="0.2">
      <c r="AG6899"/>
      <c r="AM6899" s="11"/>
    </row>
    <row r="6900" spans="33:39" x14ac:dyDescent="0.2">
      <c r="AG6900"/>
      <c r="AM6900" s="11"/>
    </row>
    <row r="6901" spans="33:39" x14ac:dyDescent="0.2">
      <c r="AG6901"/>
      <c r="AM6901" s="11"/>
    </row>
    <row r="6902" spans="33:39" x14ac:dyDescent="0.2">
      <c r="AG6902"/>
      <c r="AM6902" s="11"/>
    </row>
    <row r="6903" spans="33:39" x14ac:dyDescent="0.2">
      <c r="AG6903"/>
      <c r="AM6903" s="11"/>
    </row>
    <row r="6904" spans="33:39" x14ac:dyDescent="0.2">
      <c r="AG6904"/>
      <c r="AM6904" s="11"/>
    </row>
    <row r="6905" spans="33:39" x14ac:dyDescent="0.2">
      <c r="AG6905"/>
      <c r="AM6905" s="11"/>
    </row>
    <row r="6906" spans="33:39" x14ac:dyDescent="0.2">
      <c r="AG6906"/>
      <c r="AM6906" s="11"/>
    </row>
    <row r="6907" spans="33:39" x14ac:dyDescent="0.2">
      <c r="AG6907"/>
      <c r="AM6907" s="11"/>
    </row>
    <row r="6908" spans="33:39" x14ac:dyDescent="0.2">
      <c r="AG6908"/>
      <c r="AM6908" s="11"/>
    </row>
    <row r="6909" spans="33:39" x14ac:dyDescent="0.2">
      <c r="AG6909"/>
      <c r="AM6909" s="11"/>
    </row>
    <row r="6910" spans="33:39" x14ac:dyDescent="0.2">
      <c r="AG6910"/>
      <c r="AM6910" s="11"/>
    </row>
    <row r="6911" spans="33:39" x14ac:dyDescent="0.2">
      <c r="AG6911"/>
      <c r="AM6911" s="11"/>
    </row>
    <row r="6912" spans="33:39" x14ac:dyDescent="0.2">
      <c r="AG6912"/>
      <c r="AM6912" s="11"/>
    </row>
    <row r="6913" spans="33:39" x14ac:dyDescent="0.2">
      <c r="AG6913"/>
      <c r="AM6913" s="11"/>
    </row>
    <row r="6914" spans="33:39" x14ac:dyDescent="0.2">
      <c r="AG6914"/>
      <c r="AM6914" s="11"/>
    </row>
    <row r="6915" spans="33:39" x14ac:dyDescent="0.2">
      <c r="AG6915"/>
      <c r="AM6915" s="11"/>
    </row>
    <row r="6916" spans="33:39" x14ac:dyDescent="0.2">
      <c r="AG6916"/>
      <c r="AM6916" s="11"/>
    </row>
    <row r="6917" spans="33:39" x14ac:dyDescent="0.2">
      <c r="AG6917"/>
      <c r="AM6917" s="11"/>
    </row>
    <row r="6918" spans="33:39" x14ac:dyDescent="0.2">
      <c r="AG6918"/>
      <c r="AM6918" s="11"/>
    </row>
    <row r="6919" spans="33:39" x14ac:dyDescent="0.2">
      <c r="AG6919"/>
      <c r="AM6919" s="11"/>
    </row>
    <row r="6920" spans="33:39" x14ac:dyDescent="0.2">
      <c r="AG6920"/>
      <c r="AM6920" s="11"/>
    </row>
    <row r="6921" spans="33:39" x14ac:dyDescent="0.2">
      <c r="AG6921"/>
      <c r="AM6921" s="11"/>
    </row>
    <row r="6922" spans="33:39" x14ac:dyDescent="0.2">
      <c r="AG6922"/>
      <c r="AM6922" s="11"/>
    </row>
    <row r="6923" spans="33:39" x14ac:dyDescent="0.2">
      <c r="AG6923"/>
      <c r="AM6923" s="11"/>
    </row>
    <row r="6924" spans="33:39" x14ac:dyDescent="0.2">
      <c r="AG6924"/>
      <c r="AM6924" s="11"/>
    </row>
    <row r="6925" spans="33:39" x14ac:dyDescent="0.2">
      <c r="AG6925"/>
      <c r="AM6925" s="11"/>
    </row>
    <row r="6926" spans="33:39" x14ac:dyDescent="0.2">
      <c r="AG6926"/>
      <c r="AM6926" s="11"/>
    </row>
    <row r="6927" spans="33:39" x14ac:dyDescent="0.2">
      <c r="AG6927"/>
      <c r="AM6927" s="11"/>
    </row>
    <row r="6928" spans="33:39" x14ac:dyDescent="0.2">
      <c r="AG6928"/>
      <c r="AM6928" s="11"/>
    </row>
    <row r="6929" spans="33:39" x14ac:dyDescent="0.2">
      <c r="AG6929"/>
      <c r="AM6929" s="11"/>
    </row>
    <row r="6930" spans="33:39" x14ac:dyDescent="0.2">
      <c r="AG6930"/>
      <c r="AM6930" s="11"/>
    </row>
    <row r="6931" spans="33:39" x14ac:dyDescent="0.2">
      <c r="AG6931"/>
      <c r="AM6931" s="11"/>
    </row>
    <row r="6932" spans="33:39" x14ac:dyDescent="0.2">
      <c r="AG6932"/>
      <c r="AM6932" s="11"/>
    </row>
    <row r="6933" spans="33:39" x14ac:dyDescent="0.2">
      <c r="AG6933"/>
      <c r="AM6933" s="11"/>
    </row>
    <row r="6934" spans="33:39" x14ac:dyDescent="0.2">
      <c r="AG6934"/>
      <c r="AM6934" s="11"/>
    </row>
    <row r="6935" spans="33:39" x14ac:dyDescent="0.2">
      <c r="AG6935"/>
      <c r="AM6935" s="11"/>
    </row>
    <row r="6936" spans="33:39" x14ac:dyDescent="0.2">
      <c r="AG6936"/>
      <c r="AM6936" s="11"/>
    </row>
    <row r="6937" spans="33:39" x14ac:dyDescent="0.2">
      <c r="AG6937"/>
      <c r="AM6937" s="11"/>
    </row>
    <row r="6938" spans="33:39" x14ac:dyDescent="0.2">
      <c r="AG6938"/>
      <c r="AM6938" s="11"/>
    </row>
    <row r="6939" spans="33:39" x14ac:dyDescent="0.2">
      <c r="AG6939"/>
      <c r="AM6939" s="11"/>
    </row>
    <row r="6940" spans="33:39" x14ac:dyDescent="0.2">
      <c r="AG6940"/>
      <c r="AM6940" s="11"/>
    </row>
    <row r="6941" spans="33:39" x14ac:dyDescent="0.2">
      <c r="AG6941"/>
      <c r="AM6941" s="11"/>
    </row>
    <row r="6942" spans="33:39" x14ac:dyDescent="0.2">
      <c r="AG6942"/>
      <c r="AM6942" s="11"/>
    </row>
    <row r="6943" spans="33:39" x14ac:dyDescent="0.2">
      <c r="AG6943"/>
      <c r="AM6943" s="11"/>
    </row>
    <row r="6944" spans="33:39" x14ac:dyDescent="0.2">
      <c r="AG6944"/>
      <c r="AM6944" s="11"/>
    </row>
    <row r="6945" spans="33:39" x14ac:dyDescent="0.2">
      <c r="AG6945"/>
      <c r="AM6945" s="11"/>
    </row>
    <row r="6946" spans="33:39" x14ac:dyDescent="0.2">
      <c r="AG6946"/>
      <c r="AM6946" s="11"/>
    </row>
    <row r="6947" spans="33:39" x14ac:dyDescent="0.2">
      <c r="AG6947"/>
      <c r="AM6947" s="11"/>
    </row>
    <row r="6948" spans="33:39" x14ac:dyDescent="0.2">
      <c r="AG6948"/>
      <c r="AM6948" s="11"/>
    </row>
    <row r="6949" spans="33:39" x14ac:dyDescent="0.2">
      <c r="AG6949"/>
      <c r="AM6949" s="11"/>
    </row>
    <row r="6950" spans="33:39" x14ac:dyDescent="0.2">
      <c r="AG6950"/>
      <c r="AM6950" s="11"/>
    </row>
    <row r="6951" spans="33:39" x14ac:dyDescent="0.2">
      <c r="AG6951"/>
      <c r="AM6951" s="11"/>
    </row>
    <row r="6952" spans="33:39" x14ac:dyDescent="0.2">
      <c r="AG6952"/>
      <c r="AM6952" s="11"/>
    </row>
    <row r="6953" spans="33:39" x14ac:dyDescent="0.2">
      <c r="AG6953"/>
      <c r="AM6953" s="11"/>
    </row>
    <row r="6954" spans="33:39" x14ac:dyDescent="0.2">
      <c r="AG6954"/>
      <c r="AM6954" s="11"/>
    </row>
    <row r="6955" spans="33:39" x14ac:dyDescent="0.2">
      <c r="AG6955"/>
      <c r="AM6955" s="11"/>
    </row>
    <row r="6956" spans="33:39" x14ac:dyDescent="0.2">
      <c r="AG6956"/>
      <c r="AM6956" s="11"/>
    </row>
    <row r="6957" spans="33:39" x14ac:dyDescent="0.2">
      <c r="AG6957"/>
      <c r="AM6957" s="11"/>
    </row>
    <row r="6958" spans="33:39" x14ac:dyDescent="0.2">
      <c r="AG6958"/>
      <c r="AM6958" s="11"/>
    </row>
    <row r="6959" spans="33:39" x14ac:dyDescent="0.2">
      <c r="AG6959"/>
      <c r="AM6959" s="11"/>
    </row>
    <row r="6960" spans="33:39" x14ac:dyDescent="0.2">
      <c r="AG6960"/>
      <c r="AM6960" s="11"/>
    </row>
    <row r="6961" spans="33:39" x14ac:dyDescent="0.2">
      <c r="AG6961"/>
      <c r="AM6961" s="11"/>
    </row>
    <row r="6962" spans="33:39" x14ac:dyDescent="0.2">
      <c r="AG6962"/>
      <c r="AM6962" s="11"/>
    </row>
    <row r="6963" spans="33:39" x14ac:dyDescent="0.2">
      <c r="AG6963"/>
      <c r="AM6963" s="11"/>
    </row>
    <row r="6964" spans="33:39" x14ac:dyDescent="0.2">
      <c r="AG6964"/>
      <c r="AM6964" s="11"/>
    </row>
    <row r="6965" spans="33:39" x14ac:dyDescent="0.2">
      <c r="AG6965"/>
      <c r="AM6965" s="11"/>
    </row>
    <row r="6966" spans="33:39" x14ac:dyDescent="0.2">
      <c r="AG6966"/>
      <c r="AM6966" s="11"/>
    </row>
    <row r="6967" spans="33:39" x14ac:dyDescent="0.2">
      <c r="AG6967"/>
      <c r="AM6967" s="11"/>
    </row>
    <row r="6968" spans="33:39" x14ac:dyDescent="0.2">
      <c r="AG6968"/>
      <c r="AM6968" s="11"/>
    </row>
    <row r="6969" spans="33:39" x14ac:dyDescent="0.2">
      <c r="AG6969"/>
      <c r="AM6969" s="11"/>
    </row>
    <row r="6970" spans="33:39" x14ac:dyDescent="0.2">
      <c r="AG6970"/>
      <c r="AM6970" s="11"/>
    </row>
    <row r="6971" spans="33:39" x14ac:dyDescent="0.2">
      <c r="AG6971"/>
      <c r="AM6971" s="11"/>
    </row>
    <row r="6972" spans="33:39" x14ac:dyDescent="0.2">
      <c r="AG6972"/>
      <c r="AM6972" s="11"/>
    </row>
    <row r="6973" spans="33:39" x14ac:dyDescent="0.2">
      <c r="AG6973"/>
      <c r="AM6973" s="11"/>
    </row>
    <row r="6974" spans="33:39" x14ac:dyDescent="0.2">
      <c r="AG6974"/>
      <c r="AM6974" s="11"/>
    </row>
    <row r="6975" spans="33:39" x14ac:dyDescent="0.2">
      <c r="AG6975"/>
      <c r="AM6975" s="11"/>
    </row>
    <row r="6976" spans="33:39" x14ac:dyDescent="0.2">
      <c r="AG6976"/>
      <c r="AM6976" s="11"/>
    </row>
    <row r="6977" spans="33:39" x14ac:dyDescent="0.2">
      <c r="AG6977"/>
      <c r="AM6977" s="11"/>
    </row>
    <row r="6978" spans="33:39" x14ac:dyDescent="0.2">
      <c r="AG6978"/>
      <c r="AM6978" s="11"/>
    </row>
    <row r="6979" spans="33:39" x14ac:dyDescent="0.2">
      <c r="AG6979"/>
      <c r="AM6979" s="11"/>
    </row>
    <row r="6980" spans="33:39" x14ac:dyDescent="0.2">
      <c r="AG6980"/>
      <c r="AM6980" s="11"/>
    </row>
    <row r="6981" spans="33:39" x14ac:dyDescent="0.2">
      <c r="AG6981"/>
      <c r="AM6981" s="11"/>
    </row>
    <row r="6982" spans="33:39" x14ac:dyDescent="0.2">
      <c r="AG6982"/>
      <c r="AM6982" s="11"/>
    </row>
    <row r="6983" spans="33:39" x14ac:dyDescent="0.2">
      <c r="AG6983"/>
      <c r="AM6983" s="11"/>
    </row>
    <row r="6984" spans="33:39" x14ac:dyDescent="0.2">
      <c r="AG6984"/>
      <c r="AM6984" s="11"/>
    </row>
    <row r="6985" spans="33:39" x14ac:dyDescent="0.2">
      <c r="AG6985"/>
      <c r="AM6985" s="11"/>
    </row>
    <row r="6986" spans="33:39" x14ac:dyDescent="0.2">
      <c r="AG6986"/>
      <c r="AM6986" s="11"/>
    </row>
    <row r="6987" spans="33:39" x14ac:dyDescent="0.2">
      <c r="AG6987"/>
      <c r="AM6987" s="11"/>
    </row>
    <row r="6988" spans="33:39" x14ac:dyDescent="0.2">
      <c r="AG6988"/>
      <c r="AM6988" s="11"/>
    </row>
    <row r="6989" spans="33:39" x14ac:dyDescent="0.2">
      <c r="AG6989"/>
      <c r="AM6989" s="11"/>
    </row>
    <row r="6990" spans="33:39" x14ac:dyDescent="0.2">
      <c r="AG6990"/>
      <c r="AM6990" s="11"/>
    </row>
    <row r="6991" spans="33:39" x14ac:dyDescent="0.2">
      <c r="AG6991"/>
      <c r="AM6991" s="11"/>
    </row>
    <row r="6992" spans="33:39" x14ac:dyDescent="0.2">
      <c r="AG6992"/>
      <c r="AM6992" s="11"/>
    </row>
    <row r="6993" spans="33:39" x14ac:dyDescent="0.2">
      <c r="AG6993"/>
      <c r="AM6993" s="11"/>
    </row>
    <row r="6994" spans="33:39" x14ac:dyDescent="0.2">
      <c r="AG6994"/>
      <c r="AM6994" s="11"/>
    </row>
    <row r="6995" spans="33:39" x14ac:dyDescent="0.2">
      <c r="AG6995"/>
      <c r="AM6995" s="11"/>
    </row>
    <row r="6996" spans="33:39" x14ac:dyDescent="0.2">
      <c r="AG6996"/>
      <c r="AM6996" s="11"/>
    </row>
    <row r="6997" spans="33:39" x14ac:dyDescent="0.2">
      <c r="AG6997"/>
      <c r="AM6997" s="11"/>
    </row>
    <row r="6998" spans="33:39" x14ac:dyDescent="0.2">
      <c r="AG6998"/>
      <c r="AM6998" s="11"/>
    </row>
    <row r="6999" spans="33:39" x14ac:dyDescent="0.2">
      <c r="AG6999"/>
      <c r="AM6999" s="11"/>
    </row>
    <row r="7000" spans="33:39" x14ac:dyDescent="0.2">
      <c r="AG7000"/>
      <c r="AM7000" s="11"/>
    </row>
    <row r="7001" spans="33:39" x14ac:dyDescent="0.2">
      <c r="AG7001"/>
      <c r="AM7001" s="11"/>
    </row>
    <row r="7002" spans="33:39" x14ac:dyDescent="0.2">
      <c r="AG7002"/>
      <c r="AM7002" s="11"/>
    </row>
    <row r="7003" spans="33:39" x14ac:dyDescent="0.2">
      <c r="AG7003"/>
      <c r="AM7003" s="11"/>
    </row>
    <row r="7004" spans="33:39" x14ac:dyDescent="0.2">
      <c r="AG7004"/>
      <c r="AM7004" s="11"/>
    </row>
    <row r="7005" spans="33:39" x14ac:dyDescent="0.2">
      <c r="AG7005"/>
      <c r="AM7005" s="11"/>
    </row>
    <row r="7006" spans="33:39" x14ac:dyDescent="0.2">
      <c r="AG7006"/>
      <c r="AM7006" s="11"/>
    </row>
    <row r="7007" spans="33:39" x14ac:dyDescent="0.2">
      <c r="AG7007"/>
      <c r="AM7007" s="11"/>
    </row>
    <row r="7008" spans="33:39" x14ac:dyDescent="0.2">
      <c r="AG7008"/>
      <c r="AM7008" s="11"/>
    </row>
    <row r="7009" spans="33:39" x14ac:dyDescent="0.2">
      <c r="AG7009"/>
      <c r="AM7009" s="11"/>
    </row>
    <row r="7010" spans="33:39" x14ac:dyDescent="0.2">
      <c r="AG7010"/>
      <c r="AM7010" s="11"/>
    </row>
    <row r="7011" spans="33:39" x14ac:dyDescent="0.2">
      <c r="AG7011"/>
      <c r="AM7011" s="11"/>
    </row>
    <row r="7012" spans="33:39" x14ac:dyDescent="0.2">
      <c r="AG7012"/>
      <c r="AM7012" s="11"/>
    </row>
    <row r="7013" spans="33:39" x14ac:dyDescent="0.2">
      <c r="AG7013"/>
      <c r="AM7013" s="11"/>
    </row>
    <row r="7014" spans="33:39" x14ac:dyDescent="0.2">
      <c r="AG7014"/>
      <c r="AM7014" s="11"/>
    </row>
    <row r="7015" spans="33:39" x14ac:dyDescent="0.2">
      <c r="AG7015"/>
      <c r="AM7015" s="11"/>
    </row>
    <row r="7016" spans="33:39" x14ac:dyDescent="0.2">
      <c r="AG7016"/>
      <c r="AM7016" s="11"/>
    </row>
    <row r="7017" spans="33:39" x14ac:dyDescent="0.2">
      <c r="AG7017"/>
      <c r="AM7017" s="11"/>
    </row>
    <row r="7018" spans="33:39" x14ac:dyDescent="0.2">
      <c r="AG7018"/>
      <c r="AM7018" s="11"/>
    </row>
    <row r="7019" spans="33:39" x14ac:dyDescent="0.2">
      <c r="AG7019"/>
      <c r="AM7019" s="11"/>
    </row>
    <row r="7020" spans="33:39" x14ac:dyDescent="0.2">
      <c r="AG7020"/>
      <c r="AM7020" s="11"/>
    </row>
    <row r="7021" spans="33:39" x14ac:dyDescent="0.2">
      <c r="AG7021"/>
      <c r="AM7021" s="11"/>
    </row>
    <row r="7022" spans="33:39" x14ac:dyDescent="0.2">
      <c r="AG7022"/>
      <c r="AM7022" s="11"/>
    </row>
    <row r="7023" spans="33:39" x14ac:dyDescent="0.2">
      <c r="AG7023"/>
      <c r="AM7023" s="11"/>
    </row>
    <row r="7024" spans="33:39" x14ac:dyDescent="0.2">
      <c r="AG7024"/>
      <c r="AM7024" s="11"/>
    </row>
    <row r="7025" spans="33:39" x14ac:dyDescent="0.2">
      <c r="AG7025"/>
      <c r="AM7025" s="11"/>
    </row>
    <row r="7026" spans="33:39" x14ac:dyDescent="0.2">
      <c r="AG7026"/>
      <c r="AM7026" s="11"/>
    </row>
    <row r="7027" spans="33:39" x14ac:dyDescent="0.2">
      <c r="AG7027"/>
      <c r="AM7027" s="11"/>
    </row>
    <row r="7028" spans="33:39" x14ac:dyDescent="0.2">
      <c r="AG7028"/>
      <c r="AM7028" s="11"/>
    </row>
    <row r="7029" spans="33:39" x14ac:dyDescent="0.2">
      <c r="AG7029"/>
      <c r="AM7029" s="11"/>
    </row>
    <row r="7030" spans="33:39" x14ac:dyDescent="0.2">
      <c r="AG7030"/>
      <c r="AM7030" s="11"/>
    </row>
    <row r="7031" spans="33:39" x14ac:dyDescent="0.2">
      <c r="AG7031"/>
      <c r="AM7031" s="11"/>
    </row>
    <row r="7032" spans="33:39" x14ac:dyDescent="0.2">
      <c r="AG7032"/>
      <c r="AM7032" s="11"/>
    </row>
    <row r="7033" spans="33:39" x14ac:dyDescent="0.2">
      <c r="AG7033"/>
      <c r="AM7033" s="11"/>
    </row>
    <row r="7034" spans="33:39" x14ac:dyDescent="0.2">
      <c r="AG7034"/>
      <c r="AM7034" s="11"/>
    </row>
    <row r="7035" spans="33:39" x14ac:dyDescent="0.2">
      <c r="AG7035"/>
      <c r="AM7035" s="11"/>
    </row>
    <row r="7036" spans="33:39" x14ac:dyDescent="0.2">
      <c r="AG7036"/>
      <c r="AM7036" s="11"/>
    </row>
    <row r="7037" spans="33:39" x14ac:dyDescent="0.2">
      <c r="AG7037"/>
      <c r="AM7037" s="11"/>
    </row>
    <row r="7038" spans="33:39" x14ac:dyDescent="0.2">
      <c r="AG7038"/>
      <c r="AM7038" s="11"/>
    </row>
    <row r="7039" spans="33:39" x14ac:dyDescent="0.2">
      <c r="AG7039"/>
      <c r="AM7039" s="11"/>
    </row>
    <row r="7040" spans="33:39" x14ac:dyDescent="0.2">
      <c r="AG7040"/>
      <c r="AM7040" s="11"/>
    </row>
    <row r="7041" spans="33:39" x14ac:dyDescent="0.2">
      <c r="AG7041"/>
      <c r="AM7041" s="11"/>
    </row>
    <row r="7042" spans="33:39" x14ac:dyDescent="0.2">
      <c r="AG7042"/>
      <c r="AM7042" s="11"/>
    </row>
    <row r="7043" spans="33:39" x14ac:dyDescent="0.2">
      <c r="AG7043"/>
      <c r="AM7043" s="11"/>
    </row>
    <row r="7044" spans="33:39" x14ac:dyDescent="0.2">
      <c r="AG7044"/>
      <c r="AM7044" s="11"/>
    </row>
    <row r="7045" spans="33:39" x14ac:dyDescent="0.2">
      <c r="AG7045"/>
      <c r="AM7045" s="11"/>
    </row>
    <row r="7046" spans="33:39" x14ac:dyDescent="0.2">
      <c r="AG7046"/>
      <c r="AM7046" s="11"/>
    </row>
    <row r="7047" spans="33:39" x14ac:dyDescent="0.2">
      <c r="AG7047"/>
      <c r="AM7047" s="11"/>
    </row>
    <row r="7048" spans="33:39" x14ac:dyDescent="0.2">
      <c r="AG7048"/>
      <c r="AM7048" s="11"/>
    </row>
    <row r="7049" spans="33:39" x14ac:dyDescent="0.2">
      <c r="AG7049"/>
      <c r="AM7049" s="11"/>
    </row>
    <row r="7050" spans="33:39" x14ac:dyDescent="0.2">
      <c r="AG7050"/>
      <c r="AM7050" s="11"/>
    </row>
    <row r="7051" spans="33:39" x14ac:dyDescent="0.2">
      <c r="AG7051"/>
      <c r="AM7051" s="11"/>
    </row>
    <row r="7052" spans="33:39" x14ac:dyDescent="0.2">
      <c r="AG7052"/>
      <c r="AM7052" s="11"/>
    </row>
    <row r="7053" spans="33:39" x14ac:dyDescent="0.2">
      <c r="AG7053"/>
      <c r="AM7053" s="11"/>
    </row>
    <row r="7054" spans="33:39" x14ac:dyDescent="0.2">
      <c r="AG7054"/>
      <c r="AM7054" s="11"/>
    </row>
    <row r="7055" spans="33:39" x14ac:dyDescent="0.2">
      <c r="AG7055"/>
      <c r="AM7055" s="11"/>
    </row>
    <row r="7056" spans="33:39" x14ac:dyDescent="0.2">
      <c r="AG7056"/>
      <c r="AM7056" s="11"/>
    </row>
    <row r="7057" spans="33:39" x14ac:dyDescent="0.2">
      <c r="AG7057"/>
      <c r="AM7057" s="11"/>
    </row>
    <row r="7058" spans="33:39" x14ac:dyDescent="0.2">
      <c r="AG7058"/>
      <c r="AM7058" s="11"/>
    </row>
    <row r="7059" spans="33:39" x14ac:dyDescent="0.2">
      <c r="AG7059"/>
      <c r="AM7059" s="11"/>
    </row>
    <row r="7060" spans="33:39" x14ac:dyDescent="0.2">
      <c r="AG7060"/>
      <c r="AM7060" s="11"/>
    </row>
    <row r="7061" spans="33:39" x14ac:dyDescent="0.2">
      <c r="AG7061"/>
      <c r="AM7061" s="11"/>
    </row>
    <row r="7062" spans="33:39" x14ac:dyDescent="0.2">
      <c r="AG7062"/>
      <c r="AM7062" s="11"/>
    </row>
    <row r="7063" spans="33:39" x14ac:dyDescent="0.2">
      <c r="AG7063"/>
      <c r="AM7063" s="11"/>
    </row>
    <row r="7064" spans="33:39" x14ac:dyDescent="0.2">
      <c r="AG7064"/>
      <c r="AM7064" s="11"/>
    </row>
    <row r="7065" spans="33:39" x14ac:dyDescent="0.2">
      <c r="AG7065"/>
      <c r="AM7065" s="11"/>
    </row>
    <row r="7066" spans="33:39" x14ac:dyDescent="0.2">
      <c r="AG7066"/>
      <c r="AM7066" s="11"/>
    </row>
    <row r="7067" spans="33:39" x14ac:dyDescent="0.2">
      <c r="AG7067"/>
      <c r="AM7067" s="11"/>
    </row>
    <row r="7068" spans="33:39" x14ac:dyDescent="0.2">
      <c r="AG7068"/>
      <c r="AM7068" s="11"/>
    </row>
    <row r="7069" spans="33:39" x14ac:dyDescent="0.2">
      <c r="AG7069"/>
      <c r="AM7069" s="11"/>
    </row>
    <row r="7070" spans="33:39" x14ac:dyDescent="0.2">
      <c r="AG7070"/>
      <c r="AM7070" s="11"/>
    </row>
    <row r="7071" spans="33:39" x14ac:dyDescent="0.2">
      <c r="AG7071"/>
      <c r="AM7071" s="11"/>
    </row>
    <row r="7072" spans="33:39" x14ac:dyDescent="0.2">
      <c r="AG7072"/>
      <c r="AM7072" s="11"/>
    </row>
    <row r="7073" spans="33:39" x14ac:dyDescent="0.2">
      <c r="AG7073"/>
      <c r="AM7073" s="11"/>
    </row>
    <row r="7074" spans="33:39" x14ac:dyDescent="0.2">
      <c r="AG7074"/>
      <c r="AM7074" s="11"/>
    </row>
    <row r="7075" spans="33:39" x14ac:dyDescent="0.2">
      <c r="AG7075"/>
      <c r="AM7075" s="11"/>
    </row>
    <row r="7076" spans="33:39" x14ac:dyDescent="0.2">
      <c r="AG7076"/>
      <c r="AM7076" s="11"/>
    </row>
    <row r="7077" spans="33:39" x14ac:dyDescent="0.2">
      <c r="AG7077"/>
      <c r="AM7077" s="11"/>
    </row>
    <row r="7078" spans="33:39" x14ac:dyDescent="0.2">
      <c r="AG7078"/>
      <c r="AM7078" s="11"/>
    </row>
    <row r="7079" spans="33:39" x14ac:dyDescent="0.2">
      <c r="AG7079"/>
      <c r="AM7079" s="11"/>
    </row>
    <row r="7080" spans="33:39" x14ac:dyDescent="0.2">
      <c r="AG7080"/>
      <c r="AM7080" s="11"/>
    </row>
    <row r="7081" spans="33:39" x14ac:dyDescent="0.2">
      <c r="AG7081"/>
      <c r="AM7081" s="11"/>
    </row>
    <row r="7082" spans="33:39" x14ac:dyDescent="0.2">
      <c r="AG7082"/>
      <c r="AM7082" s="11"/>
    </row>
    <row r="7083" spans="33:39" x14ac:dyDescent="0.2">
      <c r="AG7083"/>
      <c r="AM7083" s="11"/>
    </row>
    <row r="7084" spans="33:39" x14ac:dyDescent="0.2">
      <c r="AG7084"/>
      <c r="AM7084" s="11"/>
    </row>
    <row r="7085" spans="33:39" x14ac:dyDescent="0.2">
      <c r="AG7085"/>
      <c r="AM7085" s="11"/>
    </row>
    <row r="7086" spans="33:39" x14ac:dyDescent="0.2">
      <c r="AG7086"/>
      <c r="AM7086" s="11"/>
    </row>
    <row r="7087" spans="33:39" x14ac:dyDescent="0.2">
      <c r="AG7087"/>
      <c r="AM7087" s="11"/>
    </row>
    <row r="7088" spans="33:39" x14ac:dyDescent="0.2">
      <c r="AG7088"/>
      <c r="AM7088" s="11"/>
    </row>
    <row r="7089" spans="33:39" x14ac:dyDescent="0.2">
      <c r="AG7089"/>
      <c r="AM7089" s="11"/>
    </row>
    <row r="7090" spans="33:39" x14ac:dyDescent="0.2">
      <c r="AG7090"/>
      <c r="AM7090" s="11"/>
    </row>
    <row r="7091" spans="33:39" x14ac:dyDescent="0.2">
      <c r="AG7091"/>
      <c r="AM7091" s="11"/>
    </row>
    <row r="7092" spans="33:39" x14ac:dyDescent="0.2">
      <c r="AG7092"/>
      <c r="AM7092" s="11"/>
    </row>
    <row r="7093" spans="33:39" x14ac:dyDescent="0.2">
      <c r="AG7093"/>
      <c r="AM7093" s="11"/>
    </row>
    <row r="7094" spans="33:39" x14ac:dyDescent="0.2">
      <c r="AG7094"/>
      <c r="AM7094" s="11"/>
    </row>
    <row r="7095" spans="33:39" x14ac:dyDescent="0.2">
      <c r="AG7095"/>
      <c r="AM7095" s="11"/>
    </row>
    <row r="7096" spans="33:39" x14ac:dyDescent="0.2">
      <c r="AG7096"/>
      <c r="AM7096" s="11"/>
    </row>
    <row r="7097" spans="33:39" x14ac:dyDescent="0.2">
      <c r="AG7097"/>
      <c r="AM7097" s="11"/>
    </row>
    <row r="7098" spans="33:39" x14ac:dyDescent="0.2">
      <c r="AG7098"/>
      <c r="AM7098" s="11"/>
    </row>
    <row r="7099" spans="33:39" x14ac:dyDescent="0.2">
      <c r="AG7099"/>
      <c r="AM7099" s="11"/>
    </row>
    <row r="7100" spans="33:39" x14ac:dyDescent="0.2">
      <c r="AG7100"/>
      <c r="AM7100" s="11"/>
    </row>
    <row r="7101" spans="33:39" x14ac:dyDescent="0.2">
      <c r="AG7101"/>
      <c r="AM7101" s="11"/>
    </row>
    <row r="7102" spans="33:39" x14ac:dyDescent="0.2">
      <c r="AG7102"/>
      <c r="AM7102" s="11"/>
    </row>
    <row r="7103" spans="33:39" x14ac:dyDescent="0.2">
      <c r="AG7103"/>
      <c r="AM7103" s="11"/>
    </row>
    <row r="7104" spans="33:39" x14ac:dyDescent="0.2">
      <c r="AG7104"/>
      <c r="AM7104" s="11"/>
    </row>
    <row r="7105" spans="33:39" x14ac:dyDescent="0.2">
      <c r="AG7105"/>
      <c r="AM7105" s="11"/>
    </row>
    <row r="7106" spans="33:39" x14ac:dyDescent="0.2">
      <c r="AG7106"/>
      <c r="AM7106" s="11"/>
    </row>
    <row r="7107" spans="33:39" x14ac:dyDescent="0.2">
      <c r="AG7107"/>
      <c r="AM7107" s="11"/>
    </row>
    <row r="7108" spans="33:39" x14ac:dyDescent="0.2">
      <c r="AG7108"/>
      <c r="AM7108" s="11"/>
    </row>
    <row r="7109" spans="33:39" x14ac:dyDescent="0.2">
      <c r="AG7109"/>
      <c r="AM7109" s="11"/>
    </row>
    <row r="7110" spans="33:39" x14ac:dyDescent="0.2">
      <c r="AG7110"/>
      <c r="AM7110" s="11"/>
    </row>
    <row r="7111" spans="33:39" x14ac:dyDescent="0.2">
      <c r="AG7111"/>
      <c r="AM7111" s="11"/>
    </row>
    <row r="7112" spans="33:39" x14ac:dyDescent="0.2">
      <c r="AG7112"/>
      <c r="AM7112" s="11"/>
    </row>
    <row r="7113" spans="33:39" x14ac:dyDescent="0.2">
      <c r="AG7113"/>
      <c r="AM7113" s="11"/>
    </row>
    <row r="7114" spans="33:39" x14ac:dyDescent="0.2">
      <c r="AG7114"/>
      <c r="AM7114" s="11"/>
    </row>
    <row r="7115" spans="33:39" x14ac:dyDescent="0.2">
      <c r="AG7115"/>
      <c r="AM7115" s="11"/>
    </row>
    <row r="7116" spans="33:39" x14ac:dyDescent="0.2">
      <c r="AG7116"/>
      <c r="AM7116" s="11"/>
    </row>
    <row r="7117" spans="33:39" x14ac:dyDescent="0.2">
      <c r="AG7117"/>
      <c r="AM7117" s="11"/>
    </row>
    <row r="7118" spans="33:39" x14ac:dyDescent="0.2">
      <c r="AG7118"/>
      <c r="AM7118" s="11"/>
    </row>
    <row r="7119" spans="33:39" x14ac:dyDescent="0.2">
      <c r="AG7119"/>
      <c r="AM7119" s="11"/>
    </row>
    <row r="7120" spans="33:39" x14ac:dyDescent="0.2">
      <c r="AG7120"/>
      <c r="AM7120" s="11"/>
    </row>
    <row r="7121" spans="33:39" x14ac:dyDescent="0.2">
      <c r="AG7121"/>
      <c r="AM7121" s="11"/>
    </row>
    <row r="7122" spans="33:39" x14ac:dyDescent="0.2">
      <c r="AG7122"/>
      <c r="AM7122" s="11"/>
    </row>
    <row r="7123" spans="33:39" x14ac:dyDescent="0.2">
      <c r="AG7123"/>
      <c r="AM7123" s="11"/>
    </row>
    <row r="7124" spans="33:39" x14ac:dyDescent="0.2">
      <c r="AG7124"/>
      <c r="AM7124" s="11"/>
    </row>
    <row r="7125" spans="33:39" x14ac:dyDescent="0.2">
      <c r="AG7125"/>
      <c r="AM7125" s="11"/>
    </row>
    <row r="7126" spans="33:39" x14ac:dyDescent="0.2">
      <c r="AG7126"/>
      <c r="AM7126" s="11"/>
    </row>
    <row r="7127" spans="33:39" x14ac:dyDescent="0.2">
      <c r="AG7127"/>
      <c r="AM7127" s="11"/>
    </row>
    <row r="7128" spans="33:39" x14ac:dyDescent="0.2">
      <c r="AG7128"/>
      <c r="AM7128" s="11"/>
    </row>
    <row r="7129" spans="33:39" x14ac:dyDescent="0.2">
      <c r="AG7129"/>
      <c r="AM7129" s="11"/>
    </row>
    <row r="7130" spans="33:39" x14ac:dyDescent="0.2">
      <c r="AG7130"/>
      <c r="AM7130" s="11"/>
    </row>
    <row r="7131" spans="33:39" x14ac:dyDescent="0.2">
      <c r="AG7131"/>
      <c r="AM7131" s="11"/>
    </row>
    <row r="7132" spans="33:39" x14ac:dyDescent="0.2">
      <c r="AG7132"/>
      <c r="AM7132" s="11"/>
    </row>
    <row r="7133" spans="33:39" x14ac:dyDescent="0.2">
      <c r="AG7133"/>
      <c r="AM7133" s="11"/>
    </row>
    <row r="7134" spans="33:39" x14ac:dyDescent="0.2">
      <c r="AG7134"/>
      <c r="AM7134" s="11"/>
    </row>
    <row r="7135" spans="33:39" x14ac:dyDescent="0.2">
      <c r="AG7135"/>
      <c r="AM7135" s="11"/>
    </row>
    <row r="7136" spans="33:39" x14ac:dyDescent="0.2">
      <c r="AG7136"/>
      <c r="AM7136" s="11"/>
    </row>
    <row r="7137" spans="33:39" x14ac:dyDescent="0.2">
      <c r="AG7137"/>
      <c r="AM7137" s="11"/>
    </row>
    <row r="7138" spans="33:39" x14ac:dyDescent="0.2">
      <c r="AG7138"/>
      <c r="AM7138" s="11"/>
    </row>
    <row r="7139" spans="33:39" x14ac:dyDescent="0.2">
      <c r="AG7139"/>
      <c r="AM7139" s="11"/>
    </row>
    <row r="7140" spans="33:39" x14ac:dyDescent="0.2">
      <c r="AG7140"/>
      <c r="AM7140" s="11"/>
    </row>
    <row r="7141" spans="33:39" x14ac:dyDescent="0.2">
      <c r="AG7141"/>
      <c r="AM7141" s="11"/>
    </row>
    <row r="7142" spans="33:39" x14ac:dyDescent="0.2">
      <c r="AG7142"/>
      <c r="AM7142" s="11"/>
    </row>
    <row r="7143" spans="33:39" x14ac:dyDescent="0.2">
      <c r="AG7143"/>
      <c r="AM7143" s="11"/>
    </row>
    <row r="7144" spans="33:39" x14ac:dyDescent="0.2">
      <c r="AG7144"/>
      <c r="AM7144" s="11"/>
    </row>
    <row r="7145" spans="33:39" x14ac:dyDescent="0.2">
      <c r="AG7145"/>
      <c r="AM7145" s="11"/>
    </row>
    <row r="7146" spans="33:39" x14ac:dyDescent="0.2">
      <c r="AG7146"/>
      <c r="AM7146" s="11"/>
    </row>
    <row r="7147" spans="33:39" x14ac:dyDescent="0.2">
      <c r="AG7147"/>
      <c r="AM7147" s="11"/>
    </row>
    <row r="7148" spans="33:39" x14ac:dyDescent="0.2">
      <c r="AG7148"/>
      <c r="AM7148" s="11"/>
    </row>
    <row r="7149" spans="33:39" x14ac:dyDescent="0.2">
      <c r="AG7149"/>
      <c r="AM7149" s="11"/>
    </row>
    <row r="7150" spans="33:39" x14ac:dyDescent="0.2">
      <c r="AG7150"/>
      <c r="AM7150" s="11"/>
    </row>
    <row r="7151" spans="33:39" x14ac:dyDescent="0.2">
      <c r="AG7151"/>
      <c r="AM7151" s="11"/>
    </row>
    <row r="7152" spans="33:39" x14ac:dyDescent="0.2">
      <c r="AG7152"/>
      <c r="AM7152" s="11"/>
    </row>
    <row r="7153" spans="33:39" x14ac:dyDescent="0.2">
      <c r="AG7153"/>
      <c r="AM7153" s="11"/>
    </row>
    <row r="7154" spans="33:39" x14ac:dyDescent="0.2">
      <c r="AG7154"/>
      <c r="AM7154" s="11"/>
    </row>
    <row r="7155" spans="33:39" x14ac:dyDescent="0.2">
      <c r="AG7155"/>
      <c r="AM7155" s="11"/>
    </row>
    <row r="7156" spans="33:39" x14ac:dyDescent="0.2">
      <c r="AG7156"/>
      <c r="AM7156" s="11"/>
    </row>
    <row r="7157" spans="33:39" x14ac:dyDescent="0.2">
      <c r="AG7157"/>
      <c r="AM7157" s="11"/>
    </row>
    <row r="7158" spans="33:39" x14ac:dyDescent="0.2">
      <c r="AG7158"/>
      <c r="AM7158" s="11"/>
    </row>
    <row r="7159" spans="33:39" x14ac:dyDescent="0.2">
      <c r="AG7159"/>
      <c r="AM7159" s="11"/>
    </row>
    <row r="7160" spans="33:39" x14ac:dyDescent="0.2">
      <c r="AG7160"/>
      <c r="AM7160" s="11"/>
    </row>
    <row r="7161" spans="33:39" x14ac:dyDescent="0.2">
      <c r="AG7161"/>
      <c r="AM7161" s="11"/>
    </row>
    <row r="7162" spans="33:39" x14ac:dyDescent="0.2">
      <c r="AG7162"/>
      <c r="AM7162" s="11"/>
    </row>
    <row r="7163" spans="33:39" x14ac:dyDescent="0.2">
      <c r="AG7163"/>
      <c r="AM7163" s="11"/>
    </row>
    <row r="7164" spans="33:39" x14ac:dyDescent="0.2">
      <c r="AG7164"/>
      <c r="AM7164" s="11"/>
    </row>
    <row r="7165" spans="33:39" x14ac:dyDescent="0.2">
      <c r="AG7165"/>
      <c r="AM7165" s="11"/>
    </row>
    <row r="7166" spans="33:39" x14ac:dyDescent="0.2">
      <c r="AG7166"/>
      <c r="AM7166" s="11"/>
    </row>
    <row r="7167" spans="33:39" x14ac:dyDescent="0.2">
      <c r="AG7167"/>
      <c r="AM7167" s="11"/>
    </row>
    <row r="7168" spans="33:39" x14ac:dyDescent="0.2">
      <c r="AG7168"/>
      <c r="AM7168" s="11"/>
    </row>
    <row r="7169" spans="33:39" x14ac:dyDescent="0.2">
      <c r="AG7169"/>
      <c r="AM7169" s="11"/>
    </row>
    <row r="7170" spans="33:39" x14ac:dyDescent="0.2">
      <c r="AG7170"/>
      <c r="AM7170" s="11"/>
    </row>
    <row r="7171" spans="33:39" x14ac:dyDescent="0.2">
      <c r="AG7171"/>
      <c r="AM7171" s="11"/>
    </row>
    <row r="7172" spans="33:39" x14ac:dyDescent="0.2">
      <c r="AG7172"/>
      <c r="AM7172" s="11"/>
    </row>
    <row r="7173" spans="33:39" x14ac:dyDescent="0.2">
      <c r="AG7173"/>
      <c r="AM7173" s="11"/>
    </row>
    <row r="7174" spans="33:39" x14ac:dyDescent="0.2">
      <c r="AG7174"/>
      <c r="AM7174" s="11"/>
    </row>
    <row r="7175" spans="33:39" x14ac:dyDescent="0.2">
      <c r="AG7175"/>
      <c r="AM7175" s="11"/>
    </row>
    <row r="7176" spans="33:39" x14ac:dyDescent="0.2">
      <c r="AG7176"/>
      <c r="AM7176" s="11"/>
    </row>
    <row r="7177" spans="33:39" x14ac:dyDescent="0.2">
      <c r="AG7177"/>
      <c r="AM7177" s="11"/>
    </row>
    <row r="7178" spans="33:39" x14ac:dyDescent="0.2">
      <c r="AG7178"/>
      <c r="AM7178" s="11"/>
    </row>
    <row r="7179" spans="33:39" x14ac:dyDescent="0.2">
      <c r="AG7179"/>
      <c r="AM7179" s="11"/>
    </row>
    <row r="7180" spans="33:39" x14ac:dyDescent="0.2">
      <c r="AG7180"/>
      <c r="AM7180" s="11"/>
    </row>
    <row r="7181" spans="33:39" x14ac:dyDescent="0.2">
      <c r="AG7181"/>
      <c r="AM7181" s="11"/>
    </row>
    <row r="7182" spans="33:39" x14ac:dyDescent="0.2">
      <c r="AG7182"/>
      <c r="AM7182" s="11"/>
    </row>
    <row r="7183" spans="33:39" x14ac:dyDescent="0.2">
      <c r="AG7183"/>
      <c r="AM7183" s="11"/>
    </row>
    <row r="7184" spans="33:39" x14ac:dyDescent="0.2">
      <c r="AG7184"/>
      <c r="AM7184" s="11"/>
    </row>
    <row r="7185" spans="33:39" x14ac:dyDescent="0.2">
      <c r="AG7185"/>
      <c r="AM7185" s="11"/>
    </row>
    <row r="7186" spans="33:39" x14ac:dyDescent="0.2">
      <c r="AG7186"/>
      <c r="AM7186" s="11"/>
    </row>
    <row r="7187" spans="33:39" x14ac:dyDescent="0.2">
      <c r="AG7187"/>
      <c r="AM7187" s="11"/>
    </row>
    <row r="7188" spans="33:39" x14ac:dyDescent="0.2">
      <c r="AG7188"/>
      <c r="AM7188" s="11"/>
    </row>
    <row r="7189" spans="33:39" x14ac:dyDescent="0.2">
      <c r="AG7189"/>
      <c r="AM7189" s="11"/>
    </row>
    <row r="7190" spans="33:39" x14ac:dyDescent="0.2">
      <c r="AG7190"/>
      <c r="AM7190" s="11"/>
    </row>
    <row r="7191" spans="33:39" x14ac:dyDescent="0.2">
      <c r="AG7191"/>
      <c r="AM7191" s="11"/>
    </row>
    <row r="7192" spans="33:39" x14ac:dyDescent="0.2">
      <c r="AG7192"/>
      <c r="AM7192" s="11"/>
    </row>
    <row r="7193" spans="33:39" x14ac:dyDescent="0.2">
      <c r="AG7193"/>
      <c r="AM7193" s="11"/>
    </row>
    <row r="7194" spans="33:39" x14ac:dyDescent="0.2">
      <c r="AG7194"/>
      <c r="AM7194" s="11"/>
    </row>
    <row r="7195" spans="33:39" x14ac:dyDescent="0.2">
      <c r="AG7195"/>
      <c r="AM7195" s="11"/>
    </row>
    <row r="7196" spans="33:39" x14ac:dyDescent="0.2">
      <c r="AG7196"/>
      <c r="AM7196" s="11"/>
    </row>
    <row r="7197" spans="33:39" x14ac:dyDescent="0.2">
      <c r="AG7197"/>
      <c r="AM7197" s="11"/>
    </row>
    <row r="7198" spans="33:39" x14ac:dyDescent="0.2">
      <c r="AG7198"/>
      <c r="AM7198" s="11"/>
    </row>
    <row r="7199" spans="33:39" x14ac:dyDescent="0.2">
      <c r="AG7199"/>
      <c r="AM7199" s="11"/>
    </row>
    <row r="7200" spans="33:39" x14ac:dyDescent="0.2">
      <c r="AG7200"/>
      <c r="AM7200" s="11"/>
    </row>
    <row r="7201" spans="33:39" x14ac:dyDescent="0.2">
      <c r="AG7201"/>
      <c r="AM7201" s="11"/>
    </row>
    <row r="7202" spans="33:39" x14ac:dyDescent="0.2">
      <c r="AG7202"/>
      <c r="AM7202" s="11"/>
    </row>
    <row r="7203" spans="33:39" x14ac:dyDescent="0.2">
      <c r="AG7203"/>
      <c r="AM7203" s="11"/>
    </row>
    <row r="7204" spans="33:39" x14ac:dyDescent="0.2">
      <c r="AG7204"/>
      <c r="AM7204" s="11"/>
    </row>
    <row r="7205" spans="33:39" x14ac:dyDescent="0.2">
      <c r="AG7205"/>
      <c r="AM7205" s="11"/>
    </row>
    <row r="7206" spans="33:39" x14ac:dyDescent="0.2">
      <c r="AG7206"/>
      <c r="AM7206" s="11"/>
    </row>
    <row r="7207" spans="33:39" x14ac:dyDescent="0.2">
      <c r="AG7207"/>
      <c r="AM7207" s="11"/>
    </row>
    <row r="7208" spans="33:39" x14ac:dyDescent="0.2">
      <c r="AG7208"/>
      <c r="AM7208" s="11"/>
    </row>
    <row r="7209" spans="33:39" x14ac:dyDescent="0.2">
      <c r="AG7209"/>
      <c r="AM7209" s="11"/>
    </row>
    <row r="7210" spans="33:39" x14ac:dyDescent="0.2">
      <c r="AG7210"/>
      <c r="AM7210" s="11"/>
    </row>
    <row r="7211" spans="33:39" x14ac:dyDescent="0.2">
      <c r="AG7211"/>
      <c r="AM7211" s="11"/>
    </row>
    <row r="7212" spans="33:39" x14ac:dyDescent="0.2">
      <c r="AG7212"/>
      <c r="AM7212" s="11"/>
    </row>
    <row r="7213" spans="33:39" x14ac:dyDescent="0.2">
      <c r="AG7213"/>
      <c r="AM7213" s="11"/>
    </row>
    <row r="7214" spans="33:39" x14ac:dyDescent="0.2">
      <c r="AG7214"/>
      <c r="AM7214" s="11"/>
    </row>
    <row r="7215" spans="33:39" x14ac:dyDescent="0.2">
      <c r="AG7215"/>
      <c r="AM7215" s="11"/>
    </row>
    <row r="7216" spans="33:39" x14ac:dyDescent="0.2">
      <c r="AG7216"/>
      <c r="AM7216" s="11"/>
    </row>
    <row r="7217" spans="33:39" x14ac:dyDescent="0.2">
      <c r="AG7217"/>
      <c r="AM7217" s="11"/>
    </row>
    <row r="7218" spans="33:39" x14ac:dyDescent="0.2">
      <c r="AG7218"/>
      <c r="AM7218" s="11"/>
    </row>
    <row r="7219" spans="33:39" x14ac:dyDescent="0.2">
      <c r="AG7219"/>
      <c r="AM7219" s="11"/>
    </row>
    <row r="7220" spans="33:39" x14ac:dyDescent="0.2">
      <c r="AG7220"/>
      <c r="AM7220" s="11"/>
    </row>
    <row r="7221" spans="33:39" x14ac:dyDescent="0.2">
      <c r="AG7221"/>
      <c r="AM7221" s="11"/>
    </row>
    <row r="7222" spans="33:39" x14ac:dyDescent="0.2">
      <c r="AG7222"/>
      <c r="AM7222" s="11"/>
    </row>
    <row r="7223" spans="33:39" x14ac:dyDescent="0.2">
      <c r="AG7223"/>
      <c r="AM7223" s="11"/>
    </row>
    <row r="7224" spans="33:39" x14ac:dyDescent="0.2">
      <c r="AG7224"/>
      <c r="AM7224" s="11"/>
    </row>
    <row r="7225" spans="33:39" x14ac:dyDescent="0.2">
      <c r="AG7225"/>
      <c r="AM7225" s="11"/>
    </row>
    <row r="7226" spans="33:39" x14ac:dyDescent="0.2">
      <c r="AG7226"/>
      <c r="AM7226" s="11"/>
    </row>
    <row r="7227" spans="33:39" x14ac:dyDescent="0.2">
      <c r="AG7227"/>
      <c r="AM7227" s="11"/>
    </row>
    <row r="7228" spans="33:39" x14ac:dyDescent="0.2">
      <c r="AG7228"/>
      <c r="AM7228" s="11"/>
    </row>
    <row r="7229" spans="33:39" x14ac:dyDescent="0.2">
      <c r="AG7229"/>
      <c r="AM7229" s="11"/>
    </row>
    <row r="7230" spans="33:39" x14ac:dyDescent="0.2">
      <c r="AG7230"/>
      <c r="AM7230" s="11"/>
    </row>
    <row r="7231" spans="33:39" x14ac:dyDescent="0.2">
      <c r="AG7231"/>
      <c r="AM7231" s="11"/>
    </row>
    <row r="7232" spans="33:39" x14ac:dyDescent="0.2">
      <c r="AG7232"/>
      <c r="AM7232" s="11"/>
    </row>
    <row r="7233" spans="33:39" x14ac:dyDescent="0.2">
      <c r="AG7233"/>
      <c r="AM7233" s="11"/>
    </row>
    <row r="7234" spans="33:39" x14ac:dyDescent="0.2">
      <c r="AG7234"/>
      <c r="AM7234" s="11"/>
    </row>
    <row r="7235" spans="33:39" x14ac:dyDescent="0.2">
      <c r="AG7235"/>
      <c r="AM7235" s="11"/>
    </row>
    <row r="7236" spans="33:39" x14ac:dyDescent="0.2">
      <c r="AG7236"/>
      <c r="AM7236" s="11"/>
    </row>
    <row r="7237" spans="33:39" x14ac:dyDescent="0.2">
      <c r="AG7237"/>
      <c r="AM7237" s="11"/>
    </row>
    <row r="7238" spans="33:39" x14ac:dyDescent="0.2">
      <c r="AG7238"/>
      <c r="AM7238" s="11"/>
    </row>
    <row r="7239" spans="33:39" x14ac:dyDescent="0.2">
      <c r="AG7239"/>
      <c r="AM7239" s="11"/>
    </row>
    <row r="7240" spans="33:39" x14ac:dyDescent="0.2">
      <c r="AG7240"/>
      <c r="AM7240" s="11"/>
    </row>
    <row r="7241" spans="33:39" x14ac:dyDescent="0.2">
      <c r="AG7241"/>
      <c r="AM7241" s="11"/>
    </row>
    <row r="7242" spans="33:39" x14ac:dyDescent="0.2">
      <c r="AG7242"/>
      <c r="AM7242" s="11"/>
    </row>
    <row r="7243" spans="33:39" x14ac:dyDescent="0.2">
      <c r="AG7243"/>
      <c r="AM7243" s="11"/>
    </row>
    <row r="7244" spans="33:39" x14ac:dyDescent="0.2">
      <c r="AG7244"/>
      <c r="AM7244" s="11"/>
    </row>
    <row r="7245" spans="33:39" x14ac:dyDescent="0.2">
      <c r="AG7245"/>
      <c r="AM7245" s="11"/>
    </row>
    <row r="7246" spans="33:39" x14ac:dyDescent="0.2">
      <c r="AG7246"/>
      <c r="AM7246" s="11"/>
    </row>
    <row r="7247" spans="33:39" x14ac:dyDescent="0.2">
      <c r="AG7247"/>
      <c r="AM7247" s="11"/>
    </row>
    <row r="7248" spans="33:39" x14ac:dyDescent="0.2">
      <c r="AG7248"/>
      <c r="AM7248" s="11"/>
    </row>
    <row r="7249" spans="33:39" x14ac:dyDescent="0.2">
      <c r="AG7249"/>
      <c r="AM7249" s="11"/>
    </row>
    <row r="7250" spans="33:39" x14ac:dyDescent="0.2">
      <c r="AG7250"/>
      <c r="AM7250" s="11"/>
    </row>
    <row r="7251" spans="33:39" x14ac:dyDescent="0.2">
      <c r="AG7251"/>
      <c r="AM7251" s="11"/>
    </row>
    <row r="7252" spans="33:39" x14ac:dyDescent="0.2">
      <c r="AG7252"/>
      <c r="AM7252" s="11"/>
    </row>
    <row r="7253" spans="33:39" x14ac:dyDescent="0.2">
      <c r="AG7253"/>
      <c r="AM7253" s="11"/>
    </row>
    <row r="7254" spans="33:39" x14ac:dyDescent="0.2">
      <c r="AG7254"/>
      <c r="AM7254" s="11"/>
    </row>
    <row r="7255" spans="33:39" x14ac:dyDescent="0.2">
      <c r="AG7255"/>
      <c r="AM7255" s="11"/>
    </row>
    <row r="7256" spans="33:39" x14ac:dyDescent="0.2">
      <c r="AG7256"/>
      <c r="AM7256" s="11"/>
    </row>
    <row r="7257" spans="33:39" x14ac:dyDescent="0.2">
      <c r="AG7257"/>
      <c r="AM7257" s="11"/>
    </row>
    <row r="7258" spans="33:39" x14ac:dyDescent="0.2">
      <c r="AG7258"/>
      <c r="AM7258" s="11"/>
    </row>
    <row r="7259" spans="33:39" x14ac:dyDescent="0.2">
      <c r="AG7259"/>
      <c r="AM7259" s="11"/>
    </row>
    <row r="7260" spans="33:39" x14ac:dyDescent="0.2">
      <c r="AG7260"/>
      <c r="AM7260" s="11"/>
    </row>
    <row r="7261" spans="33:39" x14ac:dyDescent="0.2">
      <c r="AG7261"/>
      <c r="AM7261" s="11"/>
    </row>
    <row r="7262" spans="33:39" x14ac:dyDescent="0.2">
      <c r="AG7262"/>
      <c r="AM7262" s="11"/>
    </row>
    <row r="7263" spans="33:39" x14ac:dyDescent="0.2">
      <c r="AG7263"/>
      <c r="AM7263" s="11"/>
    </row>
    <row r="7264" spans="33:39" x14ac:dyDescent="0.2">
      <c r="AG7264"/>
      <c r="AM7264" s="11"/>
    </row>
    <row r="7265" spans="33:39" x14ac:dyDescent="0.2">
      <c r="AG7265"/>
      <c r="AM7265" s="11"/>
    </row>
    <row r="7266" spans="33:39" x14ac:dyDescent="0.2">
      <c r="AG7266"/>
      <c r="AM7266" s="11"/>
    </row>
    <row r="7267" spans="33:39" x14ac:dyDescent="0.2">
      <c r="AG7267"/>
      <c r="AM7267" s="11"/>
    </row>
    <row r="7268" spans="33:39" x14ac:dyDescent="0.2">
      <c r="AG7268"/>
      <c r="AM7268" s="11"/>
    </row>
    <row r="7269" spans="33:39" x14ac:dyDescent="0.2">
      <c r="AG7269"/>
      <c r="AM7269" s="11"/>
    </row>
    <row r="7270" spans="33:39" x14ac:dyDescent="0.2">
      <c r="AG7270"/>
      <c r="AM7270" s="11"/>
    </row>
    <row r="7271" spans="33:39" x14ac:dyDescent="0.2">
      <c r="AG7271"/>
      <c r="AM7271" s="11"/>
    </row>
    <row r="7272" spans="33:39" x14ac:dyDescent="0.2">
      <c r="AG7272"/>
      <c r="AM7272" s="11"/>
    </row>
    <row r="7273" spans="33:39" x14ac:dyDescent="0.2">
      <c r="AG7273"/>
      <c r="AM7273" s="11"/>
    </row>
    <row r="7274" spans="33:39" x14ac:dyDescent="0.2">
      <c r="AG7274"/>
      <c r="AM7274" s="11"/>
    </row>
    <row r="7275" spans="33:39" x14ac:dyDescent="0.2">
      <c r="AG7275"/>
      <c r="AM7275" s="11"/>
    </row>
    <row r="7276" spans="33:39" x14ac:dyDescent="0.2">
      <c r="AG7276"/>
      <c r="AM7276" s="11"/>
    </row>
    <row r="7277" spans="33:39" x14ac:dyDescent="0.2">
      <c r="AG7277"/>
      <c r="AM7277" s="11"/>
    </row>
    <row r="7278" spans="33:39" x14ac:dyDescent="0.2">
      <c r="AG7278"/>
      <c r="AM7278" s="11"/>
    </row>
    <row r="7279" spans="33:39" x14ac:dyDescent="0.2">
      <c r="AG7279"/>
      <c r="AM7279" s="11"/>
    </row>
    <row r="7280" spans="33:39" x14ac:dyDescent="0.2">
      <c r="AG7280"/>
      <c r="AM7280" s="11"/>
    </row>
    <row r="7281" spans="33:39" x14ac:dyDescent="0.2">
      <c r="AG7281"/>
      <c r="AM7281" s="11"/>
    </row>
    <row r="7282" spans="33:39" x14ac:dyDescent="0.2">
      <c r="AG7282"/>
      <c r="AM7282" s="11"/>
    </row>
    <row r="7283" spans="33:39" x14ac:dyDescent="0.2">
      <c r="AG7283"/>
      <c r="AM7283" s="11"/>
    </row>
    <row r="7284" spans="33:39" x14ac:dyDescent="0.2">
      <c r="AG7284"/>
      <c r="AM7284" s="11"/>
    </row>
    <row r="7285" spans="33:39" x14ac:dyDescent="0.2">
      <c r="AG7285"/>
      <c r="AM7285" s="11"/>
    </row>
    <row r="7286" spans="33:39" x14ac:dyDescent="0.2">
      <c r="AG7286"/>
      <c r="AM7286" s="11"/>
    </row>
    <row r="7287" spans="33:39" x14ac:dyDescent="0.2">
      <c r="AG7287"/>
      <c r="AM7287" s="11"/>
    </row>
    <row r="7288" spans="33:39" x14ac:dyDescent="0.2">
      <c r="AG7288"/>
      <c r="AM7288" s="11"/>
    </row>
    <row r="7289" spans="33:39" x14ac:dyDescent="0.2">
      <c r="AG7289"/>
      <c r="AM7289" s="11"/>
    </row>
    <row r="7290" spans="33:39" x14ac:dyDescent="0.2">
      <c r="AG7290"/>
      <c r="AM7290" s="11"/>
    </row>
    <row r="7291" spans="33:39" x14ac:dyDescent="0.2">
      <c r="AG7291"/>
      <c r="AM7291" s="11"/>
    </row>
    <row r="7292" spans="33:39" x14ac:dyDescent="0.2">
      <c r="AG7292"/>
      <c r="AM7292" s="11"/>
    </row>
    <row r="7293" spans="33:39" x14ac:dyDescent="0.2">
      <c r="AG7293"/>
      <c r="AM7293" s="11"/>
    </row>
    <row r="7294" spans="33:39" x14ac:dyDescent="0.2">
      <c r="AG7294"/>
      <c r="AM7294" s="11"/>
    </row>
    <row r="7295" spans="33:39" x14ac:dyDescent="0.2">
      <c r="AG7295"/>
      <c r="AM7295" s="11"/>
    </row>
    <row r="7296" spans="33:39" x14ac:dyDescent="0.2">
      <c r="AG7296"/>
      <c r="AM7296" s="11"/>
    </row>
    <row r="7297" spans="33:39" x14ac:dyDescent="0.2">
      <c r="AG7297"/>
      <c r="AM7297" s="11"/>
    </row>
    <row r="7298" spans="33:39" x14ac:dyDescent="0.2">
      <c r="AG7298"/>
      <c r="AM7298" s="11"/>
    </row>
    <row r="7299" spans="33:39" x14ac:dyDescent="0.2">
      <c r="AG7299"/>
      <c r="AM7299" s="11"/>
    </row>
    <row r="7300" spans="33:39" x14ac:dyDescent="0.2">
      <c r="AG7300"/>
      <c r="AM7300" s="11"/>
    </row>
    <row r="7301" spans="33:39" x14ac:dyDescent="0.2">
      <c r="AG7301"/>
      <c r="AM7301" s="11"/>
    </row>
    <row r="7302" spans="33:39" x14ac:dyDescent="0.2">
      <c r="AG7302"/>
      <c r="AM7302" s="11"/>
    </row>
    <row r="7303" spans="33:39" x14ac:dyDescent="0.2">
      <c r="AG7303"/>
      <c r="AM7303" s="11"/>
    </row>
    <row r="7304" spans="33:39" x14ac:dyDescent="0.2">
      <c r="AG7304"/>
      <c r="AM7304" s="11"/>
    </row>
    <row r="7305" spans="33:39" x14ac:dyDescent="0.2">
      <c r="AG7305"/>
      <c r="AM7305" s="11"/>
    </row>
    <row r="7306" spans="33:39" x14ac:dyDescent="0.2">
      <c r="AG7306"/>
      <c r="AM7306" s="11"/>
    </row>
    <row r="7307" spans="33:39" x14ac:dyDescent="0.2">
      <c r="AG7307"/>
      <c r="AM7307" s="11"/>
    </row>
    <row r="7308" spans="33:39" x14ac:dyDescent="0.2">
      <c r="AG7308"/>
      <c r="AM7308" s="11"/>
    </row>
    <row r="7309" spans="33:39" x14ac:dyDescent="0.2">
      <c r="AG7309"/>
      <c r="AM7309" s="11"/>
    </row>
    <row r="7310" spans="33:39" x14ac:dyDescent="0.2">
      <c r="AG7310"/>
      <c r="AM7310" s="11"/>
    </row>
    <row r="7311" spans="33:39" x14ac:dyDescent="0.2">
      <c r="AG7311"/>
      <c r="AM7311" s="11"/>
    </row>
    <row r="7312" spans="33:39" x14ac:dyDescent="0.2">
      <c r="AG7312"/>
      <c r="AM7312" s="11"/>
    </row>
    <row r="7313" spans="33:39" x14ac:dyDescent="0.2">
      <c r="AG7313"/>
      <c r="AM7313" s="11"/>
    </row>
    <row r="7314" spans="33:39" x14ac:dyDescent="0.2">
      <c r="AG7314"/>
      <c r="AM7314" s="11"/>
    </row>
    <row r="7315" spans="33:39" x14ac:dyDescent="0.2">
      <c r="AG7315"/>
      <c r="AM7315" s="11"/>
    </row>
    <row r="7316" spans="33:39" x14ac:dyDescent="0.2">
      <c r="AG7316"/>
      <c r="AM7316" s="11"/>
    </row>
    <row r="7317" spans="33:39" x14ac:dyDescent="0.2">
      <c r="AG7317"/>
      <c r="AM7317" s="11"/>
    </row>
    <row r="7318" spans="33:39" x14ac:dyDescent="0.2">
      <c r="AG7318"/>
      <c r="AM7318" s="11"/>
    </row>
    <row r="7319" spans="33:39" x14ac:dyDescent="0.2">
      <c r="AG7319"/>
      <c r="AM7319" s="11"/>
    </row>
    <row r="7320" spans="33:39" x14ac:dyDescent="0.2">
      <c r="AG7320"/>
      <c r="AM7320" s="11"/>
    </row>
    <row r="7321" spans="33:39" x14ac:dyDescent="0.2">
      <c r="AG7321"/>
      <c r="AM7321" s="11"/>
    </row>
    <row r="7322" spans="33:39" x14ac:dyDescent="0.2">
      <c r="AG7322"/>
      <c r="AM7322" s="11"/>
    </row>
    <row r="7323" spans="33:39" x14ac:dyDescent="0.2">
      <c r="AG7323"/>
      <c r="AM7323" s="11"/>
    </row>
    <row r="7324" spans="33:39" x14ac:dyDescent="0.2">
      <c r="AG7324"/>
      <c r="AM7324" s="11"/>
    </row>
    <row r="7325" spans="33:39" x14ac:dyDescent="0.2">
      <c r="AG7325"/>
      <c r="AM7325" s="11"/>
    </row>
    <row r="7326" spans="33:39" x14ac:dyDescent="0.2">
      <c r="AG7326"/>
      <c r="AM7326" s="11"/>
    </row>
    <row r="7327" spans="33:39" x14ac:dyDescent="0.2">
      <c r="AG7327"/>
      <c r="AM7327" s="11"/>
    </row>
    <row r="7328" spans="33:39" x14ac:dyDescent="0.2">
      <c r="AG7328"/>
      <c r="AM7328" s="11"/>
    </row>
    <row r="7329" spans="33:39" x14ac:dyDescent="0.2">
      <c r="AG7329"/>
      <c r="AM7329" s="11"/>
    </row>
    <row r="7330" spans="33:39" x14ac:dyDescent="0.2">
      <c r="AG7330"/>
      <c r="AM7330" s="11"/>
    </row>
    <row r="7331" spans="33:39" x14ac:dyDescent="0.2">
      <c r="AG7331"/>
      <c r="AM7331" s="11"/>
    </row>
    <row r="7332" spans="33:39" x14ac:dyDescent="0.2">
      <c r="AG7332"/>
      <c r="AM7332" s="11"/>
    </row>
    <row r="7333" spans="33:39" x14ac:dyDescent="0.2">
      <c r="AG7333"/>
      <c r="AM7333" s="11"/>
    </row>
    <row r="7334" spans="33:39" x14ac:dyDescent="0.2">
      <c r="AG7334"/>
      <c r="AM7334" s="11"/>
    </row>
    <row r="7335" spans="33:39" x14ac:dyDescent="0.2">
      <c r="AG7335"/>
      <c r="AM7335" s="11"/>
    </row>
    <row r="7336" spans="33:39" x14ac:dyDescent="0.2">
      <c r="AG7336"/>
      <c r="AM7336" s="11"/>
    </row>
    <row r="7337" spans="33:39" x14ac:dyDescent="0.2">
      <c r="AG7337"/>
      <c r="AM7337" s="11"/>
    </row>
    <row r="7338" spans="33:39" x14ac:dyDescent="0.2">
      <c r="AG7338"/>
      <c r="AM7338" s="11"/>
    </row>
    <row r="7339" spans="33:39" x14ac:dyDescent="0.2">
      <c r="AG7339"/>
      <c r="AM7339" s="11"/>
    </row>
    <row r="7340" spans="33:39" x14ac:dyDescent="0.2">
      <c r="AG7340"/>
      <c r="AM7340" s="11"/>
    </row>
    <row r="7341" spans="33:39" x14ac:dyDescent="0.2">
      <c r="AG7341"/>
      <c r="AM7341" s="11"/>
    </row>
    <row r="7342" spans="33:39" x14ac:dyDescent="0.2">
      <c r="AG7342"/>
      <c r="AM7342" s="11"/>
    </row>
    <row r="7343" spans="33:39" x14ac:dyDescent="0.2">
      <c r="AG7343"/>
      <c r="AM7343" s="11"/>
    </row>
    <row r="7344" spans="33:39" x14ac:dyDescent="0.2">
      <c r="AG7344"/>
      <c r="AM7344" s="11"/>
    </row>
    <row r="7345" spans="33:39" x14ac:dyDescent="0.2">
      <c r="AG7345"/>
      <c r="AM7345" s="11"/>
    </row>
    <row r="7346" spans="33:39" x14ac:dyDescent="0.2">
      <c r="AG7346"/>
      <c r="AM7346" s="11"/>
    </row>
    <row r="7347" spans="33:39" x14ac:dyDescent="0.2">
      <c r="AG7347"/>
      <c r="AM7347" s="11"/>
    </row>
    <row r="7348" spans="33:39" x14ac:dyDescent="0.2">
      <c r="AG7348"/>
      <c r="AM7348" s="11"/>
    </row>
    <row r="7349" spans="33:39" x14ac:dyDescent="0.2">
      <c r="AG7349"/>
      <c r="AM7349" s="11"/>
    </row>
    <row r="7350" spans="33:39" x14ac:dyDescent="0.2">
      <c r="AG7350"/>
      <c r="AM7350" s="11"/>
    </row>
    <row r="7351" spans="33:39" x14ac:dyDescent="0.2">
      <c r="AG7351"/>
      <c r="AM7351" s="11"/>
    </row>
    <row r="7352" spans="33:39" x14ac:dyDescent="0.2">
      <c r="AG7352"/>
      <c r="AM7352" s="11"/>
    </row>
    <row r="7353" spans="33:39" x14ac:dyDescent="0.2">
      <c r="AG7353"/>
      <c r="AM7353" s="11"/>
    </row>
    <row r="7354" spans="33:39" x14ac:dyDescent="0.2">
      <c r="AG7354"/>
      <c r="AM7354" s="11"/>
    </row>
    <row r="7355" spans="33:39" x14ac:dyDescent="0.2">
      <c r="AG7355"/>
      <c r="AM7355" s="11"/>
    </row>
    <row r="7356" spans="33:39" x14ac:dyDescent="0.2">
      <c r="AG7356"/>
      <c r="AM7356" s="11"/>
    </row>
    <row r="7357" spans="33:39" x14ac:dyDescent="0.2">
      <c r="AG7357"/>
      <c r="AM7357" s="11"/>
    </row>
    <row r="7358" spans="33:39" x14ac:dyDescent="0.2">
      <c r="AG7358"/>
      <c r="AM7358" s="11"/>
    </row>
    <row r="7359" spans="33:39" x14ac:dyDescent="0.2">
      <c r="AG7359"/>
      <c r="AM7359" s="11"/>
    </row>
    <row r="7360" spans="33:39" x14ac:dyDescent="0.2">
      <c r="AG7360"/>
      <c r="AM7360" s="11"/>
    </row>
    <row r="7361" spans="33:39" x14ac:dyDescent="0.2">
      <c r="AG7361"/>
      <c r="AM7361" s="11"/>
    </row>
    <row r="7362" spans="33:39" x14ac:dyDescent="0.2">
      <c r="AG7362"/>
      <c r="AM7362" s="11"/>
    </row>
    <row r="7363" spans="33:39" x14ac:dyDescent="0.2">
      <c r="AG7363"/>
      <c r="AM7363" s="11"/>
    </row>
    <row r="7364" spans="33:39" x14ac:dyDescent="0.2">
      <c r="AG7364"/>
      <c r="AM7364" s="11"/>
    </row>
    <row r="7365" spans="33:39" x14ac:dyDescent="0.2">
      <c r="AG7365"/>
      <c r="AM7365" s="11"/>
    </row>
    <row r="7366" spans="33:39" x14ac:dyDescent="0.2">
      <c r="AG7366"/>
      <c r="AM7366" s="11"/>
    </row>
    <row r="7367" spans="33:39" x14ac:dyDescent="0.2">
      <c r="AG7367"/>
      <c r="AM7367" s="11"/>
    </row>
    <row r="7368" spans="33:39" x14ac:dyDescent="0.2">
      <c r="AG7368"/>
      <c r="AM7368" s="11"/>
    </row>
    <row r="7369" spans="33:39" x14ac:dyDescent="0.2">
      <c r="AG7369"/>
      <c r="AM7369" s="11"/>
    </row>
    <row r="7370" spans="33:39" x14ac:dyDescent="0.2">
      <c r="AG7370"/>
      <c r="AM7370" s="11"/>
    </row>
    <row r="7371" spans="33:39" x14ac:dyDescent="0.2">
      <c r="AG7371"/>
      <c r="AM7371" s="11"/>
    </row>
    <row r="7372" spans="33:39" x14ac:dyDescent="0.2">
      <c r="AG7372"/>
      <c r="AM7372" s="11"/>
    </row>
    <row r="7373" spans="33:39" x14ac:dyDescent="0.2">
      <c r="AG7373"/>
      <c r="AM7373" s="11"/>
    </row>
    <row r="7374" spans="33:39" x14ac:dyDescent="0.2">
      <c r="AG7374"/>
      <c r="AM7374" s="11"/>
    </row>
    <row r="7375" spans="33:39" x14ac:dyDescent="0.2">
      <c r="AG7375"/>
      <c r="AM7375" s="11"/>
    </row>
    <row r="7376" spans="33:39" x14ac:dyDescent="0.2">
      <c r="AG7376"/>
      <c r="AM7376" s="11"/>
    </row>
    <row r="7377" spans="33:39" x14ac:dyDescent="0.2">
      <c r="AG7377"/>
      <c r="AM7377" s="11"/>
    </row>
    <row r="7378" spans="33:39" x14ac:dyDescent="0.2">
      <c r="AG7378"/>
      <c r="AM7378" s="11"/>
    </row>
    <row r="7379" spans="33:39" x14ac:dyDescent="0.2">
      <c r="AG7379"/>
      <c r="AM7379" s="11"/>
    </row>
    <row r="7380" spans="33:39" x14ac:dyDescent="0.2">
      <c r="AG7380"/>
      <c r="AM7380" s="11"/>
    </row>
    <row r="7381" spans="33:39" x14ac:dyDescent="0.2">
      <c r="AG7381"/>
      <c r="AM7381" s="11"/>
    </row>
    <row r="7382" spans="33:39" x14ac:dyDescent="0.2">
      <c r="AG7382"/>
      <c r="AM7382" s="11"/>
    </row>
    <row r="7383" spans="33:39" x14ac:dyDescent="0.2">
      <c r="AG7383"/>
      <c r="AM7383" s="11"/>
    </row>
    <row r="7384" spans="33:39" x14ac:dyDescent="0.2">
      <c r="AG7384"/>
      <c r="AM7384" s="11"/>
    </row>
    <row r="7385" spans="33:39" x14ac:dyDescent="0.2">
      <c r="AG7385"/>
      <c r="AM7385" s="11"/>
    </row>
    <row r="7386" spans="33:39" x14ac:dyDescent="0.2">
      <c r="AG7386"/>
      <c r="AM7386" s="11"/>
    </row>
    <row r="7387" spans="33:39" x14ac:dyDescent="0.2">
      <c r="AG7387"/>
      <c r="AM7387" s="11"/>
    </row>
    <row r="7388" spans="33:39" x14ac:dyDescent="0.2">
      <c r="AG7388"/>
      <c r="AM7388" s="11"/>
    </row>
    <row r="7389" spans="33:39" x14ac:dyDescent="0.2">
      <c r="AG7389"/>
      <c r="AM7389" s="11"/>
    </row>
    <row r="7390" spans="33:39" x14ac:dyDescent="0.2">
      <c r="AG7390"/>
      <c r="AM7390" s="11"/>
    </row>
    <row r="7391" spans="33:39" x14ac:dyDescent="0.2">
      <c r="AG7391"/>
      <c r="AM7391" s="11"/>
    </row>
    <row r="7392" spans="33:39" x14ac:dyDescent="0.2">
      <c r="AG7392"/>
      <c r="AM7392" s="11"/>
    </row>
    <row r="7393" spans="33:39" x14ac:dyDescent="0.2">
      <c r="AG7393"/>
      <c r="AM7393" s="11"/>
    </row>
    <row r="7394" spans="33:39" x14ac:dyDescent="0.2">
      <c r="AG7394"/>
      <c r="AM7394" s="11"/>
    </row>
    <row r="7395" spans="33:39" x14ac:dyDescent="0.2">
      <c r="AG7395"/>
      <c r="AM7395" s="11"/>
    </row>
    <row r="7396" spans="33:39" x14ac:dyDescent="0.2">
      <c r="AG7396"/>
      <c r="AM7396" s="11"/>
    </row>
    <row r="7397" spans="33:39" x14ac:dyDescent="0.2">
      <c r="AG7397"/>
      <c r="AM7397" s="11"/>
    </row>
    <row r="7398" spans="33:39" x14ac:dyDescent="0.2">
      <c r="AG7398"/>
      <c r="AM7398" s="11"/>
    </row>
    <row r="7399" spans="33:39" x14ac:dyDescent="0.2">
      <c r="AG7399"/>
      <c r="AM7399" s="11"/>
    </row>
    <row r="7400" spans="33:39" x14ac:dyDescent="0.2">
      <c r="AG7400"/>
      <c r="AM7400" s="11"/>
    </row>
    <row r="7401" spans="33:39" x14ac:dyDescent="0.2">
      <c r="AG7401"/>
      <c r="AM7401" s="11"/>
    </row>
    <row r="7402" spans="33:39" x14ac:dyDescent="0.2">
      <c r="AG7402"/>
      <c r="AM7402" s="11"/>
    </row>
    <row r="7403" spans="33:39" x14ac:dyDescent="0.2">
      <c r="AG7403"/>
      <c r="AM7403" s="11"/>
    </row>
    <row r="7404" spans="33:39" x14ac:dyDescent="0.2">
      <c r="AG7404"/>
      <c r="AM7404" s="11"/>
    </row>
    <row r="7405" spans="33:39" x14ac:dyDescent="0.2">
      <c r="AG7405"/>
      <c r="AM7405" s="11"/>
    </row>
    <row r="7406" spans="33:39" x14ac:dyDescent="0.2">
      <c r="AG7406"/>
      <c r="AM7406" s="11"/>
    </row>
    <row r="7407" spans="33:39" x14ac:dyDescent="0.2">
      <c r="AG7407"/>
      <c r="AM7407" s="11"/>
    </row>
    <row r="7408" spans="33:39" x14ac:dyDescent="0.2">
      <c r="AG7408"/>
      <c r="AM7408" s="11"/>
    </row>
    <row r="7409" spans="33:39" x14ac:dyDescent="0.2">
      <c r="AG7409"/>
      <c r="AM7409" s="11"/>
    </row>
    <row r="7410" spans="33:39" x14ac:dyDescent="0.2">
      <c r="AG7410"/>
      <c r="AM7410" s="11"/>
    </row>
    <row r="7411" spans="33:39" x14ac:dyDescent="0.2">
      <c r="AG7411"/>
      <c r="AM7411" s="11"/>
    </row>
    <row r="7412" spans="33:39" x14ac:dyDescent="0.2">
      <c r="AG7412"/>
      <c r="AM7412" s="11"/>
    </row>
    <row r="7413" spans="33:39" x14ac:dyDescent="0.2">
      <c r="AG7413"/>
      <c r="AM7413" s="11"/>
    </row>
    <row r="7414" spans="33:39" x14ac:dyDescent="0.2">
      <c r="AG7414"/>
      <c r="AM7414" s="11"/>
    </row>
    <row r="7415" spans="33:39" x14ac:dyDescent="0.2">
      <c r="AG7415"/>
      <c r="AM7415" s="11"/>
    </row>
    <row r="7416" spans="33:39" x14ac:dyDescent="0.2">
      <c r="AG7416"/>
      <c r="AM7416" s="11"/>
    </row>
    <row r="7417" spans="33:39" x14ac:dyDescent="0.2">
      <c r="AG7417"/>
      <c r="AM7417" s="11"/>
    </row>
    <row r="7418" spans="33:39" x14ac:dyDescent="0.2">
      <c r="AG7418"/>
      <c r="AM7418" s="11"/>
    </row>
    <row r="7419" spans="33:39" x14ac:dyDescent="0.2">
      <c r="AG7419"/>
      <c r="AM7419" s="11"/>
    </row>
    <row r="7420" spans="33:39" x14ac:dyDescent="0.2">
      <c r="AG7420"/>
      <c r="AM7420" s="11"/>
    </row>
    <row r="7421" spans="33:39" x14ac:dyDescent="0.2">
      <c r="AG7421"/>
      <c r="AM7421" s="11"/>
    </row>
    <row r="7422" spans="33:39" x14ac:dyDescent="0.2">
      <c r="AG7422"/>
      <c r="AM7422" s="11"/>
    </row>
    <row r="7423" spans="33:39" x14ac:dyDescent="0.2">
      <c r="AG7423"/>
      <c r="AM7423" s="11"/>
    </row>
    <row r="7424" spans="33:39" x14ac:dyDescent="0.2">
      <c r="AG7424"/>
      <c r="AM7424" s="11"/>
    </row>
    <row r="7425" spans="33:39" x14ac:dyDescent="0.2">
      <c r="AG7425"/>
      <c r="AM7425" s="11"/>
    </row>
    <row r="7426" spans="33:39" x14ac:dyDescent="0.2">
      <c r="AG7426"/>
      <c r="AM7426" s="11"/>
    </row>
    <row r="7427" spans="33:39" x14ac:dyDescent="0.2">
      <c r="AG7427"/>
      <c r="AM7427" s="11"/>
    </row>
    <row r="7428" spans="33:39" x14ac:dyDescent="0.2">
      <c r="AG7428"/>
      <c r="AM7428" s="11"/>
    </row>
    <row r="7429" spans="33:39" x14ac:dyDescent="0.2">
      <c r="AG7429"/>
      <c r="AM7429" s="11"/>
    </row>
    <row r="7430" spans="33:39" x14ac:dyDescent="0.2">
      <c r="AG7430"/>
      <c r="AM7430" s="11"/>
    </row>
    <row r="7431" spans="33:39" x14ac:dyDescent="0.2">
      <c r="AG7431"/>
      <c r="AM7431" s="11"/>
    </row>
    <row r="7432" spans="33:39" x14ac:dyDescent="0.2">
      <c r="AG7432"/>
      <c r="AM7432" s="11"/>
    </row>
    <row r="7433" spans="33:39" x14ac:dyDescent="0.2">
      <c r="AG7433"/>
      <c r="AM7433" s="11"/>
    </row>
    <row r="7434" spans="33:39" x14ac:dyDescent="0.2">
      <c r="AG7434"/>
      <c r="AM7434" s="11"/>
    </row>
    <row r="7435" spans="33:39" x14ac:dyDescent="0.2">
      <c r="AG7435"/>
      <c r="AM7435" s="11"/>
    </row>
    <row r="7436" spans="33:39" x14ac:dyDescent="0.2">
      <c r="AG7436"/>
      <c r="AM7436" s="11"/>
    </row>
    <row r="7437" spans="33:39" x14ac:dyDescent="0.2">
      <c r="AG7437"/>
      <c r="AM7437" s="11"/>
    </row>
    <row r="7438" spans="33:39" x14ac:dyDescent="0.2">
      <c r="AG7438"/>
      <c r="AM7438" s="11"/>
    </row>
    <row r="7439" spans="33:39" x14ac:dyDescent="0.2">
      <c r="AG7439"/>
      <c r="AM7439" s="11"/>
    </row>
    <row r="7440" spans="33:39" x14ac:dyDescent="0.2">
      <c r="AG7440"/>
      <c r="AM7440" s="11"/>
    </row>
    <row r="7441" spans="33:39" x14ac:dyDescent="0.2">
      <c r="AG7441"/>
      <c r="AM7441" s="11"/>
    </row>
    <row r="7442" spans="33:39" x14ac:dyDescent="0.2">
      <c r="AG7442"/>
      <c r="AM7442" s="11"/>
    </row>
    <row r="7443" spans="33:39" x14ac:dyDescent="0.2">
      <c r="AG7443"/>
      <c r="AM7443" s="11"/>
    </row>
    <row r="7444" spans="33:39" x14ac:dyDescent="0.2">
      <c r="AG7444"/>
      <c r="AM7444" s="11"/>
    </row>
    <row r="7445" spans="33:39" x14ac:dyDescent="0.2">
      <c r="AG7445"/>
      <c r="AM7445" s="11"/>
    </row>
    <row r="7446" spans="33:39" x14ac:dyDescent="0.2">
      <c r="AG7446"/>
      <c r="AM7446" s="11"/>
    </row>
    <row r="7447" spans="33:39" x14ac:dyDescent="0.2">
      <c r="AG7447"/>
      <c r="AM7447" s="11"/>
    </row>
    <row r="7448" spans="33:39" x14ac:dyDescent="0.2">
      <c r="AG7448"/>
      <c r="AM7448" s="11"/>
    </row>
    <row r="7449" spans="33:39" x14ac:dyDescent="0.2">
      <c r="AG7449"/>
      <c r="AM7449" s="11"/>
    </row>
    <row r="7450" spans="33:39" x14ac:dyDescent="0.2">
      <c r="AG7450"/>
      <c r="AM7450" s="11"/>
    </row>
    <row r="7451" spans="33:39" x14ac:dyDescent="0.2">
      <c r="AG7451"/>
      <c r="AM7451" s="11"/>
    </row>
    <row r="7452" spans="33:39" x14ac:dyDescent="0.2">
      <c r="AG7452"/>
      <c r="AM7452" s="11"/>
    </row>
    <row r="7453" spans="33:39" x14ac:dyDescent="0.2">
      <c r="AG7453"/>
      <c r="AM7453" s="11"/>
    </row>
    <row r="7454" spans="33:39" x14ac:dyDescent="0.2">
      <c r="AG7454"/>
      <c r="AM7454" s="11"/>
    </row>
    <row r="7455" spans="33:39" x14ac:dyDescent="0.2">
      <c r="AG7455"/>
      <c r="AM7455" s="11"/>
    </row>
    <row r="7456" spans="33:39" x14ac:dyDescent="0.2">
      <c r="AG7456"/>
      <c r="AM7456" s="11"/>
    </row>
    <row r="7457" spans="33:39" x14ac:dyDescent="0.2">
      <c r="AG7457"/>
      <c r="AM7457" s="11"/>
    </row>
    <row r="7458" spans="33:39" x14ac:dyDescent="0.2">
      <c r="AG7458"/>
      <c r="AM7458" s="11"/>
    </row>
    <row r="7459" spans="33:39" x14ac:dyDescent="0.2">
      <c r="AG7459"/>
      <c r="AM7459" s="11"/>
    </row>
    <row r="7460" spans="33:39" x14ac:dyDescent="0.2">
      <c r="AG7460"/>
      <c r="AM7460" s="11"/>
    </row>
    <row r="7461" spans="33:39" x14ac:dyDescent="0.2">
      <c r="AG7461"/>
      <c r="AM7461" s="11"/>
    </row>
    <row r="7462" spans="33:39" x14ac:dyDescent="0.2">
      <c r="AG7462"/>
      <c r="AM7462" s="11"/>
    </row>
    <row r="7463" spans="33:39" x14ac:dyDescent="0.2">
      <c r="AG7463"/>
      <c r="AM7463" s="11"/>
    </row>
    <row r="7464" spans="33:39" x14ac:dyDescent="0.2">
      <c r="AG7464"/>
      <c r="AM7464" s="11"/>
    </row>
    <row r="7465" spans="33:39" x14ac:dyDescent="0.2">
      <c r="AG7465"/>
      <c r="AM7465" s="11"/>
    </row>
    <row r="7466" spans="33:39" x14ac:dyDescent="0.2">
      <c r="AG7466"/>
      <c r="AM7466" s="11"/>
    </row>
    <row r="7467" spans="33:39" x14ac:dyDescent="0.2">
      <c r="AG7467"/>
      <c r="AM7467" s="11"/>
    </row>
    <row r="7468" spans="33:39" x14ac:dyDescent="0.2">
      <c r="AG7468"/>
      <c r="AM7468" s="11"/>
    </row>
    <row r="7469" spans="33:39" x14ac:dyDescent="0.2">
      <c r="AG7469"/>
      <c r="AM7469" s="11"/>
    </row>
    <row r="7470" spans="33:39" x14ac:dyDescent="0.2">
      <c r="AG7470"/>
      <c r="AM7470" s="11"/>
    </row>
    <row r="7471" spans="33:39" x14ac:dyDescent="0.2">
      <c r="AG7471"/>
      <c r="AM7471" s="11"/>
    </row>
    <row r="7472" spans="33:39" x14ac:dyDescent="0.2">
      <c r="AG7472"/>
      <c r="AM7472" s="11"/>
    </row>
    <row r="7473" spans="33:39" x14ac:dyDescent="0.2">
      <c r="AG7473"/>
      <c r="AM7473" s="11"/>
    </row>
    <row r="7474" spans="33:39" x14ac:dyDescent="0.2">
      <c r="AG7474"/>
      <c r="AM7474" s="11"/>
    </row>
    <row r="7475" spans="33:39" x14ac:dyDescent="0.2">
      <c r="AG7475"/>
      <c r="AM7475" s="11"/>
    </row>
    <row r="7476" spans="33:39" x14ac:dyDescent="0.2">
      <c r="AG7476"/>
      <c r="AM7476" s="11"/>
    </row>
    <row r="7477" spans="33:39" x14ac:dyDescent="0.2">
      <c r="AG7477"/>
      <c r="AM7477" s="11"/>
    </row>
    <row r="7478" spans="33:39" x14ac:dyDescent="0.2">
      <c r="AG7478"/>
      <c r="AM7478" s="11"/>
    </row>
    <row r="7479" spans="33:39" x14ac:dyDescent="0.2">
      <c r="AG7479"/>
      <c r="AM7479" s="11"/>
    </row>
    <row r="7480" spans="33:39" x14ac:dyDescent="0.2">
      <c r="AG7480"/>
      <c r="AM7480" s="11"/>
    </row>
    <row r="7481" spans="33:39" x14ac:dyDescent="0.2">
      <c r="AG7481"/>
      <c r="AM7481" s="11"/>
    </row>
    <row r="7482" spans="33:39" x14ac:dyDescent="0.2">
      <c r="AG7482"/>
      <c r="AM7482" s="11"/>
    </row>
    <row r="7483" spans="33:39" x14ac:dyDescent="0.2">
      <c r="AG7483"/>
      <c r="AM7483" s="11"/>
    </row>
    <row r="7484" spans="33:39" x14ac:dyDescent="0.2">
      <c r="AG7484"/>
      <c r="AM7484" s="11"/>
    </row>
    <row r="7485" spans="33:39" x14ac:dyDescent="0.2">
      <c r="AG7485"/>
      <c r="AM7485" s="11"/>
    </row>
    <row r="7486" spans="33:39" x14ac:dyDescent="0.2">
      <c r="AG7486"/>
      <c r="AM7486" s="11"/>
    </row>
    <row r="7487" spans="33:39" x14ac:dyDescent="0.2">
      <c r="AG7487"/>
      <c r="AM7487" s="11"/>
    </row>
    <row r="7488" spans="33:39" x14ac:dyDescent="0.2">
      <c r="AG7488"/>
      <c r="AM7488" s="11"/>
    </row>
    <row r="7489" spans="33:39" x14ac:dyDescent="0.2">
      <c r="AG7489"/>
      <c r="AM7489" s="11"/>
    </row>
    <row r="7490" spans="33:39" x14ac:dyDescent="0.2">
      <c r="AG7490"/>
      <c r="AM7490" s="11"/>
    </row>
    <row r="7491" spans="33:39" x14ac:dyDescent="0.2">
      <c r="AG7491"/>
      <c r="AM7491" s="11"/>
    </row>
    <row r="7492" spans="33:39" x14ac:dyDescent="0.2">
      <c r="AG7492"/>
      <c r="AM7492" s="11"/>
    </row>
    <row r="7493" spans="33:39" x14ac:dyDescent="0.2">
      <c r="AG7493"/>
      <c r="AM7493" s="11"/>
    </row>
    <row r="7494" spans="33:39" x14ac:dyDescent="0.2">
      <c r="AG7494"/>
      <c r="AM7494" s="11"/>
    </row>
    <row r="7495" spans="33:39" x14ac:dyDescent="0.2">
      <c r="AG7495"/>
      <c r="AM7495" s="11"/>
    </row>
    <row r="7496" spans="33:39" x14ac:dyDescent="0.2">
      <c r="AG7496"/>
      <c r="AM7496" s="11"/>
    </row>
    <row r="7497" spans="33:39" x14ac:dyDescent="0.2">
      <c r="AG7497"/>
      <c r="AM7497" s="11"/>
    </row>
    <row r="7498" spans="33:39" x14ac:dyDescent="0.2">
      <c r="AG7498"/>
      <c r="AM7498" s="11"/>
    </row>
    <row r="7499" spans="33:39" x14ac:dyDescent="0.2">
      <c r="AG7499"/>
      <c r="AM7499" s="11"/>
    </row>
    <row r="7500" spans="33:39" x14ac:dyDescent="0.2">
      <c r="AG7500"/>
      <c r="AM7500" s="11"/>
    </row>
    <row r="7501" spans="33:39" x14ac:dyDescent="0.2">
      <c r="AG7501"/>
      <c r="AM7501" s="11"/>
    </row>
    <row r="7502" spans="33:39" x14ac:dyDescent="0.2">
      <c r="AG7502"/>
      <c r="AM7502" s="11"/>
    </row>
    <row r="7503" spans="33:39" x14ac:dyDescent="0.2">
      <c r="AG7503"/>
      <c r="AM7503" s="11"/>
    </row>
    <row r="7504" spans="33:39" x14ac:dyDescent="0.2">
      <c r="AG7504"/>
      <c r="AM7504" s="11"/>
    </row>
    <row r="7505" spans="33:39" x14ac:dyDescent="0.2">
      <c r="AG7505"/>
      <c r="AM7505" s="11"/>
    </row>
    <row r="7506" spans="33:39" x14ac:dyDescent="0.2">
      <c r="AG7506"/>
      <c r="AM7506" s="11"/>
    </row>
    <row r="7507" spans="33:39" x14ac:dyDescent="0.2">
      <c r="AG7507"/>
      <c r="AM7507" s="11"/>
    </row>
    <row r="7508" spans="33:39" x14ac:dyDescent="0.2">
      <c r="AG7508"/>
      <c r="AM7508" s="11"/>
    </row>
    <row r="7509" spans="33:39" x14ac:dyDescent="0.2">
      <c r="AG7509"/>
      <c r="AM7509" s="11"/>
    </row>
    <row r="7510" spans="33:39" x14ac:dyDescent="0.2">
      <c r="AG7510"/>
      <c r="AM7510" s="11"/>
    </row>
    <row r="7511" spans="33:39" x14ac:dyDescent="0.2">
      <c r="AG7511"/>
      <c r="AM7511" s="11"/>
    </row>
    <row r="7512" spans="33:39" x14ac:dyDescent="0.2">
      <c r="AG7512"/>
      <c r="AM7512" s="11"/>
    </row>
    <row r="7513" spans="33:39" x14ac:dyDescent="0.2">
      <c r="AG7513"/>
      <c r="AM7513" s="11"/>
    </row>
    <row r="7514" spans="33:39" x14ac:dyDescent="0.2">
      <c r="AG7514"/>
      <c r="AM7514" s="11"/>
    </row>
    <row r="7515" spans="33:39" x14ac:dyDescent="0.2">
      <c r="AG7515"/>
      <c r="AM7515" s="11"/>
    </row>
    <row r="7516" spans="33:39" x14ac:dyDescent="0.2">
      <c r="AG7516"/>
      <c r="AM7516" s="11"/>
    </row>
    <row r="7517" spans="33:39" x14ac:dyDescent="0.2">
      <c r="AG7517"/>
      <c r="AM7517" s="11"/>
    </row>
    <row r="7518" spans="33:39" x14ac:dyDescent="0.2">
      <c r="AG7518"/>
      <c r="AM7518" s="11"/>
    </row>
    <row r="7519" spans="33:39" x14ac:dyDescent="0.2">
      <c r="AG7519"/>
      <c r="AM7519" s="11"/>
    </row>
    <row r="7520" spans="33:39" x14ac:dyDescent="0.2">
      <c r="AG7520"/>
      <c r="AM7520" s="11"/>
    </row>
    <row r="7521" spans="33:39" x14ac:dyDescent="0.2">
      <c r="AG7521"/>
      <c r="AM7521" s="11"/>
    </row>
    <row r="7522" spans="33:39" x14ac:dyDescent="0.2">
      <c r="AG7522"/>
      <c r="AM7522" s="11"/>
    </row>
    <row r="7523" spans="33:39" x14ac:dyDescent="0.2">
      <c r="AG7523"/>
      <c r="AM7523" s="11"/>
    </row>
    <row r="7524" spans="33:39" x14ac:dyDescent="0.2">
      <c r="AG7524"/>
      <c r="AM7524" s="11"/>
    </row>
    <row r="7525" spans="33:39" x14ac:dyDescent="0.2">
      <c r="AG7525"/>
      <c r="AM7525" s="11"/>
    </row>
    <row r="7526" spans="33:39" x14ac:dyDescent="0.2">
      <c r="AG7526"/>
      <c r="AM7526" s="11"/>
    </row>
    <row r="7527" spans="33:39" x14ac:dyDescent="0.2">
      <c r="AG7527"/>
      <c r="AM7527" s="11"/>
    </row>
    <row r="7528" spans="33:39" x14ac:dyDescent="0.2">
      <c r="AG7528"/>
      <c r="AM7528" s="11"/>
    </row>
    <row r="7529" spans="33:39" x14ac:dyDescent="0.2">
      <c r="AG7529"/>
      <c r="AM7529" s="11"/>
    </row>
    <row r="7530" spans="33:39" x14ac:dyDescent="0.2">
      <c r="AG7530"/>
      <c r="AM7530" s="11"/>
    </row>
    <row r="7531" spans="33:39" x14ac:dyDescent="0.2">
      <c r="AG7531"/>
      <c r="AM7531" s="11"/>
    </row>
    <row r="7532" spans="33:39" x14ac:dyDescent="0.2">
      <c r="AG7532"/>
      <c r="AM7532" s="11"/>
    </row>
    <row r="7533" spans="33:39" x14ac:dyDescent="0.2">
      <c r="AG7533"/>
      <c r="AM7533" s="11"/>
    </row>
    <row r="7534" spans="33:39" x14ac:dyDescent="0.2">
      <c r="AG7534"/>
      <c r="AM7534" s="11"/>
    </row>
    <row r="7535" spans="33:39" x14ac:dyDescent="0.2">
      <c r="AG7535"/>
      <c r="AM7535" s="11"/>
    </row>
    <row r="7536" spans="33:39" x14ac:dyDescent="0.2">
      <c r="AG7536"/>
      <c r="AM7536" s="11"/>
    </row>
    <row r="7537" spans="33:39" x14ac:dyDescent="0.2">
      <c r="AG7537"/>
      <c r="AM7537" s="11"/>
    </row>
    <row r="7538" spans="33:39" x14ac:dyDescent="0.2">
      <c r="AG7538"/>
      <c r="AM7538" s="11"/>
    </row>
    <row r="7539" spans="33:39" x14ac:dyDescent="0.2">
      <c r="AG7539"/>
      <c r="AM7539" s="11"/>
    </row>
    <row r="7540" spans="33:39" x14ac:dyDescent="0.2">
      <c r="AG7540"/>
      <c r="AM7540" s="11"/>
    </row>
    <row r="7541" spans="33:39" x14ac:dyDescent="0.2">
      <c r="AG7541"/>
      <c r="AM7541" s="11"/>
    </row>
    <row r="7542" spans="33:39" x14ac:dyDescent="0.2">
      <c r="AG7542"/>
      <c r="AM7542" s="11"/>
    </row>
    <row r="7543" spans="33:39" x14ac:dyDescent="0.2">
      <c r="AG7543"/>
      <c r="AM7543" s="11"/>
    </row>
    <row r="7544" spans="33:39" x14ac:dyDescent="0.2">
      <c r="AG7544"/>
      <c r="AM7544" s="11"/>
    </row>
    <row r="7545" spans="33:39" x14ac:dyDescent="0.2">
      <c r="AG7545"/>
      <c r="AM7545" s="11"/>
    </row>
    <row r="7546" spans="33:39" x14ac:dyDescent="0.2">
      <c r="AG7546"/>
      <c r="AM7546" s="11"/>
    </row>
    <row r="7547" spans="33:39" x14ac:dyDescent="0.2">
      <c r="AG7547"/>
      <c r="AM7547" s="11"/>
    </row>
    <row r="7548" spans="33:39" x14ac:dyDescent="0.2">
      <c r="AG7548"/>
      <c r="AM7548" s="11"/>
    </row>
    <row r="7549" spans="33:39" x14ac:dyDescent="0.2">
      <c r="AG7549"/>
      <c r="AM7549" s="11"/>
    </row>
    <row r="7550" spans="33:39" x14ac:dyDescent="0.2">
      <c r="AG7550"/>
      <c r="AM7550" s="11"/>
    </row>
    <row r="7551" spans="33:39" x14ac:dyDescent="0.2">
      <c r="AG7551"/>
      <c r="AM7551" s="11"/>
    </row>
    <row r="7552" spans="33:39" x14ac:dyDescent="0.2">
      <c r="AG7552"/>
      <c r="AM7552" s="11"/>
    </row>
    <row r="7553" spans="33:39" x14ac:dyDescent="0.2">
      <c r="AG7553"/>
      <c r="AM7553" s="11"/>
    </row>
    <row r="7554" spans="33:39" x14ac:dyDescent="0.2">
      <c r="AG7554"/>
      <c r="AM7554" s="11"/>
    </row>
    <row r="7555" spans="33:39" x14ac:dyDescent="0.2">
      <c r="AG7555"/>
      <c r="AM7555" s="11"/>
    </row>
    <row r="7556" spans="33:39" x14ac:dyDescent="0.2">
      <c r="AG7556"/>
      <c r="AM7556" s="11"/>
    </row>
    <row r="7557" spans="33:39" x14ac:dyDescent="0.2">
      <c r="AG7557"/>
      <c r="AM7557" s="11"/>
    </row>
    <row r="7558" spans="33:39" x14ac:dyDescent="0.2">
      <c r="AG7558"/>
      <c r="AM7558" s="11"/>
    </row>
    <row r="7559" spans="33:39" x14ac:dyDescent="0.2">
      <c r="AG7559"/>
      <c r="AM7559" s="11"/>
    </row>
    <row r="7560" spans="33:39" x14ac:dyDescent="0.2">
      <c r="AG7560"/>
      <c r="AM7560" s="11"/>
    </row>
    <row r="7561" spans="33:39" x14ac:dyDescent="0.2">
      <c r="AG7561"/>
      <c r="AM7561" s="11"/>
    </row>
    <row r="7562" spans="33:39" x14ac:dyDescent="0.2">
      <c r="AG7562"/>
      <c r="AM7562" s="11"/>
    </row>
    <row r="7563" spans="33:39" x14ac:dyDescent="0.2">
      <c r="AG7563"/>
      <c r="AM7563" s="11"/>
    </row>
    <row r="7564" spans="33:39" x14ac:dyDescent="0.2">
      <c r="AG7564"/>
      <c r="AM7564" s="11"/>
    </row>
    <row r="7565" spans="33:39" x14ac:dyDescent="0.2">
      <c r="AG7565"/>
      <c r="AM7565" s="11"/>
    </row>
    <row r="7566" spans="33:39" x14ac:dyDescent="0.2">
      <c r="AG7566"/>
      <c r="AM7566" s="11"/>
    </row>
    <row r="7567" spans="33:39" x14ac:dyDescent="0.2">
      <c r="AG7567"/>
      <c r="AM7567" s="11"/>
    </row>
    <row r="7568" spans="33:39" x14ac:dyDescent="0.2">
      <c r="AG7568"/>
      <c r="AM7568" s="11"/>
    </row>
    <row r="7569" spans="33:39" x14ac:dyDescent="0.2">
      <c r="AG7569"/>
      <c r="AM7569" s="11"/>
    </row>
    <row r="7570" spans="33:39" x14ac:dyDescent="0.2">
      <c r="AG7570"/>
      <c r="AM7570" s="11"/>
    </row>
    <row r="7571" spans="33:39" x14ac:dyDescent="0.2">
      <c r="AG7571"/>
      <c r="AM7571" s="11"/>
    </row>
    <row r="7572" spans="33:39" x14ac:dyDescent="0.2">
      <c r="AG7572"/>
      <c r="AM7572" s="11"/>
    </row>
    <row r="7573" spans="33:39" x14ac:dyDescent="0.2">
      <c r="AG7573"/>
      <c r="AM7573" s="11"/>
    </row>
    <row r="7574" spans="33:39" x14ac:dyDescent="0.2">
      <c r="AG7574"/>
      <c r="AM7574" s="11"/>
    </row>
    <row r="7575" spans="33:39" x14ac:dyDescent="0.2">
      <c r="AG7575"/>
      <c r="AM7575" s="11"/>
    </row>
    <row r="7576" spans="33:39" x14ac:dyDescent="0.2">
      <c r="AG7576"/>
      <c r="AM7576" s="11"/>
    </row>
    <row r="7577" spans="33:39" x14ac:dyDescent="0.2">
      <c r="AG7577"/>
      <c r="AM7577" s="11"/>
    </row>
    <row r="7578" spans="33:39" x14ac:dyDescent="0.2">
      <c r="AG7578"/>
      <c r="AM7578" s="11"/>
    </row>
    <row r="7579" spans="33:39" x14ac:dyDescent="0.2">
      <c r="AG7579"/>
      <c r="AM7579" s="11"/>
    </row>
    <row r="7580" spans="33:39" x14ac:dyDescent="0.2">
      <c r="AG7580"/>
      <c r="AM7580" s="11"/>
    </row>
    <row r="7581" spans="33:39" x14ac:dyDescent="0.2">
      <c r="AG7581"/>
      <c r="AM7581" s="11"/>
    </row>
    <row r="7582" spans="33:39" x14ac:dyDescent="0.2">
      <c r="AG7582"/>
      <c r="AM7582" s="11"/>
    </row>
    <row r="7583" spans="33:39" x14ac:dyDescent="0.2">
      <c r="AG7583"/>
      <c r="AM7583" s="11"/>
    </row>
    <row r="7584" spans="33:39" x14ac:dyDescent="0.2">
      <c r="AG7584"/>
      <c r="AM7584" s="11"/>
    </row>
    <row r="7585" spans="33:39" x14ac:dyDescent="0.2">
      <c r="AG7585"/>
      <c r="AM7585" s="11"/>
    </row>
    <row r="7586" spans="33:39" x14ac:dyDescent="0.2">
      <c r="AG7586"/>
      <c r="AM7586" s="11"/>
    </row>
    <row r="7587" spans="33:39" x14ac:dyDescent="0.2">
      <c r="AG7587"/>
      <c r="AM7587" s="11"/>
    </row>
    <row r="7588" spans="33:39" x14ac:dyDescent="0.2">
      <c r="AG7588"/>
      <c r="AM7588" s="11"/>
    </row>
    <row r="7589" spans="33:39" x14ac:dyDescent="0.2">
      <c r="AG7589"/>
      <c r="AM7589" s="11"/>
    </row>
    <row r="7590" spans="33:39" x14ac:dyDescent="0.2">
      <c r="AG7590"/>
      <c r="AM7590" s="11"/>
    </row>
    <row r="7591" spans="33:39" x14ac:dyDescent="0.2">
      <c r="AG7591"/>
      <c r="AM7591" s="11"/>
    </row>
    <row r="7592" spans="33:39" x14ac:dyDescent="0.2">
      <c r="AG7592"/>
      <c r="AM7592" s="11"/>
    </row>
    <row r="7593" spans="33:39" x14ac:dyDescent="0.2">
      <c r="AG7593"/>
      <c r="AM7593" s="11"/>
    </row>
    <row r="7594" spans="33:39" x14ac:dyDescent="0.2">
      <c r="AG7594"/>
      <c r="AM7594" s="11"/>
    </row>
    <row r="7595" spans="33:39" x14ac:dyDescent="0.2">
      <c r="AG7595"/>
      <c r="AM7595" s="11"/>
    </row>
    <row r="7596" spans="33:39" x14ac:dyDescent="0.2">
      <c r="AG7596"/>
      <c r="AM7596" s="11"/>
    </row>
    <row r="7597" spans="33:39" x14ac:dyDescent="0.2">
      <c r="AG7597"/>
      <c r="AM7597" s="11"/>
    </row>
    <row r="7598" spans="33:39" x14ac:dyDescent="0.2">
      <c r="AG7598"/>
      <c r="AM7598" s="11"/>
    </row>
    <row r="7599" spans="33:39" x14ac:dyDescent="0.2">
      <c r="AG7599"/>
      <c r="AM7599" s="11"/>
    </row>
    <row r="7600" spans="33:39" x14ac:dyDescent="0.2">
      <c r="AG7600"/>
      <c r="AM7600" s="11"/>
    </row>
    <row r="7601" spans="33:39" x14ac:dyDescent="0.2">
      <c r="AG7601"/>
      <c r="AM7601" s="11"/>
    </row>
    <row r="7602" spans="33:39" x14ac:dyDescent="0.2">
      <c r="AG7602"/>
      <c r="AM7602" s="11"/>
    </row>
    <row r="7603" spans="33:39" x14ac:dyDescent="0.2">
      <c r="AG7603"/>
      <c r="AM7603" s="11"/>
    </row>
    <row r="7604" spans="33:39" x14ac:dyDescent="0.2">
      <c r="AG7604"/>
      <c r="AM7604" s="11"/>
    </row>
    <row r="7605" spans="33:39" x14ac:dyDescent="0.2">
      <c r="AG7605"/>
      <c r="AM7605" s="11"/>
    </row>
    <row r="7606" spans="33:39" x14ac:dyDescent="0.2">
      <c r="AG7606"/>
      <c r="AM7606" s="11"/>
    </row>
    <row r="7607" spans="33:39" x14ac:dyDescent="0.2">
      <c r="AG7607"/>
      <c r="AM7607" s="11"/>
    </row>
    <row r="7608" spans="33:39" x14ac:dyDescent="0.2">
      <c r="AG7608"/>
      <c r="AM7608" s="11"/>
    </row>
    <row r="7609" spans="33:39" x14ac:dyDescent="0.2">
      <c r="AG7609"/>
      <c r="AM7609" s="11"/>
    </row>
    <row r="7610" spans="33:39" x14ac:dyDescent="0.2">
      <c r="AG7610"/>
      <c r="AM7610" s="11"/>
    </row>
    <row r="7611" spans="33:39" x14ac:dyDescent="0.2">
      <c r="AG7611"/>
      <c r="AM7611" s="11"/>
    </row>
    <row r="7612" spans="33:39" x14ac:dyDescent="0.2">
      <c r="AG7612"/>
      <c r="AM7612" s="11"/>
    </row>
    <row r="7613" spans="33:39" x14ac:dyDescent="0.2">
      <c r="AG7613"/>
      <c r="AM7613" s="11"/>
    </row>
    <row r="7614" spans="33:39" x14ac:dyDescent="0.2">
      <c r="AG7614"/>
      <c r="AM7614" s="11"/>
    </row>
    <row r="7615" spans="33:39" x14ac:dyDescent="0.2">
      <c r="AG7615"/>
      <c r="AM7615" s="11"/>
    </row>
    <row r="7616" spans="33:39" x14ac:dyDescent="0.2">
      <c r="AG7616"/>
      <c r="AM7616" s="11"/>
    </row>
    <row r="7617" spans="33:39" x14ac:dyDescent="0.2">
      <c r="AG7617"/>
      <c r="AM7617" s="11"/>
    </row>
    <row r="7618" spans="33:39" x14ac:dyDescent="0.2">
      <c r="AG7618"/>
      <c r="AM7618" s="11"/>
    </row>
    <row r="7619" spans="33:39" x14ac:dyDescent="0.2">
      <c r="AG7619"/>
      <c r="AM7619" s="11"/>
    </row>
    <row r="7620" spans="33:39" x14ac:dyDescent="0.2">
      <c r="AG7620"/>
      <c r="AM7620" s="11"/>
    </row>
    <row r="7621" spans="33:39" x14ac:dyDescent="0.2">
      <c r="AG7621"/>
      <c r="AM7621" s="11"/>
    </row>
    <row r="7622" spans="33:39" x14ac:dyDescent="0.2">
      <c r="AG7622"/>
      <c r="AM7622" s="11"/>
    </row>
    <row r="7623" spans="33:39" x14ac:dyDescent="0.2">
      <c r="AG7623"/>
      <c r="AM7623" s="11"/>
    </row>
    <row r="7624" spans="33:39" x14ac:dyDescent="0.2">
      <c r="AG7624"/>
      <c r="AM7624" s="11"/>
    </row>
    <row r="7625" spans="33:39" x14ac:dyDescent="0.2">
      <c r="AG7625"/>
      <c r="AM7625" s="11"/>
    </row>
    <row r="7626" spans="33:39" x14ac:dyDescent="0.2">
      <c r="AG7626"/>
      <c r="AM7626" s="11"/>
    </row>
    <row r="7627" spans="33:39" x14ac:dyDescent="0.2">
      <c r="AG7627"/>
      <c r="AM7627" s="11"/>
    </row>
    <row r="7628" spans="33:39" x14ac:dyDescent="0.2">
      <c r="AG7628"/>
      <c r="AM7628" s="11"/>
    </row>
    <row r="7629" spans="33:39" x14ac:dyDescent="0.2">
      <c r="AG7629"/>
      <c r="AM7629" s="11"/>
    </row>
    <row r="7630" spans="33:39" x14ac:dyDescent="0.2">
      <c r="AG7630"/>
      <c r="AM7630" s="11"/>
    </row>
    <row r="7631" spans="33:39" x14ac:dyDescent="0.2">
      <c r="AG7631"/>
      <c r="AM7631" s="11"/>
    </row>
    <row r="7632" spans="33:39" x14ac:dyDescent="0.2">
      <c r="AG7632"/>
      <c r="AM7632" s="11"/>
    </row>
    <row r="7633" spans="33:39" x14ac:dyDescent="0.2">
      <c r="AG7633"/>
      <c r="AM7633" s="11"/>
    </row>
    <row r="7634" spans="33:39" x14ac:dyDescent="0.2">
      <c r="AG7634"/>
      <c r="AM7634" s="11"/>
    </row>
    <row r="7635" spans="33:39" x14ac:dyDescent="0.2">
      <c r="AG7635"/>
      <c r="AM7635" s="11"/>
    </row>
    <row r="7636" spans="33:39" x14ac:dyDescent="0.2">
      <c r="AG7636"/>
      <c r="AM7636" s="11"/>
    </row>
    <row r="7637" spans="33:39" x14ac:dyDescent="0.2">
      <c r="AG7637"/>
      <c r="AM7637" s="11"/>
    </row>
    <row r="7638" spans="33:39" x14ac:dyDescent="0.2">
      <c r="AG7638"/>
      <c r="AM7638" s="11"/>
    </row>
    <row r="7639" spans="33:39" x14ac:dyDescent="0.2">
      <c r="AG7639"/>
      <c r="AM7639" s="11"/>
    </row>
    <row r="7640" spans="33:39" x14ac:dyDescent="0.2">
      <c r="AG7640"/>
      <c r="AM7640" s="11"/>
    </row>
    <row r="7641" spans="33:39" x14ac:dyDescent="0.2">
      <c r="AG7641"/>
      <c r="AM7641" s="11"/>
    </row>
    <row r="7642" spans="33:39" x14ac:dyDescent="0.2">
      <c r="AG7642"/>
      <c r="AM7642" s="11"/>
    </row>
    <row r="7643" spans="33:39" x14ac:dyDescent="0.2">
      <c r="AG7643"/>
      <c r="AM7643" s="11"/>
    </row>
    <row r="7644" spans="33:39" x14ac:dyDescent="0.2">
      <c r="AG7644"/>
      <c r="AM7644" s="11"/>
    </row>
    <row r="7645" spans="33:39" x14ac:dyDescent="0.2">
      <c r="AG7645"/>
      <c r="AM7645" s="11"/>
    </row>
    <row r="7646" spans="33:39" x14ac:dyDescent="0.2">
      <c r="AG7646"/>
      <c r="AM7646" s="11"/>
    </row>
    <row r="7647" spans="33:39" x14ac:dyDescent="0.2">
      <c r="AG7647"/>
      <c r="AM7647" s="11"/>
    </row>
    <row r="7648" spans="33:39" x14ac:dyDescent="0.2">
      <c r="AG7648"/>
      <c r="AM7648" s="11"/>
    </row>
    <row r="7649" spans="33:39" x14ac:dyDescent="0.2">
      <c r="AG7649"/>
      <c r="AM7649" s="11"/>
    </row>
    <row r="7650" spans="33:39" x14ac:dyDescent="0.2">
      <c r="AG7650"/>
      <c r="AM7650" s="11"/>
    </row>
    <row r="7651" spans="33:39" x14ac:dyDescent="0.2">
      <c r="AG7651"/>
      <c r="AM7651" s="11"/>
    </row>
    <row r="7652" spans="33:39" x14ac:dyDescent="0.2">
      <c r="AG7652"/>
      <c r="AM7652" s="11"/>
    </row>
    <row r="7653" spans="33:39" x14ac:dyDescent="0.2">
      <c r="AG7653"/>
      <c r="AM7653" s="11"/>
    </row>
    <row r="7654" spans="33:39" x14ac:dyDescent="0.2">
      <c r="AG7654"/>
      <c r="AM7654" s="11"/>
    </row>
    <row r="7655" spans="33:39" x14ac:dyDescent="0.2">
      <c r="AG7655"/>
      <c r="AM7655" s="11"/>
    </row>
    <row r="7656" spans="33:39" x14ac:dyDescent="0.2">
      <c r="AG7656"/>
      <c r="AM7656" s="11"/>
    </row>
    <row r="7657" spans="33:39" x14ac:dyDescent="0.2">
      <c r="AG7657"/>
      <c r="AM7657" s="11"/>
    </row>
    <row r="7658" spans="33:39" x14ac:dyDescent="0.2">
      <c r="AG7658"/>
      <c r="AM7658" s="11"/>
    </row>
    <row r="7659" spans="33:39" x14ac:dyDescent="0.2">
      <c r="AG7659"/>
      <c r="AM7659" s="11"/>
    </row>
    <row r="7660" spans="33:39" x14ac:dyDescent="0.2">
      <c r="AG7660"/>
      <c r="AM7660" s="11"/>
    </row>
    <row r="7661" spans="33:39" x14ac:dyDescent="0.2">
      <c r="AG7661"/>
      <c r="AM7661" s="11"/>
    </row>
    <row r="7662" spans="33:39" x14ac:dyDescent="0.2">
      <c r="AG7662"/>
      <c r="AM7662" s="11"/>
    </row>
    <row r="7663" spans="33:39" x14ac:dyDescent="0.2">
      <c r="AG7663"/>
      <c r="AM7663" s="11"/>
    </row>
    <row r="7664" spans="33:39" x14ac:dyDescent="0.2">
      <c r="AG7664"/>
      <c r="AM7664" s="11"/>
    </row>
    <row r="7665" spans="33:39" x14ac:dyDescent="0.2">
      <c r="AG7665"/>
      <c r="AM7665" s="11"/>
    </row>
    <row r="7666" spans="33:39" x14ac:dyDescent="0.2">
      <c r="AG7666"/>
      <c r="AM7666" s="11"/>
    </row>
    <row r="7667" spans="33:39" x14ac:dyDescent="0.2">
      <c r="AG7667"/>
      <c r="AM7667" s="11"/>
    </row>
    <row r="7668" spans="33:39" x14ac:dyDescent="0.2">
      <c r="AG7668"/>
      <c r="AM7668" s="11"/>
    </row>
    <row r="7669" spans="33:39" x14ac:dyDescent="0.2">
      <c r="AG7669"/>
      <c r="AM7669" s="11"/>
    </row>
    <row r="7670" spans="33:39" x14ac:dyDescent="0.2">
      <c r="AG7670"/>
      <c r="AM7670" s="11"/>
    </row>
    <row r="7671" spans="33:39" x14ac:dyDescent="0.2">
      <c r="AG7671"/>
      <c r="AM7671" s="11"/>
    </row>
    <row r="7672" spans="33:39" x14ac:dyDescent="0.2">
      <c r="AG7672"/>
      <c r="AM7672" s="11"/>
    </row>
    <row r="7673" spans="33:39" x14ac:dyDescent="0.2">
      <c r="AG7673"/>
      <c r="AM7673" s="11"/>
    </row>
    <row r="7674" spans="33:39" x14ac:dyDescent="0.2">
      <c r="AG7674"/>
      <c r="AM7674" s="11"/>
    </row>
    <row r="7675" spans="33:39" x14ac:dyDescent="0.2">
      <c r="AG7675"/>
      <c r="AM7675" s="11"/>
    </row>
    <row r="7676" spans="33:39" x14ac:dyDescent="0.2">
      <c r="AG7676"/>
      <c r="AM7676" s="11"/>
    </row>
    <row r="7677" spans="33:39" x14ac:dyDescent="0.2">
      <c r="AG7677"/>
      <c r="AM7677" s="11"/>
    </row>
    <row r="7678" spans="33:39" x14ac:dyDescent="0.2">
      <c r="AG7678"/>
      <c r="AM7678" s="11"/>
    </row>
    <row r="7679" spans="33:39" x14ac:dyDescent="0.2">
      <c r="AG7679"/>
      <c r="AM7679" s="11"/>
    </row>
    <row r="7680" spans="33:39" x14ac:dyDescent="0.2">
      <c r="AG7680"/>
      <c r="AM7680" s="11"/>
    </row>
    <row r="7681" spans="33:39" x14ac:dyDescent="0.2">
      <c r="AG7681"/>
      <c r="AM7681" s="11"/>
    </row>
    <row r="7682" spans="33:39" x14ac:dyDescent="0.2">
      <c r="AG7682"/>
      <c r="AM7682" s="11"/>
    </row>
    <row r="7683" spans="33:39" x14ac:dyDescent="0.2">
      <c r="AG7683"/>
      <c r="AM7683" s="11"/>
    </row>
    <row r="7684" spans="33:39" x14ac:dyDescent="0.2">
      <c r="AG7684"/>
      <c r="AM7684" s="11"/>
    </row>
    <row r="7685" spans="33:39" x14ac:dyDescent="0.2">
      <c r="AG7685"/>
      <c r="AM7685" s="11"/>
    </row>
    <row r="7686" spans="33:39" x14ac:dyDescent="0.2">
      <c r="AG7686"/>
      <c r="AM7686" s="11"/>
    </row>
    <row r="7687" spans="33:39" x14ac:dyDescent="0.2">
      <c r="AG7687"/>
      <c r="AM7687" s="11"/>
    </row>
    <row r="7688" spans="33:39" x14ac:dyDescent="0.2">
      <c r="AG7688"/>
      <c r="AM7688" s="11"/>
    </row>
    <row r="7689" spans="33:39" x14ac:dyDescent="0.2">
      <c r="AG7689"/>
      <c r="AM7689" s="11"/>
    </row>
    <row r="7690" spans="33:39" x14ac:dyDescent="0.2">
      <c r="AG7690"/>
      <c r="AM7690" s="11"/>
    </row>
    <row r="7691" spans="33:39" x14ac:dyDescent="0.2">
      <c r="AG7691"/>
      <c r="AM7691" s="11"/>
    </row>
    <row r="7692" spans="33:39" x14ac:dyDescent="0.2">
      <c r="AG7692"/>
      <c r="AM7692" s="11"/>
    </row>
    <row r="7693" spans="33:39" x14ac:dyDescent="0.2">
      <c r="AG7693"/>
      <c r="AM7693" s="11"/>
    </row>
    <row r="7694" spans="33:39" x14ac:dyDescent="0.2">
      <c r="AG7694"/>
      <c r="AM7694" s="11"/>
    </row>
    <row r="7695" spans="33:39" x14ac:dyDescent="0.2">
      <c r="AG7695"/>
      <c r="AM7695" s="11"/>
    </row>
    <row r="7696" spans="33:39" x14ac:dyDescent="0.2">
      <c r="AG7696"/>
      <c r="AM7696" s="11"/>
    </row>
    <row r="7697" spans="33:39" x14ac:dyDescent="0.2">
      <c r="AG7697"/>
      <c r="AM7697" s="11"/>
    </row>
    <row r="7698" spans="33:39" x14ac:dyDescent="0.2">
      <c r="AG7698"/>
      <c r="AM7698" s="11"/>
    </row>
    <row r="7699" spans="33:39" x14ac:dyDescent="0.2">
      <c r="AG7699"/>
      <c r="AM7699" s="11"/>
    </row>
    <row r="7700" spans="33:39" x14ac:dyDescent="0.2">
      <c r="AG7700"/>
      <c r="AM7700" s="11"/>
    </row>
    <row r="7701" spans="33:39" x14ac:dyDescent="0.2">
      <c r="AG7701"/>
      <c r="AM7701" s="11"/>
    </row>
    <row r="7702" spans="33:39" x14ac:dyDescent="0.2">
      <c r="AG7702"/>
      <c r="AM7702" s="11"/>
    </row>
    <row r="7703" spans="33:39" x14ac:dyDescent="0.2">
      <c r="AG7703"/>
      <c r="AM7703" s="11"/>
    </row>
    <row r="7704" spans="33:39" x14ac:dyDescent="0.2">
      <c r="AG7704"/>
      <c r="AM7704" s="11"/>
    </row>
    <row r="7705" spans="33:39" x14ac:dyDescent="0.2">
      <c r="AG7705"/>
      <c r="AM7705" s="11"/>
    </row>
    <row r="7706" spans="33:39" x14ac:dyDescent="0.2">
      <c r="AG7706"/>
      <c r="AM7706" s="11"/>
    </row>
    <row r="7707" spans="33:39" x14ac:dyDescent="0.2">
      <c r="AG7707"/>
      <c r="AM7707" s="11"/>
    </row>
    <row r="7708" spans="33:39" x14ac:dyDescent="0.2">
      <c r="AG7708"/>
      <c r="AM7708" s="11"/>
    </row>
    <row r="7709" spans="33:39" x14ac:dyDescent="0.2">
      <c r="AG7709"/>
      <c r="AM7709" s="11"/>
    </row>
    <row r="7710" spans="33:39" x14ac:dyDescent="0.2">
      <c r="AG7710"/>
      <c r="AM7710" s="11"/>
    </row>
    <row r="7711" spans="33:39" x14ac:dyDescent="0.2">
      <c r="AG7711"/>
      <c r="AM7711" s="11"/>
    </row>
    <row r="7712" spans="33:39" x14ac:dyDescent="0.2">
      <c r="AG7712"/>
      <c r="AM7712" s="11"/>
    </row>
    <row r="7713" spans="33:39" x14ac:dyDescent="0.2">
      <c r="AG7713"/>
      <c r="AM7713" s="11"/>
    </row>
    <row r="7714" spans="33:39" x14ac:dyDescent="0.2">
      <c r="AG7714"/>
      <c r="AM7714" s="11"/>
    </row>
    <row r="7715" spans="33:39" x14ac:dyDescent="0.2">
      <c r="AG7715"/>
      <c r="AM7715" s="11"/>
    </row>
    <row r="7716" spans="33:39" x14ac:dyDescent="0.2">
      <c r="AG7716"/>
      <c r="AM7716" s="11"/>
    </row>
    <row r="7717" spans="33:39" x14ac:dyDescent="0.2">
      <c r="AG7717"/>
      <c r="AM7717" s="11"/>
    </row>
    <row r="7718" spans="33:39" x14ac:dyDescent="0.2">
      <c r="AG7718"/>
      <c r="AM7718" s="11"/>
    </row>
    <row r="7719" spans="33:39" x14ac:dyDescent="0.2">
      <c r="AG7719"/>
      <c r="AM7719" s="11"/>
    </row>
    <row r="7720" spans="33:39" x14ac:dyDescent="0.2">
      <c r="AG7720"/>
      <c r="AM7720" s="11"/>
    </row>
    <row r="7721" spans="33:39" x14ac:dyDescent="0.2">
      <c r="AG7721"/>
      <c r="AM7721" s="11"/>
    </row>
    <row r="7722" spans="33:39" x14ac:dyDescent="0.2">
      <c r="AG7722"/>
      <c r="AM7722" s="11"/>
    </row>
    <row r="7723" spans="33:39" x14ac:dyDescent="0.2">
      <c r="AG7723"/>
      <c r="AM7723" s="11"/>
    </row>
    <row r="7724" spans="33:39" x14ac:dyDescent="0.2">
      <c r="AG7724"/>
      <c r="AM7724" s="11"/>
    </row>
    <row r="7725" spans="33:39" x14ac:dyDescent="0.2">
      <c r="AG7725"/>
      <c r="AM7725" s="11"/>
    </row>
    <row r="7726" spans="33:39" x14ac:dyDescent="0.2">
      <c r="AG7726"/>
      <c r="AM7726" s="11"/>
    </row>
    <row r="7727" spans="33:39" x14ac:dyDescent="0.2">
      <c r="AG7727"/>
      <c r="AM7727" s="11"/>
    </row>
    <row r="7728" spans="33:39" x14ac:dyDescent="0.2">
      <c r="AG7728"/>
      <c r="AM7728" s="11"/>
    </row>
    <row r="7729" spans="33:39" x14ac:dyDescent="0.2">
      <c r="AG7729"/>
      <c r="AM7729" s="11"/>
    </row>
    <row r="7730" spans="33:39" x14ac:dyDescent="0.2">
      <c r="AG7730"/>
      <c r="AM7730" s="11"/>
    </row>
    <row r="7731" spans="33:39" x14ac:dyDescent="0.2">
      <c r="AG7731"/>
      <c r="AM7731" s="11"/>
    </row>
    <row r="7732" spans="33:39" x14ac:dyDescent="0.2">
      <c r="AG7732"/>
      <c r="AM7732" s="11"/>
    </row>
    <row r="7733" spans="33:39" x14ac:dyDescent="0.2">
      <c r="AG7733"/>
      <c r="AM7733" s="11"/>
    </row>
    <row r="7734" spans="33:39" x14ac:dyDescent="0.2">
      <c r="AG7734"/>
      <c r="AM7734" s="11"/>
    </row>
    <row r="7735" spans="33:39" x14ac:dyDescent="0.2">
      <c r="AG7735"/>
      <c r="AM7735" s="11"/>
    </row>
    <row r="7736" spans="33:39" x14ac:dyDescent="0.2">
      <c r="AG7736"/>
      <c r="AM7736" s="11"/>
    </row>
    <row r="7737" spans="33:39" x14ac:dyDescent="0.2">
      <c r="AG7737"/>
      <c r="AM7737" s="11"/>
    </row>
    <row r="7738" spans="33:39" x14ac:dyDescent="0.2">
      <c r="AG7738"/>
      <c r="AM7738" s="11"/>
    </row>
    <row r="7739" spans="33:39" x14ac:dyDescent="0.2">
      <c r="AG7739"/>
      <c r="AM7739" s="11"/>
    </row>
    <row r="7740" spans="33:39" x14ac:dyDescent="0.2">
      <c r="AG7740"/>
      <c r="AM7740" s="11"/>
    </row>
    <row r="7741" spans="33:39" x14ac:dyDescent="0.2">
      <c r="AG7741"/>
      <c r="AM7741" s="11"/>
    </row>
    <row r="7742" spans="33:39" x14ac:dyDescent="0.2">
      <c r="AG7742"/>
      <c r="AM7742" s="11"/>
    </row>
    <row r="7743" spans="33:39" x14ac:dyDescent="0.2">
      <c r="AG7743"/>
      <c r="AM7743" s="11"/>
    </row>
    <row r="7744" spans="33:39" x14ac:dyDescent="0.2">
      <c r="AG7744"/>
      <c r="AM7744" s="11"/>
    </row>
    <row r="7745" spans="33:39" x14ac:dyDescent="0.2">
      <c r="AG7745"/>
      <c r="AM7745" s="11"/>
    </row>
    <row r="7746" spans="33:39" x14ac:dyDescent="0.2">
      <c r="AG7746"/>
      <c r="AM7746" s="11"/>
    </row>
    <row r="7747" spans="33:39" x14ac:dyDescent="0.2">
      <c r="AG7747"/>
      <c r="AM7747" s="11"/>
    </row>
    <row r="7748" spans="33:39" x14ac:dyDescent="0.2">
      <c r="AG7748"/>
      <c r="AM7748" s="11"/>
    </row>
    <row r="7749" spans="33:39" x14ac:dyDescent="0.2">
      <c r="AG7749"/>
      <c r="AM7749" s="11"/>
    </row>
    <row r="7750" spans="33:39" x14ac:dyDescent="0.2">
      <c r="AG7750"/>
      <c r="AM7750" s="11"/>
    </row>
    <row r="7751" spans="33:39" x14ac:dyDescent="0.2">
      <c r="AG7751"/>
      <c r="AM7751" s="11"/>
    </row>
    <row r="7752" spans="33:39" x14ac:dyDescent="0.2">
      <c r="AG7752"/>
      <c r="AM7752" s="11"/>
    </row>
    <row r="7753" spans="33:39" x14ac:dyDescent="0.2">
      <c r="AG7753"/>
      <c r="AM7753" s="11"/>
    </row>
    <row r="7754" spans="33:39" x14ac:dyDescent="0.2">
      <c r="AG7754"/>
      <c r="AM7754" s="11"/>
    </row>
    <row r="7755" spans="33:39" x14ac:dyDescent="0.2">
      <c r="AG7755"/>
      <c r="AM7755" s="11"/>
    </row>
    <row r="7756" spans="33:39" x14ac:dyDescent="0.2">
      <c r="AG7756"/>
      <c r="AM7756" s="11"/>
    </row>
    <row r="7757" spans="33:39" x14ac:dyDescent="0.2">
      <c r="AG7757"/>
      <c r="AM7757" s="11"/>
    </row>
    <row r="7758" spans="33:39" x14ac:dyDescent="0.2">
      <c r="AG7758"/>
      <c r="AM7758" s="11"/>
    </row>
    <row r="7759" spans="33:39" x14ac:dyDescent="0.2">
      <c r="AG7759"/>
      <c r="AM7759" s="11"/>
    </row>
    <row r="7760" spans="33:39" x14ac:dyDescent="0.2">
      <c r="AG7760"/>
      <c r="AM7760" s="11"/>
    </row>
    <row r="7761" spans="33:39" x14ac:dyDescent="0.2">
      <c r="AG7761"/>
      <c r="AM7761" s="11"/>
    </row>
    <row r="7762" spans="33:39" x14ac:dyDescent="0.2">
      <c r="AG7762"/>
      <c r="AM7762" s="11"/>
    </row>
    <row r="7763" spans="33:39" x14ac:dyDescent="0.2">
      <c r="AG7763"/>
      <c r="AM7763" s="11"/>
    </row>
    <row r="7764" spans="33:39" x14ac:dyDescent="0.2">
      <c r="AG7764"/>
      <c r="AM7764" s="11"/>
    </row>
    <row r="7765" spans="33:39" x14ac:dyDescent="0.2">
      <c r="AG7765"/>
      <c r="AM7765" s="11"/>
    </row>
    <row r="7766" spans="33:39" x14ac:dyDescent="0.2">
      <c r="AG7766"/>
      <c r="AM7766" s="11"/>
    </row>
    <row r="7767" spans="33:39" x14ac:dyDescent="0.2">
      <c r="AG7767"/>
      <c r="AM7767" s="11"/>
    </row>
    <row r="7768" spans="33:39" x14ac:dyDescent="0.2">
      <c r="AG7768"/>
      <c r="AM7768" s="11"/>
    </row>
    <row r="7769" spans="33:39" x14ac:dyDescent="0.2">
      <c r="AG7769"/>
      <c r="AM7769" s="11"/>
    </row>
    <row r="7770" spans="33:39" x14ac:dyDescent="0.2">
      <c r="AG7770"/>
      <c r="AM7770" s="11"/>
    </row>
    <row r="7771" spans="33:39" x14ac:dyDescent="0.2">
      <c r="AG7771"/>
      <c r="AM7771" s="11"/>
    </row>
    <row r="7772" spans="33:39" x14ac:dyDescent="0.2">
      <c r="AG7772"/>
      <c r="AM7772" s="11"/>
    </row>
    <row r="7773" spans="33:39" x14ac:dyDescent="0.2">
      <c r="AG7773"/>
      <c r="AM7773" s="11"/>
    </row>
    <row r="7774" spans="33:39" x14ac:dyDescent="0.2">
      <c r="AG7774"/>
      <c r="AM7774" s="11"/>
    </row>
    <row r="7775" spans="33:39" x14ac:dyDescent="0.2">
      <c r="AG7775"/>
      <c r="AM7775" s="11"/>
    </row>
    <row r="7776" spans="33:39" x14ac:dyDescent="0.2">
      <c r="AG7776"/>
      <c r="AM7776" s="11"/>
    </row>
    <row r="7777" spans="33:39" x14ac:dyDescent="0.2">
      <c r="AG7777"/>
      <c r="AM7777" s="11"/>
    </row>
    <row r="7778" spans="33:39" x14ac:dyDescent="0.2">
      <c r="AG7778"/>
      <c r="AM7778" s="11"/>
    </row>
    <row r="7779" spans="33:39" x14ac:dyDescent="0.2">
      <c r="AG7779"/>
      <c r="AM7779" s="11"/>
    </row>
    <row r="7780" spans="33:39" x14ac:dyDescent="0.2">
      <c r="AG7780"/>
      <c r="AM7780" s="11"/>
    </row>
    <row r="7781" spans="33:39" x14ac:dyDescent="0.2">
      <c r="AG7781"/>
      <c r="AM7781" s="11"/>
    </row>
    <row r="7782" spans="33:39" x14ac:dyDescent="0.2">
      <c r="AG7782"/>
      <c r="AM7782" s="11"/>
    </row>
    <row r="7783" spans="33:39" x14ac:dyDescent="0.2">
      <c r="AG7783"/>
      <c r="AM7783" s="11"/>
    </row>
    <row r="7784" spans="33:39" x14ac:dyDescent="0.2">
      <c r="AG7784"/>
      <c r="AM7784" s="11"/>
    </row>
    <row r="7785" spans="33:39" x14ac:dyDescent="0.2">
      <c r="AG7785"/>
      <c r="AM7785" s="11"/>
    </row>
    <row r="7786" spans="33:39" x14ac:dyDescent="0.2">
      <c r="AG7786"/>
      <c r="AM7786" s="11"/>
    </row>
    <row r="7787" spans="33:39" x14ac:dyDescent="0.2">
      <c r="AG7787"/>
      <c r="AM7787" s="11"/>
    </row>
    <row r="7788" spans="33:39" x14ac:dyDescent="0.2">
      <c r="AG7788"/>
      <c r="AM7788" s="11"/>
    </row>
    <row r="7789" spans="33:39" x14ac:dyDescent="0.2">
      <c r="AG7789"/>
      <c r="AM7789" s="11"/>
    </row>
    <row r="7790" spans="33:39" x14ac:dyDescent="0.2">
      <c r="AG7790"/>
      <c r="AM7790" s="11"/>
    </row>
    <row r="7791" spans="33:39" x14ac:dyDescent="0.2">
      <c r="AG7791"/>
      <c r="AM7791" s="11"/>
    </row>
    <row r="7792" spans="33:39" x14ac:dyDescent="0.2">
      <c r="AG7792"/>
      <c r="AM7792" s="11"/>
    </row>
    <row r="7793" spans="33:39" x14ac:dyDescent="0.2">
      <c r="AG7793"/>
      <c r="AM7793" s="11"/>
    </row>
    <row r="7794" spans="33:39" x14ac:dyDescent="0.2">
      <c r="AG7794"/>
      <c r="AM7794" s="11"/>
    </row>
    <row r="7795" spans="33:39" x14ac:dyDescent="0.2">
      <c r="AG7795"/>
      <c r="AM7795" s="11"/>
    </row>
    <row r="7796" spans="33:39" x14ac:dyDescent="0.2">
      <c r="AG7796"/>
      <c r="AM7796" s="11"/>
    </row>
    <row r="7797" spans="33:39" x14ac:dyDescent="0.2">
      <c r="AG7797"/>
      <c r="AM7797" s="11"/>
    </row>
    <row r="7798" spans="33:39" x14ac:dyDescent="0.2">
      <c r="AG7798"/>
      <c r="AM7798" s="11"/>
    </row>
    <row r="7799" spans="33:39" x14ac:dyDescent="0.2">
      <c r="AG7799"/>
      <c r="AM7799" s="11"/>
    </row>
    <row r="7800" spans="33:39" x14ac:dyDescent="0.2">
      <c r="AG7800"/>
      <c r="AM7800" s="11"/>
    </row>
    <row r="7801" spans="33:39" x14ac:dyDescent="0.2">
      <c r="AG7801"/>
      <c r="AM7801" s="11"/>
    </row>
    <row r="7802" spans="33:39" x14ac:dyDescent="0.2">
      <c r="AG7802"/>
      <c r="AM7802" s="11"/>
    </row>
    <row r="7803" spans="33:39" x14ac:dyDescent="0.2">
      <c r="AG7803"/>
      <c r="AM7803" s="11"/>
    </row>
    <row r="7804" spans="33:39" x14ac:dyDescent="0.2">
      <c r="AG7804"/>
      <c r="AM7804" s="11"/>
    </row>
    <row r="7805" spans="33:39" x14ac:dyDescent="0.2">
      <c r="AG7805"/>
      <c r="AM7805" s="11"/>
    </row>
    <row r="7806" spans="33:39" x14ac:dyDescent="0.2">
      <c r="AG7806"/>
      <c r="AM7806" s="11"/>
    </row>
    <row r="7807" spans="33:39" x14ac:dyDescent="0.2">
      <c r="AG7807"/>
      <c r="AM7807" s="11"/>
    </row>
    <row r="7808" spans="33:39" x14ac:dyDescent="0.2">
      <c r="AG7808"/>
      <c r="AM7808" s="11"/>
    </row>
    <row r="7809" spans="33:39" x14ac:dyDescent="0.2">
      <c r="AG7809"/>
      <c r="AM7809" s="11"/>
    </row>
    <row r="7810" spans="33:39" x14ac:dyDescent="0.2">
      <c r="AG7810"/>
      <c r="AM7810" s="11"/>
    </row>
    <row r="7811" spans="33:39" x14ac:dyDescent="0.2">
      <c r="AG7811"/>
      <c r="AM7811" s="11"/>
    </row>
    <row r="7812" spans="33:39" x14ac:dyDescent="0.2">
      <c r="AG7812"/>
      <c r="AM7812" s="11"/>
    </row>
    <row r="7813" spans="33:39" x14ac:dyDescent="0.2">
      <c r="AG7813"/>
      <c r="AM7813" s="11"/>
    </row>
    <row r="7814" spans="33:39" x14ac:dyDescent="0.2">
      <c r="AG7814"/>
      <c r="AM7814" s="11"/>
    </row>
    <row r="7815" spans="33:39" x14ac:dyDescent="0.2">
      <c r="AG7815"/>
      <c r="AM7815" s="11"/>
    </row>
    <row r="7816" spans="33:39" x14ac:dyDescent="0.2">
      <c r="AG7816"/>
      <c r="AM7816" s="11"/>
    </row>
    <row r="7817" spans="33:39" x14ac:dyDescent="0.2">
      <c r="AG7817"/>
      <c r="AM7817" s="11"/>
    </row>
    <row r="7818" spans="33:39" x14ac:dyDescent="0.2">
      <c r="AG7818"/>
      <c r="AM7818" s="11"/>
    </row>
    <row r="7819" spans="33:39" x14ac:dyDescent="0.2">
      <c r="AG7819"/>
      <c r="AM7819" s="11"/>
    </row>
    <row r="7820" spans="33:39" x14ac:dyDescent="0.2">
      <c r="AG7820"/>
      <c r="AM7820" s="11"/>
    </row>
    <row r="7821" spans="33:39" x14ac:dyDescent="0.2">
      <c r="AG7821"/>
      <c r="AM7821" s="11"/>
    </row>
    <row r="7822" spans="33:39" x14ac:dyDescent="0.2">
      <c r="AG7822"/>
      <c r="AM7822" s="11"/>
    </row>
    <row r="7823" spans="33:39" x14ac:dyDescent="0.2">
      <c r="AG7823"/>
      <c r="AM7823" s="11"/>
    </row>
    <row r="7824" spans="33:39" x14ac:dyDescent="0.2">
      <c r="AG7824"/>
      <c r="AM7824" s="11"/>
    </row>
    <row r="7825" spans="33:39" x14ac:dyDescent="0.2">
      <c r="AG7825"/>
      <c r="AM7825" s="11"/>
    </row>
    <row r="7826" spans="33:39" x14ac:dyDescent="0.2">
      <c r="AG7826"/>
      <c r="AM7826" s="11"/>
    </row>
    <row r="7827" spans="33:39" x14ac:dyDescent="0.2">
      <c r="AG7827"/>
      <c r="AM7827" s="11"/>
    </row>
    <row r="7828" spans="33:39" x14ac:dyDescent="0.2">
      <c r="AG7828"/>
      <c r="AM7828" s="11"/>
    </row>
    <row r="7829" spans="33:39" x14ac:dyDescent="0.2">
      <c r="AG7829"/>
      <c r="AM7829" s="11"/>
    </row>
    <row r="7830" spans="33:39" x14ac:dyDescent="0.2">
      <c r="AG7830"/>
      <c r="AM7830" s="11"/>
    </row>
    <row r="7831" spans="33:39" x14ac:dyDescent="0.2">
      <c r="AG7831"/>
      <c r="AM7831" s="11"/>
    </row>
    <row r="7832" spans="33:39" x14ac:dyDescent="0.2">
      <c r="AG7832"/>
      <c r="AM7832" s="11"/>
    </row>
    <row r="7833" spans="33:39" x14ac:dyDescent="0.2">
      <c r="AG7833"/>
      <c r="AM7833" s="11"/>
    </row>
    <row r="7834" spans="33:39" x14ac:dyDescent="0.2">
      <c r="AG7834"/>
      <c r="AM7834" s="11"/>
    </row>
    <row r="7835" spans="33:39" x14ac:dyDescent="0.2">
      <c r="AG7835"/>
      <c r="AM7835" s="11"/>
    </row>
    <row r="7836" spans="33:39" x14ac:dyDescent="0.2">
      <c r="AG7836"/>
      <c r="AM7836" s="11"/>
    </row>
    <row r="7837" spans="33:39" x14ac:dyDescent="0.2">
      <c r="AG7837"/>
      <c r="AM7837" s="11"/>
    </row>
    <row r="7838" spans="33:39" x14ac:dyDescent="0.2">
      <c r="AG7838"/>
      <c r="AM7838" s="11"/>
    </row>
    <row r="7839" spans="33:39" x14ac:dyDescent="0.2">
      <c r="AG7839"/>
      <c r="AM7839" s="11"/>
    </row>
    <row r="7840" spans="33:39" x14ac:dyDescent="0.2">
      <c r="AG7840"/>
      <c r="AM7840" s="11"/>
    </row>
    <row r="7841" spans="33:39" x14ac:dyDescent="0.2">
      <c r="AG7841"/>
      <c r="AM7841" s="11"/>
    </row>
    <row r="7842" spans="33:39" x14ac:dyDescent="0.2">
      <c r="AG7842"/>
      <c r="AM7842" s="11"/>
    </row>
    <row r="7843" spans="33:39" x14ac:dyDescent="0.2">
      <c r="AG7843"/>
      <c r="AM7843" s="11"/>
    </row>
    <row r="7844" spans="33:39" x14ac:dyDescent="0.2">
      <c r="AG7844"/>
      <c r="AM7844" s="11"/>
    </row>
    <row r="7845" spans="33:39" x14ac:dyDescent="0.2">
      <c r="AG7845"/>
      <c r="AM7845" s="11"/>
    </row>
    <row r="7846" spans="33:39" x14ac:dyDescent="0.2">
      <c r="AG7846"/>
      <c r="AM7846" s="11"/>
    </row>
    <row r="7847" spans="33:39" x14ac:dyDescent="0.2">
      <c r="AG7847"/>
      <c r="AM7847" s="11"/>
    </row>
    <row r="7848" spans="33:39" x14ac:dyDescent="0.2">
      <c r="AG7848"/>
      <c r="AM7848" s="11"/>
    </row>
    <row r="7849" spans="33:39" x14ac:dyDescent="0.2">
      <c r="AG7849"/>
      <c r="AM7849" s="11"/>
    </row>
    <row r="7850" spans="33:39" x14ac:dyDescent="0.2">
      <c r="AG7850"/>
      <c r="AM7850" s="11"/>
    </row>
    <row r="7851" spans="33:39" x14ac:dyDescent="0.2">
      <c r="AG7851"/>
      <c r="AM7851" s="11"/>
    </row>
    <row r="7852" spans="33:39" x14ac:dyDescent="0.2">
      <c r="AG7852"/>
      <c r="AM7852" s="11"/>
    </row>
    <row r="7853" spans="33:39" x14ac:dyDescent="0.2">
      <c r="AG7853"/>
      <c r="AM7853" s="11"/>
    </row>
    <row r="7854" spans="33:39" x14ac:dyDescent="0.2">
      <c r="AG7854"/>
      <c r="AM7854" s="11"/>
    </row>
    <row r="7855" spans="33:39" x14ac:dyDescent="0.2">
      <c r="AG7855"/>
      <c r="AM7855" s="11"/>
    </row>
    <row r="7856" spans="33:39" x14ac:dyDescent="0.2">
      <c r="AG7856"/>
      <c r="AM7856" s="11"/>
    </row>
    <row r="7857" spans="33:39" x14ac:dyDescent="0.2">
      <c r="AG7857"/>
      <c r="AM7857" s="11"/>
    </row>
    <row r="7858" spans="33:39" x14ac:dyDescent="0.2">
      <c r="AG7858"/>
      <c r="AM7858" s="11"/>
    </row>
    <row r="7859" spans="33:39" x14ac:dyDescent="0.2">
      <c r="AG7859"/>
      <c r="AM7859" s="11"/>
    </row>
    <row r="7860" spans="33:39" x14ac:dyDescent="0.2">
      <c r="AG7860"/>
      <c r="AM7860" s="11"/>
    </row>
    <row r="7861" spans="33:39" x14ac:dyDescent="0.2">
      <c r="AG7861"/>
      <c r="AM7861" s="11"/>
    </row>
    <row r="7862" spans="33:39" x14ac:dyDescent="0.2">
      <c r="AG7862"/>
      <c r="AM7862" s="11"/>
    </row>
    <row r="7863" spans="33:39" x14ac:dyDescent="0.2">
      <c r="AG7863"/>
      <c r="AM7863" s="11"/>
    </row>
    <row r="7864" spans="33:39" x14ac:dyDescent="0.2">
      <c r="AG7864"/>
      <c r="AM7864" s="11"/>
    </row>
    <row r="7865" spans="33:39" x14ac:dyDescent="0.2">
      <c r="AG7865"/>
      <c r="AM7865" s="11"/>
    </row>
    <row r="7866" spans="33:39" x14ac:dyDescent="0.2">
      <c r="AG7866"/>
      <c r="AM7866" s="11"/>
    </row>
    <row r="7867" spans="33:39" x14ac:dyDescent="0.2">
      <c r="AG7867"/>
      <c r="AM7867" s="11"/>
    </row>
    <row r="7868" spans="33:39" x14ac:dyDescent="0.2">
      <c r="AG7868"/>
      <c r="AM7868" s="11"/>
    </row>
    <row r="7869" spans="33:39" x14ac:dyDescent="0.2">
      <c r="AG7869"/>
      <c r="AM7869" s="11"/>
    </row>
    <row r="7870" spans="33:39" x14ac:dyDescent="0.2">
      <c r="AG7870"/>
      <c r="AM7870" s="11"/>
    </row>
    <row r="7871" spans="33:39" x14ac:dyDescent="0.2">
      <c r="AG7871"/>
      <c r="AM7871" s="11"/>
    </row>
    <row r="7872" spans="33:39" x14ac:dyDescent="0.2">
      <c r="AG7872"/>
      <c r="AM7872" s="11"/>
    </row>
    <row r="7873" spans="33:39" x14ac:dyDescent="0.2">
      <c r="AG7873"/>
      <c r="AM7873" s="11"/>
    </row>
    <row r="7874" spans="33:39" x14ac:dyDescent="0.2">
      <c r="AG7874"/>
      <c r="AM7874" s="11"/>
    </row>
    <row r="7875" spans="33:39" x14ac:dyDescent="0.2">
      <c r="AG7875"/>
      <c r="AM7875" s="11"/>
    </row>
    <row r="7876" spans="33:39" x14ac:dyDescent="0.2">
      <c r="AG7876"/>
      <c r="AM7876" s="11"/>
    </row>
    <row r="7877" spans="33:39" x14ac:dyDescent="0.2">
      <c r="AG7877"/>
      <c r="AM7877" s="11"/>
    </row>
    <row r="7878" spans="33:39" x14ac:dyDescent="0.2">
      <c r="AG7878"/>
      <c r="AM7878" s="11"/>
    </row>
    <row r="7879" spans="33:39" x14ac:dyDescent="0.2">
      <c r="AG7879"/>
      <c r="AM7879" s="11"/>
    </row>
    <row r="7880" spans="33:39" x14ac:dyDescent="0.2">
      <c r="AG7880"/>
      <c r="AM7880" s="11"/>
    </row>
    <row r="7881" spans="33:39" x14ac:dyDescent="0.2">
      <c r="AG7881"/>
      <c r="AM7881" s="11"/>
    </row>
    <row r="7882" spans="33:39" x14ac:dyDescent="0.2">
      <c r="AG7882"/>
      <c r="AM7882" s="11"/>
    </row>
    <row r="7883" spans="33:39" x14ac:dyDescent="0.2">
      <c r="AG7883"/>
      <c r="AM7883" s="11"/>
    </row>
    <row r="7884" spans="33:39" x14ac:dyDescent="0.2">
      <c r="AG7884"/>
      <c r="AM7884" s="11"/>
    </row>
    <row r="7885" spans="33:39" x14ac:dyDescent="0.2">
      <c r="AG7885"/>
      <c r="AM7885" s="11"/>
    </row>
    <row r="7886" spans="33:39" x14ac:dyDescent="0.2">
      <c r="AG7886"/>
      <c r="AM7886" s="11"/>
    </row>
    <row r="7887" spans="33:39" x14ac:dyDescent="0.2">
      <c r="AG7887"/>
      <c r="AM7887" s="11"/>
    </row>
    <row r="7888" spans="33:39" x14ac:dyDescent="0.2">
      <c r="AG7888"/>
      <c r="AM7888" s="11"/>
    </row>
    <row r="7889" spans="33:39" x14ac:dyDescent="0.2">
      <c r="AG7889"/>
      <c r="AM7889" s="11"/>
    </row>
    <row r="7890" spans="33:39" x14ac:dyDescent="0.2">
      <c r="AG7890"/>
      <c r="AM7890" s="11"/>
    </row>
    <row r="7891" spans="33:39" x14ac:dyDescent="0.2">
      <c r="AG7891"/>
      <c r="AM7891" s="11"/>
    </row>
    <row r="7892" spans="33:39" x14ac:dyDescent="0.2">
      <c r="AG7892"/>
      <c r="AM7892" s="11"/>
    </row>
    <row r="7893" spans="33:39" x14ac:dyDescent="0.2">
      <c r="AG7893"/>
      <c r="AM7893" s="11"/>
    </row>
    <row r="7894" spans="33:39" x14ac:dyDescent="0.2">
      <c r="AG7894"/>
      <c r="AM7894" s="11"/>
    </row>
    <row r="7895" spans="33:39" x14ac:dyDescent="0.2">
      <c r="AG7895"/>
      <c r="AM7895" s="11"/>
    </row>
    <row r="7896" spans="33:39" x14ac:dyDescent="0.2">
      <c r="AG7896"/>
      <c r="AM7896" s="11"/>
    </row>
    <row r="7897" spans="33:39" x14ac:dyDescent="0.2">
      <c r="AG7897"/>
      <c r="AM7897" s="11"/>
    </row>
    <row r="7898" spans="33:39" x14ac:dyDescent="0.2">
      <c r="AG7898"/>
      <c r="AM7898" s="11"/>
    </row>
    <row r="7899" spans="33:39" x14ac:dyDescent="0.2">
      <c r="AG7899"/>
      <c r="AM7899" s="11"/>
    </row>
    <row r="7900" spans="33:39" x14ac:dyDescent="0.2">
      <c r="AG7900"/>
      <c r="AM7900" s="11"/>
    </row>
    <row r="7901" spans="33:39" x14ac:dyDescent="0.2">
      <c r="AG7901"/>
      <c r="AM7901" s="11"/>
    </row>
    <row r="7902" spans="33:39" x14ac:dyDescent="0.2">
      <c r="AG7902"/>
      <c r="AM7902" s="11"/>
    </row>
    <row r="7903" spans="33:39" x14ac:dyDescent="0.2">
      <c r="AG7903"/>
      <c r="AM7903" s="11"/>
    </row>
    <row r="7904" spans="33:39" x14ac:dyDescent="0.2">
      <c r="AG7904"/>
      <c r="AM7904" s="11"/>
    </row>
    <row r="7905" spans="33:39" x14ac:dyDescent="0.2">
      <c r="AG7905"/>
      <c r="AM7905" s="11"/>
    </row>
    <row r="7906" spans="33:39" x14ac:dyDescent="0.2">
      <c r="AG7906"/>
      <c r="AM7906" s="11"/>
    </row>
    <row r="7907" spans="33:39" x14ac:dyDescent="0.2">
      <c r="AG7907"/>
      <c r="AM7907" s="11"/>
    </row>
    <row r="7908" spans="33:39" x14ac:dyDescent="0.2">
      <c r="AG7908"/>
      <c r="AM7908" s="11"/>
    </row>
    <row r="7909" spans="33:39" x14ac:dyDescent="0.2">
      <c r="AG7909"/>
      <c r="AM7909" s="11"/>
    </row>
    <row r="7910" spans="33:39" x14ac:dyDescent="0.2">
      <c r="AG7910"/>
      <c r="AM7910" s="11"/>
    </row>
    <row r="7911" spans="33:39" x14ac:dyDescent="0.2">
      <c r="AG7911"/>
      <c r="AM7911" s="11"/>
    </row>
    <row r="7912" spans="33:39" x14ac:dyDescent="0.2">
      <c r="AG7912"/>
      <c r="AM7912" s="11"/>
    </row>
    <row r="7913" spans="33:39" x14ac:dyDescent="0.2">
      <c r="AG7913"/>
      <c r="AM7913" s="11"/>
    </row>
    <row r="7914" spans="33:39" x14ac:dyDescent="0.2">
      <c r="AG7914"/>
      <c r="AM7914" s="11"/>
    </row>
    <row r="7915" spans="33:39" x14ac:dyDescent="0.2">
      <c r="AG7915"/>
      <c r="AM7915" s="11"/>
    </row>
    <row r="7916" spans="33:39" x14ac:dyDescent="0.2">
      <c r="AG7916"/>
      <c r="AM7916" s="11"/>
    </row>
    <row r="7917" spans="33:39" x14ac:dyDescent="0.2">
      <c r="AG7917"/>
      <c r="AM7917" s="11"/>
    </row>
    <row r="7918" spans="33:39" x14ac:dyDescent="0.2">
      <c r="AG7918"/>
      <c r="AM7918" s="11"/>
    </row>
    <row r="7919" spans="33:39" x14ac:dyDescent="0.2">
      <c r="AG7919"/>
      <c r="AM7919" s="11"/>
    </row>
    <row r="7920" spans="33:39" x14ac:dyDescent="0.2">
      <c r="AG7920"/>
      <c r="AM7920" s="11"/>
    </row>
    <row r="7921" spans="33:39" x14ac:dyDescent="0.2">
      <c r="AG7921"/>
      <c r="AM7921" s="11"/>
    </row>
    <row r="7922" spans="33:39" x14ac:dyDescent="0.2">
      <c r="AG7922"/>
      <c r="AM7922" s="11"/>
    </row>
    <row r="7923" spans="33:39" x14ac:dyDescent="0.2">
      <c r="AG7923"/>
      <c r="AM7923" s="11"/>
    </row>
    <row r="7924" spans="33:39" x14ac:dyDescent="0.2">
      <c r="AG7924"/>
      <c r="AM7924" s="11"/>
    </row>
    <row r="7925" spans="33:39" x14ac:dyDescent="0.2">
      <c r="AG7925"/>
      <c r="AM7925" s="11"/>
    </row>
    <row r="7926" spans="33:39" x14ac:dyDescent="0.2">
      <c r="AG7926"/>
      <c r="AM7926" s="11"/>
    </row>
    <row r="7927" spans="33:39" x14ac:dyDescent="0.2">
      <c r="AG7927"/>
      <c r="AM7927" s="11"/>
    </row>
    <row r="7928" spans="33:39" x14ac:dyDescent="0.2">
      <c r="AG7928"/>
      <c r="AM7928" s="11"/>
    </row>
    <row r="7929" spans="33:39" x14ac:dyDescent="0.2">
      <c r="AG7929"/>
      <c r="AM7929" s="11"/>
    </row>
    <row r="7930" spans="33:39" x14ac:dyDescent="0.2">
      <c r="AG7930"/>
      <c r="AM7930" s="11"/>
    </row>
    <row r="7931" spans="33:39" x14ac:dyDescent="0.2">
      <c r="AG7931"/>
      <c r="AM7931" s="11"/>
    </row>
    <row r="7932" spans="33:39" x14ac:dyDescent="0.2">
      <c r="AG7932"/>
      <c r="AM7932" s="11"/>
    </row>
    <row r="7933" spans="33:39" x14ac:dyDescent="0.2">
      <c r="AG7933"/>
      <c r="AM7933" s="11"/>
    </row>
    <row r="7934" spans="33:39" x14ac:dyDescent="0.2">
      <c r="AG7934"/>
      <c r="AM7934" s="11"/>
    </row>
    <row r="7935" spans="33:39" x14ac:dyDescent="0.2">
      <c r="AG7935"/>
      <c r="AM7935" s="11"/>
    </row>
    <row r="7936" spans="33:39" x14ac:dyDescent="0.2">
      <c r="AG7936"/>
      <c r="AM7936" s="11"/>
    </row>
    <row r="7937" spans="33:39" x14ac:dyDescent="0.2">
      <c r="AG7937"/>
      <c r="AM7937" s="11"/>
    </row>
    <row r="7938" spans="33:39" x14ac:dyDescent="0.2">
      <c r="AG7938"/>
      <c r="AM7938" s="11"/>
    </row>
    <row r="7939" spans="33:39" x14ac:dyDescent="0.2">
      <c r="AG7939"/>
      <c r="AM7939" s="11"/>
    </row>
    <row r="7940" spans="33:39" x14ac:dyDescent="0.2">
      <c r="AG7940"/>
      <c r="AM7940" s="11"/>
    </row>
    <row r="7941" spans="33:39" x14ac:dyDescent="0.2">
      <c r="AG7941"/>
      <c r="AM7941" s="11"/>
    </row>
    <row r="7942" spans="33:39" x14ac:dyDescent="0.2">
      <c r="AG7942"/>
      <c r="AM7942" s="11"/>
    </row>
    <row r="7943" spans="33:39" x14ac:dyDescent="0.2">
      <c r="AG7943"/>
      <c r="AM7943" s="11"/>
    </row>
    <row r="7944" spans="33:39" x14ac:dyDescent="0.2">
      <c r="AG7944"/>
      <c r="AM7944" s="11"/>
    </row>
    <row r="7945" spans="33:39" x14ac:dyDescent="0.2">
      <c r="AG7945"/>
      <c r="AM7945" s="11"/>
    </row>
    <row r="7946" spans="33:39" x14ac:dyDescent="0.2">
      <c r="AG7946"/>
      <c r="AM7946" s="11"/>
    </row>
    <row r="7947" spans="33:39" x14ac:dyDescent="0.2">
      <c r="AG7947"/>
      <c r="AM7947" s="11"/>
    </row>
    <row r="7948" spans="33:39" x14ac:dyDescent="0.2">
      <c r="AG7948"/>
      <c r="AM7948" s="11"/>
    </row>
    <row r="7949" spans="33:39" x14ac:dyDescent="0.2">
      <c r="AG7949"/>
      <c r="AM7949" s="11"/>
    </row>
    <row r="7950" spans="33:39" x14ac:dyDescent="0.2">
      <c r="AG7950"/>
      <c r="AM7950" s="11"/>
    </row>
    <row r="7951" spans="33:39" x14ac:dyDescent="0.2">
      <c r="AG7951"/>
      <c r="AM7951" s="11"/>
    </row>
    <row r="7952" spans="33:39" x14ac:dyDescent="0.2">
      <c r="AG7952"/>
      <c r="AM7952" s="11"/>
    </row>
    <row r="7953" spans="33:39" x14ac:dyDescent="0.2">
      <c r="AG7953"/>
      <c r="AM7953" s="11"/>
    </row>
    <row r="7954" spans="33:39" x14ac:dyDescent="0.2">
      <c r="AG7954"/>
      <c r="AM7954" s="11"/>
    </row>
    <row r="7955" spans="33:39" x14ac:dyDescent="0.2">
      <c r="AG7955"/>
      <c r="AM7955" s="11"/>
    </row>
    <row r="7956" spans="33:39" x14ac:dyDescent="0.2">
      <c r="AG7956"/>
      <c r="AM7956" s="11"/>
    </row>
    <row r="7957" spans="33:39" x14ac:dyDescent="0.2">
      <c r="AG7957"/>
      <c r="AM7957" s="11"/>
    </row>
    <row r="7958" spans="33:39" x14ac:dyDescent="0.2">
      <c r="AG7958"/>
      <c r="AM7958" s="11"/>
    </row>
    <row r="7959" spans="33:39" x14ac:dyDescent="0.2">
      <c r="AG7959"/>
      <c r="AM7959" s="11"/>
    </row>
    <row r="7960" spans="33:39" x14ac:dyDescent="0.2">
      <c r="AG7960"/>
      <c r="AM7960" s="11"/>
    </row>
    <row r="7961" spans="33:39" x14ac:dyDescent="0.2">
      <c r="AG7961"/>
      <c r="AM7961" s="11"/>
    </row>
    <row r="7962" spans="33:39" x14ac:dyDescent="0.2">
      <c r="AG7962"/>
      <c r="AM7962" s="11"/>
    </row>
    <row r="7963" spans="33:39" x14ac:dyDescent="0.2">
      <c r="AG7963"/>
      <c r="AM7963" s="11"/>
    </row>
    <row r="7964" spans="33:39" x14ac:dyDescent="0.2">
      <c r="AG7964"/>
      <c r="AM7964" s="11"/>
    </row>
    <row r="7965" spans="33:39" x14ac:dyDescent="0.2">
      <c r="AG7965"/>
      <c r="AM7965" s="11"/>
    </row>
    <row r="7966" spans="33:39" x14ac:dyDescent="0.2">
      <c r="AG7966"/>
      <c r="AM7966" s="11"/>
    </row>
    <row r="7967" spans="33:39" x14ac:dyDescent="0.2">
      <c r="AG7967"/>
      <c r="AM7967" s="11"/>
    </row>
    <row r="7968" spans="33:39" x14ac:dyDescent="0.2">
      <c r="AG7968"/>
      <c r="AM7968" s="11"/>
    </row>
    <row r="7969" spans="33:39" x14ac:dyDescent="0.2">
      <c r="AG7969"/>
      <c r="AM7969" s="11"/>
    </row>
    <row r="7970" spans="33:39" x14ac:dyDescent="0.2">
      <c r="AG7970"/>
      <c r="AM7970" s="11"/>
    </row>
    <row r="7971" spans="33:39" x14ac:dyDescent="0.2">
      <c r="AG7971"/>
      <c r="AM7971" s="11"/>
    </row>
    <row r="7972" spans="33:39" x14ac:dyDescent="0.2">
      <c r="AG7972"/>
      <c r="AM7972" s="11"/>
    </row>
    <row r="7973" spans="33:39" x14ac:dyDescent="0.2">
      <c r="AG7973"/>
      <c r="AM7973" s="11"/>
    </row>
    <row r="7974" spans="33:39" x14ac:dyDescent="0.2">
      <c r="AG7974"/>
      <c r="AM7974" s="11"/>
    </row>
    <row r="7975" spans="33:39" x14ac:dyDescent="0.2">
      <c r="AG7975"/>
      <c r="AM7975" s="11"/>
    </row>
    <row r="7976" spans="33:39" x14ac:dyDescent="0.2">
      <c r="AG7976"/>
      <c r="AM7976" s="11"/>
    </row>
    <row r="7977" spans="33:39" x14ac:dyDescent="0.2">
      <c r="AG7977"/>
      <c r="AM7977" s="11"/>
    </row>
    <row r="7978" spans="33:39" x14ac:dyDescent="0.2">
      <c r="AG7978"/>
      <c r="AM7978" s="11"/>
    </row>
    <row r="7979" spans="33:39" x14ac:dyDescent="0.2">
      <c r="AG7979"/>
      <c r="AM7979" s="11"/>
    </row>
    <row r="7980" spans="33:39" x14ac:dyDescent="0.2">
      <c r="AG7980"/>
      <c r="AM7980" s="11"/>
    </row>
    <row r="7981" spans="33:39" x14ac:dyDescent="0.2">
      <c r="AG7981"/>
      <c r="AM7981" s="11"/>
    </row>
    <row r="7982" spans="33:39" x14ac:dyDescent="0.2">
      <c r="AG7982"/>
      <c r="AM7982" s="11"/>
    </row>
    <row r="7983" spans="33:39" x14ac:dyDescent="0.2">
      <c r="AG7983"/>
      <c r="AM7983" s="11"/>
    </row>
    <row r="7984" spans="33:39" x14ac:dyDescent="0.2">
      <c r="AG7984"/>
      <c r="AM7984" s="11"/>
    </row>
    <row r="7985" spans="33:39" x14ac:dyDescent="0.2">
      <c r="AG7985"/>
      <c r="AM7985" s="11"/>
    </row>
    <row r="7986" spans="33:39" x14ac:dyDescent="0.2">
      <c r="AG7986"/>
      <c r="AM7986" s="11"/>
    </row>
    <row r="7987" spans="33:39" x14ac:dyDescent="0.2">
      <c r="AG7987"/>
      <c r="AM7987" s="11"/>
    </row>
    <row r="7988" spans="33:39" x14ac:dyDescent="0.2">
      <c r="AG7988"/>
      <c r="AM7988" s="11"/>
    </row>
    <row r="7989" spans="33:39" x14ac:dyDescent="0.2">
      <c r="AG7989"/>
      <c r="AM7989" s="11"/>
    </row>
    <row r="7990" spans="33:39" x14ac:dyDescent="0.2">
      <c r="AG7990"/>
      <c r="AM7990" s="11"/>
    </row>
    <row r="7991" spans="33:39" x14ac:dyDescent="0.2">
      <c r="AG7991"/>
      <c r="AM7991" s="11"/>
    </row>
    <row r="7992" spans="33:39" x14ac:dyDescent="0.2">
      <c r="AG7992"/>
      <c r="AM7992" s="11"/>
    </row>
    <row r="7993" spans="33:39" x14ac:dyDescent="0.2">
      <c r="AG7993"/>
      <c r="AM7993" s="11"/>
    </row>
    <row r="7994" spans="33:39" x14ac:dyDescent="0.2">
      <c r="AG7994"/>
      <c r="AM7994" s="11"/>
    </row>
    <row r="7995" spans="33:39" x14ac:dyDescent="0.2">
      <c r="AG7995"/>
      <c r="AM7995" s="11"/>
    </row>
    <row r="7996" spans="33:39" x14ac:dyDescent="0.2">
      <c r="AG7996"/>
      <c r="AM7996" s="11"/>
    </row>
    <row r="7997" spans="33:39" x14ac:dyDescent="0.2">
      <c r="AG7997"/>
      <c r="AM7997" s="11"/>
    </row>
    <row r="7998" spans="33:39" x14ac:dyDescent="0.2">
      <c r="AG7998"/>
      <c r="AM7998" s="11"/>
    </row>
    <row r="7999" spans="33:39" x14ac:dyDescent="0.2">
      <c r="AG7999"/>
      <c r="AM7999" s="11"/>
    </row>
    <row r="8000" spans="33:39" x14ac:dyDescent="0.2">
      <c r="AG8000"/>
      <c r="AM8000" s="11"/>
    </row>
    <row r="8001" spans="33:39" x14ac:dyDescent="0.2">
      <c r="AG8001"/>
      <c r="AM8001" s="11"/>
    </row>
    <row r="8002" spans="33:39" x14ac:dyDescent="0.2">
      <c r="AG8002"/>
      <c r="AM8002" s="11"/>
    </row>
    <row r="8003" spans="33:39" x14ac:dyDescent="0.2">
      <c r="AG8003"/>
      <c r="AM8003" s="11"/>
    </row>
    <row r="8004" spans="33:39" x14ac:dyDescent="0.2">
      <c r="AG8004"/>
      <c r="AM8004" s="11"/>
    </row>
    <row r="8005" spans="33:39" x14ac:dyDescent="0.2">
      <c r="AG8005"/>
      <c r="AM8005" s="11"/>
    </row>
    <row r="8006" spans="33:39" x14ac:dyDescent="0.2">
      <c r="AG8006"/>
      <c r="AM8006" s="11"/>
    </row>
    <row r="8007" spans="33:39" x14ac:dyDescent="0.2">
      <c r="AG8007"/>
      <c r="AM8007" s="11"/>
    </row>
    <row r="8008" spans="33:39" x14ac:dyDescent="0.2">
      <c r="AG8008"/>
      <c r="AM8008" s="11"/>
    </row>
    <row r="8009" spans="33:39" x14ac:dyDescent="0.2">
      <c r="AG8009"/>
      <c r="AM8009" s="11"/>
    </row>
    <row r="8010" spans="33:39" x14ac:dyDescent="0.2">
      <c r="AG8010"/>
      <c r="AM8010" s="11"/>
    </row>
    <row r="8011" spans="33:39" x14ac:dyDescent="0.2">
      <c r="AG8011"/>
      <c r="AM8011" s="11"/>
    </row>
    <row r="8012" spans="33:39" x14ac:dyDescent="0.2">
      <c r="AG8012"/>
      <c r="AM8012" s="11"/>
    </row>
    <row r="8013" spans="33:39" x14ac:dyDescent="0.2">
      <c r="AG8013"/>
      <c r="AM8013" s="11"/>
    </row>
    <row r="8014" spans="33:39" x14ac:dyDescent="0.2">
      <c r="AG8014"/>
      <c r="AM8014" s="11"/>
    </row>
    <row r="8015" spans="33:39" x14ac:dyDescent="0.2">
      <c r="AG8015"/>
      <c r="AM8015" s="11"/>
    </row>
    <row r="8016" spans="33:39" x14ac:dyDescent="0.2">
      <c r="AG8016"/>
      <c r="AM8016" s="11"/>
    </row>
    <row r="8017" spans="33:39" x14ac:dyDescent="0.2">
      <c r="AG8017"/>
      <c r="AM8017" s="11"/>
    </row>
    <row r="8018" spans="33:39" x14ac:dyDescent="0.2">
      <c r="AG8018"/>
      <c r="AM8018" s="11"/>
    </row>
    <row r="8019" spans="33:39" x14ac:dyDescent="0.2">
      <c r="AG8019"/>
      <c r="AM8019" s="11"/>
    </row>
    <row r="8020" spans="33:39" x14ac:dyDescent="0.2">
      <c r="AG8020"/>
      <c r="AM8020" s="11"/>
    </row>
    <row r="8021" spans="33:39" x14ac:dyDescent="0.2">
      <c r="AG8021"/>
      <c r="AM8021" s="11"/>
    </row>
    <row r="8022" spans="33:39" x14ac:dyDescent="0.2">
      <c r="AG8022"/>
      <c r="AM8022" s="11"/>
    </row>
    <row r="8023" spans="33:39" x14ac:dyDescent="0.2">
      <c r="AG8023"/>
      <c r="AM8023" s="11"/>
    </row>
    <row r="8024" spans="33:39" x14ac:dyDescent="0.2">
      <c r="AG8024"/>
      <c r="AM8024" s="11"/>
    </row>
    <row r="8025" spans="33:39" x14ac:dyDescent="0.2">
      <c r="AG8025"/>
      <c r="AM8025" s="11"/>
    </row>
    <row r="8026" spans="33:39" x14ac:dyDescent="0.2">
      <c r="AG8026"/>
      <c r="AM8026" s="11"/>
    </row>
    <row r="8027" spans="33:39" x14ac:dyDescent="0.2">
      <c r="AG8027"/>
      <c r="AM8027" s="11"/>
    </row>
    <row r="8028" spans="33:39" x14ac:dyDescent="0.2">
      <c r="AG8028"/>
      <c r="AM8028" s="11"/>
    </row>
    <row r="8029" spans="33:39" x14ac:dyDescent="0.2">
      <c r="AG8029"/>
      <c r="AM8029" s="11"/>
    </row>
    <row r="8030" spans="33:39" x14ac:dyDescent="0.2">
      <c r="AG8030"/>
      <c r="AM8030" s="11"/>
    </row>
    <row r="8031" spans="33:39" x14ac:dyDescent="0.2">
      <c r="AG8031"/>
      <c r="AM8031" s="11"/>
    </row>
    <row r="8032" spans="33:39" x14ac:dyDescent="0.2">
      <c r="AG8032"/>
      <c r="AM8032" s="11"/>
    </row>
    <row r="8033" spans="33:39" x14ac:dyDescent="0.2">
      <c r="AG8033"/>
      <c r="AM8033" s="11"/>
    </row>
    <row r="8034" spans="33:39" x14ac:dyDescent="0.2">
      <c r="AG8034"/>
      <c r="AM8034" s="11"/>
    </row>
    <row r="8035" spans="33:39" x14ac:dyDescent="0.2">
      <c r="AG8035"/>
      <c r="AM8035" s="11"/>
    </row>
    <row r="8036" spans="33:39" x14ac:dyDescent="0.2">
      <c r="AG8036"/>
      <c r="AM8036" s="11"/>
    </row>
    <row r="8037" spans="33:39" x14ac:dyDescent="0.2">
      <c r="AG8037"/>
      <c r="AM8037" s="11"/>
    </row>
    <row r="8038" spans="33:39" x14ac:dyDescent="0.2">
      <c r="AG8038"/>
      <c r="AM8038" s="11"/>
    </row>
    <row r="8039" spans="33:39" x14ac:dyDescent="0.2">
      <c r="AG8039"/>
      <c r="AM8039" s="11"/>
    </row>
    <row r="8040" spans="33:39" x14ac:dyDescent="0.2">
      <c r="AG8040"/>
      <c r="AM8040" s="11"/>
    </row>
    <row r="8041" spans="33:39" x14ac:dyDescent="0.2">
      <c r="AG8041"/>
      <c r="AM8041" s="11"/>
    </row>
    <row r="8042" spans="33:39" x14ac:dyDescent="0.2">
      <c r="AG8042"/>
      <c r="AM8042" s="11"/>
    </row>
    <row r="8043" spans="33:39" x14ac:dyDescent="0.2">
      <c r="AG8043"/>
      <c r="AM8043" s="11"/>
    </row>
    <row r="8044" spans="33:39" x14ac:dyDescent="0.2">
      <c r="AG8044"/>
      <c r="AM8044" s="11"/>
    </row>
    <row r="8045" spans="33:39" x14ac:dyDescent="0.2">
      <c r="AG8045"/>
      <c r="AM8045" s="11"/>
    </row>
    <row r="8046" spans="33:39" x14ac:dyDescent="0.2">
      <c r="AG8046"/>
      <c r="AM8046" s="11"/>
    </row>
    <row r="8047" spans="33:39" x14ac:dyDescent="0.2">
      <c r="AG8047"/>
      <c r="AM8047" s="11"/>
    </row>
    <row r="8048" spans="33:39" x14ac:dyDescent="0.2">
      <c r="AG8048"/>
      <c r="AM8048" s="11"/>
    </row>
    <row r="8049" spans="33:39" x14ac:dyDescent="0.2">
      <c r="AG8049"/>
      <c r="AM8049" s="11"/>
    </row>
    <row r="8050" spans="33:39" x14ac:dyDescent="0.2">
      <c r="AG8050"/>
      <c r="AM8050" s="11"/>
    </row>
    <row r="8051" spans="33:39" x14ac:dyDescent="0.2">
      <c r="AG8051"/>
      <c r="AM8051" s="11"/>
    </row>
    <row r="8052" spans="33:39" x14ac:dyDescent="0.2">
      <c r="AG8052"/>
      <c r="AM8052" s="11"/>
    </row>
    <row r="8053" spans="33:39" x14ac:dyDescent="0.2">
      <c r="AG8053"/>
      <c r="AM8053" s="11"/>
    </row>
    <row r="8054" spans="33:39" x14ac:dyDescent="0.2">
      <c r="AG8054"/>
      <c r="AM8054" s="11"/>
    </row>
    <row r="8055" spans="33:39" x14ac:dyDescent="0.2">
      <c r="AG8055"/>
      <c r="AM8055" s="11"/>
    </row>
    <row r="8056" spans="33:39" x14ac:dyDescent="0.2">
      <c r="AG8056"/>
      <c r="AM8056" s="11"/>
    </row>
    <row r="8057" spans="33:39" x14ac:dyDescent="0.2">
      <c r="AG8057"/>
      <c r="AM8057" s="11"/>
    </row>
    <row r="8058" spans="33:39" x14ac:dyDescent="0.2">
      <c r="AG8058"/>
      <c r="AM8058" s="11"/>
    </row>
    <row r="8059" spans="33:39" x14ac:dyDescent="0.2">
      <c r="AG8059"/>
      <c r="AM8059" s="11"/>
    </row>
    <row r="8060" spans="33:39" x14ac:dyDescent="0.2">
      <c r="AG8060"/>
      <c r="AM8060" s="11"/>
    </row>
    <row r="8061" spans="33:39" x14ac:dyDescent="0.2">
      <c r="AG8061"/>
      <c r="AM8061" s="11"/>
    </row>
    <row r="8062" spans="33:39" x14ac:dyDescent="0.2">
      <c r="AG8062"/>
      <c r="AM8062" s="11"/>
    </row>
    <row r="8063" spans="33:39" x14ac:dyDescent="0.2">
      <c r="AG8063"/>
      <c r="AM8063" s="11"/>
    </row>
    <row r="8064" spans="33:39" x14ac:dyDescent="0.2">
      <c r="AG8064"/>
      <c r="AM8064" s="11"/>
    </row>
    <row r="8065" spans="33:39" x14ac:dyDescent="0.2">
      <c r="AG8065"/>
      <c r="AM8065" s="11"/>
    </row>
    <row r="8066" spans="33:39" x14ac:dyDescent="0.2">
      <c r="AG8066"/>
      <c r="AM8066" s="11"/>
    </row>
    <row r="8067" spans="33:39" x14ac:dyDescent="0.2">
      <c r="AG8067"/>
      <c r="AM8067" s="11"/>
    </row>
    <row r="8068" spans="33:39" x14ac:dyDescent="0.2">
      <c r="AG8068"/>
      <c r="AM8068" s="11"/>
    </row>
    <row r="8069" spans="33:39" x14ac:dyDescent="0.2">
      <c r="AG8069"/>
      <c r="AM8069" s="11"/>
    </row>
    <row r="8070" spans="33:39" x14ac:dyDescent="0.2">
      <c r="AG8070"/>
      <c r="AM8070" s="11"/>
    </row>
    <row r="8071" spans="33:39" x14ac:dyDescent="0.2">
      <c r="AG8071"/>
      <c r="AM8071" s="11"/>
    </row>
    <row r="8072" spans="33:39" x14ac:dyDescent="0.2">
      <c r="AG8072"/>
      <c r="AM8072" s="11"/>
    </row>
    <row r="8073" spans="33:39" x14ac:dyDescent="0.2">
      <c r="AG8073"/>
      <c r="AM8073" s="11"/>
    </row>
    <row r="8074" spans="33:39" x14ac:dyDescent="0.2">
      <c r="AG8074"/>
      <c r="AM8074" s="11"/>
    </row>
    <row r="8075" spans="33:39" x14ac:dyDescent="0.2">
      <c r="AG8075"/>
      <c r="AM8075" s="11"/>
    </row>
    <row r="8076" spans="33:39" x14ac:dyDescent="0.2">
      <c r="AG8076"/>
      <c r="AM8076" s="11"/>
    </row>
    <row r="8077" spans="33:39" x14ac:dyDescent="0.2">
      <c r="AG8077"/>
      <c r="AM8077" s="11"/>
    </row>
    <row r="8078" spans="33:39" x14ac:dyDescent="0.2">
      <c r="AG8078"/>
      <c r="AM8078" s="11"/>
    </row>
    <row r="8079" spans="33:39" x14ac:dyDescent="0.2">
      <c r="AG8079"/>
      <c r="AM8079" s="11"/>
    </row>
    <row r="8080" spans="33:39" x14ac:dyDescent="0.2">
      <c r="AG8080"/>
      <c r="AM8080" s="11"/>
    </row>
    <row r="8081" spans="33:39" x14ac:dyDescent="0.2">
      <c r="AG8081"/>
      <c r="AM8081" s="11"/>
    </row>
    <row r="8082" spans="33:39" x14ac:dyDescent="0.2">
      <c r="AG8082"/>
      <c r="AM8082" s="11"/>
    </row>
    <row r="8083" spans="33:39" x14ac:dyDescent="0.2">
      <c r="AG8083"/>
      <c r="AM8083" s="11"/>
    </row>
    <row r="8084" spans="33:39" x14ac:dyDescent="0.2">
      <c r="AG8084"/>
      <c r="AM8084" s="11"/>
    </row>
    <row r="8085" spans="33:39" x14ac:dyDescent="0.2">
      <c r="AG8085"/>
      <c r="AM8085" s="11"/>
    </row>
    <row r="8086" spans="33:39" x14ac:dyDescent="0.2">
      <c r="AG8086"/>
      <c r="AM8086" s="11"/>
    </row>
    <row r="8087" spans="33:39" x14ac:dyDescent="0.2">
      <c r="AG8087"/>
      <c r="AM8087" s="11"/>
    </row>
    <row r="8088" spans="33:39" x14ac:dyDescent="0.2">
      <c r="AG8088"/>
      <c r="AM8088" s="11"/>
    </row>
    <row r="8089" spans="33:39" x14ac:dyDescent="0.2">
      <c r="AG8089"/>
      <c r="AM8089" s="11"/>
    </row>
    <row r="8090" spans="33:39" x14ac:dyDescent="0.2">
      <c r="AG8090"/>
      <c r="AM8090" s="11"/>
    </row>
    <row r="8091" spans="33:39" x14ac:dyDescent="0.2">
      <c r="AG8091"/>
      <c r="AM8091" s="11"/>
    </row>
    <row r="8092" spans="33:39" x14ac:dyDescent="0.2">
      <c r="AG8092"/>
      <c r="AM8092" s="11"/>
    </row>
    <row r="8093" spans="33:39" x14ac:dyDescent="0.2">
      <c r="AG8093"/>
      <c r="AM8093" s="11"/>
    </row>
    <row r="8094" spans="33:39" x14ac:dyDescent="0.2">
      <c r="AG8094"/>
      <c r="AM8094" s="11"/>
    </row>
    <row r="8095" spans="33:39" x14ac:dyDescent="0.2">
      <c r="AG8095"/>
      <c r="AM8095" s="11"/>
    </row>
    <row r="8096" spans="33:39" x14ac:dyDescent="0.2">
      <c r="AG8096"/>
      <c r="AM8096" s="11"/>
    </row>
    <row r="8097" spans="33:39" x14ac:dyDescent="0.2">
      <c r="AG8097"/>
      <c r="AM8097" s="11"/>
    </row>
    <row r="8098" spans="33:39" x14ac:dyDescent="0.2">
      <c r="AG8098"/>
      <c r="AM8098" s="11"/>
    </row>
    <row r="8099" spans="33:39" x14ac:dyDescent="0.2">
      <c r="AG8099"/>
      <c r="AM8099" s="11"/>
    </row>
    <row r="8100" spans="33:39" x14ac:dyDescent="0.2">
      <c r="AG8100"/>
      <c r="AM8100" s="11"/>
    </row>
    <row r="8101" spans="33:39" x14ac:dyDescent="0.2">
      <c r="AG8101"/>
      <c r="AM8101" s="11"/>
    </row>
    <row r="8102" spans="33:39" x14ac:dyDescent="0.2">
      <c r="AG8102"/>
      <c r="AM8102" s="11"/>
    </row>
    <row r="8103" spans="33:39" x14ac:dyDescent="0.2">
      <c r="AG8103"/>
      <c r="AM8103" s="11"/>
    </row>
    <row r="8104" spans="33:39" x14ac:dyDescent="0.2">
      <c r="AG8104"/>
      <c r="AM8104" s="11"/>
    </row>
    <row r="8105" spans="33:39" x14ac:dyDescent="0.2">
      <c r="AG8105"/>
      <c r="AM8105" s="11"/>
    </row>
    <row r="8106" spans="33:39" x14ac:dyDescent="0.2">
      <c r="AG8106"/>
      <c r="AM8106" s="11"/>
    </row>
    <row r="8107" spans="33:39" x14ac:dyDescent="0.2">
      <c r="AG8107"/>
      <c r="AM8107" s="11"/>
    </row>
    <row r="8108" spans="33:39" x14ac:dyDescent="0.2">
      <c r="AG8108"/>
      <c r="AM8108" s="11"/>
    </row>
    <row r="8109" spans="33:39" x14ac:dyDescent="0.2">
      <c r="AG8109"/>
      <c r="AM8109" s="11"/>
    </row>
    <row r="8110" spans="33:39" x14ac:dyDescent="0.2">
      <c r="AG8110"/>
      <c r="AM8110" s="11"/>
    </row>
    <row r="8111" spans="33:39" x14ac:dyDescent="0.2">
      <c r="AG8111"/>
      <c r="AM8111" s="11"/>
    </row>
    <row r="8112" spans="33:39" x14ac:dyDescent="0.2">
      <c r="AG8112"/>
      <c r="AM8112" s="11"/>
    </row>
    <row r="8113" spans="33:39" x14ac:dyDescent="0.2">
      <c r="AG8113"/>
      <c r="AM8113" s="11"/>
    </row>
    <row r="8114" spans="33:39" x14ac:dyDescent="0.2">
      <c r="AG8114"/>
      <c r="AM8114" s="11"/>
    </row>
    <row r="8115" spans="33:39" x14ac:dyDescent="0.2">
      <c r="AG8115"/>
      <c r="AM8115" s="11"/>
    </row>
    <row r="8116" spans="33:39" x14ac:dyDescent="0.2">
      <c r="AG8116"/>
      <c r="AM8116" s="11"/>
    </row>
    <row r="8117" spans="33:39" x14ac:dyDescent="0.2">
      <c r="AG8117"/>
      <c r="AM8117" s="11"/>
    </row>
    <row r="8118" spans="33:39" x14ac:dyDescent="0.2">
      <c r="AG8118"/>
      <c r="AM8118" s="11"/>
    </row>
    <row r="8119" spans="33:39" x14ac:dyDescent="0.2">
      <c r="AG8119"/>
      <c r="AM8119" s="11"/>
    </row>
    <row r="8120" spans="33:39" x14ac:dyDescent="0.2">
      <c r="AG8120"/>
      <c r="AM8120" s="11"/>
    </row>
    <row r="8121" spans="33:39" x14ac:dyDescent="0.2">
      <c r="AG8121"/>
      <c r="AM8121" s="11"/>
    </row>
    <row r="8122" spans="33:39" x14ac:dyDescent="0.2">
      <c r="AG8122"/>
      <c r="AM8122" s="11"/>
    </row>
    <row r="8123" spans="33:39" x14ac:dyDescent="0.2">
      <c r="AG8123"/>
      <c r="AM8123" s="11"/>
    </row>
    <row r="8124" spans="33:39" x14ac:dyDescent="0.2">
      <c r="AG8124"/>
      <c r="AM8124" s="11"/>
    </row>
    <row r="8125" spans="33:39" x14ac:dyDescent="0.2">
      <c r="AG8125"/>
      <c r="AM8125" s="11"/>
    </row>
    <row r="8126" spans="33:39" x14ac:dyDescent="0.2">
      <c r="AG8126"/>
      <c r="AM8126" s="11"/>
    </row>
    <row r="8127" spans="33:39" x14ac:dyDescent="0.2">
      <c r="AG8127"/>
      <c r="AM8127" s="11"/>
    </row>
    <row r="8128" spans="33:39" x14ac:dyDescent="0.2">
      <c r="AG8128"/>
      <c r="AM8128" s="11"/>
    </row>
    <row r="8129" spans="33:39" x14ac:dyDescent="0.2">
      <c r="AG8129"/>
      <c r="AM8129" s="11"/>
    </row>
    <row r="8130" spans="33:39" x14ac:dyDescent="0.2">
      <c r="AG8130"/>
      <c r="AM8130" s="11"/>
    </row>
    <row r="8131" spans="33:39" x14ac:dyDescent="0.2">
      <c r="AG8131"/>
      <c r="AM8131" s="11"/>
    </row>
    <row r="8132" spans="33:39" x14ac:dyDescent="0.2">
      <c r="AG8132"/>
      <c r="AM8132" s="11"/>
    </row>
    <row r="8133" spans="33:39" x14ac:dyDescent="0.2">
      <c r="AG8133"/>
      <c r="AM8133" s="11"/>
    </row>
    <row r="8134" spans="33:39" x14ac:dyDescent="0.2">
      <c r="AG8134"/>
      <c r="AM8134" s="11"/>
    </row>
    <row r="8135" spans="33:39" x14ac:dyDescent="0.2">
      <c r="AG8135"/>
      <c r="AM8135" s="11"/>
    </row>
    <row r="8136" spans="33:39" x14ac:dyDescent="0.2">
      <c r="AG8136"/>
      <c r="AM8136" s="11"/>
    </row>
    <row r="8137" spans="33:39" x14ac:dyDescent="0.2">
      <c r="AG8137"/>
      <c r="AM8137" s="11"/>
    </row>
    <row r="8138" spans="33:39" x14ac:dyDescent="0.2">
      <c r="AG8138"/>
      <c r="AM8138" s="11"/>
    </row>
    <row r="8139" spans="33:39" x14ac:dyDescent="0.2">
      <c r="AG8139"/>
      <c r="AM8139" s="11"/>
    </row>
    <row r="8140" spans="33:39" x14ac:dyDescent="0.2">
      <c r="AG8140"/>
      <c r="AM8140" s="11"/>
    </row>
    <row r="8141" spans="33:39" x14ac:dyDescent="0.2">
      <c r="AG8141"/>
      <c r="AM8141" s="11"/>
    </row>
    <row r="8142" spans="33:39" x14ac:dyDescent="0.2">
      <c r="AG8142"/>
      <c r="AM8142" s="11"/>
    </row>
    <row r="8143" spans="33:39" x14ac:dyDescent="0.2">
      <c r="AG8143"/>
      <c r="AM8143" s="11"/>
    </row>
    <row r="8144" spans="33:39" x14ac:dyDescent="0.2">
      <c r="AG8144"/>
      <c r="AM8144" s="11"/>
    </row>
    <row r="8145" spans="33:39" x14ac:dyDescent="0.2">
      <c r="AG8145"/>
      <c r="AM8145" s="11"/>
    </row>
    <row r="8146" spans="33:39" x14ac:dyDescent="0.2">
      <c r="AG8146"/>
      <c r="AM8146" s="11"/>
    </row>
    <row r="8147" spans="33:39" x14ac:dyDescent="0.2">
      <c r="AG8147"/>
      <c r="AM8147" s="11"/>
    </row>
    <row r="8148" spans="33:39" x14ac:dyDescent="0.2">
      <c r="AG8148"/>
      <c r="AM8148" s="11"/>
    </row>
    <row r="8149" spans="33:39" x14ac:dyDescent="0.2">
      <c r="AG8149"/>
      <c r="AM8149" s="11"/>
    </row>
    <row r="8150" spans="33:39" x14ac:dyDescent="0.2">
      <c r="AG8150"/>
      <c r="AM8150" s="11"/>
    </row>
    <row r="8151" spans="33:39" x14ac:dyDescent="0.2">
      <c r="AG8151"/>
      <c r="AM8151" s="11"/>
    </row>
    <row r="8152" spans="33:39" x14ac:dyDescent="0.2">
      <c r="AG8152"/>
      <c r="AM8152" s="11"/>
    </row>
    <row r="8153" spans="33:39" x14ac:dyDescent="0.2">
      <c r="AG8153"/>
      <c r="AM8153" s="11"/>
    </row>
    <row r="8154" spans="33:39" x14ac:dyDescent="0.2">
      <c r="AG8154"/>
      <c r="AM8154" s="11"/>
    </row>
    <row r="8155" spans="33:39" x14ac:dyDescent="0.2">
      <c r="AG8155"/>
      <c r="AM8155" s="11"/>
    </row>
    <row r="8156" spans="33:39" x14ac:dyDescent="0.2">
      <c r="AG8156"/>
      <c r="AM8156" s="11"/>
    </row>
    <row r="8157" spans="33:39" x14ac:dyDescent="0.2">
      <c r="AG8157"/>
      <c r="AM8157" s="11"/>
    </row>
    <row r="8158" spans="33:39" x14ac:dyDescent="0.2">
      <c r="AG8158"/>
      <c r="AM8158" s="11"/>
    </row>
    <row r="8159" spans="33:39" x14ac:dyDescent="0.2">
      <c r="AG8159"/>
      <c r="AM8159" s="11"/>
    </row>
    <row r="8160" spans="33:39" x14ac:dyDescent="0.2">
      <c r="AG8160"/>
      <c r="AM8160" s="11"/>
    </row>
    <row r="8161" spans="33:39" x14ac:dyDescent="0.2">
      <c r="AG8161"/>
      <c r="AM8161" s="11"/>
    </row>
    <row r="8162" spans="33:39" x14ac:dyDescent="0.2">
      <c r="AG8162"/>
      <c r="AM8162" s="11"/>
    </row>
    <row r="8163" spans="33:39" x14ac:dyDescent="0.2">
      <c r="AG8163"/>
      <c r="AM8163" s="11"/>
    </row>
    <row r="8164" spans="33:39" x14ac:dyDescent="0.2">
      <c r="AG8164"/>
      <c r="AM8164" s="11"/>
    </row>
    <row r="8165" spans="33:39" x14ac:dyDescent="0.2">
      <c r="AG8165"/>
      <c r="AM8165" s="11"/>
    </row>
    <row r="8166" spans="33:39" x14ac:dyDescent="0.2">
      <c r="AG8166"/>
      <c r="AM8166" s="11"/>
    </row>
    <row r="8167" spans="33:39" x14ac:dyDescent="0.2">
      <c r="AG8167"/>
      <c r="AM8167" s="11"/>
    </row>
    <row r="8168" spans="33:39" x14ac:dyDescent="0.2">
      <c r="AG8168"/>
      <c r="AM8168" s="11"/>
    </row>
    <row r="8169" spans="33:39" x14ac:dyDescent="0.2">
      <c r="AG8169"/>
      <c r="AM8169" s="11"/>
    </row>
    <row r="8170" spans="33:39" x14ac:dyDescent="0.2">
      <c r="AG8170"/>
      <c r="AM8170" s="11"/>
    </row>
    <row r="8171" spans="33:39" x14ac:dyDescent="0.2">
      <c r="AG8171"/>
      <c r="AM8171" s="11"/>
    </row>
    <row r="8172" spans="33:39" x14ac:dyDescent="0.2">
      <c r="AG8172"/>
      <c r="AM8172" s="11"/>
    </row>
    <row r="8173" spans="33:39" x14ac:dyDescent="0.2">
      <c r="AG8173"/>
      <c r="AM8173" s="11"/>
    </row>
    <row r="8174" spans="33:39" x14ac:dyDescent="0.2">
      <c r="AG8174"/>
      <c r="AM8174" s="11"/>
    </row>
    <row r="8175" spans="33:39" x14ac:dyDescent="0.2">
      <c r="AG8175"/>
      <c r="AM8175" s="11"/>
    </row>
    <row r="8176" spans="33:39" x14ac:dyDescent="0.2">
      <c r="AG8176"/>
      <c r="AM8176" s="11"/>
    </row>
    <row r="8177" spans="33:39" x14ac:dyDescent="0.2">
      <c r="AG8177"/>
      <c r="AM8177" s="11"/>
    </row>
    <row r="8178" spans="33:39" x14ac:dyDescent="0.2">
      <c r="AG8178"/>
      <c r="AM8178" s="11"/>
    </row>
    <row r="8179" spans="33:39" x14ac:dyDescent="0.2">
      <c r="AG8179"/>
      <c r="AM8179" s="11"/>
    </row>
    <row r="8180" spans="33:39" x14ac:dyDescent="0.2">
      <c r="AG8180"/>
      <c r="AM8180" s="11"/>
    </row>
    <row r="8181" spans="33:39" x14ac:dyDescent="0.2">
      <c r="AG8181"/>
      <c r="AM8181" s="11"/>
    </row>
    <row r="8182" spans="33:39" x14ac:dyDescent="0.2">
      <c r="AG8182"/>
      <c r="AM8182" s="11"/>
    </row>
    <row r="8183" spans="33:39" x14ac:dyDescent="0.2">
      <c r="AG8183"/>
      <c r="AM8183" s="11"/>
    </row>
    <row r="8184" spans="33:39" x14ac:dyDescent="0.2">
      <c r="AG8184"/>
      <c r="AM8184" s="11"/>
    </row>
    <row r="8185" spans="33:39" x14ac:dyDescent="0.2">
      <c r="AG8185"/>
      <c r="AM8185" s="11"/>
    </row>
    <row r="8186" spans="33:39" x14ac:dyDescent="0.2">
      <c r="AG8186"/>
      <c r="AM8186" s="11"/>
    </row>
    <row r="8187" spans="33:39" x14ac:dyDescent="0.2">
      <c r="AG8187"/>
      <c r="AM8187" s="11"/>
    </row>
    <row r="8188" spans="33:39" x14ac:dyDescent="0.2">
      <c r="AG8188"/>
      <c r="AM8188" s="11"/>
    </row>
    <row r="8189" spans="33:39" x14ac:dyDescent="0.2">
      <c r="AG8189"/>
      <c r="AM8189" s="11"/>
    </row>
    <row r="8190" spans="33:39" x14ac:dyDescent="0.2">
      <c r="AG8190"/>
      <c r="AM8190" s="11"/>
    </row>
    <row r="8191" spans="33:39" x14ac:dyDescent="0.2">
      <c r="AG8191"/>
      <c r="AM8191" s="11"/>
    </row>
    <row r="8192" spans="33:39" x14ac:dyDescent="0.2">
      <c r="AG8192"/>
      <c r="AM8192" s="11"/>
    </row>
    <row r="8193" spans="33:39" x14ac:dyDescent="0.2">
      <c r="AG8193"/>
      <c r="AM8193" s="11"/>
    </row>
    <row r="8194" spans="33:39" x14ac:dyDescent="0.2">
      <c r="AG8194"/>
      <c r="AM8194" s="11"/>
    </row>
    <row r="8195" spans="33:39" x14ac:dyDescent="0.2">
      <c r="AG8195"/>
      <c r="AM8195" s="11"/>
    </row>
    <row r="8196" spans="33:39" x14ac:dyDescent="0.2">
      <c r="AG8196"/>
      <c r="AM8196" s="11"/>
    </row>
    <row r="8197" spans="33:39" x14ac:dyDescent="0.2">
      <c r="AG8197"/>
      <c r="AM8197" s="11"/>
    </row>
    <row r="8198" spans="33:39" x14ac:dyDescent="0.2">
      <c r="AG8198"/>
      <c r="AM8198" s="11"/>
    </row>
    <row r="8199" spans="33:39" x14ac:dyDescent="0.2">
      <c r="AG8199"/>
      <c r="AM8199" s="11"/>
    </row>
    <row r="8200" spans="33:39" x14ac:dyDescent="0.2">
      <c r="AG8200"/>
      <c r="AM8200" s="11"/>
    </row>
    <row r="8201" spans="33:39" x14ac:dyDescent="0.2">
      <c r="AG8201"/>
      <c r="AM8201" s="11"/>
    </row>
    <row r="8202" spans="33:39" x14ac:dyDescent="0.2">
      <c r="AG8202"/>
      <c r="AM8202" s="11"/>
    </row>
    <row r="8203" spans="33:39" x14ac:dyDescent="0.2">
      <c r="AG8203"/>
      <c r="AM8203" s="11"/>
    </row>
    <row r="8204" spans="33:39" x14ac:dyDescent="0.2">
      <c r="AG8204"/>
      <c r="AM8204" s="11"/>
    </row>
    <row r="8205" spans="33:39" x14ac:dyDescent="0.2">
      <c r="AG8205"/>
      <c r="AM8205" s="11"/>
    </row>
    <row r="8206" spans="33:39" x14ac:dyDescent="0.2">
      <c r="AG8206"/>
      <c r="AM8206" s="11"/>
    </row>
    <row r="8207" spans="33:39" x14ac:dyDescent="0.2">
      <c r="AG8207"/>
      <c r="AM8207" s="11"/>
    </row>
    <row r="8208" spans="33:39" x14ac:dyDescent="0.2">
      <c r="AG8208"/>
      <c r="AM8208" s="11"/>
    </row>
    <row r="8209" spans="33:39" x14ac:dyDescent="0.2">
      <c r="AG8209"/>
      <c r="AM8209" s="11"/>
    </row>
    <row r="8210" spans="33:39" x14ac:dyDescent="0.2">
      <c r="AG8210"/>
      <c r="AM8210" s="11"/>
    </row>
    <row r="8211" spans="33:39" x14ac:dyDescent="0.2">
      <c r="AG8211"/>
      <c r="AM8211" s="11"/>
    </row>
    <row r="8212" spans="33:39" x14ac:dyDescent="0.2">
      <c r="AG8212"/>
      <c r="AM8212" s="11"/>
    </row>
    <row r="8213" spans="33:39" x14ac:dyDescent="0.2">
      <c r="AG8213"/>
      <c r="AM8213" s="11"/>
    </row>
    <row r="8214" spans="33:39" x14ac:dyDescent="0.2">
      <c r="AG8214"/>
      <c r="AM8214" s="11"/>
    </row>
    <row r="8215" spans="33:39" x14ac:dyDescent="0.2">
      <c r="AG8215"/>
      <c r="AM8215" s="11"/>
    </row>
    <row r="8216" spans="33:39" x14ac:dyDescent="0.2">
      <c r="AG8216"/>
      <c r="AM8216" s="11"/>
    </row>
    <row r="8217" spans="33:39" x14ac:dyDescent="0.2">
      <c r="AG8217"/>
      <c r="AM8217" s="11"/>
    </row>
    <row r="8218" spans="33:39" x14ac:dyDescent="0.2">
      <c r="AG8218"/>
      <c r="AM8218" s="11"/>
    </row>
    <row r="8219" spans="33:39" x14ac:dyDescent="0.2">
      <c r="AG8219"/>
      <c r="AM8219" s="11"/>
    </row>
    <row r="8220" spans="33:39" x14ac:dyDescent="0.2">
      <c r="AG8220"/>
      <c r="AM8220" s="11"/>
    </row>
    <row r="8221" spans="33:39" x14ac:dyDescent="0.2">
      <c r="AG8221"/>
      <c r="AM8221" s="11"/>
    </row>
    <row r="8222" spans="33:39" x14ac:dyDescent="0.2">
      <c r="AG8222"/>
      <c r="AM8222" s="11"/>
    </row>
    <row r="8223" spans="33:39" x14ac:dyDescent="0.2">
      <c r="AG8223"/>
      <c r="AM8223" s="11"/>
    </row>
    <row r="8224" spans="33:39" x14ac:dyDescent="0.2">
      <c r="AG8224"/>
      <c r="AM8224" s="11"/>
    </row>
    <row r="8225" spans="33:39" x14ac:dyDescent="0.2">
      <c r="AG8225"/>
      <c r="AM8225" s="11"/>
    </row>
    <row r="8226" spans="33:39" x14ac:dyDescent="0.2">
      <c r="AG8226"/>
      <c r="AM8226" s="11"/>
    </row>
    <row r="8227" spans="33:39" x14ac:dyDescent="0.2">
      <c r="AG8227"/>
      <c r="AM8227" s="11"/>
    </row>
    <row r="8228" spans="33:39" x14ac:dyDescent="0.2">
      <c r="AG8228"/>
      <c r="AM8228" s="11"/>
    </row>
    <row r="8229" spans="33:39" x14ac:dyDescent="0.2">
      <c r="AG8229"/>
      <c r="AM8229" s="11"/>
    </row>
    <row r="8230" spans="33:39" x14ac:dyDescent="0.2">
      <c r="AG8230"/>
      <c r="AM8230" s="11"/>
    </row>
    <row r="8231" spans="33:39" x14ac:dyDescent="0.2">
      <c r="AG8231"/>
      <c r="AM8231" s="11"/>
    </row>
    <row r="8232" spans="33:39" x14ac:dyDescent="0.2">
      <c r="AG8232"/>
      <c r="AM8232" s="11"/>
    </row>
    <row r="8233" spans="33:39" x14ac:dyDescent="0.2">
      <c r="AG8233"/>
      <c r="AM8233" s="11"/>
    </row>
    <row r="8234" spans="33:39" x14ac:dyDescent="0.2">
      <c r="AG8234"/>
      <c r="AM8234" s="11"/>
    </row>
    <row r="8235" spans="33:39" x14ac:dyDescent="0.2">
      <c r="AG8235"/>
      <c r="AM8235" s="11"/>
    </row>
    <row r="8236" spans="33:39" x14ac:dyDescent="0.2">
      <c r="AG8236"/>
      <c r="AM8236" s="11"/>
    </row>
    <row r="8237" spans="33:39" x14ac:dyDescent="0.2">
      <c r="AG8237"/>
      <c r="AM8237" s="11"/>
    </row>
    <row r="8238" spans="33:39" x14ac:dyDescent="0.2">
      <c r="AG8238"/>
      <c r="AM8238" s="11"/>
    </row>
    <row r="8239" spans="33:39" x14ac:dyDescent="0.2">
      <c r="AG8239"/>
      <c r="AM8239" s="11"/>
    </row>
    <row r="8240" spans="33:39" x14ac:dyDescent="0.2">
      <c r="AG8240"/>
      <c r="AM8240" s="11"/>
    </row>
    <row r="8241" spans="33:39" x14ac:dyDescent="0.2">
      <c r="AG8241"/>
      <c r="AM8241" s="11"/>
    </row>
    <row r="8242" spans="33:39" x14ac:dyDescent="0.2">
      <c r="AG8242"/>
      <c r="AM8242" s="11"/>
    </row>
    <row r="8243" spans="33:39" x14ac:dyDescent="0.2">
      <c r="AG8243"/>
      <c r="AM8243" s="11"/>
    </row>
    <row r="8244" spans="33:39" x14ac:dyDescent="0.2">
      <c r="AG8244"/>
      <c r="AM8244" s="11"/>
    </row>
    <row r="8245" spans="33:39" x14ac:dyDescent="0.2">
      <c r="AG8245"/>
      <c r="AM8245" s="11"/>
    </row>
    <row r="8246" spans="33:39" x14ac:dyDescent="0.2">
      <c r="AG8246"/>
      <c r="AM8246" s="11"/>
    </row>
    <row r="8247" spans="33:39" x14ac:dyDescent="0.2">
      <c r="AG8247"/>
      <c r="AM8247" s="11"/>
    </row>
    <row r="8248" spans="33:39" x14ac:dyDescent="0.2">
      <c r="AG8248"/>
      <c r="AM8248" s="11"/>
    </row>
    <row r="8249" spans="33:39" x14ac:dyDescent="0.2">
      <c r="AG8249"/>
      <c r="AM8249" s="11"/>
    </row>
    <row r="8250" spans="33:39" x14ac:dyDescent="0.2">
      <c r="AG8250"/>
      <c r="AM8250" s="11"/>
    </row>
    <row r="8251" spans="33:39" x14ac:dyDescent="0.2">
      <c r="AG8251"/>
      <c r="AM8251" s="11"/>
    </row>
    <row r="8252" spans="33:39" x14ac:dyDescent="0.2">
      <c r="AG8252"/>
      <c r="AM8252" s="11"/>
    </row>
    <row r="8253" spans="33:39" x14ac:dyDescent="0.2">
      <c r="AG8253"/>
      <c r="AM8253" s="11"/>
    </row>
    <row r="8254" spans="33:39" x14ac:dyDescent="0.2">
      <c r="AG8254"/>
      <c r="AM8254" s="11"/>
    </row>
    <row r="8255" spans="33:39" x14ac:dyDescent="0.2">
      <c r="AG8255"/>
      <c r="AM8255" s="11"/>
    </row>
    <row r="8256" spans="33:39" x14ac:dyDescent="0.2">
      <c r="AG8256"/>
      <c r="AM8256" s="11"/>
    </row>
    <row r="8257" spans="33:39" x14ac:dyDescent="0.2">
      <c r="AG8257"/>
      <c r="AM8257" s="11"/>
    </row>
    <row r="8258" spans="33:39" x14ac:dyDescent="0.2">
      <c r="AG8258"/>
      <c r="AM8258" s="11"/>
    </row>
    <row r="8259" spans="33:39" x14ac:dyDescent="0.2">
      <c r="AG8259"/>
      <c r="AM8259" s="11"/>
    </row>
    <row r="8260" spans="33:39" x14ac:dyDescent="0.2">
      <c r="AG8260"/>
      <c r="AM8260" s="11"/>
    </row>
    <row r="8261" spans="33:39" x14ac:dyDescent="0.2">
      <c r="AG8261"/>
      <c r="AM8261" s="11"/>
    </row>
    <row r="8262" spans="33:39" x14ac:dyDescent="0.2">
      <c r="AG8262"/>
      <c r="AM8262" s="11"/>
    </row>
    <row r="8263" spans="33:39" x14ac:dyDescent="0.2">
      <c r="AG8263"/>
      <c r="AM8263" s="11"/>
    </row>
    <row r="8264" spans="33:39" x14ac:dyDescent="0.2">
      <c r="AG8264"/>
      <c r="AM8264" s="11"/>
    </row>
    <row r="8265" spans="33:39" x14ac:dyDescent="0.2">
      <c r="AG8265"/>
      <c r="AM8265" s="11"/>
    </row>
    <row r="8266" spans="33:39" x14ac:dyDescent="0.2">
      <c r="AG8266"/>
      <c r="AM8266" s="11"/>
    </row>
    <row r="8267" spans="33:39" x14ac:dyDescent="0.2">
      <c r="AG8267"/>
      <c r="AM8267" s="11"/>
    </row>
    <row r="8268" spans="33:39" x14ac:dyDescent="0.2">
      <c r="AG8268"/>
      <c r="AM8268" s="11"/>
    </row>
    <row r="8269" spans="33:39" x14ac:dyDescent="0.2">
      <c r="AG8269"/>
      <c r="AM8269" s="11"/>
    </row>
    <row r="8270" spans="33:39" x14ac:dyDescent="0.2">
      <c r="AG8270"/>
      <c r="AM8270" s="11"/>
    </row>
    <row r="8271" spans="33:39" x14ac:dyDescent="0.2">
      <c r="AG8271"/>
      <c r="AM8271" s="11"/>
    </row>
    <row r="8272" spans="33:39" x14ac:dyDescent="0.2">
      <c r="AG8272"/>
      <c r="AM8272" s="11"/>
    </row>
    <row r="8273" spans="33:39" x14ac:dyDescent="0.2">
      <c r="AG8273"/>
      <c r="AM8273" s="11"/>
    </row>
    <row r="8274" spans="33:39" x14ac:dyDescent="0.2">
      <c r="AG8274"/>
      <c r="AM8274" s="11"/>
    </row>
    <row r="8275" spans="33:39" x14ac:dyDescent="0.2">
      <c r="AG8275"/>
      <c r="AM8275" s="11"/>
    </row>
    <row r="8276" spans="33:39" x14ac:dyDescent="0.2">
      <c r="AG8276"/>
      <c r="AM8276" s="11"/>
    </row>
    <row r="8277" spans="33:39" x14ac:dyDescent="0.2">
      <c r="AG8277"/>
      <c r="AM8277" s="11"/>
    </row>
    <row r="8278" spans="33:39" x14ac:dyDescent="0.2">
      <c r="AG8278"/>
      <c r="AM8278" s="11"/>
    </row>
    <row r="8279" spans="33:39" x14ac:dyDescent="0.2">
      <c r="AG8279"/>
      <c r="AM8279" s="11"/>
    </row>
    <row r="8280" spans="33:39" x14ac:dyDescent="0.2">
      <c r="AG8280"/>
      <c r="AM8280" s="11"/>
    </row>
    <row r="8281" spans="33:39" x14ac:dyDescent="0.2">
      <c r="AG8281"/>
      <c r="AM8281" s="11"/>
    </row>
    <row r="8282" spans="33:39" x14ac:dyDescent="0.2">
      <c r="AG8282"/>
      <c r="AM8282" s="11"/>
    </row>
    <row r="8283" spans="33:39" x14ac:dyDescent="0.2">
      <c r="AG8283"/>
      <c r="AM8283" s="11"/>
    </row>
    <row r="8284" spans="33:39" x14ac:dyDescent="0.2">
      <c r="AG8284"/>
      <c r="AM8284" s="11"/>
    </row>
    <row r="8285" spans="33:39" x14ac:dyDescent="0.2">
      <c r="AG8285"/>
      <c r="AM8285" s="11"/>
    </row>
    <row r="8286" spans="33:39" x14ac:dyDescent="0.2">
      <c r="AG8286"/>
      <c r="AM8286" s="11"/>
    </row>
    <row r="8287" spans="33:39" x14ac:dyDescent="0.2">
      <c r="AG8287"/>
      <c r="AM8287" s="11"/>
    </row>
    <row r="8288" spans="33:39" x14ac:dyDescent="0.2">
      <c r="AG8288"/>
      <c r="AM8288" s="11"/>
    </row>
    <row r="8289" spans="33:39" x14ac:dyDescent="0.2">
      <c r="AG8289"/>
      <c r="AM8289" s="11"/>
    </row>
    <row r="8290" spans="33:39" x14ac:dyDescent="0.2">
      <c r="AG8290"/>
      <c r="AM8290" s="11"/>
    </row>
    <row r="8291" spans="33:39" x14ac:dyDescent="0.2">
      <c r="AG8291"/>
      <c r="AM8291" s="11"/>
    </row>
    <row r="8292" spans="33:39" x14ac:dyDescent="0.2">
      <c r="AG8292"/>
      <c r="AM8292" s="11"/>
    </row>
    <row r="8293" spans="33:39" x14ac:dyDescent="0.2">
      <c r="AG8293"/>
      <c r="AM8293" s="11"/>
    </row>
    <row r="8294" spans="33:39" x14ac:dyDescent="0.2">
      <c r="AG8294"/>
      <c r="AM8294" s="11"/>
    </row>
    <row r="8295" spans="33:39" x14ac:dyDescent="0.2">
      <c r="AG8295"/>
      <c r="AM8295" s="11"/>
    </row>
    <row r="8296" spans="33:39" x14ac:dyDescent="0.2">
      <c r="AG8296"/>
      <c r="AM8296" s="11"/>
    </row>
    <row r="8297" spans="33:39" x14ac:dyDescent="0.2">
      <c r="AG8297"/>
      <c r="AM8297" s="11"/>
    </row>
    <row r="8298" spans="33:39" x14ac:dyDescent="0.2">
      <c r="AG8298"/>
      <c r="AM8298" s="11"/>
    </row>
    <row r="8299" spans="33:39" x14ac:dyDescent="0.2">
      <c r="AG8299"/>
      <c r="AM8299" s="11"/>
    </row>
    <row r="8300" spans="33:39" x14ac:dyDescent="0.2">
      <c r="AG8300"/>
      <c r="AM8300" s="11"/>
    </row>
    <row r="8301" spans="33:39" x14ac:dyDescent="0.2">
      <c r="AG8301"/>
      <c r="AM8301" s="11"/>
    </row>
    <row r="8302" spans="33:39" x14ac:dyDescent="0.2">
      <c r="AG8302"/>
      <c r="AM8302" s="11"/>
    </row>
    <row r="8303" spans="33:39" x14ac:dyDescent="0.2">
      <c r="AG8303"/>
      <c r="AM8303" s="11"/>
    </row>
    <row r="8304" spans="33:39" x14ac:dyDescent="0.2">
      <c r="AG8304"/>
      <c r="AM8304" s="11"/>
    </row>
    <row r="8305" spans="33:39" x14ac:dyDescent="0.2">
      <c r="AG8305"/>
      <c r="AM8305" s="11"/>
    </row>
    <row r="8306" spans="33:39" x14ac:dyDescent="0.2">
      <c r="AG8306"/>
      <c r="AM8306" s="11"/>
    </row>
    <row r="8307" spans="33:39" x14ac:dyDescent="0.2">
      <c r="AG8307"/>
      <c r="AM8307" s="11"/>
    </row>
    <row r="8308" spans="33:39" x14ac:dyDescent="0.2">
      <c r="AG8308"/>
      <c r="AM8308" s="11"/>
    </row>
    <row r="8309" spans="33:39" x14ac:dyDescent="0.2">
      <c r="AG8309"/>
      <c r="AM8309" s="11"/>
    </row>
    <row r="8310" spans="33:39" x14ac:dyDescent="0.2">
      <c r="AG8310"/>
      <c r="AM8310" s="11"/>
    </row>
    <row r="8311" spans="33:39" x14ac:dyDescent="0.2">
      <c r="AG8311"/>
      <c r="AM8311" s="11"/>
    </row>
    <row r="8312" spans="33:39" x14ac:dyDescent="0.2">
      <c r="AG8312"/>
      <c r="AM8312" s="11"/>
    </row>
    <row r="8313" spans="33:39" x14ac:dyDescent="0.2">
      <c r="AG8313"/>
      <c r="AM8313" s="11"/>
    </row>
    <row r="8314" spans="33:39" x14ac:dyDescent="0.2">
      <c r="AG8314"/>
      <c r="AM8314" s="11"/>
    </row>
    <row r="8315" spans="33:39" x14ac:dyDescent="0.2">
      <c r="AG8315"/>
      <c r="AM8315" s="11"/>
    </row>
    <row r="8316" spans="33:39" x14ac:dyDescent="0.2">
      <c r="AG8316"/>
      <c r="AM8316" s="11"/>
    </row>
    <row r="8317" spans="33:39" x14ac:dyDescent="0.2">
      <c r="AG8317"/>
      <c r="AM8317" s="11"/>
    </row>
    <row r="8318" spans="33:39" x14ac:dyDescent="0.2">
      <c r="AG8318"/>
      <c r="AM8318" s="11"/>
    </row>
    <row r="8319" spans="33:39" x14ac:dyDescent="0.2">
      <c r="AG8319"/>
      <c r="AM8319" s="11"/>
    </row>
    <row r="8320" spans="33:39" x14ac:dyDescent="0.2">
      <c r="AG8320"/>
      <c r="AM8320" s="11"/>
    </row>
    <row r="8321" spans="33:39" x14ac:dyDescent="0.2">
      <c r="AG8321"/>
      <c r="AM8321" s="11"/>
    </row>
    <row r="8322" spans="33:39" x14ac:dyDescent="0.2">
      <c r="AG8322"/>
      <c r="AM8322" s="11"/>
    </row>
    <row r="8323" spans="33:39" x14ac:dyDescent="0.2">
      <c r="AG8323"/>
      <c r="AM8323" s="11"/>
    </row>
    <row r="8324" spans="33:39" x14ac:dyDescent="0.2">
      <c r="AG8324"/>
      <c r="AM8324" s="11"/>
    </row>
    <row r="8325" spans="33:39" x14ac:dyDescent="0.2">
      <c r="AG8325"/>
      <c r="AM8325" s="11"/>
    </row>
    <row r="8326" spans="33:39" x14ac:dyDescent="0.2">
      <c r="AG8326"/>
      <c r="AM8326" s="11"/>
    </row>
    <row r="8327" spans="33:39" x14ac:dyDescent="0.2">
      <c r="AG8327"/>
      <c r="AM8327" s="11"/>
    </row>
    <row r="8328" spans="33:39" x14ac:dyDescent="0.2">
      <c r="AG8328"/>
      <c r="AM8328" s="11"/>
    </row>
    <row r="8329" spans="33:39" x14ac:dyDescent="0.2">
      <c r="AG8329"/>
      <c r="AM8329" s="11"/>
    </row>
    <row r="8330" spans="33:39" x14ac:dyDescent="0.2">
      <c r="AG8330"/>
      <c r="AM8330" s="11"/>
    </row>
    <row r="8331" spans="33:39" x14ac:dyDescent="0.2">
      <c r="AG8331"/>
      <c r="AM8331" s="11"/>
    </row>
    <row r="8332" spans="33:39" x14ac:dyDescent="0.2">
      <c r="AG8332"/>
      <c r="AM8332" s="11"/>
    </row>
    <row r="8333" spans="33:39" x14ac:dyDescent="0.2">
      <c r="AG8333"/>
      <c r="AM8333" s="11"/>
    </row>
    <row r="8334" spans="33:39" x14ac:dyDescent="0.2">
      <c r="AG8334"/>
      <c r="AM8334" s="11"/>
    </row>
    <row r="8335" spans="33:39" x14ac:dyDescent="0.2">
      <c r="AG8335"/>
      <c r="AM8335" s="11"/>
    </row>
    <row r="8336" spans="33:39" x14ac:dyDescent="0.2">
      <c r="AG8336"/>
      <c r="AM8336" s="11"/>
    </row>
    <row r="8337" spans="33:39" x14ac:dyDescent="0.2">
      <c r="AG8337"/>
      <c r="AM8337" s="11"/>
    </row>
    <row r="8338" spans="33:39" x14ac:dyDescent="0.2">
      <c r="AG8338"/>
      <c r="AM8338" s="11"/>
    </row>
    <row r="8339" spans="33:39" x14ac:dyDescent="0.2">
      <c r="AG8339"/>
      <c r="AM8339" s="11"/>
    </row>
    <row r="8340" spans="33:39" x14ac:dyDescent="0.2">
      <c r="AG8340"/>
      <c r="AM8340" s="11"/>
    </row>
    <row r="8341" spans="33:39" x14ac:dyDescent="0.2">
      <c r="AG8341"/>
      <c r="AM8341" s="11"/>
    </row>
    <row r="8342" spans="33:39" x14ac:dyDescent="0.2">
      <c r="AG8342"/>
      <c r="AM8342" s="11"/>
    </row>
    <row r="8343" spans="33:39" x14ac:dyDescent="0.2">
      <c r="AG8343"/>
      <c r="AM8343" s="11"/>
    </row>
    <row r="8344" spans="33:39" x14ac:dyDescent="0.2">
      <c r="AG8344"/>
      <c r="AM8344" s="11"/>
    </row>
    <row r="8345" spans="33:39" x14ac:dyDescent="0.2">
      <c r="AG8345"/>
      <c r="AM8345" s="11"/>
    </row>
    <row r="8346" spans="33:39" x14ac:dyDescent="0.2">
      <c r="AG8346"/>
      <c r="AM8346" s="11"/>
    </row>
    <row r="8347" spans="33:39" x14ac:dyDescent="0.2">
      <c r="AG8347"/>
      <c r="AM8347" s="11"/>
    </row>
    <row r="8348" spans="33:39" x14ac:dyDescent="0.2">
      <c r="AG8348"/>
      <c r="AM8348" s="11"/>
    </row>
    <row r="8349" spans="33:39" x14ac:dyDescent="0.2">
      <c r="AG8349"/>
      <c r="AM8349" s="11"/>
    </row>
    <row r="8350" spans="33:39" x14ac:dyDescent="0.2">
      <c r="AG8350"/>
      <c r="AM8350" s="11"/>
    </row>
    <row r="8351" spans="33:39" x14ac:dyDescent="0.2">
      <c r="AG8351"/>
      <c r="AM8351" s="11"/>
    </row>
    <row r="8352" spans="33:39" x14ac:dyDescent="0.2">
      <c r="AG8352"/>
      <c r="AM8352" s="11"/>
    </row>
    <row r="8353" spans="33:39" x14ac:dyDescent="0.2">
      <c r="AG8353"/>
      <c r="AM8353" s="11"/>
    </row>
    <row r="8354" spans="33:39" x14ac:dyDescent="0.2">
      <c r="AG8354"/>
      <c r="AM8354" s="11"/>
    </row>
    <row r="8355" spans="33:39" x14ac:dyDescent="0.2">
      <c r="AG8355"/>
      <c r="AM8355" s="11"/>
    </row>
    <row r="8356" spans="33:39" x14ac:dyDescent="0.2">
      <c r="AG8356"/>
      <c r="AM8356" s="11"/>
    </row>
    <row r="8357" spans="33:39" x14ac:dyDescent="0.2">
      <c r="AG8357"/>
      <c r="AM8357" s="11"/>
    </row>
    <row r="8358" spans="33:39" x14ac:dyDescent="0.2">
      <c r="AG8358"/>
      <c r="AM8358" s="11"/>
    </row>
    <row r="8359" spans="33:39" x14ac:dyDescent="0.2">
      <c r="AG8359"/>
      <c r="AM8359" s="11"/>
    </row>
    <row r="8360" spans="33:39" x14ac:dyDescent="0.2">
      <c r="AG8360"/>
      <c r="AM8360" s="11"/>
    </row>
    <row r="8361" spans="33:39" x14ac:dyDescent="0.2">
      <c r="AG8361"/>
      <c r="AM8361" s="11"/>
    </row>
    <row r="8362" spans="33:39" x14ac:dyDescent="0.2">
      <c r="AG8362"/>
      <c r="AM8362" s="11"/>
    </row>
    <row r="8363" spans="33:39" x14ac:dyDescent="0.2">
      <c r="AG8363"/>
      <c r="AM8363" s="11"/>
    </row>
    <row r="8364" spans="33:39" x14ac:dyDescent="0.2">
      <c r="AG8364"/>
      <c r="AM8364" s="11"/>
    </row>
    <row r="8365" spans="33:39" x14ac:dyDescent="0.2">
      <c r="AG8365"/>
      <c r="AM8365" s="11"/>
    </row>
    <row r="8366" spans="33:39" x14ac:dyDescent="0.2">
      <c r="AG8366"/>
      <c r="AM8366" s="11"/>
    </row>
    <row r="8367" spans="33:39" x14ac:dyDescent="0.2">
      <c r="AG8367"/>
      <c r="AM8367" s="11"/>
    </row>
    <row r="8368" spans="33:39" x14ac:dyDescent="0.2">
      <c r="AG8368"/>
      <c r="AM8368" s="11"/>
    </row>
    <row r="8369" spans="33:39" x14ac:dyDescent="0.2">
      <c r="AG8369"/>
      <c r="AM8369" s="11"/>
    </row>
    <row r="8370" spans="33:39" x14ac:dyDescent="0.2">
      <c r="AG8370"/>
      <c r="AM8370" s="11"/>
    </row>
    <row r="8371" spans="33:39" x14ac:dyDescent="0.2">
      <c r="AG8371"/>
      <c r="AM8371" s="11"/>
    </row>
    <row r="8372" spans="33:39" x14ac:dyDescent="0.2">
      <c r="AG8372"/>
      <c r="AM8372" s="11"/>
    </row>
    <row r="8373" spans="33:39" x14ac:dyDescent="0.2">
      <c r="AG8373"/>
      <c r="AM8373" s="11"/>
    </row>
    <row r="8374" spans="33:39" x14ac:dyDescent="0.2">
      <c r="AG8374"/>
      <c r="AM8374" s="11"/>
    </row>
    <row r="8375" spans="33:39" x14ac:dyDescent="0.2">
      <c r="AG8375"/>
      <c r="AM8375" s="11"/>
    </row>
    <row r="8376" spans="33:39" x14ac:dyDescent="0.2">
      <c r="AG8376"/>
      <c r="AM8376" s="11"/>
    </row>
    <row r="8377" spans="33:39" x14ac:dyDescent="0.2">
      <c r="AG8377"/>
      <c r="AM8377" s="11"/>
    </row>
    <row r="8378" spans="33:39" x14ac:dyDescent="0.2">
      <c r="AG8378"/>
      <c r="AM8378" s="11"/>
    </row>
    <row r="8379" spans="33:39" x14ac:dyDescent="0.2">
      <c r="AG8379"/>
      <c r="AM8379" s="11"/>
    </row>
    <row r="8380" spans="33:39" x14ac:dyDescent="0.2">
      <c r="AG8380"/>
      <c r="AM8380" s="11"/>
    </row>
    <row r="8381" spans="33:39" x14ac:dyDescent="0.2">
      <c r="AG8381"/>
      <c r="AM8381" s="11"/>
    </row>
    <row r="8382" spans="33:39" x14ac:dyDescent="0.2">
      <c r="AG8382"/>
      <c r="AM8382" s="11"/>
    </row>
    <row r="8383" spans="33:39" x14ac:dyDescent="0.2">
      <c r="AG8383"/>
      <c r="AM8383" s="11"/>
    </row>
    <row r="8384" spans="33:39" x14ac:dyDescent="0.2">
      <c r="AG8384"/>
      <c r="AM8384" s="11"/>
    </row>
    <row r="8385" spans="33:39" x14ac:dyDescent="0.2">
      <c r="AG8385"/>
      <c r="AM8385" s="11"/>
    </row>
    <row r="8386" spans="33:39" x14ac:dyDescent="0.2">
      <c r="AG8386"/>
      <c r="AM8386" s="11"/>
    </row>
    <row r="8387" spans="33:39" x14ac:dyDescent="0.2">
      <c r="AG8387"/>
      <c r="AM8387" s="11"/>
    </row>
    <row r="8388" spans="33:39" x14ac:dyDescent="0.2">
      <c r="AG8388"/>
      <c r="AM8388" s="11"/>
    </row>
    <row r="8389" spans="33:39" x14ac:dyDescent="0.2">
      <c r="AG8389"/>
      <c r="AM8389" s="11"/>
    </row>
    <row r="8390" spans="33:39" x14ac:dyDescent="0.2">
      <c r="AG8390"/>
      <c r="AM8390" s="11"/>
    </row>
    <row r="8391" spans="33:39" x14ac:dyDescent="0.2">
      <c r="AG8391"/>
      <c r="AM8391" s="11"/>
    </row>
    <row r="8392" spans="33:39" x14ac:dyDescent="0.2">
      <c r="AG8392"/>
      <c r="AM8392" s="11"/>
    </row>
    <row r="8393" spans="33:39" x14ac:dyDescent="0.2">
      <c r="AG8393"/>
      <c r="AM8393" s="11"/>
    </row>
    <row r="8394" spans="33:39" x14ac:dyDescent="0.2">
      <c r="AG8394"/>
      <c r="AM8394" s="11"/>
    </row>
    <row r="8395" spans="33:39" x14ac:dyDescent="0.2">
      <c r="AG8395"/>
      <c r="AM8395" s="11"/>
    </row>
    <row r="8396" spans="33:39" x14ac:dyDescent="0.2">
      <c r="AG8396"/>
      <c r="AM8396" s="11"/>
    </row>
    <row r="8397" spans="33:39" x14ac:dyDescent="0.2">
      <c r="AG8397"/>
      <c r="AM8397" s="11"/>
    </row>
    <row r="8398" spans="33:39" x14ac:dyDescent="0.2">
      <c r="AG8398"/>
      <c r="AM8398" s="11"/>
    </row>
    <row r="8399" spans="33:39" x14ac:dyDescent="0.2">
      <c r="AG8399"/>
      <c r="AM8399" s="11"/>
    </row>
    <row r="8400" spans="33:39" x14ac:dyDescent="0.2">
      <c r="AG8400"/>
      <c r="AM8400" s="11"/>
    </row>
    <row r="8401" spans="33:39" x14ac:dyDescent="0.2">
      <c r="AG8401"/>
      <c r="AM8401" s="11"/>
    </row>
    <row r="8402" spans="33:39" x14ac:dyDescent="0.2">
      <c r="AG8402"/>
      <c r="AM8402" s="11"/>
    </row>
    <row r="8403" spans="33:39" x14ac:dyDescent="0.2">
      <c r="AG8403"/>
      <c r="AM8403" s="11"/>
    </row>
    <row r="8404" spans="33:39" x14ac:dyDescent="0.2">
      <c r="AG8404"/>
      <c r="AM8404" s="11"/>
    </row>
    <row r="8405" spans="33:39" x14ac:dyDescent="0.2">
      <c r="AG8405"/>
      <c r="AM8405" s="11"/>
    </row>
    <row r="8406" spans="33:39" x14ac:dyDescent="0.2">
      <c r="AG8406"/>
      <c r="AM8406" s="11"/>
    </row>
    <row r="8407" spans="33:39" x14ac:dyDescent="0.2">
      <c r="AG8407"/>
      <c r="AM8407" s="11"/>
    </row>
    <row r="8408" spans="33:39" x14ac:dyDescent="0.2">
      <c r="AG8408"/>
      <c r="AM8408" s="11"/>
    </row>
    <row r="8409" spans="33:39" x14ac:dyDescent="0.2">
      <c r="AG8409"/>
      <c r="AM8409" s="11"/>
    </row>
    <row r="8410" spans="33:39" x14ac:dyDescent="0.2">
      <c r="AG8410"/>
      <c r="AM8410" s="11"/>
    </row>
    <row r="8411" spans="33:39" x14ac:dyDescent="0.2">
      <c r="AG8411"/>
      <c r="AM8411" s="11"/>
    </row>
    <row r="8412" spans="33:39" x14ac:dyDescent="0.2">
      <c r="AG8412"/>
      <c r="AM8412" s="11"/>
    </row>
    <row r="8413" spans="33:39" x14ac:dyDescent="0.2">
      <c r="AG8413"/>
      <c r="AM8413" s="11"/>
    </row>
    <row r="8414" spans="33:39" x14ac:dyDescent="0.2">
      <c r="AG8414"/>
      <c r="AM8414" s="11"/>
    </row>
    <row r="8415" spans="33:39" x14ac:dyDescent="0.2">
      <c r="AG8415"/>
      <c r="AM8415" s="11"/>
    </row>
    <row r="8416" spans="33:39" x14ac:dyDescent="0.2">
      <c r="AG8416"/>
      <c r="AM8416" s="11"/>
    </row>
    <row r="8417" spans="33:39" x14ac:dyDescent="0.2">
      <c r="AG8417"/>
      <c r="AM8417" s="11"/>
    </row>
    <row r="8418" spans="33:39" x14ac:dyDescent="0.2">
      <c r="AG8418"/>
      <c r="AM8418" s="11"/>
    </row>
    <row r="8419" spans="33:39" x14ac:dyDescent="0.2">
      <c r="AG8419"/>
      <c r="AM8419" s="11"/>
    </row>
    <row r="8420" spans="33:39" x14ac:dyDescent="0.2">
      <c r="AG8420"/>
      <c r="AM8420" s="11"/>
    </row>
    <row r="8421" spans="33:39" x14ac:dyDescent="0.2">
      <c r="AG8421"/>
      <c r="AM8421" s="11"/>
    </row>
    <row r="8422" spans="33:39" x14ac:dyDescent="0.2">
      <c r="AG8422"/>
      <c r="AM8422" s="11"/>
    </row>
    <row r="8423" spans="33:39" x14ac:dyDescent="0.2">
      <c r="AG8423"/>
      <c r="AM8423" s="11"/>
    </row>
    <row r="8424" spans="33:39" x14ac:dyDescent="0.2">
      <c r="AG8424"/>
      <c r="AM8424" s="11"/>
    </row>
    <row r="8425" spans="33:39" x14ac:dyDescent="0.2">
      <c r="AG8425"/>
      <c r="AM8425" s="11"/>
    </row>
    <row r="8426" spans="33:39" x14ac:dyDescent="0.2">
      <c r="AG8426"/>
      <c r="AM8426" s="11"/>
    </row>
    <row r="8427" spans="33:39" x14ac:dyDescent="0.2">
      <c r="AG8427"/>
      <c r="AM8427" s="11"/>
    </row>
    <row r="8428" spans="33:39" x14ac:dyDescent="0.2">
      <c r="AG8428"/>
      <c r="AM8428" s="11"/>
    </row>
    <row r="8429" spans="33:39" x14ac:dyDescent="0.2">
      <c r="AG8429"/>
      <c r="AM8429" s="11"/>
    </row>
    <row r="8430" spans="33:39" x14ac:dyDescent="0.2">
      <c r="AG8430"/>
      <c r="AM8430" s="11"/>
    </row>
    <row r="8431" spans="33:39" x14ac:dyDescent="0.2">
      <c r="AG8431"/>
      <c r="AM8431" s="11"/>
    </row>
    <row r="8432" spans="33:39" x14ac:dyDescent="0.2">
      <c r="AG8432"/>
      <c r="AM8432" s="11"/>
    </row>
    <row r="8433" spans="33:39" x14ac:dyDescent="0.2">
      <c r="AG8433"/>
      <c r="AM8433" s="11"/>
    </row>
    <row r="8434" spans="33:39" x14ac:dyDescent="0.2">
      <c r="AG8434"/>
      <c r="AM8434" s="11"/>
    </row>
    <row r="8435" spans="33:39" x14ac:dyDescent="0.2">
      <c r="AG8435"/>
      <c r="AM8435" s="11"/>
    </row>
    <row r="8436" spans="33:39" x14ac:dyDescent="0.2">
      <c r="AG8436"/>
      <c r="AM8436" s="11"/>
    </row>
    <row r="8437" spans="33:39" x14ac:dyDescent="0.2">
      <c r="AG8437"/>
      <c r="AM8437" s="11"/>
    </row>
    <row r="8438" spans="33:39" x14ac:dyDescent="0.2">
      <c r="AG8438"/>
      <c r="AM8438" s="11"/>
    </row>
    <row r="8439" spans="33:39" x14ac:dyDescent="0.2">
      <c r="AG8439"/>
      <c r="AM8439" s="11"/>
    </row>
    <row r="8440" spans="33:39" x14ac:dyDescent="0.2">
      <c r="AG8440"/>
      <c r="AM8440" s="11"/>
    </row>
    <row r="8441" spans="33:39" x14ac:dyDescent="0.2">
      <c r="AG8441"/>
      <c r="AM8441" s="11"/>
    </row>
    <row r="8442" spans="33:39" x14ac:dyDescent="0.2">
      <c r="AG8442"/>
      <c r="AM8442" s="11"/>
    </row>
    <row r="8443" spans="33:39" x14ac:dyDescent="0.2">
      <c r="AG8443"/>
      <c r="AM8443" s="11"/>
    </row>
    <row r="8444" spans="33:39" x14ac:dyDescent="0.2">
      <c r="AG8444"/>
      <c r="AM8444" s="11"/>
    </row>
    <row r="8445" spans="33:39" x14ac:dyDescent="0.2">
      <c r="AG8445"/>
      <c r="AM8445" s="11"/>
    </row>
    <row r="8446" spans="33:39" x14ac:dyDescent="0.2">
      <c r="AG8446"/>
      <c r="AM8446" s="11"/>
    </row>
    <row r="8447" spans="33:39" x14ac:dyDescent="0.2">
      <c r="AG8447"/>
      <c r="AM8447" s="11"/>
    </row>
    <row r="8448" spans="33:39" x14ac:dyDescent="0.2">
      <c r="AG8448"/>
      <c r="AM8448" s="11"/>
    </row>
    <row r="8449" spans="33:39" x14ac:dyDescent="0.2">
      <c r="AG8449"/>
      <c r="AM8449" s="11"/>
    </row>
    <row r="8450" spans="33:39" x14ac:dyDescent="0.2">
      <c r="AG8450"/>
      <c r="AM8450" s="11"/>
    </row>
    <row r="8451" spans="33:39" x14ac:dyDescent="0.2">
      <c r="AG8451"/>
      <c r="AM8451" s="11"/>
    </row>
    <row r="8452" spans="33:39" x14ac:dyDescent="0.2">
      <c r="AG8452"/>
      <c r="AM8452" s="11"/>
    </row>
    <row r="8453" spans="33:39" x14ac:dyDescent="0.2">
      <c r="AG8453"/>
      <c r="AM8453" s="11"/>
    </row>
    <row r="8454" spans="33:39" x14ac:dyDescent="0.2">
      <c r="AG8454"/>
      <c r="AM8454" s="11"/>
    </row>
    <row r="8455" spans="33:39" x14ac:dyDescent="0.2">
      <c r="AG8455"/>
      <c r="AM8455" s="11"/>
    </row>
    <row r="8456" spans="33:39" x14ac:dyDescent="0.2">
      <c r="AG8456"/>
      <c r="AM8456" s="11"/>
    </row>
    <row r="8457" spans="33:39" x14ac:dyDescent="0.2">
      <c r="AG8457"/>
      <c r="AM8457" s="11"/>
    </row>
    <row r="8458" spans="33:39" x14ac:dyDescent="0.2">
      <c r="AG8458"/>
      <c r="AM8458" s="11"/>
    </row>
    <row r="8459" spans="33:39" x14ac:dyDescent="0.2">
      <c r="AG8459"/>
      <c r="AM8459" s="11"/>
    </row>
    <row r="8460" spans="33:39" x14ac:dyDescent="0.2">
      <c r="AG8460"/>
      <c r="AM8460" s="11"/>
    </row>
    <row r="8461" spans="33:39" x14ac:dyDescent="0.2">
      <c r="AG8461"/>
      <c r="AM8461" s="11"/>
    </row>
    <row r="8462" spans="33:39" x14ac:dyDescent="0.2">
      <c r="AG8462"/>
      <c r="AM8462" s="11"/>
    </row>
    <row r="8463" spans="33:39" x14ac:dyDescent="0.2">
      <c r="AG8463"/>
      <c r="AM8463" s="11"/>
    </row>
    <row r="8464" spans="33:39" x14ac:dyDescent="0.2">
      <c r="AG8464"/>
      <c r="AM8464" s="11"/>
    </row>
    <row r="8465" spans="33:39" x14ac:dyDescent="0.2">
      <c r="AG8465"/>
      <c r="AM8465" s="11"/>
    </row>
    <row r="8466" spans="33:39" x14ac:dyDescent="0.2">
      <c r="AG8466"/>
      <c r="AM8466" s="11"/>
    </row>
    <row r="8467" spans="33:39" x14ac:dyDescent="0.2">
      <c r="AG8467"/>
      <c r="AM8467" s="11"/>
    </row>
    <row r="8468" spans="33:39" x14ac:dyDescent="0.2">
      <c r="AG8468"/>
      <c r="AM8468" s="11"/>
    </row>
    <row r="8469" spans="33:39" x14ac:dyDescent="0.2">
      <c r="AG8469"/>
      <c r="AM8469" s="11"/>
    </row>
    <row r="8470" spans="33:39" x14ac:dyDescent="0.2">
      <c r="AG8470"/>
      <c r="AM8470" s="11"/>
    </row>
    <row r="8471" spans="33:39" x14ac:dyDescent="0.2">
      <c r="AG8471"/>
      <c r="AM8471" s="11"/>
    </row>
    <row r="8472" spans="33:39" x14ac:dyDescent="0.2">
      <c r="AG8472"/>
      <c r="AM8472" s="11"/>
    </row>
    <row r="8473" spans="33:39" x14ac:dyDescent="0.2">
      <c r="AG8473"/>
      <c r="AM8473" s="11"/>
    </row>
    <row r="8474" spans="33:39" x14ac:dyDescent="0.2">
      <c r="AG8474"/>
      <c r="AM8474" s="11"/>
    </row>
    <row r="8475" spans="33:39" x14ac:dyDescent="0.2">
      <c r="AG8475"/>
      <c r="AM8475" s="11"/>
    </row>
    <row r="8476" spans="33:39" x14ac:dyDescent="0.2">
      <c r="AG8476"/>
      <c r="AM8476" s="11"/>
    </row>
    <row r="8477" spans="33:39" x14ac:dyDescent="0.2">
      <c r="AG8477"/>
      <c r="AM8477" s="11"/>
    </row>
    <row r="8478" spans="33:39" x14ac:dyDescent="0.2">
      <c r="AG8478"/>
      <c r="AM8478" s="11"/>
    </row>
    <row r="8479" spans="33:39" x14ac:dyDescent="0.2">
      <c r="AG8479"/>
      <c r="AM8479" s="11"/>
    </row>
    <row r="8480" spans="33:39" x14ac:dyDescent="0.2">
      <c r="AG8480"/>
      <c r="AM8480" s="11"/>
    </row>
    <row r="8481" spans="33:39" x14ac:dyDescent="0.2">
      <c r="AG8481"/>
      <c r="AM8481" s="11"/>
    </row>
    <row r="8482" spans="33:39" x14ac:dyDescent="0.2">
      <c r="AG8482"/>
      <c r="AM8482" s="11"/>
    </row>
    <row r="8483" spans="33:39" x14ac:dyDescent="0.2">
      <c r="AG8483"/>
      <c r="AM8483" s="11"/>
    </row>
    <row r="8484" spans="33:39" x14ac:dyDescent="0.2">
      <c r="AG8484"/>
      <c r="AM8484" s="11"/>
    </row>
    <row r="8485" spans="33:39" x14ac:dyDescent="0.2">
      <c r="AG8485"/>
      <c r="AM8485" s="11"/>
    </row>
    <row r="8486" spans="33:39" x14ac:dyDescent="0.2">
      <c r="AG8486"/>
      <c r="AM8486" s="11"/>
    </row>
    <row r="8487" spans="33:39" x14ac:dyDescent="0.2">
      <c r="AG8487"/>
      <c r="AM8487" s="11"/>
    </row>
    <row r="8488" spans="33:39" x14ac:dyDescent="0.2">
      <c r="AG8488"/>
      <c r="AM8488" s="11"/>
    </row>
    <row r="8489" spans="33:39" x14ac:dyDescent="0.2">
      <c r="AG8489"/>
      <c r="AM8489" s="11"/>
    </row>
    <row r="8490" spans="33:39" x14ac:dyDescent="0.2">
      <c r="AG8490"/>
      <c r="AM8490" s="11"/>
    </row>
    <row r="8491" spans="33:39" x14ac:dyDescent="0.2">
      <c r="AG8491"/>
      <c r="AM8491" s="11"/>
    </row>
    <row r="8492" spans="33:39" x14ac:dyDescent="0.2">
      <c r="AG8492"/>
      <c r="AM8492" s="11"/>
    </row>
    <row r="8493" spans="33:39" x14ac:dyDescent="0.2">
      <c r="AG8493"/>
      <c r="AM8493" s="11"/>
    </row>
    <row r="8494" spans="33:39" x14ac:dyDescent="0.2">
      <c r="AG8494"/>
      <c r="AM8494" s="11"/>
    </row>
    <row r="8495" spans="33:39" x14ac:dyDescent="0.2">
      <c r="AG8495"/>
      <c r="AM8495" s="11"/>
    </row>
    <row r="8496" spans="33:39" x14ac:dyDescent="0.2">
      <c r="AG8496"/>
      <c r="AM8496" s="11"/>
    </row>
    <row r="8497" spans="33:39" x14ac:dyDescent="0.2">
      <c r="AG8497"/>
      <c r="AM8497" s="11"/>
    </row>
    <row r="8498" spans="33:39" x14ac:dyDescent="0.2">
      <c r="AG8498"/>
      <c r="AM8498" s="11"/>
    </row>
    <row r="8499" spans="33:39" x14ac:dyDescent="0.2">
      <c r="AG8499"/>
      <c r="AM8499" s="11"/>
    </row>
    <row r="8500" spans="33:39" x14ac:dyDescent="0.2">
      <c r="AG8500"/>
      <c r="AM8500" s="11"/>
    </row>
    <row r="8501" spans="33:39" x14ac:dyDescent="0.2">
      <c r="AG8501"/>
      <c r="AM8501" s="11"/>
    </row>
    <row r="8502" spans="33:39" x14ac:dyDescent="0.2">
      <c r="AG8502"/>
      <c r="AM8502" s="11"/>
    </row>
    <row r="8503" spans="33:39" x14ac:dyDescent="0.2">
      <c r="AG8503"/>
      <c r="AM8503" s="11"/>
    </row>
    <row r="8504" spans="33:39" x14ac:dyDescent="0.2">
      <c r="AG8504"/>
      <c r="AM8504" s="11"/>
    </row>
    <row r="8505" spans="33:39" x14ac:dyDescent="0.2">
      <c r="AG8505"/>
      <c r="AM8505" s="11"/>
    </row>
    <row r="8506" spans="33:39" x14ac:dyDescent="0.2">
      <c r="AG8506"/>
      <c r="AM8506" s="11"/>
    </row>
    <row r="8507" spans="33:39" x14ac:dyDescent="0.2">
      <c r="AG8507"/>
      <c r="AM8507" s="11"/>
    </row>
    <row r="8508" spans="33:39" x14ac:dyDescent="0.2">
      <c r="AG8508"/>
      <c r="AM8508" s="11"/>
    </row>
    <row r="8509" spans="33:39" x14ac:dyDescent="0.2">
      <c r="AG8509"/>
      <c r="AM8509" s="11"/>
    </row>
    <row r="8510" spans="33:39" x14ac:dyDescent="0.2">
      <c r="AG8510"/>
      <c r="AM8510" s="11"/>
    </row>
    <row r="8511" spans="33:39" x14ac:dyDescent="0.2">
      <c r="AG8511"/>
      <c r="AM8511" s="11"/>
    </row>
    <row r="8512" spans="33:39" x14ac:dyDescent="0.2">
      <c r="AG8512"/>
      <c r="AM8512" s="11"/>
    </row>
    <row r="8513" spans="33:39" x14ac:dyDescent="0.2">
      <c r="AG8513"/>
      <c r="AM8513" s="11"/>
    </row>
    <row r="8514" spans="33:39" x14ac:dyDescent="0.2">
      <c r="AG8514"/>
      <c r="AM8514" s="11"/>
    </row>
    <row r="8515" spans="33:39" x14ac:dyDescent="0.2">
      <c r="AG8515"/>
      <c r="AM8515" s="11"/>
    </row>
    <row r="8516" spans="33:39" x14ac:dyDescent="0.2">
      <c r="AG8516"/>
      <c r="AM8516" s="11"/>
    </row>
    <row r="8517" spans="33:39" x14ac:dyDescent="0.2">
      <c r="AG8517"/>
      <c r="AM8517" s="11"/>
    </row>
    <row r="8518" spans="33:39" x14ac:dyDescent="0.2">
      <c r="AG8518"/>
      <c r="AM8518" s="11"/>
    </row>
    <row r="8519" spans="33:39" x14ac:dyDescent="0.2">
      <c r="AG8519"/>
      <c r="AM8519" s="11"/>
    </row>
    <row r="8520" spans="33:39" x14ac:dyDescent="0.2">
      <c r="AG8520"/>
      <c r="AM8520" s="11"/>
    </row>
    <row r="8521" spans="33:39" x14ac:dyDescent="0.2">
      <c r="AG8521"/>
      <c r="AM8521" s="11"/>
    </row>
    <row r="8522" spans="33:39" x14ac:dyDescent="0.2">
      <c r="AG8522"/>
      <c r="AM8522" s="11"/>
    </row>
    <row r="8523" spans="33:39" x14ac:dyDescent="0.2">
      <c r="AG8523"/>
      <c r="AM8523" s="11"/>
    </row>
    <row r="8524" spans="33:39" x14ac:dyDescent="0.2">
      <c r="AG8524"/>
      <c r="AM8524" s="11"/>
    </row>
    <row r="8525" spans="33:39" x14ac:dyDescent="0.2">
      <c r="AG8525"/>
      <c r="AM8525" s="11"/>
    </row>
    <row r="8526" spans="33:39" x14ac:dyDescent="0.2">
      <c r="AG8526"/>
      <c r="AM8526" s="11"/>
    </row>
    <row r="8527" spans="33:39" x14ac:dyDescent="0.2">
      <c r="AG8527"/>
      <c r="AM8527" s="11"/>
    </row>
    <row r="8528" spans="33:39" x14ac:dyDescent="0.2">
      <c r="AG8528"/>
      <c r="AM8528" s="11"/>
    </row>
    <row r="8529" spans="33:39" x14ac:dyDescent="0.2">
      <c r="AG8529"/>
      <c r="AM8529" s="11"/>
    </row>
    <row r="8530" spans="33:39" x14ac:dyDescent="0.2">
      <c r="AG8530"/>
      <c r="AM8530" s="11"/>
    </row>
    <row r="8531" spans="33:39" x14ac:dyDescent="0.2">
      <c r="AG8531"/>
      <c r="AM8531" s="11"/>
    </row>
    <row r="8532" spans="33:39" x14ac:dyDescent="0.2">
      <c r="AG8532"/>
      <c r="AM8532" s="11"/>
    </row>
    <row r="8533" spans="33:39" x14ac:dyDescent="0.2">
      <c r="AG8533"/>
      <c r="AM8533" s="11"/>
    </row>
    <row r="8534" spans="33:39" x14ac:dyDescent="0.2">
      <c r="AG8534"/>
      <c r="AM8534" s="11"/>
    </row>
    <row r="8535" spans="33:39" x14ac:dyDescent="0.2">
      <c r="AG8535"/>
      <c r="AM8535" s="11"/>
    </row>
    <row r="8536" spans="33:39" x14ac:dyDescent="0.2">
      <c r="AG8536"/>
      <c r="AM8536" s="11"/>
    </row>
    <row r="8537" spans="33:39" x14ac:dyDescent="0.2">
      <c r="AG8537"/>
      <c r="AM8537" s="11"/>
    </row>
    <row r="8538" spans="33:39" x14ac:dyDescent="0.2">
      <c r="AG8538"/>
      <c r="AM8538" s="11"/>
    </row>
    <row r="8539" spans="33:39" x14ac:dyDescent="0.2">
      <c r="AG8539"/>
      <c r="AM8539" s="11"/>
    </row>
    <row r="8540" spans="33:39" x14ac:dyDescent="0.2">
      <c r="AG8540"/>
      <c r="AM8540" s="11"/>
    </row>
    <row r="8541" spans="33:39" x14ac:dyDescent="0.2">
      <c r="AG8541"/>
      <c r="AM8541" s="11"/>
    </row>
    <row r="8542" spans="33:39" x14ac:dyDescent="0.2">
      <c r="AG8542"/>
      <c r="AM8542" s="11"/>
    </row>
    <row r="8543" spans="33:39" x14ac:dyDescent="0.2">
      <c r="AG8543"/>
      <c r="AM8543" s="11"/>
    </row>
    <row r="8544" spans="33:39" x14ac:dyDescent="0.2">
      <c r="AG8544"/>
      <c r="AM8544" s="11"/>
    </row>
    <row r="8545" spans="33:39" x14ac:dyDescent="0.2">
      <c r="AG8545"/>
      <c r="AM8545" s="11"/>
    </row>
    <row r="8546" spans="33:39" x14ac:dyDescent="0.2">
      <c r="AG8546"/>
      <c r="AM8546" s="11"/>
    </row>
    <row r="8547" spans="33:39" x14ac:dyDescent="0.2">
      <c r="AG8547"/>
      <c r="AM8547" s="11"/>
    </row>
    <row r="8548" spans="33:39" x14ac:dyDescent="0.2">
      <c r="AG8548"/>
      <c r="AM8548" s="11"/>
    </row>
    <row r="8549" spans="33:39" x14ac:dyDescent="0.2">
      <c r="AG8549"/>
      <c r="AM8549" s="11"/>
    </row>
    <row r="8550" spans="33:39" x14ac:dyDescent="0.2">
      <c r="AG8550"/>
      <c r="AM8550" s="11"/>
    </row>
    <row r="8551" spans="33:39" x14ac:dyDescent="0.2">
      <c r="AG8551"/>
      <c r="AM8551" s="11"/>
    </row>
    <row r="8552" spans="33:39" x14ac:dyDescent="0.2">
      <c r="AG8552"/>
      <c r="AM8552" s="11"/>
    </row>
    <row r="8553" spans="33:39" x14ac:dyDescent="0.2">
      <c r="AG8553"/>
      <c r="AM8553" s="11"/>
    </row>
    <row r="8554" spans="33:39" x14ac:dyDescent="0.2">
      <c r="AG8554"/>
      <c r="AM8554" s="11"/>
    </row>
    <row r="8555" spans="33:39" x14ac:dyDescent="0.2">
      <c r="AG8555"/>
      <c r="AM8555" s="11"/>
    </row>
    <row r="8556" spans="33:39" x14ac:dyDescent="0.2">
      <c r="AG8556"/>
      <c r="AM8556" s="11"/>
    </row>
    <row r="8557" spans="33:39" x14ac:dyDescent="0.2">
      <c r="AG8557"/>
      <c r="AM8557" s="11"/>
    </row>
    <row r="8558" spans="33:39" x14ac:dyDescent="0.2">
      <c r="AG8558"/>
      <c r="AM8558" s="11"/>
    </row>
    <row r="8559" spans="33:39" x14ac:dyDescent="0.2">
      <c r="AG8559"/>
      <c r="AM8559" s="11"/>
    </row>
    <row r="8560" spans="33:39" x14ac:dyDescent="0.2">
      <c r="AG8560"/>
      <c r="AM8560" s="11"/>
    </row>
    <row r="8561" spans="33:39" x14ac:dyDescent="0.2">
      <c r="AG8561"/>
      <c r="AM8561" s="11"/>
    </row>
    <row r="8562" spans="33:39" x14ac:dyDescent="0.2">
      <c r="AG8562"/>
      <c r="AM8562" s="11"/>
    </row>
    <row r="8563" spans="33:39" x14ac:dyDescent="0.2">
      <c r="AG8563"/>
      <c r="AM8563" s="11"/>
    </row>
    <row r="8564" spans="33:39" x14ac:dyDescent="0.2">
      <c r="AG8564"/>
      <c r="AM8564" s="11"/>
    </row>
    <row r="8565" spans="33:39" x14ac:dyDescent="0.2">
      <c r="AG8565"/>
      <c r="AM8565" s="11"/>
    </row>
    <row r="8566" spans="33:39" x14ac:dyDescent="0.2">
      <c r="AG8566"/>
      <c r="AM8566" s="11"/>
    </row>
    <row r="8567" spans="33:39" x14ac:dyDescent="0.2">
      <c r="AG8567"/>
      <c r="AM8567" s="11"/>
    </row>
    <row r="8568" spans="33:39" x14ac:dyDescent="0.2">
      <c r="AG8568"/>
      <c r="AM8568" s="11"/>
    </row>
    <row r="8569" spans="33:39" x14ac:dyDescent="0.2">
      <c r="AG8569"/>
      <c r="AM8569" s="11"/>
    </row>
    <row r="8570" spans="33:39" x14ac:dyDescent="0.2">
      <c r="AG8570"/>
      <c r="AM8570" s="11"/>
    </row>
    <row r="8571" spans="33:39" x14ac:dyDescent="0.2">
      <c r="AG8571"/>
      <c r="AM8571" s="11"/>
    </row>
    <row r="8572" spans="33:39" x14ac:dyDescent="0.2">
      <c r="AG8572"/>
      <c r="AM8572" s="11"/>
    </row>
    <row r="8573" spans="33:39" x14ac:dyDescent="0.2">
      <c r="AG8573"/>
      <c r="AM8573" s="11"/>
    </row>
    <row r="8574" spans="33:39" x14ac:dyDescent="0.2">
      <c r="AG8574"/>
      <c r="AM8574" s="11"/>
    </row>
    <row r="8575" spans="33:39" x14ac:dyDescent="0.2">
      <c r="AG8575"/>
      <c r="AM8575" s="11"/>
    </row>
    <row r="8576" spans="33:39" x14ac:dyDescent="0.2">
      <c r="AG8576"/>
      <c r="AM8576" s="11"/>
    </row>
    <row r="8577" spans="33:39" x14ac:dyDescent="0.2">
      <c r="AG8577"/>
      <c r="AM8577" s="11"/>
    </row>
    <row r="8578" spans="33:39" x14ac:dyDescent="0.2">
      <c r="AG8578"/>
      <c r="AM8578" s="11"/>
    </row>
    <row r="8579" spans="33:39" x14ac:dyDescent="0.2">
      <c r="AG8579"/>
      <c r="AM8579" s="11"/>
    </row>
    <row r="8580" spans="33:39" x14ac:dyDescent="0.2">
      <c r="AG8580"/>
      <c r="AM8580" s="11"/>
    </row>
    <row r="8581" spans="33:39" x14ac:dyDescent="0.2">
      <c r="AG8581"/>
      <c r="AM8581" s="11"/>
    </row>
    <row r="8582" spans="33:39" x14ac:dyDescent="0.2">
      <c r="AG8582"/>
      <c r="AM8582" s="11"/>
    </row>
    <row r="8583" spans="33:39" x14ac:dyDescent="0.2">
      <c r="AG8583"/>
      <c r="AM8583" s="11"/>
    </row>
    <row r="8584" spans="33:39" x14ac:dyDescent="0.2">
      <c r="AG8584"/>
      <c r="AM8584" s="11"/>
    </row>
    <row r="8585" spans="33:39" x14ac:dyDescent="0.2">
      <c r="AG8585"/>
      <c r="AM8585" s="11"/>
    </row>
    <row r="8586" spans="33:39" x14ac:dyDescent="0.2">
      <c r="AG8586"/>
      <c r="AM8586" s="11"/>
    </row>
    <row r="8587" spans="33:39" x14ac:dyDescent="0.2">
      <c r="AG8587"/>
      <c r="AM8587" s="11"/>
    </row>
    <row r="8588" spans="33:39" x14ac:dyDescent="0.2">
      <c r="AG8588"/>
      <c r="AM8588" s="11"/>
    </row>
    <row r="8589" spans="33:39" x14ac:dyDescent="0.2">
      <c r="AG8589"/>
      <c r="AM8589" s="11"/>
    </row>
    <row r="8590" spans="33:39" x14ac:dyDescent="0.2">
      <c r="AG8590"/>
      <c r="AM8590" s="11"/>
    </row>
    <row r="8591" spans="33:39" x14ac:dyDescent="0.2">
      <c r="AG8591"/>
      <c r="AM8591" s="11"/>
    </row>
    <row r="8592" spans="33:39" x14ac:dyDescent="0.2">
      <c r="AG8592"/>
      <c r="AM8592" s="11"/>
    </row>
    <row r="8593" spans="33:39" x14ac:dyDescent="0.2">
      <c r="AG8593"/>
      <c r="AM8593" s="11"/>
    </row>
    <row r="8594" spans="33:39" x14ac:dyDescent="0.2">
      <c r="AG8594"/>
      <c r="AM8594" s="11"/>
    </row>
    <row r="8595" spans="33:39" x14ac:dyDescent="0.2">
      <c r="AG8595"/>
      <c r="AM8595" s="11"/>
    </row>
    <row r="8596" spans="33:39" x14ac:dyDescent="0.2">
      <c r="AG8596"/>
      <c r="AM8596" s="11"/>
    </row>
    <row r="8597" spans="33:39" x14ac:dyDescent="0.2">
      <c r="AG8597"/>
      <c r="AM8597" s="11"/>
    </row>
    <row r="8598" spans="33:39" x14ac:dyDescent="0.2">
      <c r="AG8598"/>
      <c r="AM8598" s="11"/>
    </row>
    <row r="8599" spans="33:39" x14ac:dyDescent="0.2">
      <c r="AG8599"/>
      <c r="AM8599" s="11"/>
    </row>
    <row r="8600" spans="33:39" x14ac:dyDescent="0.2">
      <c r="AG8600"/>
      <c r="AM8600" s="11"/>
    </row>
    <row r="8601" spans="33:39" x14ac:dyDescent="0.2">
      <c r="AG8601"/>
      <c r="AM8601" s="11"/>
    </row>
    <row r="8602" spans="33:39" x14ac:dyDescent="0.2">
      <c r="AG8602"/>
      <c r="AM8602" s="11"/>
    </row>
    <row r="8603" spans="33:39" x14ac:dyDescent="0.2">
      <c r="AG8603"/>
      <c r="AM8603" s="11"/>
    </row>
    <row r="8604" spans="33:39" x14ac:dyDescent="0.2">
      <c r="AG8604"/>
      <c r="AM8604" s="11"/>
    </row>
    <row r="8605" spans="33:39" x14ac:dyDescent="0.2">
      <c r="AG8605"/>
      <c r="AM8605" s="11"/>
    </row>
    <row r="8606" spans="33:39" x14ac:dyDescent="0.2">
      <c r="AG8606"/>
      <c r="AM8606" s="11"/>
    </row>
    <row r="8607" spans="33:39" x14ac:dyDescent="0.2">
      <c r="AG8607"/>
      <c r="AM8607" s="11"/>
    </row>
    <row r="8608" spans="33:39" x14ac:dyDescent="0.2">
      <c r="AG8608"/>
      <c r="AM8608" s="11"/>
    </row>
    <row r="8609" spans="33:39" x14ac:dyDescent="0.2">
      <c r="AG8609"/>
      <c r="AM8609" s="11"/>
    </row>
    <row r="8610" spans="33:39" x14ac:dyDescent="0.2">
      <c r="AG8610"/>
      <c r="AM8610" s="11"/>
    </row>
    <row r="8611" spans="33:39" x14ac:dyDescent="0.2">
      <c r="AG8611"/>
      <c r="AM8611" s="11"/>
    </row>
    <row r="8612" spans="33:39" x14ac:dyDescent="0.2">
      <c r="AG8612"/>
      <c r="AM8612" s="11"/>
    </row>
    <row r="8613" spans="33:39" x14ac:dyDescent="0.2">
      <c r="AG8613"/>
      <c r="AM8613" s="11"/>
    </row>
    <row r="8614" spans="33:39" x14ac:dyDescent="0.2">
      <c r="AG8614"/>
      <c r="AM8614" s="11"/>
    </row>
    <row r="8615" spans="33:39" x14ac:dyDescent="0.2">
      <c r="AG8615"/>
      <c r="AM8615" s="11"/>
    </row>
    <row r="8616" spans="33:39" x14ac:dyDescent="0.2">
      <c r="AG8616"/>
      <c r="AM8616" s="11"/>
    </row>
    <row r="8617" spans="33:39" x14ac:dyDescent="0.2">
      <c r="AG8617"/>
      <c r="AM8617" s="11"/>
    </row>
    <row r="8618" spans="33:39" x14ac:dyDescent="0.2">
      <c r="AG8618"/>
      <c r="AM8618" s="11"/>
    </row>
    <row r="8619" spans="33:39" x14ac:dyDescent="0.2">
      <c r="AG8619"/>
      <c r="AM8619" s="11"/>
    </row>
    <row r="8620" spans="33:39" x14ac:dyDescent="0.2">
      <c r="AG8620"/>
      <c r="AM8620" s="11"/>
    </row>
    <row r="8621" spans="33:39" x14ac:dyDescent="0.2">
      <c r="AG8621"/>
      <c r="AM8621" s="11"/>
    </row>
    <row r="8622" spans="33:39" x14ac:dyDescent="0.2">
      <c r="AG8622"/>
      <c r="AM8622" s="11"/>
    </row>
    <row r="8623" spans="33:39" x14ac:dyDescent="0.2">
      <c r="AG8623"/>
      <c r="AM8623" s="11"/>
    </row>
    <row r="8624" spans="33:39" x14ac:dyDescent="0.2">
      <c r="AG8624"/>
      <c r="AM8624" s="11"/>
    </row>
    <row r="8625" spans="33:39" x14ac:dyDescent="0.2">
      <c r="AG8625"/>
      <c r="AM8625" s="11"/>
    </row>
    <row r="8626" spans="33:39" x14ac:dyDescent="0.2">
      <c r="AG8626"/>
      <c r="AM8626" s="11"/>
    </row>
    <row r="8627" spans="33:39" x14ac:dyDescent="0.2">
      <c r="AG8627"/>
      <c r="AM8627" s="11"/>
    </row>
    <row r="8628" spans="33:39" x14ac:dyDescent="0.2">
      <c r="AG8628"/>
      <c r="AM8628" s="11"/>
    </row>
    <row r="8629" spans="33:39" x14ac:dyDescent="0.2">
      <c r="AG8629"/>
      <c r="AM8629" s="11"/>
    </row>
    <row r="8630" spans="33:39" x14ac:dyDescent="0.2">
      <c r="AG8630"/>
      <c r="AM8630" s="11"/>
    </row>
    <row r="8631" spans="33:39" x14ac:dyDescent="0.2">
      <c r="AG8631"/>
      <c r="AM8631" s="11"/>
    </row>
    <row r="8632" spans="33:39" x14ac:dyDescent="0.2">
      <c r="AG8632"/>
      <c r="AM8632" s="11"/>
    </row>
    <row r="8633" spans="33:39" x14ac:dyDescent="0.2">
      <c r="AG8633"/>
      <c r="AM8633" s="11"/>
    </row>
    <row r="8634" spans="33:39" x14ac:dyDescent="0.2">
      <c r="AG8634"/>
      <c r="AM8634" s="11"/>
    </row>
    <row r="8635" spans="33:39" x14ac:dyDescent="0.2">
      <c r="AG8635"/>
      <c r="AM8635" s="11"/>
    </row>
    <row r="8636" spans="33:39" x14ac:dyDescent="0.2">
      <c r="AG8636"/>
      <c r="AM8636" s="11"/>
    </row>
    <row r="8637" spans="33:39" x14ac:dyDescent="0.2">
      <c r="AG8637"/>
      <c r="AM8637" s="11"/>
    </row>
    <row r="8638" spans="33:39" x14ac:dyDescent="0.2">
      <c r="AG8638"/>
      <c r="AM8638" s="11"/>
    </row>
    <row r="8639" spans="33:39" x14ac:dyDescent="0.2">
      <c r="AG8639"/>
      <c r="AM8639" s="11"/>
    </row>
    <row r="8640" spans="33:39" x14ac:dyDescent="0.2">
      <c r="AG8640"/>
      <c r="AM8640" s="11"/>
    </row>
    <row r="8641" spans="33:39" x14ac:dyDescent="0.2">
      <c r="AG8641"/>
      <c r="AM8641" s="11"/>
    </row>
    <row r="8642" spans="33:39" x14ac:dyDescent="0.2">
      <c r="AG8642"/>
      <c r="AM8642" s="11"/>
    </row>
    <row r="8643" spans="33:39" x14ac:dyDescent="0.2">
      <c r="AG8643"/>
      <c r="AM8643" s="11"/>
    </row>
    <row r="8644" spans="33:39" x14ac:dyDescent="0.2">
      <c r="AG8644"/>
      <c r="AM8644" s="11"/>
    </row>
    <row r="8645" spans="33:39" x14ac:dyDescent="0.2">
      <c r="AG8645"/>
      <c r="AM8645" s="11"/>
    </row>
    <row r="8646" spans="33:39" x14ac:dyDescent="0.2">
      <c r="AG8646"/>
      <c r="AM8646" s="11"/>
    </row>
    <row r="8647" spans="33:39" x14ac:dyDescent="0.2">
      <c r="AG8647"/>
      <c r="AM8647" s="11"/>
    </row>
    <row r="8648" spans="33:39" x14ac:dyDescent="0.2">
      <c r="AG8648"/>
      <c r="AM8648" s="11"/>
    </row>
    <row r="8649" spans="33:39" x14ac:dyDescent="0.2">
      <c r="AG8649"/>
      <c r="AM8649" s="11"/>
    </row>
    <row r="8650" spans="33:39" x14ac:dyDescent="0.2">
      <c r="AG8650"/>
      <c r="AM8650" s="11"/>
    </row>
    <row r="8651" spans="33:39" x14ac:dyDescent="0.2">
      <c r="AG8651"/>
      <c r="AM8651" s="11"/>
    </row>
    <row r="8652" spans="33:39" x14ac:dyDescent="0.2">
      <c r="AG8652"/>
      <c r="AM8652" s="11"/>
    </row>
    <row r="8653" spans="33:39" x14ac:dyDescent="0.2">
      <c r="AG8653"/>
      <c r="AM8653" s="11"/>
    </row>
    <row r="8654" spans="33:39" x14ac:dyDescent="0.2">
      <c r="AG8654"/>
      <c r="AM8654" s="11"/>
    </row>
    <row r="8655" spans="33:39" x14ac:dyDescent="0.2">
      <c r="AG8655"/>
      <c r="AM8655" s="11"/>
    </row>
    <row r="8656" spans="33:39" x14ac:dyDescent="0.2">
      <c r="AG8656"/>
      <c r="AM8656" s="11"/>
    </row>
    <row r="8657" spans="33:39" x14ac:dyDescent="0.2">
      <c r="AG8657"/>
      <c r="AM8657" s="11"/>
    </row>
    <row r="8658" spans="33:39" x14ac:dyDescent="0.2">
      <c r="AG8658"/>
      <c r="AM8658" s="11"/>
    </row>
    <row r="8659" spans="33:39" x14ac:dyDescent="0.2">
      <c r="AG8659"/>
      <c r="AM8659" s="11"/>
    </row>
    <row r="8660" spans="33:39" x14ac:dyDescent="0.2">
      <c r="AG8660"/>
      <c r="AM8660" s="11"/>
    </row>
    <row r="8661" spans="33:39" x14ac:dyDescent="0.2">
      <c r="AG8661"/>
      <c r="AM8661" s="11"/>
    </row>
    <row r="8662" spans="33:39" x14ac:dyDescent="0.2">
      <c r="AG8662"/>
      <c r="AM8662" s="11"/>
    </row>
    <row r="8663" spans="33:39" x14ac:dyDescent="0.2">
      <c r="AG8663"/>
      <c r="AM8663" s="11"/>
    </row>
    <row r="8664" spans="33:39" x14ac:dyDescent="0.2">
      <c r="AG8664"/>
      <c r="AM8664" s="11"/>
    </row>
    <row r="8665" spans="33:39" x14ac:dyDescent="0.2">
      <c r="AG8665"/>
      <c r="AM8665" s="11"/>
    </row>
    <row r="8666" spans="33:39" x14ac:dyDescent="0.2">
      <c r="AG8666"/>
      <c r="AM8666" s="11"/>
    </row>
    <row r="8667" spans="33:39" x14ac:dyDescent="0.2">
      <c r="AG8667"/>
      <c r="AM8667" s="11"/>
    </row>
    <row r="8668" spans="33:39" x14ac:dyDescent="0.2">
      <c r="AG8668"/>
      <c r="AM8668" s="11"/>
    </row>
    <row r="8669" spans="33:39" x14ac:dyDescent="0.2">
      <c r="AG8669"/>
      <c r="AM8669" s="11"/>
    </row>
    <row r="8670" spans="33:39" x14ac:dyDescent="0.2">
      <c r="AG8670"/>
      <c r="AM8670" s="11"/>
    </row>
    <row r="8671" spans="33:39" x14ac:dyDescent="0.2">
      <c r="AG8671"/>
      <c r="AM8671" s="11"/>
    </row>
    <row r="8672" spans="33:39" x14ac:dyDescent="0.2">
      <c r="AG8672"/>
      <c r="AM8672" s="11"/>
    </row>
    <row r="8673" spans="33:39" x14ac:dyDescent="0.2">
      <c r="AG8673"/>
      <c r="AM8673" s="11"/>
    </row>
    <row r="8674" spans="33:39" x14ac:dyDescent="0.2">
      <c r="AG8674"/>
      <c r="AM8674" s="11"/>
    </row>
    <row r="8675" spans="33:39" x14ac:dyDescent="0.2">
      <c r="AG8675"/>
      <c r="AM8675" s="11"/>
    </row>
    <row r="8676" spans="33:39" x14ac:dyDescent="0.2">
      <c r="AG8676"/>
      <c r="AM8676" s="11"/>
    </row>
    <row r="8677" spans="33:39" x14ac:dyDescent="0.2">
      <c r="AG8677"/>
      <c r="AM8677" s="11"/>
    </row>
    <row r="8678" spans="33:39" x14ac:dyDescent="0.2">
      <c r="AG8678"/>
      <c r="AM8678" s="11"/>
    </row>
    <row r="8679" spans="33:39" x14ac:dyDescent="0.2">
      <c r="AG8679"/>
      <c r="AM8679" s="11"/>
    </row>
    <row r="8680" spans="33:39" x14ac:dyDescent="0.2">
      <c r="AG8680"/>
      <c r="AM8680" s="11"/>
    </row>
    <row r="8681" spans="33:39" x14ac:dyDescent="0.2">
      <c r="AG8681"/>
      <c r="AM8681" s="11"/>
    </row>
    <row r="8682" spans="33:39" x14ac:dyDescent="0.2">
      <c r="AG8682"/>
      <c r="AM8682" s="11"/>
    </row>
    <row r="8683" spans="33:39" x14ac:dyDescent="0.2">
      <c r="AG8683"/>
      <c r="AM8683" s="11"/>
    </row>
    <row r="8684" spans="33:39" x14ac:dyDescent="0.2">
      <c r="AG8684"/>
      <c r="AM8684" s="11"/>
    </row>
    <row r="8685" spans="33:39" x14ac:dyDescent="0.2">
      <c r="AG8685"/>
      <c r="AM8685" s="11"/>
    </row>
    <row r="8686" spans="33:39" x14ac:dyDescent="0.2">
      <c r="AG8686"/>
      <c r="AM8686" s="11"/>
    </row>
    <row r="8687" spans="33:39" x14ac:dyDescent="0.2">
      <c r="AG8687"/>
      <c r="AM8687" s="11"/>
    </row>
    <row r="8688" spans="33:39" x14ac:dyDescent="0.2">
      <c r="AG8688"/>
      <c r="AM8688" s="11"/>
    </row>
    <row r="8689" spans="33:39" x14ac:dyDescent="0.2">
      <c r="AG8689"/>
      <c r="AM8689" s="11"/>
    </row>
    <row r="8690" spans="33:39" x14ac:dyDescent="0.2">
      <c r="AG8690"/>
      <c r="AM8690" s="11"/>
    </row>
    <row r="8691" spans="33:39" x14ac:dyDescent="0.2">
      <c r="AG8691"/>
      <c r="AM8691" s="11"/>
    </row>
    <row r="8692" spans="33:39" x14ac:dyDescent="0.2">
      <c r="AG8692"/>
      <c r="AM8692" s="11"/>
    </row>
    <row r="8693" spans="33:39" x14ac:dyDescent="0.2">
      <c r="AG8693"/>
      <c r="AM8693" s="11"/>
    </row>
    <row r="8694" spans="33:39" x14ac:dyDescent="0.2">
      <c r="AG8694"/>
      <c r="AM8694" s="11"/>
    </row>
    <row r="8695" spans="33:39" x14ac:dyDescent="0.2">
      <c r="AG8695"/>
      <c r="AM8695" s="11"/>
    </row>
    <row r="8696" spans="33:39" x14ac:dyDescent="0.2">
      <c r="AG8696"/>
      <c r="AM8696" s="11"/>
    </row>
    <row r="8697" spans="33:39" x14ac:dyDescent="0.2">
      <c r="AG8697"/>
      <c r="AM8697" s="11"/>
    </row>
    <row r="8698" spans="33:39" x14ac:dyDescent="0.2">
      <c r="AG8698"/>
      <c r="AM8698" s="11"/>
    </row>
    <row r="8699" spans="33:39" x14ac:dyDescent="0.2">
      <c r="AG8699"/>
      <c r="AM8699" s="11"/>
    </row>
    <row r="8700" spans="33:39" x14ac:dyDescent="0.2">
      <c r="AG8700"/>
      <c r="AM8700" s="11"/>
    </row>
    <row r="8701" spans="33:39" x14ac:dyDescent="0.2">
      <c r="AG8701"/>
      <c r="AM8701" s="11"/>
    </row>
    <row r="8702" spans="33:39" x14ac:dyDescent="0.2">
      <c r="AG8702"/>
      <c r="AM8702" s="11"/>
    </row>
    <row r="8703" spans="33:39" x14ac:dyDescent="0.2">
      <c r="AG8703"/>
      <c r="AM8703" s="11"/>
    </row>
    <row r="8704" spans="33:39" x14ac:dyDescent="0.2">
      <c r="AG8704"/>
      <c r="AM8704" s="11"/>
    </row>
    <row r="8705" spans="33:39" x14ac:dyDescent="0.2">
      <c r="AG8705"/>
      <c r="AM8705" s="11"/>
    </row>
    <row r="8706" spans="33:39" x14ac:dyDescent="0.2">
      <c r="AG8706"/>
      <c r="AM8706" s="11"/>
    </row>
    <row r="8707" spans="33:39" x14ac:dyDescent="0.2">
      <c r="AG8707"/>
      <c r="AM8707" s="11"/>
    </row>
    <row r="8708" spans="33:39" x14ac:dyDescent="0.2">
      <c r="AG8708"/>
      <c r="AM8708" s="11"/>
    </row>
    <row r="8709" spans="33:39" x14ac:dyDescent="0.2">
      <c r="AG8709"/>
      <c r="AM8709" s="11"/>
    </row>
    <row r="8710" spans="33:39" x14ac:dyDescent="0.2">
      <c r="AG8710"/>
      <c r="AM8710" s="11"/>
    </row>
    <row r="8711" spans="33:39" x14ac:dyDescent="0.2">
      <c r="AG8711"/>
      <c r="AM8711" s="11"/>
    </row>
    <row r="8712" spans="33:39" x14ac:dyDescent="0.2">
      <c r="AG8712"/>
      <c r="AM8712" s="11"/>
    </row>
    <row r="8713" spans="33:39" x14ac:dyDescent="0.2">
      <c r="AG8713"/>
      <c r="AM8713" s="11"/>
    </row>
    <row r="8714" spans="33:39" x14ac:dyDescent="0.2">
      <c r="AG8714"/>
      <c r="AM8714" s="11"/>
    </row>
    <row r="8715" spans="33:39" x14ac:dyDescent="0.2">
      <c r="AG8715"/>
      <c r="AM8715" s="11"/>
    </row>
    <row r="8716" spans="33:39" x14ac:dyDescent="0.2">
      <c r="AG8716"/>
      <c r="AM8716" s="11"/>
    </row>
    <row r="8717" spans="33:39" x14ac:dyDescent="0.2">
      <c r="AG8717"/>
      <c r="AM8717" s="11"/>
    </row>
    <row r="8718" spans="33:39" x14ac:dyDescent="0.2">
      <c r="AG8718"/>
      <c r="AM8718" s="11"/>
    </row>
    <row r="8719" spans="33:39" x14ac:dyDescent="0.2">
      <c r="AG8719"/>
      <c r="AM8719" s="11"/>
    </row>
    <row r="8720" spans="33:39" x14ac:dyDescent="0.2">
      <c r="AG8720"/>
      <c r="AM8720" s="11"/>
    </row>
    <row r="8721" spans="33:39" x14ac:dyDescent="0.2">
      <c r="AG8721"/>
      <c r="AM8721" s="11"/>
    </row>
    <row r="8722" spans="33:39" x14ac:dyDescent="0.2">
      <c r="AG8722"/>
      <c r="AM8722" s="11"/>
    </row>
    <row r="8723" spans="33:39" x14ac:dyDescent="0.2">
      <c r="AG8723"/>
      <c r="AM8723" s="11"/>
    </row>
    <row r="8724" spans="33:39" x14ac:dyDescent="0.2">
      <c r="AG8724"/>
      <c r="AM8724" s="11"/>
    </row>
    <row r="8725" spans="33:39" x14ac:dyDescent="0.2">
      <c r="AG8725"/>
      <c r="AM8725" s="11"/>
    </row>
    <row r="8726" spans="33:39" x14ac:dyDescent="0.2">
      <c r="AG8726"/>
      <c r="AM8726" s="11"/>
    </row>
    <row r="8727" spans="33:39" x14ac:dyDescent="0.2">
      <c r="AG8727"/>
      <c r="AM8727" s="11"/>
    </row>
    <row r="8728" spans="33:39" x14ac:dyDescent="0.2">
      <c r="AG8728"/>
      <c r="AM8728" s="11"/>
    </row>
    <row r="8729" spans="33:39" x14ac:dyDescent="0.2">
      <c r="AG8729"/>
      <c r="AM8729" s="11"/>
    </row>
    <row r="8730" spans="33:39" x14ac:dyDescent="0.2">
      <c r="AG8730"/>
      <c r="AM8730" s="11"/>
    </row>
    <row r="8731" spans="33:39" x14ac:dyDescent="0.2">
      <c r="AG8731"/>
      <c r="AM8731" s="11"/>
    </row>
    <row r="8732" spans="33:39" x14ac:dyDescent="0.2">
      <c r="AG8732"/>
      <c r="AM8732" s="11"/>
    </row>
    <row r="8733" spans="33:39" x14ac:dyDescent="0.2">
      <c r="AG8733"/>
      <c r="AM8733" s="11"/>
    </row>
    <row r="8734" spans="33:39" x14ac:dyDescent="0.2">
      <c r="AG8734"/>
      <c r="AM8734" s="11"/>
    </row>
    <row r="8735" spans="33:39" x14ac:dyDescent="0.2">
      <c r="AG8735"/>
      <c r="AM8735" s="11"/>
    </row>
    <row r="8736" spans="33:39" x14ac:dyDescent="0.2">
      <c r="AG8736"/>
      <c r="AM8736" s="11"/>
    </row>
    <row r="8737" spans="33:39" x14ac:dyDescent="0.2">
      <c r="AG8737"/>
      <c r="AM8737" s="11"/>
    </row>
    <row r="8738" spans="33:39" x14ac:dyDescent="0.2">
      <c r="AG8738"/>
      <c r="AM8738" s="11"/>
    </row>
    <row r="8739" spans="33:39" x14ac:dyDescent="0.2">
      <c r="AG8739"/>
      <c r="AM8739" s="11"/>
    </row>
    <row r="8740" spans="33:39" x14ac:dyDescent="0.2">
      <c r="AG8740"/>
      <c r="AM8740" s="11"/>
    </row>
    <row r="8741" spans="33:39" x14ac:dyDescent="0.2">
      <c r="AG8741"/>
      <c r="AM8741" s="11"/>
    </row>
    <row r="8742" spans="33:39" x14ac:dyDescent="0.2">
      <c r="AG8742"/>
      <c r="AM8742" s="11"/>
    </row>
    <row r="8743" spans="33:39" x14ac:dyDescent="0.2">
      <c r="AG8743"/>
      <c r="AM8743" s="11"/>
    </row>
    <row r="8744" spans="33:39" x14ac:dyDescent="0.2">
      <c r="AG8744"/>
      <c r="AM8744" s="11"/>
    </row>
    <row r="8745" spans="33:39" x14ac:dyDescent="0.2">
      <c r="AG8745"/>
      <c r="AM8745" s="11"/>
    </row>
    <row r="8746" spans="33:39" x14ac:dyDescent="0.2">
      <c r="AG8746"/>
      <c r="AM8746" s="11"/>
    </row>
    <row r="8747" spans="33:39" x14ac:dyDescent="0.2">
      <c r="AG8747"/>
      <c r="AM8747" s="11"/>
    </row>
    <row r="8748" spans="33:39" x14ac:dyDescent="0.2">
      <c r="AG8748"/>
      <c r="AM8748" s="11"/>
    </row>
    <row r="8749" spans="33:39" x14ac:dyDescent="0.2">
      <c r="AG8749"/>
      <c r="AM8749" s="11"/>
    </row>
    <row r="8750" spans="33:39" x14ac:dyDescent="0.2">
      <c r="AG8750"/>
      <c r="AM8750" s="11"/>
    </row>
    <row r="8751" spans="33:39" x14ac:dyDescent="0.2">
      <c r="AG8751"/>
      <c r="AM8751" s="11"/>
    </row>
    <row r="8752" spans="33:39" x14ac:dyDescent="0.2">
      <c r="AG8752"/>
      <c r="AM8752" s="11"/>
    </row>
    <row r="8753" spans="33:39" x14ac:dyDescent="0.2">
      <c r="AG8753"/>
      <c r="AM8753" s="11"/>
    </row>
    <row r="8754" spans="33:39" x14ac:dyDescent="0.2">
      <c r="AG8754"/>
      <c r="AM8754" s="11"/>
    </row>
    <row r="8755" spans="33:39" x14ac:dyDescent="0.2">
      <c r="AG8755"/>
      <c r="AM8755" s="11"/>
    </row>
    <row r="8756" spans="33:39" x14ac:dyDescent="0.2">
      <c r="AG8756"/>
      <c r="AM8756" s="11"/>
    </row>
    <row r="8757" spans="33:39" x14ac:dyDescent="0.2">
      <c r="AG8757"/>
      <c r="AM8757" s="11"/>
    </row>
    <row r="8758" spans="33:39" x14ac:dyDescent="0.2">
      <c r="AG8758"/>
      <c r="AM8758" s="11"/>
    </row>
    <row r="8759" spans="33:39" x14ac:dyDescent="0.2">
      <c r="AG8759"/>
      <c r="AM8759" s="11"/>
    </row>
    <row r="8760" spans="33:39" x14ac:dyDescent="0.2">
      <c r="AG8760"/>
      <c r="AM8760" s="11"/>
    </row>
    <row r="8761" spans="33:39" x14ac:dyDescent="0.2">
      <c r="AG8761"/>
      <c r="AM8761" s="11"/>
    </row>
    <row r="8762" spans="33:39" x14ac:dyDescent="0.2">
      <c r="AG8762"/>
      <c r="AM8762" s="11"/>
    </row>
    <row r="8763" spans="33:39" x14ac:dyDescent="0.2">
      <c r="AG8763"/>
      <c r="AM8763" s="11"/>
    </row>
    <row r="8764" spans="33:39" x14ac:dyDescent="0.2">
      <c r="AG8764"/>
      <c r="AM8764" s="11"/>
    </row>
    <row r="8765" spans="33:39" x14ac:dyDescent="0.2">
      <c r="AG8765"/>
      <c r="AM8765" s="11"/>
    </row>
    <row r="8766" spans="33:39" x14ac:dyDescent="0.2">
      <c r="AG8766"/>
      <c r="AM8766" s="11"/>
    </row>
    <row r="8767" spans="33:39" x14ac:dyDescent="0.2">
      <c r="AG8767"/>
      <c r="AM8767" s="11"/>
    </row>
    <row r="8768" spans="33:39" x14ac:dyDescent="0.2">
      <c r="AG8768"/>
      <c r="AM8768" s="11"/>
    </row>
    <row r="8769" spans="33:39" x14ac:dyDescent="0.2">
      <c r="AG8769"/>
      <c r="AM8769" s="11"/>
    </row>
    <row r="8770" spans="33:39" x14ac:dyDescent="0.2">
      <c r="AG8770"/>
      <c r="AM8770" s="11"/>
    </row>
    <row r="8771" spans="33:39" x14ac:dyDescent="0.2">
      <c r="AG8771"/>
      <c r="AM8771" s="11"/>
    </row>
    <row r="8772" spans="33:39" x14ac:dyDescent="0.2">
      <c r="AG8772"/>
      <c r="AM8772" s="11"/>
    </row>
    <row r="8773" spans="33:39" x14ac:dyDescent="0.2">
      <c r="AG8773"/>
      <c r="AM8773" s="11"/>
    </row>
    <row r="8774" spans="33:39" x14ac:dyDescent="0.2">
      <c r="AG8774"/>
      <c r="AM8774" s="11"/>
    </row>
    <row r="8775" spans="33:39" x14ac:dyDescent="0.2">
      <c r="AG8775"/>
      <c r="AM8775" s="11"/>
    </row>
    <row r="8776" spans="33:39" x14ac:dyDescent="0.2">
      <c r="AG8776"/>
      <c r="AM8776" s="11"/>
    </row>
    <row r="8777" spans="33:39" x14ac:dyDescent="0.2">
      <c r="AG8777"/>
      <c r="AM8777" s="11"/>
    </row>
    <row r="8778" spans="33:39" x14ac:dyDescent="0.2">
      <c r="AG8778"/>
      <c r="AM8778" s="11"/>
    </row>
    <row r="8779" spans="33:39" x14ac:dyDescent="0.2">
      <c r="AG8779"/>
      <c r="AM8779" s="11"/>
    </row>
    <row r="8780" spans="33:39" x14ac:dyDescent="0.2">
      <c r="AG8780"/>
      <c r="AM8780" s="11"/>
    </row>
    <row r="8781" spans="33:39" x14ac:dyDescent="0.2">
      <c r="AG8781"/>
      <c r="AM8781" s="11"/>
    </row>
    <row r="8782" spans="33:39" x14ac:dyDescent="0.2">
      <c r="AG8782"/>
      <c r="AM8782" s="11"/>
    </row>
    <row r="8783" spans="33:39" x14ac:dyDescent="0.2">
      <c r="AG8783"/>
      <c r="AM8783" s="11"/>
    </row>
    <row r="8784" spans="33:39" x14ac:dyDescent="0.2">
      <c r="AG8784"/>
      <c r="AM8784" s="11"/>
    </row>
    <row r="8785" spans="33:39" x14ac:dyDescent="0.2">
      <c r="AG8785"/>
      <c r="AM8785" s="11"/>
    </row>
    <row r="8786" spans="33:39" x14ac:dyDescent="0.2">
      <c r="AG8786"/>
      <c r="AM8786" s="11"/>
    </row>
    <row r="8787" spans="33:39" x14ac:dyDescent="0.2">
      <c r="AG8787"/>
      <c r="AM8787" s="11"/>
    </row>
    <row r="8788" spans="33:39" x14ac:dyDescent="0.2">
      <c r="AG8788"/>
      <c r="AM8788" s="11"/>
    </row>
    <row r="8789" spans="33:39" x14ac:dyDescent="0.2">
      <c r="AG8789"/>
      <c r="AM8789" s="11"/>
    </row>
    <row r="8790" spans="33:39" x14ac:dyDescent="0.2">
      <c r="AG8790"/>
      <c r="AM8790" s="11"/>
    </row>
    <row r="8791" spans="33:39" x14ac:dyDescent="0.2">
      <c r="AG8791"/>
      <c r="AM8791" s="11"/>
    </row>
    <row r="8792" spans="33:39" x14ac:dyDescent="0.2">
      <c r="AG8792"/>
      <c r="AM8792" s="11"/>
    </row>
    <row r="8793" spans="33:39" x14ac:dyDescent="0.2">
      <c r="AG8793"/>
      <c r="AM8793" s="11"/>
    </row>
    <row r="8794" spans="33:39" x14ac:dyDescent="0.2">
      <c r="AG8794"/>
      <c r="AM8794" s="11"/>
    </row>
    <row r="8795" spans="33:39" x14ac:dyDescent="0.2">
      <c r="AG8795"/>
      <c r="AM8795" s="11"/>
    </row>
    <row r="8796" spans="33:39" x14ac:dyDescent="0.2">
      <c r="AG8796"/>
      <c r="AM8796" s="11"/>
    </row>
    <row r="8797" spans="33:39" x14ac:dyDescent="0.2">
      <c r="AG8797"/>
      <c r="AM8797" s="11"/>
    </row>
    <row r="8798" spans="33:39" x14ac:dyDescent="0.2">
      <c r="AG8798"/>
      <c r="AM8798" s="11"/>
    </row>
    <row r="8799" spans="33:39" x14ac:dyDescent="0.2">
      <c r="AG8799"/>
      <c r="AM8799" s="11"/>
    </row>
    <row r="8800" spans="33:39" x14ac:dyDescent="0.2">
      <c r="AG8800"/>
      <c r="AM8800" s="11"/>
    </row>
    <row r="8801" spans="33:39" x14ac:dyDescent="0.2">
      <c r="AG8801"/>
      <c r="AM8801" s="11"/>
    </row>
    <row r="8802" spans="33:39" x14ac:dyDescent="0.2">
      <c r="AG8802"/>
      <c r="AM8802" s="11"/>
    </row>
    <row r="8803" spans="33:39" x14ac:dyDescent="0.2">
      <c r="AG8803"/>
      <c r="AM8803" s="11"/>
    </row>
    <row r="8804" spans="33:39" x14ac:dyDescent="0.2">
      <c r="AG8804"/>
      <c r="AM8804" s="11"/>
    </row>
    <row r="8805" spans="33:39" x14ac:dyDescent="0.2">
      <c r="AG8805"/>
      <c r="AM8805" s="11"/>
    </row>
    <row r="8806" spans="33:39" x14ac:dyDescent="0.2">
      <c r="AG8806"/>
      <c r="AM8806" s="11"/>
    </row>
    <row r="8807" spans="33:39" x14ac:dyDescent="0.2">
      <c r="AG8807"/>
      <c r="AM8807" s="11"/>
    </row>
    <row r="8808" spans="33:39" x14ac:dyDescent="0.2">
      <c r="AG8808"/>
      <c r="AM8808" s="11"/>
    </row>
    <row r="8809" spans="33:39" x14ac:dyDescent="0.2">
      <c r="AG8809"/>
      <c r="AM8809" s="11"/>
    </row>
    <row r="8810" spans="33:39" x14ac:dyDescent="0.2">
      <c r="AG8810"/>
      <c r="AM8810" s="11"/>
    </row>
    <row r="8811" spans="33:39" x14ac:dyDescent="0.2">
      <c r="AG8811"/>
      <c r="AM8811" s="11"/>
    </row>
    <row r="8812" spans="33:39" x14ac:dyDescent="0.2">
      <c r="AG8812"/>
      <c r="AM8812" s="11"/>
    </row>
    <row r="8813" spans="33:39" x14ac:dyDescent="0.2">
      <c r="AG8813"/>
      <c r="AM8813" s="11"/>
    </row>
    <row r="8814" spans="33:39" x14ac:dyDescent="0.2">
      <c r="AG8814"/>
      <c r="AM8814" s="11"/>
    </row>
    <row r="8815" spans="33:39" x14ac:dyDescent="0.2">
      <c r="AG8815"/>
      <c r="AM8815" s="11"/>
    </row>
    <row r="8816" spans="33:39" x14ac:dyDescent="0.2">
      <c r="AG8816"/>
      <c r="AM8816" s="11"/>
    </row>
    <row r="8817" spans="33:39" x14ac:dyDescent="0.2">
      <c r="AG8817"/>
      <c r="AM8817" s="11"/>
    </row>
    <row r="8818" spans="33:39" x14ac:dyDescent="0.2">
      <c r="AG8818"/>
      <c r="AM8818" s="11"/>
    </row>
    <row r="8819" spans="33:39" x14ac:dyDescent="0.2">
      <c r="AG8819"/>
      <c r="AM8819" s="11"/>
    </row>
    <row r="8820" spans="33:39" x14ac:dyDescent="0.2">
      <c r="AG8820"/>
      <c r="AM8820" s="11"/>
    </row>
    <row r="8821" spans="33:39" x14ac:dyDescent="0.2">
      <c r="AG8821"/>
      <c r="AM8821" s="11"/>
    </row>
    <row r="8822" spans="33:39" x14ac:dyDescent="0.2">
      <c r="AG8822"/>
      <c r="AM8822" s="11"/>
    </row>
    <row r="8823" spans="33:39" x14ac:dyDescent="0.2">
      <c r="AG8823"/>
      <c r="AM8823" s="11"/>
    </row>
    <row r="8824" spans="33:39" x14ac:dyDescent="0.2">
      <c r="AG8824"/>
      <c r="AM8824" s="11"/>
    </row>
    <row r="8825" spans="33:39" x14ac:dyDescent="0.2">
      <c r="AG8825"/>
      <c r="AM8825" s="11"/>
    </row>
    <row r="8826" spans="33:39" x14ac:dyDescent="0.2">
      <c r="AG8826"/>
      <c r="AM8826" s="11"/>
    </row>
    <row r="8827" spans="33:39" x14ac:dyDescent="0.2">
      <c r="AG8827"/>
      <c r="AM8827" s="11"/>
    </row>
    <row r="8828" spans="33:39" x14ac:dyDescent="0.2">
      <c r="AG8828"/>
      <c r="AM8828" s="11"/>
    </row>
    <row r="8829" spans="33:39" x14ac:dyDescent="0.2">
      <c r="AG8829"/>
      <c r="AM8829" s="11"/>
    </row>
    <row r="8830" spans="33:39" x14ac:dyDescent="0.2">
      <c r="AG8830"/>
      <c r="AM8830" s="11"/>
    </row>
    <row r="8831" spans="33:39" x14ac:dyDescent="0.2">
      <c r="AG8831"/>
      <c r="AM8831" s="11"/>
    </row>
    <row r="8832" spans="33:39" x14ac:dyDescent="0.2">
      <c r="AG8832"/>
      <c r="AM8832" s="11"/>
    </row>
    <row r="8833" spans="33:39" x14ac:dyDescent="0.2">
      <c r="AG8833"/>
      <c r="AM8833" s="11"/>
    </row>
    <row r="8834" spans="33:39" x14ac:dyDescent="0.2">
      <c r="AG8834"/>
      <c r="AM8834" s="11"/>
    </row>
    <row r="8835" spans="33:39" x14ac:dyDescent="0.2">
      <c r="AG8835"/>
      <c r="AM8835" s="11"/>
    </row>
    <row r="8836" spans="33:39" x14ac:dyDescent="0.2">
      <c r="AG8836"/>
      <c r="AM8836" s="11"/>
    </row>
    <row r="8837" spans="33:39" x14ac:dyDescent="0.2">
      <c r="AG8837"/>
      <c r="AM8837" s="11"/>
    </row>
    <row r="8838" spans="33:39" x14ac:dyDescent="0.2">
      <c r="AG8838"/>
      <c r="AM8838" s="11"/>
    </row>
    <row r="8839" spans="33:39" x14ac:dyDescent="0.2">
      <c r="AG8839"/>
      <c r="AM8839" s="11"/>
    </row>
    <row r="8840" spans="33:39" x14ac:dyDescent="0.2">
      <c r="AG8840"/>
      <c r="AM8840" s="11"/>
    </row>
    <row r="8841" spans="33:39" x14ac:dyDescent="0.2">
      <c r="AG8841"/>
      <c r="AM8841" s="11"/>
    </row>
    <row r="8842" spans="33:39" x14ac:dyDescent="0.2">
      <c r="AG8842"/>
      <c r="AM8842" s="11"/>
    </row>
    <row r="8843" spans="33:39" x14ac:dyDescent="0.2">
      <c r="AG8843"/>
      <c r="AM8843" s="11"/>
    </row>
    <row r="8844" spans="33:39" x14ac:dyDescent="0.2">
      <c r="AG8844"/>
      <c r="AM8844" s="11"/>
    </row>
    <row r="8845" spans="33:39" x14ac:dyDescent="0.2">
      <c r="AG8845"/>
      <c r="AM8845" s="11"/>
    </row>
    <row r="8846" spans="33:39" x14ac:dyDescent="0.2">
      <c r="AG8846"/>
      <c r="AM8846" s="11"/>
    </row>
    <row r="8847" spans="33:39" x14ac:dyDescent="0.2">
      <c r="AG8847"/>
      <c r="AM8847" s="11"/>
    </row>
    <row r="8848" spans="33:39" x14ac:dyDescent="0.2">
      <c r="AG8848"/>
      <c r="AM8848" s="11"/>
    </row>
    <row r="8849" spans="33:39" x14ac:dyDescent="0.2">
      <c r="AG8849"/>
      <c r="AM8849" s="11"/>
    </row>
    <row r="8850" spans="33:39" x14ac:dyDescent="0.2">
      <c r="AG8850"/>
      <c r="AM8850" s="11"/>
    </row>
    <row r="8851" spans="33:39" x14ac:dyDescent="0.2">
      <c r="AG8851"/>
      <c r="AM8851" s="11"/>
    </row>
    <row r="8852" spans="33:39" x14ac:dyDescent="0.2">
      <c r="AG8852"/>
      <c r="AM8852" s="11"/>
    </row>
    <row r="8853" spans="33:39" x14ac:dyDescent="0.2">
      <c r="AG8853"/>
      <c r="AM8853" s="11"/>
    </row>
    <row r="8854" spans="33:39" x14ac:dyDescent="0.2">
      <c r="AG8854"/>
      <c r="AM8854" s="11"/>
    </row>
    <row r="8855" spans="33:39" x14ac:dyDescent="0.2">
      <c r="AG8855"/>
      <c r="AM8855" s="11"/>
    </row>
    <row r="8856" spans="33:39" x14ac:dyDescent="0.2">
      <c r="AG8856"/>
      <c r="AM8856" s="11"/>
    </row>
    <row r="8857" spans="33:39" x14ac:dyDescent="0.2">
      <c r="AG8857"/>
      <c r="AM8857" s="11"/>
    </row>
    <row r="8858" spans="33:39" x14ac:dyDescent="0.2">
      <c r="AG8858"/>
      <c r="AM8858" s="11"/>
    </row>
    <row r="8859" spans="33:39" x14ac:dyDescent="0.2">
      <c r="AG8859"/>
      <c r="AM8859" s="11"/>
    </row>
    <row r="8860" spans="33:39" x14ac:dyDescent="0.2">
      <c r="AG8860"/>
      <c r="AM8860" s="11"/>
    </row>
    <row r="8861" spans="33:39" x14ac:dyDescent="0.2">
      <c r="AG8861"/>
      <c r="AM8861" s="11"/>
    </row>
    <row r="8862" spans="33:39" x14ac:dyDescent="0.2">
      <c r="AG8862"/>
      <c r="AM8862" s="11"/>
    </row>
    <row r="8863" spans="33:39" x14ac:dyDescent="0.2">
      <c r="AG8863"/>
      <c r="AM8863" s="11"/>
    </row>
    <row r="8864" spans="33:39" x14ac:dyDescent="0.2">
      <c r="AG8864"/>
      <c r="AM8864" s="11"/>
    </row>
    <row r="8865" spans="33:39" x14ac:dyDescent="0.2">
      <c r="AG8865"/>
      <c r="AM8865" s="11"/>
    </row>
    <row r="8866" spans="33:39" x14ac:dyDescent="0.2">
      <c r="AG8866"/>
      <c r="AM8866" s="11"/>
    </row>
    <row r="8867" spans="33:39" x14ac:dyDescent="0.2">
      <c r="AG8867"/>
      <c r="AM8867" s="11"/>
    </row>
    <row r="8868" spans="33:39" x14ac:dyDescent="0.2">
      <c r="AG8868"/>
      <c r="AM8868" s="11"/>
    </row>
    <row r="8869" spans="33:39" x14ac:dyDescent="0.2">
      <c r="AG8869"/>
      <c r="AM8869" s="11"/>
    </row>
    <row r="8870" spans="33:39" x14ac:dyDescent="0.2">
      <c r="AG8870"/>
      <c r="AM8870" s="11"/>
    </row>
    <row r="8871" spans="33:39" x14ac:dyDescent="0.2">
      <c r="AG8871"/>
      <c r="AM8871" s="11"/>
    </row>
    <row r="8872" spans="33:39" x14ac:dyDescent="0.2">
      <c r="AG8872"/>
      <c r="AM8872" s="11"/>
    </row>
    <row r="8873" spans="33:39" x14ac:dyDescent="0.2">
      <c r="AG8873"/>
      <c r="AM8873" s="11"/>
    </row>
    <row r="8874" spans="33:39" x14ac:dyDescent="0.2">
      <c r="AG8874"/>
      <c r="AM8874" s="11"/>
    </row>
    <row r="8875" spans="33:39" x14ac:dyDescent="0.2">
      <c r="AG8875"/>
      <c r="AM8875" s="11"/>
    </row>
    <row r="8876" spans="33:39" x14ac:dyDescent="0.2">
      <c r="AG8876"/>
      <c r="AM8876" s="11"/>
    </row>
    <row r="8877" spans="33:39" x14ac:dyDescent="0.2">
      <c r="AG8877"/>
      <c r="AM8877" s="11"/>
    </row>
    <row r="8878" spans="33:39" x14ac:dyDescent="0.2">
      <c r="AG8878"/>
      <c r="AM8878" s="11"/>
    </row>
    <row r="8879" spans="33:39" x14ac:dyDescent="0.2">
      <c r="AG8879"/>
      <c r="AM8879" s="11"/>
    </row>
    <row r="8880" spans="33:39" x14ac:dyDescent="0.2">
      <c r="AG8880"/>
      <c r="AM8880" s="11"/>
    </row>
    <row r="8881" spans="33:39" x14ac:dyDescent="0.2">
      <c r="AG8881"/>
      <c r="AM8881" s="11"/>
    </row>
    <row r="8882" spans="33:39" x14ac:dyDescent="0.2">
      <c r="AG8882"/>
      <c r="AM8882" s="11"/>
    </row>
    <row r="8883" spans="33:39" x14ac:dyDescent="0.2">
      <c r="AG8883"/>
      <c r="AM8883" s="11"/>
    </row>
    <row r="8884" spans="33:39" x14ac:dyDescent="0.2">
      <c r="AG8884"/>
      <c r="AM8884" s="11"/>
    </row>
    <row r="8885" spans="33:39" x14ac:dyDescent="0.2">
      <c r="AG8885"/>
      <c r="AM8885" s="11"/>
    </row>
    <row r="8886" spans="33:39" x14ac:dyDescent="0.2">
      <c r="AG8886"/>
      <c r="AM8886" s="11"/>
    </row>
    <row r="8887" spans="33:39" x14ac:dyDescent="0.2">
      <c r="AG8887"/>
      <c r="AM8887" s="11"/>
    </row>
    <row r="8888" spans="33:39" x14ac:dyDescent="0.2">
      <c r="AG8888"/>
      <c r="AM8888" s="11"/>
    </row>
    <row r="8889" spans="33:39" x14ac:dyDescent="0.2">
      <c r="AG8889"/>
      <c r="AM8889" s="11"/>
    </row>
    <row r="8890" spans="33:39" x14ac:dyDescent="0.2">
      <c r="AG8890"/>
      <c r="AM8890" s="11"/>
    </row>
    <row r="8891" spans="33:39" x14ac:dyDescent="0.2">
      <c r="AG8891"/>
      <c r="AM8891" s="11"/>
    </row>
    <row r="8892" spans="33:39" x14ac:dyDescent="0.2">
      <c r="AG8892"/>
      <c r="AM8892" s="11"/>
    </row>
    <row r="8893" spans="33:39" x14ac:dyDescent="0.2">
      <c r="AG8893"/>
      <c r="AM8893" s="11"/>
    </row>
    <row r="8894" spans="33:39" x14ac:dyDescent="0.2">
      <c r="AG8894"/>
      <c r="AM8894" s="11"/>
    </row>
    <row r="8895" spans="33:39" x14ac:dyDescent="0.2">
      <c r="AG8895"/>
      <c r="AM8895" s="11"/>
    </row>
    <row r="8896" spans="33:39" x14ac:dyDescent="0.2">
      <c r="AG8896"/>
      <c r="AM8896" s="11"/>
    </row>
    <row r="8897" spans="33:39" x14ac:dyDescent="0.2">
      <c r="AG8897"/>
      <c r="AM8897" s="11"/>
    </row>
    <row r="8898" spans="33:39" x14ac:dyDescent="0.2">
      <c r="AG8898"/>
      <c r="AM8898" s="11"/>
    </row>
    <row r="8899" spans="33:39" x14ac:dyDescent="0.2">
      <c r="AG8899"/>
      <c r="AM8899" s="11"/>
    </row>
    <row r="8900" spans="33:39" x14ac:dyDescent="0.2">
      <c r="AG8900"/>
      <c r="AM8900" s="11"/>
    </row>
    <row r="8901" spans="33:39" x14ac:dyDescent="0.2">
      <c r="AG8901"/>
      <c r="AM8901" s="11"/>
    </row>
    <row r="8902" spans="33:39" x14ac:dyDescent="0.2">
      <c r="AG8902"/>
      <c r="AM8902" s="11"/>
    </row>
    <row r="8903" spans="33:39" x14ac:dyDescent="0.2">
      <c r="AG8903"/>
      <c r="AM8903" s="11"/>
    </row>
    <row r="8904" spans="33:39" x14ac:dyDescent="0.2">
      <c r="AG8904"/>
      <c r="AM8904" s="11"/>
    </row>
    <row r="8905" spans="33:39" x14ac:dyDescent="0.2">
      <c r="AG8905"/>
      <c r="AM8905" s="11"/>
    </row>
    <row r="8906" spans="33:39" x14ac:dyDescent="0.2">
      <c r="AG8906"/>
      <c r="AM8906" s="11"/>
    </row>
    <row r="8907" spans="33:39" x14ac:dyDescent="0.2">
      <c r="AG8907"/>
      <c r="AM8907" s="11"/>
    </row>
    <row r="8908" spans="33:39" x14ac:dyDescent="0.2">
      <c r="AG8908"/>
      <c r="AM8908" s="11"/>
    </row>
    <row r="8909" spans="33:39" x14ac:dyDescent="0.2">
      <c r="AG8909"/>
      <c r="AM8909" s="11"/>
    </row>
    <row r="8910" spans="33:39" x14ac:dyDescent="0.2">
      <c r="AG8910"/>
      <c r="AM8910" s="11"/>
    </row>
    <row r="8911" spans="33:39" x14ac:dyDescent="0.2">
      <c r="AG8911"/>
      <c r="AM8911" s="11"/>
    </row>
    <row r="8912" spans="33:39" x14ac:dyDescent="0.2">
      <c r="AG8912"/>
      <c r="AM8912" s="11"/>
    </row>
    <row r="8913" spans="33:39" x14ac:dyDescent="0.2">
      <c r="AG8913"/>
      <c r="AM8913" s="11"/>
    </row>
    <row r="8914" spans="33:39" x14ac:dyDescent="0.2">
      <c r="AG8914"/>
      <c r="AM8914" s="11"/>
    </row>
    <row r="8915" spans="33:39" x14ac:dyDescent="0.2">
      <c r="AG8915"/>
      <c r="AM8915" s="11"/>
    </row>
    <row r="8916" spans="33:39" x14ac:dyDescent="0.2">
      <c r="AG8916"/>
      <c r="AM8916" s="11"/>
    </row>
    <row r="8917" spans="33:39" x14ac:dyDescent="0.2">
      <c r="AG8917"/>
      <c r="AM8917" s="11"/>
    </row>
    <row r="8918" spans="33:39" x14ac:dyDescent="0.2">
      <c r="AG8918"/>
      <c r="AM8918" s="11"/>
    </row>
    <row r="8919" spans="33:39" x14ac:dyDescent="0.2">
      <c r="AG8919"/>
      <c r="AM8919" s="11"/>
    </row>
    <row r="8920" spans="33:39" x14ac:dyDescent="0.2">
      <c r="AG8920"/>
      <c r="AM8920" s="11"/>
    </row>
    <row r="8921" spans="33:39" x14ac:dyDescent="0.2">
      <c r="AG8921"/>
      <c r="AM8921" s="11"/>
    </row>
    <row r="8922" spans="33:39" x14ac:dyDescent="0.2">
      <c r="AG8922"/>
      <c r="AM8922" s="11"/>
    </row>
    <row r="8923" spans="33:39" x14ac:dyDescent="0.2">
      <c r="AG8923"/>
      <c r="AM8923" s="11"/>
    </row>
    <row r="8924" spans="33:39" x14ac:dyDescent="0.2">
      <c r="AG8924"/>
      <c r="AM8924" s="11"/>
    </row>
    <row r="8925" spans="33:39" x14ac:dyDescent="0.2">
      <c r="AG8925"/>
      <c r="AM8925" s="11"/>
    </row>
    <row r="8926" spans="33:39" x14ac:dyDescent="0.2">
      <c r="AG8926"/>
      <c r="AM8926" s="11"/>
    </row>
    <row r="8927" spans="33:39" x14ac:dyDescent="0.2">
      <c r="AG8927"/>
      <c r="AM8927" s="11"/>
    </row>
    <row r="8928" spans="33:39" x14ac:dyDescent="0.2">
      <c r="AG8928"/>
      <c r="AM8928" s="11"/>
    </row>
    <row r="8929" spans="33:39" x14ac:dyDescent="0.2">
      <c r="AG8929"/>
      <c r="AM8929" s="11"/>
    </row>
    <row r="8930" spans="33:39" x14ac:dyDescent="0.2">
      <c r="AG8930"/>
      <c r="AM8930" s="11"/>
    </row>
    <row r="8931" spans="33:39" x14ac:dyDescent="0.2">
      <c r="AG8931"/>
      <c r="AM8931" s="11"/>
    </row>
    <row r="8932" spans="33:39" x14ac:dyDescent="0.2">
      <c r="AG8932"/>
      <c r="AM8932" s="11"/>
    </row>
    <row r="8933" spans="33:39" x14ac:dyDescent="0.2">
      <c r="AG8933"/>
      <c r="AM8933" s="11"/>
    </row>
    <row r="8934" spans="33:39" x14ac:dyDescent="0.2">
      <c r="AG8934"/>
      <c r="AM8934" s="11"/>
    </row>
    <row r="8935" spans="33:39" x14ac:dyDescent="0.2">
      <c r="AG8935"/>
      <c r="AM8935" s="11"/>
    </row>
    <row r="8936" spans="33:39" x14ac:dyDescent="0.2">
      <c r="AG8936"/>
      <c r="AM8936" s="11"/>
    </row>
    <row r="8937" spans="33:39" x14ac:dyDescent="0.2">
      <c r="AG8937"/>
      <c r="AM8937" s="11"/>
    </row>
    <row r="8938" spans="33:39" x14ac:dyDescent="0.2">
      <c r="AG8938"/>
      <c r="AM8938" s="11"/>
    </row>
    <row r="8939" spans="33:39" x14ac:dyDescent="0.2">
      <c r="AG8939"/>
      <c r="AM8939" s="11"/>
    </row>
    <row r="8940" spans="33:39" x14ac:dyDescent="0.2">
      <c r="AG8940"/>
      <c r="AM8940" s="11"/>
    </row>
    <row r="8941" spans="33:39" x14ac:dyDescent="0.2">
      <c r="AG8941"/>
      <c r="AM8941" s="11"/>
    </row>
    <row r="8942" spans="33:39" x14ac:dyDescent="0.2">
      <c r="AG8942"/>
      <c r="AM8942" s="11"/>
    </row>
    <row r="8943" spans="33:39" x14ac:dyDescent="0.2">
      <c r="AG8943"/>
      <c r="AM8943" s="11"/>
    </row>
    <row r="8944" spans="33:39" x14ac:dyDescent="0.2">
      <c r="AG8944"/>
      <c r="AM8944" s="11"/>
    </row>
    <row r="8945" spans="33:39" x14ac:dyDescent="0.2">
      <c r="AG8945"/>
      <c r="AM8945" s="11"/>
    </row>
    <row r="8946" spans="33:39" x14ac:dyDescent="0.2">
      <c r="AG8946"/>
      <c r="AM8946" s="11"/>
    </row>
    <row r="8947" spans="33:39" x14ac:dyDescent="0.2">
      <c r="AG8947"/>
      <c r="AM8947" s="11"/>
    </row>
    <row r="8948" spans="33:39" x14ac:dyDescent="0.2">
      <c r="AG8948"/>
      <c r="AM8948" s="11"/>
    </row>
    <row r="8949" spans="33:39" x14ac:dyDescent="0.2">
      <c r="AG8949"/>
      <c r="AM8949" s="11"/>
    </row>
    <row r="8950" spans="33:39" x14ac:dyDescent="0.2">
      <c r="AG8950"/>
      <c r="AM8950" s="11"/>
    </row>
    <row r="8951" spans="33:39" x14ac:dyDescent="0.2">
      <c r="AG8951"/>
      <c r="AM8951" s="11"/>
    </row>
    <row r="8952" spans="33:39" x14ac:dyDescent="0.2">
      <c r="AG8952"/>
      <c r="AM8952" s="11"/>
    </row>
    <row r="8953" spans="33:39" x14ac:dyDescent="0.2">
      <c r="AG8953"/>
      <c r="AM8953" s="11"/>
    </row>
    <row r="8954" spans="33:39" x14ac:dyDescent="0.2">
      <c r="AG8954"/>
      <c r="AM8954" s="11"/>
    </row>
    <row r="8955" spans="33:39" x14ac:dyDescent="0.2">
      <c r="AG8955"/>
      <c r="AM8955" s="11"/>
    </row>
    <row r="8956" spans="33:39" x14ac:dyDescent="0.2">
      <c r="AG8956"/>
      <c r="AM8956" s="11"/>
    </row>
    <row r="8957" spans="33:39" x14ac:dyDescent="0.2">
      <c r="AG8957"/>
      <c r="AM8957" s="11"/>
    </row>
    <row r="8958" spans="33:39" x14ac:dyDescent="0.2">
      <c r="AG8958"/>
      <c r="AM8958" s="11"/>
    </row>
    <row r="8959" spans="33:39" x14ac:dyDescent="0.2">
      <c r="AG8959"/>
      <c r="AM8959" s="11"/>
    </row>
    <row r="8960" spans="33:39" x14ac:dyDescent="0.2">
      <c r="AG8960"/>
      <c r="AM8960" s="11"/>
    </row>
    <row r="8961" spans="33:39" x14ac:dyDescent="0.2">
      <c r="AG8961"/>
      <c r="AM8961" s="11"/>
    </row>
    <row r="8962" spans="33:39" x14ac:dyDescent="0.2">
      <c r="AG8962"/>
      <c r="AM8962" s="11"/>
    </row>
    <row r="8963" spans="33:39" x14ac:dyDescent="0.2">
      <c r="AG8963"/>
      <c r="AM8963" s="11"/>
    </row>
    <row r="8964" spans="33:39" x14ac:dyDescent="0.2">
      <c r="AG8964"/>
      <c r="AM8964" s="11"/>
    </row>
    <row r="8965" spans="33:39" x14ac:dyDescent="0.2">
      <c r="AG8965"/>
      <c r="AM8965" s="11"/>
    </row>
    <row r="8966" spans="33:39" x14ac:dyDescent="0.2">
      <c r="AG8966"/>
      <c r="AM8966" s="11"/>
    </row>
    <row r="8967" spans="33:39" x14ac:dyDescent="0.2">
      <c r="AG8967"/>
      <c r="AM8967" s="11"/>
    </row>
    <row r="8968" spans="33:39" x14ac:dyDescent="0.2">
      <c r="AG8968"/>
      <c r="AM8968" s="11"/>
    </row>
    <row r="8969" spans="33:39" x14ac:dyDescent="0.2">
      <c r="AG8969"/>
      <c r="AM8969" s="11"/>
    </row>
    <row r="8970" spans="33:39" x14ac:dyDescent="0.2">
      <c r="AG8970"/>
      <c r="AM8970" s="11"/>
    </row>
    <row r="8971" spans="33:39" x14ac:dyDescent="0.2">
      <c r="AG8971"/>
      <c r="AM8971" s="11"/>
    </row>
    <row r="8972" spans="33:39" x14ac:dyDescent="0.2">
      <c r="AG8972"/>
      <c r="AM8972" s="11"/>
    </row>
    <row r="8973" spans="33:39" x14ac:dyDescent="0.2">
      <c r="AG8973"/>
      <c r="AM8973" s="11"/>
    </row>
    <row r="8974" spans="33:39" x14ac:dyDescent="0.2">
      <c r="AG8974"/>
      <c r="AM8974" s="11"/>
    </row>
    <row r="8975" spans="33:39" x14ac:dyDescent="0.2">
      <c r="AG8975"/>
      <c r="AM8975" s="11"/>
    </row>
    <row r="8976" spans="33:39" x14ac:dyDescent="0.2">
      <c r="AG8976"/>
      <c r="AM8976" s="11"/>
    </row>
    <row r="8977" spans="33:39" x14ac:dyDescent="0.2">
      <c r="AG8977"/>
      <c r="AM8977" s="11"/>
    </row>
    <row r="8978" spans="33:39" x14ac:dyDescent="0.2">
      <c r="AG8978"/>
      <c r="AM8978" s="11"/>
    </row>
    <row r="8979" spans="33:39" x14ac:dyDescent="0.2">
      <c r="AG8979"/>
      <c r="AM8979" s="11"/>
    </row>
    <row r="8980" spans="33:39" x14ac:dyDescent="0.2">
      <c r="AG8980"/>
      <c r="AM8980" s="11"/>
    </row>
    <row r="8981" spans="33:39" x14ac:dyDescent="0.2">
      <c r="AG8981"/>
      <c r="AM8981" s="11"/>
    </row>
    <row r="8982" spans="33:39" x14ac:dyDescent="0.2">
      <c r="AG8982"/>
      <c r="AM8982" s="11"/>
    </row>
    <row r="8983" spans="33:39" x14ac:dyDescent="0.2">
      <c r="AG8983"/>
      <c r="AM8983" s="11"/>
    </row>
    <row r="8984" spans="33:39" x14ac:dyDescent="0.2">
      <c r="AG8984"/>
      <c r="AM8984" s="11"/>
    </row>
    <row r="8985" spans="33:39" x14ac:dyDescent="0.2">
      <c r="AG8985"/>
      <c r="AM8985" s="11"/>
    </row>
    <row r="8986" spans="33:39" x14ac:dyDescent="0.2">
      <c r="AG8986"/>
      <c r="AM8986" s="11"/>
    </row>
    <row r="8987" spans="33:39" x14ac:dyDescent="0.2">
      <c r="AG8987"/>
      <c r="AM8987" s="11"/>
    </row>
    <row r="8988" spans="33:39" x14ac:dyDescent="0.2">
      <c r="AG8988"/>
      <c r="AM8988" s="11"/>
    </row>
    <row r="8989" spans="33:39" x14ac:dyDescent="0.2">
      <c r="AG8989"/>
      <c r="AM8989" s="11"/>
    </row>
    <row r="8990" spans="33:39" x14ac:dyDescent="0.2">
      <c r="AG8990"/>
      <c r="AM8990" s="11"/>
    </row>
    <row r="8991" spans="33:39" x14ac:dyDescent="0.2">
      <c r="AG8991"/>
      <c r="AM8991" s="11"/>
    </row>
    <row r="8992" spans="33:39" x14ac:dyDescent="0.2">
      <c r="AG8992"/>
      <c r="AM8992" s="11"/>
    </row>
    <row r="8993" spans="33:39" x14ac:dyDescent="0.2">
      <c r="AG8993"/>
      <c r="AM8993" s="11"/>
    </row>
    <row r="8994" spans="33:39" x14ac:dyDescent="0.2">
      <c r="AG8994"/>
      <c r="AM8994" s="11"/>
    </row>
    <row r="8995" spans="33:39" x14ac:dyDescent="0.2">
      <c r="AG8995"/>
      <c r="AM8995" s="11"/>
    </row>
    <row r="8996" spans="33:39" x14ac:dyDescent="0.2">
      <c r="AG8996"/>
      <c r="AM8996" s="11"/>
    </row>
    <row r="8997" spans="33:39" x14ac:dyDescent="0.2">
      <c r="AG8997"/>
      <c r="AM8997" s="11"/>
    </row>
    <row r="8998" spans="33:39" x14ac:dyDescent="0.2">
      <c r="AG8998"/>
      <c r="AM8998" s="11"/>
    </row>
    <row r="8999" spans="33:39" x14ac:dyDescent="0.2">
      <c r="AG8999"/>
      <c r="AM8999" s="11"/>
    </row>
    <row r="9000" spans="33:39" x14ac:dyDescent="0.2">
      <c r="AG9000"/>
      <c r="AM9000" s="11"/>
    </row>
    <row r="9001" spans="33:39" x14ac:dyDescent="0.2">
      <c r="AG9001"/>
      <c r="AM9001" s="11"/>
    </row>
    <row r="9002" spans="33:39" x14ac:dyDescent="0.2">
      <c r="AG9002"/>
      <c r="AM9002" s="11"/>
    </row>
    <row r="9003" spans="33:39" x14ac:dyDescent="0.2">
      <c r="AG9003"/>
      <c r="AM9003" s="11"/>
    </row>
    <row r="9004" spans="33:39" x14ac:dyDescent="0.2">
      <c r="AG9004"/>
      <c r="AM9004" s="11"/>
    </row>
    <row r="9005" spans="33:39" x14ac:dyDescent="0.2">
      <c r="AG9005"/>
      <c r="AM9005" s="11"/>
    </row>
    <row r="9006" spans="33:39" x14ac:dyDescent="0.2">
      <c r="AG9006"/>
      <c r="AM9006" s="11"/>
    </row>
    <row r="9007" spans="33:39" x14ac:dyDescent="0.2">
      <c r="AG9007"/>
      <c r="AM9007" s="11"/>
    </row>
    <row r="9008" spans="33:39" x14ac:dyDescent="0.2">
      <c r="AG9008"/>
      <c r="AM9008" s="11"/>
    </row>
    <row r="9009" spans="33:39" x14ac:dyDescent="0.2">
      <c r="AG9009"/>
      <c r="AM9009" s="11"/>
    </row>
    <row r="9010" spans="33:39" x14ac:dyDescent="0.2">
      <c r="AG9010"/>
      <c r="AM9010" s="11"/>
    </row>
    <row r="9011" spans="33:39" x14ac:dyDescent="0.2">
      <c r="AG9011"/>
      <c r="AM9011" s="11"/>
    </row>
    <row r="9012" spans="33:39" x14ac:dyDescent="0.2">
      <c r="AG9012"/>
      <c r="AM9012" s="11"/>
    </row>
    <row r="9013" spans="33:39" x14ac:dyDescent="0.2">
      <c r="AG9013"/>
      <c r="AM9013" s="11"/>
    </row>
    <row r="9014" spans="33:39" x14ac:dyDescent="0.2">
      <c r="AG9014"/>
      <c r="AM9014" s="11"/>
    </row>
    <row r="9015" spans="33:39" x14ac:dyDescent="0.2">
      <c r="AG9015"/>
      <c r="AM9015" s="11"/>
    </row>
    <row r="9016" spans="33:39" x14ac:dyDescent="0.2">
      <c r="AG9016"/>
      <c r="AM9016" s="11"/>
    </row>
    <row r="9017" spans="33:39" x14ac:dyDescent="0.2">
      <c r="AG9017"/>
      <c r="AM9017" s="11"/>
    </row>
    <row r="9018" spans="33:39" x14ac:dyDescent="0.2">
      <c r="AG9018"/>
      <c r="AM9018" s="11"/>
    </row>
    <row r="9019" spans="33:39" x14ac:dyDescent="0.2">
      <c r="AG9019"/>
      <c r="AM9019" s="11"/>
    </row>
    <row r="9020" spans="33:39" x14ac:dyDescent="0.2">
      <c r="AG9020"/>
      <c r="AM9020" s="11"/>
    </row>
    <row r="9021" spans="33:39" x14ac:dyDescent="0.2">
      <c r="AG9021"/>
      <c r="AM9021" s="11"/>
    </row>
    <row r="9022" spans="33:39" x14ac:dyDescent="0.2">
      <c r="AG9022"/>
      <c r="AM9022" s="11"/>
    </row>
    <row r="9023" spans="33:39" x14ac:dyDescent="0.2">
      <c r="AG9023"/>
      <c r="AM9023" s="11"/>
    </row>
    <row r="9024" spans="33:39" x14ac:dyDescent="0.2">
      <c r="AG9024"/>
      <c r="AM9024" s="11"/>
    </row>
    <row r="9025" spans="33:39" x14ac:dyDescent="0.2">
      <c r="AG9025"/>
      <c r="AM9025" s="11"/>
    </row>
    <row r="9026" spans="33:39" x14ac:dyDescent="0.2">
      <c r="AG9026"/>
      <c r="AM9026" s="11"/>
    </row>
    <row r="9027" spans="33:39" x14ac:dyDescent="0.2">
      <c r="AG9027"/>
      <c r="AM9027" s="11"/>
    </row>
    <row r="9028" spans="33:39" x14ac:dyDescent="0.2">
      <c r="AG9028"/>
      <c r="AM9028" s="11"/>
    </row>
    <row r="9029" spans="33:39" x14ac:dyDescent="0.2">
      <c r="AG9029"/>
      <c r="AM9029" s="11"/>
    </row>
    <row r="9030" spans="33:39" x14ac:dyDescent="0.2">
      <c r="AG9030"/>
      <c r="AM9030" s="11"/>
    </row>
    <row r="9031" spans="33:39" x14ac:dyDescent="0.2">
      <c r="AG9031"/>
      <c r="AM9031" s="11"/>
    </row>
    <row r="9032" spans="33:39" x14ac:dyDescent="0.2">
      <c r="AG9032"/>
      <c r="AM9032" s="11"/>
    </row>
    <row r="9033" spans="33:39" x14ac:dyDescent="0.2">
      <c r="AG9033"/>
      <c r="AM9033" s="11"/>
    </row>
    <row r="9034" spans="33:39" x14ac:dyDescent="0.2">
      <c r="AG9034"/>
      <c r="AM9034" s="11"/>
    </row>
    <row r="9035" spans="33:39" x14ac:dyDescent="0.2">
      <c r="AG9035"/>
      <c r="AM9035" s="11"/>
    </row>
    <row r="9036" spans="33:39" x14ac:dyDescent="0.2">
      <c r="AG9036"/>
      <c r="AM9036" s="11"/>
    </row>
    <row r="9037" spans="33:39" x14ac:dyDescent="0.2">
      <c r="AG9037"/>
      <c r="AM9037" s="11"/>
    </row>
    <row r="9038" spans="33:39" x14ac:dyDescent="0.2">
      <c r="AG9038"/>
      <c r="AM9038" s="11"/>
    </row>
    <row r="9039" spans="33:39" x14ac:dyDescent="0.2">
      <c r="AG9039"/>
      <c r="AM9039" s="11"/>
    </row>
    <row r="9040" spans="33:39" x14ac:dyDescent="0.2">
      <c r="AG9040"/>
      <c r="AM9040" s="11"/>
    </row>
    <row r="9041" spans="33:39" x14ac:dyDescent="0.2">
      <c r="AG9041"/>
      <c r="AM9041" s="11"/>
    </row>
    <row r="9042" spans="33:39" x14ac:dyDescent="0.2">
      <c r="AG9042"/>
      <c r="AM9042" s="11"/>
    </row>
    <row r="9043" spans="33:39" x14ac:dyDescent="0.2">
      <c r="AG9043"/>
      <c r="AM9043" s="11"/>
    </row>
    <row r="9044" spans="33:39" x14ac:dyDescent="0.2">
      <c r="AG9044"/>
      <c r="AM9044" s="11"/>
    </row>
    <row r="9045" spans="33:39" x14ac:dyDescent="0.2">
      <c r="AG9045"/>
      <c r="AM9045" s="11"/>
    </row>
    <row r="9046" spans="33:39" x14ac:dyDescent="0.2">
      <c r="AG9046"/>
      <c r="AM9046" s="11"/>
    </row>
    <row r="9047" spans="33:39" x14ac:dyDescent="0.2">
      <c r="AG9047"/>
      <c r="AM9047" s="11"/>
    </row>
    <row r="9048" spans="33:39" x14ac:dyDescent="0.2">
      <c r="AG9048"/>
      <c r="AM9048" s="11"/>
    </row>
    <row r="9049" spans="33:39" x14ac:dyDescent="0.2">
      <c r="AG9049"/>
      <c r="AM9049" s="11"/>
    </row>
    <row r="9050" spans="33:39" x14ac:dyDescent="0.2">
      <c r="AG9050"/>
      <c r="AM9050" s="11"/>
    </row>
    <row r="9051" spans="33:39" x14ac:dyDescent="0.2">
      <c r="AG9051"/>
      <c r="AM9051" s="11"/>
    </row>
    <row r="9052" spans="33:39" x14ac:dyDescent="0.2">
      <c r="AG9052"/>
      <c r="AM9052" s="11"/>
    </row>
    <row r="9053" spans="33:39" x14ac:dyDescent="0.2">
      <c r="AG9053"/>
      <c r="AM9053" s="11"/>
    </row>
    <row r="9054" spans="33:39" x14ac:dyDescent="0.2">
      <c r="AG9054"/>
      <c r="AM9054" s="11"/>
    </row>
    <row r="9055" spans="33:39" x14ac:dyDescent="0.2">
      <c r="AG9055"/>
      <c r="AM9055" s="11"/>
    </row>
    <row r="9056" spans="33:39" x14ac:dyDescent="0.2">
      <c r="AG9056"/>
      <c r="AM9056" s="11"/>
    </row>
    <row r="9057" spans="33:39" x14ac:dyDescent="0.2">
      <c r="AG9057"/>
      <c r="AM9057" s="11"/>
    </row>
    <row r="9058" spans="33:39" x14ac:dyDescent="0.2">
      <c r="AG9058"/>
      <c r="AM9058" s="11"/>
    </row>
    <row r="9059" spans="33:39" x14ac:dyDescent="0.2">
      <c r="AG9059"/>
      <c r="AM9059" s="11"/>
    </row>
    <row r="9060" spans="33:39" x14ac:dyDescent="0.2">
      <c r="AG9060"/>
      <c r="AM9060" s="11"/>
    </row>
    <row r="9061" spans="33:39" x14ac:dyDescent="0.2">
      <c r="AG9061"/>
      <c r="AM9061" s="11"/>
    </row>
    <row r="9062" spans="33:39" x14ac:dyDescent="0.2">
      <c r="AG9062"/>
      <c r="AM9062" s="11"/>
    </row>
    <row r="9063" spans="33:39" x14ac:dyDescent="0.2">
      <c r="AG9063"/>
      <c r="AM9063" s="11"/>
    </row>
    <row r="9064" spans="33:39" x14ac:dyDescent="0.2">
      <c r="AG9064"/>
      <c r="AM9064" s="11"/>
    </row>
    <row r="9065" spans="33:39" x14ac:dyDescent="0.2">
      <c r="AG9065"/>
      <c r="AM9065" s="11"/>
    </row>
    <row r="9066" spans="33:39" x14ac:dyDescent="0.2">
      <c r="AG9066"/>
      <c r="AM9066" s="11"/>
    </row>
    <row r="9067" spans="33:39" x14ac:dyDescent="0.2">
      <c r="AG9067"/>
      <c r="AM9067" s="11"/>
    </row>
    <row r="9068" spans="33:39" x14ac:dyDescent="0.2">
      <c r="AG9068"/>
      <c r="AM9068" s="11"/>
    </row>
    <row r="9069" spans="33:39" x14ac:dyDescent="0.2">
      <c r="AG9069"/>
      <c r="AM9069" s="11"/>
    </row>
    <row r="9070" spans="33:39" x14ac:dyDescent="0.2">
      <c r="AG9070"/>
      <c r="AM9070" s="11"/>
    </row>
    <row r="9071" spans="33:39" x14ac:dyDescent="0.2">
      <c r="AG9071"/>
      <c r="AM9071" s="11"/>
    </row>
    <row r="9072" spans="33:39" x14ac:dyDescent="0.2">
      <c r="AG9072"/>
      <c r="AM9072" s="11"/>
    </row>
    <row r="9073" spans="33:39" x14ac:dyDescent="0.2">
      <c r="AG9073"/>
      <c r="AM9073" s="11"/>
    </row>
    <row r="9074" spans="33:39" x14ac:dyDescent="0.2">
      <c r="AG9074"/>
      <c r="AM9074" s="11"/>
    </row>
    <row r="9075" spans="33:39" x14ac:dyDescent="0.2">
      <c r="AG9075"/>
      <c r="AM9075" s="11"/>
    </row>
    <row r="9076" spans="33:39" x14ac:dyDescent="0.2">
      <c r="AG9076"/>
      <c r="AM9076" s="11"/>
    </row>
    <row r="9077" spans="33:39" x14ac:dyDescent="0.2">
      <c r="AG9077"/>
      <c r="AM9077" s="11"/>
    </row>
    <row r="9078" spans="33:39" x14ac:dyDescent="0.2">
      <c r="AG9078"/>
      <c r="AM9078" s="11"/>
    </row>
    <row r="9079" spans="33:39" x14ac:dyDescent="0.2">
      <c r="AG9079"/>
      <c r="AM9079" s="11"/>
    </row>
    <row r="9080" spans="33:39" x14ac:dyDescent="0.2">
      <c r="AG9080"/>
      <c r="AM9080" s="11"/>
    </row>
    <row r="9081" spans="33:39" x14ac:dyDescent="0.2">
      <c r="AG9081"/>
      <c r="AM9081" s="11"/>
    </row>
    <row r="9082" spans="33:39" x14ac:dyDescent="0.2">
      <c r="AG9082"/>
      <c r="AM9082" s="11"/>
    </row>
    <row r="9083" spans="33:39" x14ac:dyDescent="0.2">
      <c r="AG9083"/>
      <c r="AM9083" s="11"/>
    </row>
    <row r="9084" spans="33:39" x14ac:dyDescent="0.2">
      <c r="AG9084"/>
      <c r="AM9084" s="11"/>
    </row>
    <row r="9085" spans="33:39" x14ac:dyDescent="0.2">
      <c r="AG9085"/>
      <c r="AM9085" s="11"/>
    </row>
    <row r="9086" spans="33:39" x14ac:dyDescent="0.2">
      <c r="AG9086"/>
      <c r="AM9086" s="11"/>
    </row>
    <row r="9087" spans="33:39" x14ac:dyDescent="0.2">
      <c r="AG9087"/>
      <c r="AM9087" s="11"/>
    </row>
    <row r="9088" spans="33:39" x14ac:dyDescent="0.2">
      <c r="AG9088"/>
      <c r="AM9088" s="11"/>
    </row>
    <row r="9089" spans="33:39" x14ac:dyDescent="0.2">
      <c r="AG9089"/>
      <c r="AM9089" s="11"/>
    </row>
    <row r="9090" spans="33:39" x14ac:dyDescent="0.2">
      <c r="AG9090"/>
      <c r="AM9090" s="11"/>
    </row>
    <row r="9091" spans="33:39" x14ac:dyDescent="0.2">
      <c r="AG9091"/>
      <c r="AM9091" s="11"/>
    </row>
    <row r="9092" spans="33:39" x14ac:dyDescent="0.2">
      <c r="AG9092"/>
      <c r="AM9092" s="11"/>
    </row>
    <row r="9093" spans="33:39" x14ac:dyDescent="0.2">
      <c r="AG9093"/>
      <c r="AM9093" s="11"/>
    </row>
    <row r="9094" spans="33:39" x14ac:dyDescent="0.2">
      <c r="AG9094"/>
      <c r="AM9094" s="11"/>
    </row>
    <row r="9095" spans="33:39" x14ac:dyDescent="0.2">
      <c r="AG9095"/>
      <c r="AM9095" s="11"/>
    </row>
    <row r="9096" spans="33:39" x14ac:dyDescent="0.2">
      <c r="AG9096"/>
      <c r="AM9096" s="11"/>
    </row>
    <row r="9097" spans="33:39" x14ac:dyDescent="0.2">
      <c r="AG9097"/>
      <c r="AM9097" s="11"/>
    </row>
    <row r="9098" spans="33:39" x14ac:dyDescent="0.2">
      <c r="AG9098"/>
      <c r="AM9098" s="11"/>
    </row>
    <row r="9099" spans="33:39" x14ac:dyDescent="0.2">
      <c r="AG9099"/>
      <c r="AM9099" s="11"/>
    </row>
    <row r="9100" spans="33:39" x14ac:dyDescent="0.2">
      <c r="AG9100"/>
      <c r="AM9100" s="11"/>
    </row>
    <row r="9101" spans="33:39" x14ac:dyDescent="0.2">
      <c r="AG9101"/>
      <c r="AM9101" s="11"/>
    </row>
    <row r="9102" spans="33:39" x14ac:dyDescent="0.2">
      <c r="AG9102"/>
      <c r="AM9102" s="11"/>
    </row>
    <row r="9103" spans="33:39" x14ac:dyDescent="0.2">
      <c r="AG9103"/>
      <c r="AM9103" s="11"/>
    </row>
    <row r="9104" spans="33:39" x14ac:dyDescent="0.2">
      <c r="AG9104"/>
      <c r="AM9104" s="11"/>
    </row>
    <row r="9105" spans="33:39" x14ac:dyDescent="0.2">
      <c r="AG9105"/>
      <c r="AM9105" s="11"/>
    </row>
    <row r="9106" spans="33:39" x14ac:dyDescent="0.2">
      <c r="AG9106"/>
      <c r="AM9106" s="11"/>
    </row>
    <row r="9107" spans="33:39" x14ac:dyDescent="0.2">
      <c r="AG9107"/>
      <c r="AM9107" s="11"/>
    </row>
    <row r="9108" spans="33:39" x14ac:dyDescent="0.2">
      <c r="AG9108"/>
      <c r="AM9108" s="11"/>
    </row>
    <row r="9109" spans="33:39" x14ac:dyDescent="0.2">
      <c r="AG9109"/>
      <c r="AM9109" s="11"/>
    </row>
    <row r="9110" spans="33:39" x14ac:dyDescent="0.2">
      <c r="AG9110"/>
      <c r="AM9110" s="11"/>
    </row>
    <row r="9111" spans="33:39" x14ac:dyDescent="0.2">
      <c r="AG9111"/>
      <c r="AM9111" s="11"/>
    </row>
    <row r="9112" spans="33:39" x14ac:dyDescent="0.2">
      <c r="AG9112"/>
      <c r="AM9112" s="11"/>
    </row>
    <row r="9113" spans="33:39" x14ac:dyDescent="0.2">
      <c r="AG9113"/>
      <c r="AM9113" s="11"/>
    </row>
    <row r="9114" spans="33:39" x14ac:dyDescent="0.2">
      <c r="AG9114"/>
      <c r="AM9114" s="11"/>
    </row>
    <row r="9115" spans="33:39" x14ac:dyDescent="0.2">
      <c r="AG9115"/>
      <c r="AM9115" s="11"/>
    </row>
    <row r="9116" spans="33:39" x14ac:dyDescent="0.2">
      <c r="AG9116"/>
      <c r="AM9116" s="11"/>
    </row>
    <row r="9117" spans="33:39" x14ac:dyDescent="0.2">
      <c r="AG9117"/>
      <c r="AM9117" s="11"/>
    </row>
    <row r="9118" spans="33:39" x14ac:dyDescent="0.2">
      <c r="AG9118"/>
      <c r="AM9118" s="11"/>
    </row>
    <row r="9119" spans="33:39" x14ac:dyDescent="0.2">
      <c r="AG9119"/>
      <c r="AM9119" s="11"/>
    </row>
    <row r="9120" spans="33:39" x14ac:dyDescent="0.2">
      <c r="AG9120"/>
      <c r="AM9120" s="11"/>
    </row>
    <row r="9121" spans="33:39" x14ac:dyDescent="0.2">
      <c r="AG9121"/>
      <c r="AM9121" s="11"/>
    </row>
    <row r="9122" spans="33:39" x14ac:dyDescent="0.2">
      <c r="AG9122"/>
      <c r="AM9122" s="11"/>
    </row>
    <row r="9123" spans="33:39" x14ac:dyDescent="0.2">
      <c r="AG9123"/>
      <c r="AM9123" s="11"/>
    </row>
    <row r="9124" spans="33:39" x14ac:dyDescent="0.2">
      <c r="AG9124"/>
      <c r="AM9124" s="11"/>
    </row>
    <row r="9125" spans="33:39" x14ac:dyDescent="0.2">
      <c r="AG9125"/>
      <c r="AM9125" s="11"/>
    </row>
    <row r="9126" spans="33:39" x14ac:dyDescent="0.2">
      <c r="AG9126"/>
      <c r="AM9126" s="11"/>
    </row>
    <row r="9127" spans="33:39" x14ac:dyDescent="0.2">
      <c r="AG9127"/>
      <c r="AM9127" s="11"/>
    </row>
    <row r="9128" spans="33:39" x14ac:dyDescent="0.2">
      <c r="AG9128"/>
      <c r="AM9128" s="11"/>
    </row>
    <row r="9129" spans="33:39" x14ac:dyDescent="0.2">
      <c r="AG9129"/>
      <c r="AM9129" s="11"/>
    </row>
    <row r="9130" spans="33:39" x14ac:dyDescent="0.2">
      <c r="AG9130"/>
      <c r="AM9130" s="11"/>
    </row>
    <row r="9131" spans="33:39" x14ac:dyDescent="0.2">
      <c r="AG9131"/>
      <c r="AM9131" s="11"/>
    </row>
    <row r="9132" spans="33:39" x14ac:dyDescent="0.2">
      <c r="AG9132"/>
      <c r="AM9132" s="11"/>
    </row>
    <row r="9133" spans="33:39" x14ac:dyDescent="0.2">
      <c r="AG9133"/>
      <c r="AM9133" s="11"/>
    </row>
    <row r="9134" spans="33:39" x14ac:dyDescent="0.2">
      <c r="AG9134"/>
      <c r="AM9134" s="11"/>
    </row>
    <row r="9135" spans="33:39" x14ac:dyDescent="0.2">
      <c r="AG9135"/>
      <c r="AM9135" s="11"/>
    </row>
    <row r="9136" spans="33:39" x14ac:dyDescent="0.2">
      <c r="AG9136"/>
      <c r="AM9136" s="11"/>
    </row>
    <row r="9137" spans="33:39" x14ac:dyDescent="0.2">
      <c r="AG9137"/>
      <c r="AM9137" s="11"/>
    </row>
    <row r="9138" spans="33:39" x14ac:dyDescent="0.2">
      <c r="AG9138"/>
      <c r="AM9138" s="11"/>
    </row>
    <row r="9139" spans="33:39" x14ac:dyDescent="0.2">
      <c r="AG9139"/>
      <c r="AM9139" s="11"/>
    </row>
    <row r="9140" spans="33:39" x14ac:dyDescent="0.2">
      <c r="AG9140"/>
      <c r="AM9140" s="11"/>
    </row>
    <row r="9141" spans="33:39" x14ac:dyDescent="0.2">
      <c r="AG9141"/>
      <c r="AM9141" s="11"/>
    </row>
    <row r="9142" spans="33:39" x14ac:dyDescent="0.2">
      <c r="AG9142"/>
      <c r="AM9142" s="11"/>
    </row>
    <row r="9143" spans="33:39" x14ac:dyDescent="0.2">
      <c r="AG9143"/>
      <c r="AM9143" s="11"/>
    </row>
    <row r="9144" spans="33:39" x14ac:dyDescent="0.2">
      <c r="AG9144"/>
      <c r="AM9144" s="11"/>
    </row>
    <row r="9145" spans="33:39" x14ac:dyDescent="0.2">
      <c r="AG9145"/>
      <c r="AM9145" s="11"/>
    </row>
    <row r="9146" spans="33:39" x14ac:dyDescent="0.2">
      <c r="AG9146"/>
      <c r="AM9146" s="11"/>
    </row>
    <row r="9147" spans="33:39" x14ac:dyDescent="0.2">
      <c r="AG9147"/>
      <c r="AM9147" s="11"/>
    </row>
    <row r="9148" spans="33:39" x14ac:dyDescent="0.2">
      <c r="AG9148"/>
      <c r="AM9148" s="11"/>
    </row>
    <row r="9149" spans="33:39" x14ac:dyDescent="0.2">
      <c r="AG9149"/>
      <c r="AM9149" s="11"/>
    </row>
    <row r="9150" spans="33:39" x14ac:dyDescent="0.2">
      <c r="AG9150"/>
      <c r="AM9150" s="11"/>
    </row>
    <row r="9151" spans="33:39" x14ac:dyDescent="0.2">
      <c r="AG9151"/>
      <c r="AM9151" s="11"/>
    </row>
    <row r="9152" spans="33:39" x14ac:dyDescent="0.2">
      <c r="AG9152"/>
      <c r="AM9152" s="11"/>
    </row>
    <row r="9153" spans="33:39" x14ac:dyDescent="0.2">
      <c r="AG9153"/>
      <c r="AM9153" s="11"/>
    </row>
    <row r="9154" spans="33:39" x14ac:dyDescent="0.2">
      <c r="AG9154"/>
      <c r="AM9154" s="11"/>
    </row>
    <row r="9155" spans="33:39" x14ac:dyDescent="0.2">
      <c r="AG9155"/>
      <c r="AM9155" s="11"/>
    </row>
    <row r="9156" spans="33:39" x14ac:dyDescent="0.2">
      <c r="AG9156"/>
      <c r="AM9156" s="11"/>
    </row>
    <row r="9157" spans="33:39" x14ac:dyDescent="0.2">
      <c r="AG9157"/>
      <c r="AM9157" s="11"/>
    </row>
    <row r="9158" spans="33:39" x14ac:dyDescent="0.2">
      <c r="AG9158"/>
      <c r="AM9158" s="11"/>
    </row>
    <row r="9159" spans="33:39" x14ac:dyDescent="0.2">
      <c r="AG9159"/>
      <c r="AM9159" s="11"/>
    </row>
    <row r="9160" spans="33:39" x14ac:dyDescent="0.2">
      <c r="AG9160"/>
      <c r="AM9160" s="11"/>
    </row>
    <row r="9161" spans="33:39" x14ac:dyDescent="0.2">
      <c r="AG9161"/>
      <c r="AM9161" s="11"/>
    </row>
    <row r="9162" spans="33:39" x14ac:dyDescent="0.2">
      <c r="AG9162"/>
      <c r="AM9162" s="11"/>
    </row>
    <row r="9163" spans="33:39" x14ac:dyDescent="0.2">
      <c r="AG9163"/>
      <c r="AM9163" s="11"/>
    </row>
    <row r="9164" spans="33:39" x14ac:dyDescent="0.2">
      <c r="AG9164"/>
      <c r="AM9164" s="11"/>
    </row>
    <row r="9165" spans="33:39" x14ac:dyDescent="0.2">
      <c r="AG9165"/>
      <c r="AM9165" s="11"/>
    </row>
    <row r="9166" spans="33:39" x14ac:dyDescent="0.2">
      <c r="AG9166"/>
      <c r="AM9166" s="11"/>
    </row>
    <row r="9167" spans="33:39" x14ac:dyDescent="0.2">
      <c r="AG9167"/>
      <c r="AM9167" s="11"/>
    </row>
    <row r="9168" spans="33:39" x14ac:dyDescent="0.2">
      <c r="AG9168"/>
      <c r="AM9168" s="11"/>
    </row>
    <row r="9169" spans="33:39" x14ac:dyDescent="0.2">
      <c r="AG9169"/>
      <c r="AM9169" s="11"/>
    </row>
    <row r="9170" spans="33:39" x14ac:dyDescent="0.2">
      <c r="AG9170"/>
      <c r="AM9170" s="11"/>
    </row>
    <row r="9171" spans="33:39" x14ac:dyDescent="0.2">
      <c r="AG9171"/>
      <c r="AM9171" s="11"/>
    </row>
    <row r="9172" spans="33:39" x14ac:dyDescent="0.2">
      <c r="AG9172"/>
      <c r="AM9172" s="11"/>
    </row>
    <row r="9173" spans="33:39" x14ac:dyDescent="0.2">
      <c r="AG9173"/>
      <c r="AM9173" s="11"/>
    </row>
    <row r="9174" spans="33:39" x14ac:dyDescent="0.2">
      <c r="AG9174"/>
      <c r="AM9174" s="11"/>
    </row>
    <row r="9175" spans="33:39" x14ac:dyDescent="0.2">
      <c r="AG9175"/>
      <c r="AM9175" s="11"/>
    </row>
    <row r="9176" spans="33:39" x14ac:dyDescent="0.2">
      <c r="AG9176"/>
      <c r="AM9176" s="11"/>
    </row>
    <row r="9177" spans="33:39" x14ac:dyDescent="0.2">
      <c r="AG9177"/>
      <c r="AM9177" s="11"/>
    </row>
    <row r="9178" spans="33:39" x14ac:dyDescent="0.2">
      <c r="AG9178"/>
      <c r="AM9178" s="11"/>
    </row>
    <row r="9179" spans="33:39" x14ac:dyDescent="0.2">
      <c r="AG9179"/>
      <c r="AM9179" s="11"/>
    </row>
    <row r="9180" spans="33:39" x14ac:dyDescent="0.2">
      <c r="AG9180"/>
      <c r="AM9180" s="11"/>
    </row>
    <row r="9181" spans="33:39" x14ac:dyDescent="0.2">
      <c r="AG9181"/>
      <c r="AM9181" s="11"/>
    </row>
    <row r="9182" spans="33:39" x14ac:dyDescent="0.2">
      <c r="AG9182"/>
      <c r="AM9182" s="11"/>
    </row>
    <row r="9183" spans="33:39" x14ac:dyDescent="0.2">
      <c r="AG9183"/>
      <c r="AM9183" s="11"/>
    </row>
    <row r="9184" spans="33:39" x14ac:dyDescent="0.2">
      <c r="AG9184"/>
      <c r="AM9184" s="11"/>
    </row>
    <row r="9185" spans="33:39" x14ac:dyDescent="0.2">
      <c r="AG9185"/>
      <c r="AM9185" s="11"/>
    </row>
    <row r="9186" spans="33:39" x14ac:dyDescent="0.2">
      <c r="AG9186"/>
      <c r="AM9186" s="11"/>
    </row>
    <row r="9187" spans="33:39" x14ac:dyDescent="0.2">
      <c r="AG9187"/>
      <c r="AM9187" s="11"/>
    </row>
    <row r="9188" spans="33:39" x14ac:dyDescent="0.2">
      <c r="AG9188"/>
      <c r="AM9188" s="11"/>
    </row>
    <row r="9189" spans="33:39" x14ac:dyDescent="0.2">
      <c r="AG9189"/>
      <c r="AM9189" s="11"/>
    </row>
    <row r="9190" spans="33:39" x14ac:dyDescent="0.2">
      <c r="AG9190"/>
      <c r="AM9190" s="11"/>
    </row>
    <row r="9191" spans="33:39" x14ac:dyDescent="0.2">
      <c r="AG9191"/>
      <c r="AM9191" s="11"/>
    </row>
    <row r="9192" spans="33:39" x14ac:dyDescent="0.2">
      <c r="AG9192"/>
      <c r="AM9192" s="11"/>
    </row>
    <row r="9193" spans="33:39" x14ac:dyDescent="0.2">
      <c r="AG9193"/>
      <c r="AM9193" s="11"/>
    </row>
    <row r="9194" spans="33:39" x14ac:dyDescent="0.2">
      <c r="AG9194"/>
      <c r="AM9194" s="11"/>
    </row>
    <row r="9195" spans="33:39" x14ac:dyDescent="0.2">
      <c r="AG9195"/>
      <c r="AM9195" s="11"/>
    </row>
    <row r="9196" spans="33:39" x14ac:dyDescent="0.2">
      <c r="AG9196"/>
      <c r="AM9196" s="11"/>
    </row>
    <row r="9197" spans="33:39" x14ac:dyDescent="0.2">
      <c r="AG9197"/>
      <c r="AM9197" s="11"/>
    </row>
    <row r="9198" spans="33:39" x14ac:dyDescent="0.2">
      <c r="AG9198"/>
      <c r="AM9198" s="11"/>
    </row>
    <row r="9199" spans="33:39" x14ac:dyDescent="0.2">
      <c r="AG9199"/>
      <c r="AM9199" s="11"/>
    </row>
    <row r="9200" spans="33:39" x14ac:dyDescent="0.2">
      <c r="AG9200"/>
      <c r="AM9200" s="11"/>
    </row>
    <row r="9201" spans="33:39" x14ac:dyDescent="0.2">
      <c r="AG9201"/>
      <c r="AM9201" s="11"/>
    </row>
    <row r="9202" spans="33:39" x14ac:dyDescent="0.2">
      <c r="AG9202"/>
      <c r="AM9202" s="11"/>
    </row>
    <row r="9203" spans="33:39" x14ac:dyDescent="0.2">
      <c r="AG9203"/>
      <c r="AM9203" s="11"/>
    </row>
    <row r="9204" spans="33:39" x14ac:dyDescent="0.2">
      <c r="AG9204"/>
      <c r="AM9204" s="11"/>
    </row>
    <row r="9205" spans="33:39" x14ac:dyDescent="0.2">
      <c r="AG9205"/>
      <c r="AM9205" s="11"/>
    </row>
    <row r="9206" spans="33:39" x14ac:dyDescent="0.2">
      <c r="AG9206"/>
      <c r="AM9206" s="11"/>
    </row>
    <row r="9207" spans="33:39" x14ac:dyDescent="0.2">
      <c r="AG9207"/>
      <c r="AM9207" s="11"/>
    </row>
    <row r="9208" spans="33:39" x14ac:dyDescent="0.2">
      <c r="AG9208"/>
      <c r="AM9208" s="11"/>
    </row>
    <row r="9209" spans="33:39" x14ac:dyDescent="0.2">
      <c r="AG9209"/>
      <c r="AM9209" s="11"/>
    </row>
    <row r="9210" spans="33:39" x14ac:dyDescent="0.2">
      <c r="AG9210"/>
      <c r="AM9210" s="11"/>
    </row>
    <row r="9211" spans="33:39" x14ac:dyDescent="0.2">
      <c r="AG9211"/>
      <c r="AM9211" s="11"/>
    </row>
    <row r="9212" spans="33:39" x14ac:dyDescent="0.2">
      <c r="AG9212"/>
      <c r="AM9212" s="11"/>
    </row>
    <row r="9213" spans="33:39" x14ac:dyDescent="0.2">
      <c r="AG9213"/>
      <c r="AM9213" s="11"/>
    </row>
    <row r="9214" spans="33:39" x14ac:dyDescent="0.2">
      <c r="AG9214"/>
      <c r="AM9214" s="11"/>
    </row>
    <row r="9215" spans="33:39" x14ac:dyDescent="0.2">
      <c r="AG9215"/>
      <c r="AM9215" s="11"/>
    </row>
    <row r="9216" spans="33:39" x14ac:dyDescent="0.2">
      <c r="AG9216"/>
      <c r="AM9216" s="11"/>
    </row>
    <row r="9217" spans="33:39" x14ac:dyDescent="0.2">
      <c r="AG9217"/>
      <c r="AM9217" s="11"/>
    </row>
    <row r="9218" spans="33:39" x14ac:dyDescent="0.2">
      <c r="AG9218"/>
      <c r="AM9218" s="11"/>
    </row>
    <row r="9219" spans="33:39" x14ac:dyDescent="0.2">
      <c r="AG9219"/>
      <c r="AM9219" s="11"/>
    </row>
    <row r="9220" spans="33:39" x14ac:dyDescent="0.2">
      <c r="AG9220"/>
      <c r="AM9220" s="11"/>
    </row>
    <row r="9221" spans="33:39" x14ac:dyDescent="0.2">
      <c r="AG9221"/>
      <c r="AM9221" s="11"/>
    </row>
    <row r="9222" spans="33:39" x14ac:dyDescent="0.2">
      <c r="AG9222"/>
      <c r="AM9222" s="11"/>
    </row>
    <row r="9223" spans="33:39" x14ac:dyDescent="0.2">
      <c r="AG9223"/>
      <c r="AM9223" s="11"/>
    </row>
    <row r="9224" spans="33:39" x14ac:dyDescent="0.2">
      <c r="AG9224"/>
      <c r="AM9224" s="11"/>
    </row>
    <row r="9225" spans="33:39" x14ac:dyDescent="0.2">
      <c r="AG9225"/>
      <c r="AM9225" s="11"/>
    </row>
    <row r="9226" spans="33:39" x14ac:dyDescent="0.2">
      <c r="AG9226"/>
      <c r="AM9226" s="11"/>
    </row>
    <row r="9227" spans="33:39" x14ac:dyDescent="0.2">
      <c r="AG9227"/>
      <c r="AM9227" s="11"/>
    </row>
    <row r="9228" spans="33:39" x14ac:dyDescent="0.2">
      <c r="AG9228"/>
      <c r="AM9228" s="11"/>
    </row>
    <row r="9229" spans="33:39" x14ac:dyDescent="0.2">
      <c r="AG9229"/>
      <c r="AM9229" s="11"/>
    </row>
    <row r="9230" spans="33:39" x14ac:dyDescent="0.2">
      <c r="AG9230"/>
      <c r="AM9230" s="11"/>
    </row>
    <row r="9231" spans="33:39" x14ac:dyDescent="0.2">
      <c r="AG9231"/>
      <c r="AM9231" s="11"/>
    </row>
    <row r="9232" spans="33:39" x14ac:dyDescent="0.2">
      <c r="AG9232"/>
      <c r="AM9232" s="11"/>
    </row>
    <row r="9233" spans="33:39" x14ac:dyDescent="0.2">
      <c r="AG9233"/>
      <c r="AM9233" s="11"/>
    </row>
    <row r="9234" spans="33:39" x14ac:dyDescent="0.2">
      <c r="AG9234"/>
      <c r="AM9234" s="11"/>
    </row>
    <row r="9235" spans="33:39" x14ac:dyDescent="0.2">
      <c r="AG9235"/>
      <c r="AM9235" s="11"/>
    </row>
    <row r="9236" spans="33:39" x14ac:dyDescent="0.2">
      <c r="AG9236"/>
      <c r="AM9236" s="11"/>
    </row>
    <row r="9237" spans="33:39" x14ac:dyDescent="0.2">
      <c r="AG9237"/>
      <c r="AM9237" s="11"/>
    </row>
    <row r="9238" spans="33:39" x14ac:dyDescent="0.2">
      <c r="AG9238"/>
      <c r="AM9238" s="11"/>
    </row>
    <row r="9239" spans="33:39" x14ac:dyDescent="0.2">
      <c r="AG9239"/>
      <c r="AM9239" s="11"/>
    </row>
    <row r="9240" spans="33:39" x14ac:dyDescent="0.2">
      <c r="AG9240"/>
      <c r="AM9240" s="11"/>
    </row>
    <row r="9241" spans="33:39" x14ac:dyDescent="0.2">
      <c r="AG9241"/>
      <c r="AM9241" s="11"/>
    </row>
    <row r="9242" spans="33:39" x14ac:dyDescent="0.2">
      <c r="AG9242"/>
      <c r="AM9242" s="11"/>
    </row>
    <row r="9243" spans="33:39" x14ac:dyDescent="0.2">
      <c r="AG9243"/>
      <c r="AM9243" s="11"/>
    </row>
    <row r="9244" spans="33:39" x14ac:dyDescent="0.2">
      <c r="AG9244"/>
      <c r="AM9244" s="11"/>
    </row>
    <row r="9245" spans="33:39" x14ac:dyDescent="0.2">
      <c r="AG9245"/>
      <c r="AM9245" s="11"/>
    </row>
    <row r="9246" spans="33:39" x14ac:dyDescent="0.2">
      <c r="AG9246"/>
      <c r="AM9246" s="11"/>
    </row>
    <row r="9247" spans="33:39" x14ac:dyDescent="0.2">
      <c r="AG9247"/>
      <c r="AM9247" s="11"/>
    </row>
    <row r="9248" spans="33:39" x14ac:dyDescent="0.2">
      <c r="AG9248"/>
      <c r="AM9248" s="11"/>
    </row>
    <row r="9249" spans="33:39" x14ac:dyDescent="0.2">
      <c r="AG9249"/>
      <c r="AM9249" s="11"/>
    </row>
    <row r="9250" spans="33:39" x14ac:dyDescent="0.2">
      <c r="AG9250"/>
      <c r="AM9250" s="11"/>
    </row>
    <row r="9251" spans="33:39" x14ac:dyDescent="0.2">
      <c r="AG9251"/>
      <c r="AM9251" s="11"/>
    </row>
    <row r="9252" spans="33:39" x14ac:dyDescent="0.2">
      <c r="AG9252"/>
      <c r="AM9252" s="11"/>
    </row>
    <row r="9253" spans="33:39" x14ac:dyDescent="0.2">
      <c r="AG9253"/>
      <c r="AM9253" s="11"/>
    </row>
    <row r="9254" spans="33:39" x14ac:dyDescent="0.2">
      <c r="AG9254"/>
      <c r="AM9254" s="11"/>
    </row>
    <row r="9255" spans="33:39" x14ac:dyDescent="0.2">
      <c r="AG9255"/>
      <c r="AM9255" s="11"/>
    </row>
    <row r="9256" spans="33:39" x14ac:dyDescent="0.2">
      <c r="AG9256"/>
      <c r="AM9256" s="11"/>
    </row>
    <row r="9257" spans="33:39" x14ac:dyDescent="0.2">
      <c r="AG9257"/>
      <c r="AM9257" s="11"/>
    </row>
    <row r="9258" spans="33:39" x14ac:dyDescent="0.2">
      <c r="AG9258"/>
      <c r="AM9258" s="11"/>
    </row>
    <row r="9259" spans="33:39" x14ac:dyDescent="0.2">
      <c r="AG9259"/>
      <c r="AM9259" s="11"/>
    </row>
    <row r="9260" spans="33:39" x14ac:dyDescent="0.2">
      <c r="AG9260"/>
      <c r="AM9260" s="11"/>
    </row>
    <row r="9261" spans="33:39" x14ac:dyDescent="0.2">
      <c r="AG9261"/>
      <c r="AM9261" s="11"/>
    </row>
    <row r="9262" spans="33:39" x14ac:dyDescent="0.2">
      <c r="AG9262"/>
      <c r="AM9262" s="11"/>
    </row>
    <row r="9263" spans="33:39" x14ac:dyDescent="0.2">
      <c r="AG9263"/>
      <c r="AM9263" s="11"/>
    </row>
    <row r="9264" spans="33:39" x14ac:dyDescent="0.2">
      <c r="AG9264"/>
      <c r="AM9264" s="11"/>
    </row>
    <row r="9265" spans="33:39" x14ac:dyDescent="0.2">
      <c r="AG9265"/>
      <c r="AM9265" s="11"/>
    </row>
    <row r="9266" spans="33:39" x14ac:dyDescent="0.2">
      <c r="AG9266"/>
      <c r="AM9266" s="11"/>
    </row>
    <row r="9267" spans="33:39" x14ac:dyDescent="0.2">
      <c r="AG9267"/>
      <c r="AM9267" s="11"/>
    </row>
    <row r="9268" spans="33:39" x14ac:dyDescent="0.2">
      <c r="AG9268"/>
      <c r="AM9268" s="11"/>
    </row>
    <row r="9269" spans="33:39" x14ac:dyDescent="0.2">
      <c r="AG9269"/>
      <c r="AM9269" s="11"/>
    </row>
    <row r="9270" spans="33:39" x14ac:dyDescent="0.2">
      <c r="AG9270"/>
      <c r="AM9270" s="11"/>
    </row>
    <row r="9271" spans="33:39" x14ac:dyDescent="0.2">
      <c r="AG9271"/>
      <c r="AM9271" s="11"/>
    </row>
    <row r="9272" spans="33:39" x14ac:dyDescent="0.2">
      <c r="AG9272"/>
      <c r="AM9272" s="11"/>
    </row>
    <row r="9273" spans="33:39" x14ac:dyDescent="0.2">
      <c r="AG9273"/>
      <c r="AM9273" s="11"/>
    </row>
    <row r="9274" spans="33:39" x14ac:dyDescent="0.2">
      <c r="AG9274"/>
      <c r="AM9274" s="11"/>
    </row>
    <row r="9275" spans="33:39" x14ac:dyDescent="0.2">
      <c r="AG9275"/>
      <c r="AM9275" s="11"/>
    </row>
    <row r="9276" spans="33:39" x14ac:dyDescent="0.2">
      <c r="AG9276"/>
      <c r="AM9276" s="11"/>
    </row>
    <row r="9277" spans="33:39" x14ac:dyDescent="0.2">
      <c r="AG9277"/>
      <c r="AM9277" s="11"/>
    </row>
    <row r="9278" spans="33:39" x14ac:dyDescent="0.2">
      <c r="AG9278"/>
      <c r="AM9278" s="11"/>
    </row>
    <row r="9279" spans="33:39" x14ac:dyDescent="0.2">
      <c r="AG9279"/>
      <c r="AM9279" s="11"/>
    </row>
    <row r="9280" spans="33:39" x14ac:dyDescent="0.2">
      <c r="AG9280"/>
      <c r="AM9280" s="11"/>
    </row>
    <row r="9281" spans="33:39" x14ac:dyDescent="0.2">
      <c r="AG9281"/>
      <c r="AM9281" s="11"/>
    </row>
    <row r="9282" spans="33:39" x14ac:dyDescent="0.2">
      <c r="AG9282"/>
      <c r="AM9282" s="11"/>
    </row>
    <row r="9283" spans="33:39" x14ac:dyDescent="0.2">
      <c r="AG9283"/>
      <c r="AM9283" s="11"/>
    </row>
    <row r="9284" spans="33:39" x14ac:dyDescent="0.2">
      <c r="AG9284"/>
      <c r="AM9284" s="11"/>
    </row>
    <row r="9285" spans="33:39" x14ac:dyDescent="0.2">
      <c r="AG9285"/>
      <c r="AM9285" s="11"/>
    </row>
    <row r="9286" spans="33:39" x14ac:dyDescent="0.2">
      <c r="AG9286"/>
      <c r="AM9286" s="11"/>
    </row>
    <row r="9287" spans="33:39" x14ac:dyDescent="0.2">
      <c r="AG9287"/>
      <c r="AM9287" s="11"/>
    </row>
    <row r="9288" spans="33:39" x14ac:dyDescent="0.2">
      <c r="AG9288"/>
      <c r="AM9288" s="11"/>
    </row>
    <row r="9289" spans="33:39" x14ac:dyDescent="0.2">
      <c r="AG9289"/>
      <c r="AM9289" s="11"/>
    </row>
    <row r="9290" spans="33:39" x14ac:dyDescent="0.2">
      <c r="AG9290"/>
      <c r="AM9290" s="11"/>
    </row>
    <row r="9291" spans="33:39" x14ac:dyDescent="0.2">
      <c r="AG9291"/>
      <c r="AM9291" s="11"/>
    </row>
    <row r="9292" spans="33:39" x14ac:dyDescent="0.2">
      <c r="AG9292"/>
      <c r="AM9292" s="11"/>
    </row>
    <row r="9293" spans="33:39" x14ac:dyDescent="0.2">
      <c r="AG9293"/>
      <c r="AM9293" s="11"/>
    </row>
    <row r="9294" spans="33:39" x14ac:dyDescent="0.2">
      <c r="AG9294"/>
      <c r="AM9294" s="11"/>
    </row>
    <row r="9295" spans="33:39" x14ac:dyDescent="0.2">
      <c r="AG9295"/>
      <c r="AM9295" s="11"/>
    </row>
    <row r="9296" spans="33:39" x14ac:dyDescent="0.2">
      <c r="AG9296"/>
      <c r="AM9296" s="11"/>
    </row>
    <row r="9297" spans="33:39" x14ac:dyDescent="0.2">
      <c r="AG9297"/>
      <c r="AM9297" s="11"/>
    </row>
    <row r="9298" spans="33:39" x14ac:dyDescent="0.2">
      <c r="AG9298"/>
      <c r="AM9298" s="11"/>
    </row>
    <row r="9299" spans="33:39" x14ac:dyDescent="0.2">
      <c r="AG9299"/>
      <c r="AM9299" s="11"/>
    </row>
    <row r="9300" spans="33:39" x14ac:dyDescent="0.2">
      <c r="AG9300"/>
      <c r="AM9300" s="11"/>
    </row>
    <row r="9301" spans="33:39" x14ac:dyDescent="0.2">
      <c r="AG9301"/>
      <c r="AM9301" s="11"/>
    </row>
    <row r="9302" spans="33:39" x14ac:dyDescent="0.2">
      <c r="AG9302"/>
      <c r="AM9302" s="11"/>
    </row>
    <row r="9303" spans="33:39" x14ac:dyDescent="0.2">
      <c r="AG9303"/>
      <c r="AM9303" s="11"/>
    </row>
    <row r="9304" spans="33:39" x14ac:dyDescent="0.2">
      <c r="AG9304"/>
      <c r="AM9304" s="11"/>
    </row>
    <row r="9305" spans="33:39" x14ac:dyDescent="0.2">
      <c r="AG9305"/>
      <c r="AM9305" s="11"/>
    </row>
    <row r="9306" spans="33:39" x14ac:dyDescent="0.2">
      <c r="AG9306"/>
      <c r="AM9306" s="11"/>
    </row>
    <row r="9307" spans="33:39" x14ac:dyDescent="0.2">
      <c r="AG9307"/>
      <c r="AM9307" s="11"/>
    </row>
    <row r="9308" spans="33:39" x14ac:dyDescent="0.2">
      <c r="AG9308"/>
      <c r="AM9308" s="11"/>
    </row>
    <row r="9309" spans="33:39" x14ac:dyDescent="0.2">
      <c r="AG9309"/>
      <c r="AM9309" s="11"/>
    </row>
    <row r="9310" spans="33:39" x14ac:dyDescent="0.2">
      <c r="AG9310"/>
      <c r="AM9310" s="11"/>
    </row>
    <row r="9311" spans="33:39" x14ac:dyDescent="0.2">
      <c r="AG9311"/>
      <c r="AM9311" s="11"/>
    </row>
    <row r="9312" spans="33:39" x14ac:dyDescent="0.2">
      <c r="AG9312"/>
      <c r="AM9312" s="11"/>
    </row>
    <row r="9313" spans="33:39" x14ac:dyDescent="0.2">
      <c r="AG9313"/>
      <c r="AM9313" s="11"/>
    </row>
    <row r="9314" spans="33:39" x14ac:dyDescent="0.2">
      <c r="AG9314"/>
      <c r="AM9314" s="11"/>
    </row>
    <row r="9315" spans="33:39" x14ac:dyDescent="0.2">
      <c r="AG9315"/>
      <c r="AM9315" s="11"/>
    </row>
    <row r="9316" spans="33:39" x14ac:dyDescent="0.2">
      <c r="AG9316"/>
      <c r="AM9316" s="11"/>
    </row>
    <row r="9317" spans="33:39" x14ac:dyDescent="0.2">
      <c r="AG9317"/>
      <c r="AM9317" s="11"/>
    </row>
    <row r="9318" spans="33:39" x14ac:dyDescent="0.2">
      <c r="AG9318"/>
      <c r="AM9318" s="11"/>
    </row>
    <row r="9319" spans="33:39" x14ac:dyDescent="0.2">
      <c r="AG9319"/>
      <c r="AM9319" s="11"/>
    </row>
    <row r="9320" spans="33:39" x14ac:dyDescent="0.2">
      <c r="AG9320"/>
      <c r="AM9320" s="11"/>
    </row>
    <row r="9321" spans="33:39" x14ac:dyDescent="0.2">
      <c r="AG9321"/>
      <c r="AM9321" s="11"/>
    </row>
    <row r="9322" spans="33:39" x14ac:dyDescent="0.2">
      <c r="AG9322"/>
      <c r="AM9322" s="11"/>
    </row>
    <row r="9323" spans="33:39" x14ac:dyDescent="0.2">
      <c r="AG9323"/>
      <c r="AM9323" s="11"/>
    </row>
    <row r="9324" spans="33:39" x14ac:dyDescent="0.2">
      <c r="AG9324"/>
      <c r="AM9324" s="11"/>
    </row>
    <row r="9325" spans="33:39" x14ac:dyDescent="0.2">
      <c r="AG9325"/>
      <c r="AM9325" s="11"/>
    </row>
    <row r="9326" spans="33:39" x14ac:dyDescent="0.2">
      <c r="AG9326"/>
      <c r="AM9326" s="11"/>
    </row>
    <row r="9327" spans="33:39" x14ac:dyDescent="0.2">
      <c r="AG9327"/>
      <c r="AM9327" s="11"/>
    </row>
    <row r="9328" spans="33:39" x14ac:dyDescent="0.2">
      <c r="AG9328"/>
      <c r="AM9328" s="11"/>
    </row>
    <row r="9329" spans="33:39" x14ac:dyDescent="0.2">
      <c r="AG9329"/>
      <c r="AM9329" s="11"/>
    </row>
    <row r="9330" spans="33:39" x14ac:dyDescent="0.2">
      <c r="AG9330"/>
      <c r="AM9330" s="11"/>
    </row>
    <row r="9331" spans="33:39" x14ac:dyDescent="0.2">
      <c r="AG9331"/>
      <c r="AM9331" s="11"/>
    </row>
    <row r="9332" spans="33:39" x14ac:dyDescent="0.2">
      <c r="AG9332"/>
      <c r="AM9332" s="11"/>
    </row>
    <row r="9333" spans="33:39" x14ac:dyDescent="0.2">
      <c r="AG9333"/>
      <c r="AM9333" s="11"/>
    </row>
    <row r="9334" spans="33:39" x14ac:dyDescent="0.2">
      <c r="AG9334"/>
      <c r="AM9334" s="11"/>
    </row>
    <row r="9335" spans="33:39" x14ac:dyDescent="0.2">
      <c r="AG9335"/>
      <c r="AM9335" s="11"/>
    </row>
    <row r="9336" spans="33:39" x14ac:dyDescent="0.2">
      <c r="AG9336"/>
      <c r="AM9336" s="11"/>
    </row>
    <row r="9337" spans="33:39" x14ac:dyDescent="0.2">
      <c r="AG9337"/>
      <c r="AM9337" s="11"/>
    </row>
    <row r="9338" spans="33:39" x14ac:dyDescent="0.2">
      <c r="AG9338"/>
      <c r="AM9338" s="11"/>
    </row>
    <row r="9339" spans="33:39" x14ac:dyDescent="0.2">
      <c r="AG9339"/>
      <c r="AM9339" s="11"/>
    </row>
    <row r="9340" spans="33:39" x14ac:dyDescent="0.2">
      <c r="AG9340"/>
      <c r="AM9340" s="11"/>
    </row>
    <row r="9341" spans="33:39" x14ac:dyDescent="0.2">
      <c r="AG9341"/>
      <c r="AM9341" s="11"/>
    </row>
    <row r="9342" spans="33:39" x14ac:dyDescent="0.2">
      <c r="AG9342"/>
      <c r="AM9342" s="11"/>
    </row>
    <row r="9343" spans="33:39" x14ac:dyDescent="0.2">
      <c r="AG9343"/>
      <c r="AM9343" s="11"/>
    </row>
    <row r="9344" spans="33:39" x14ac:dyDescent="0.2">
      <c r="AG9344"/>
      <c r="AM9344" s="11"/>
    </row>
    <row r="9345" spans="33:39" x14ac:dyDescent="0.2">
      <c r="AG9345"/>
      <c r="AM9345" s="11"/>
    </row>
    <row r="9346" spans="33:39" x14ac:dyDescent="0.2">
      <c r="AG9346"/>
      <c r="AM9346" s="11"/>
    </row>
    <row r="9347" spans="33:39" x14ac:dyDescent="0.2">
      <c r="AG9347"/>
      <c r="AM9347" s="11"/>
    </row>
    <row r="9348" spans="33:39" x14ac:dyDescent="0.2">
      <c r="AG9348"/>
      <c r="AM9348" s="11"/>
    </row>
    <row r="9349" spans="33:39" x14ac:dyDescent="0.2">
      <c r="AG9349"/>
      <c r="AM9349" s="11"/>
    </row>
    <row r="9350" spans="33:39" x14ac:dyDescent="0.2">
      <c r="AG9350"/>
      <c r="AM9350" s="11"/>
    </row>
    <row r="9351" spans="33:39" x14ac:dyDescent="0.2">
      <c r="AG9351"/>
      <c r="AM9351" s="11"/>
    </row>
    <row r="9352" spans="33:39" x14ac:dyDescent="0.2">
      <c r="AG9352"/>
      <c r="AM9352" s="11"/>
    </row>
    <row r="9353" spans="33:39" x14ac:dyDescent="0.2">
      <c r="AG9353"/>
      <c r="AM9353" s="11"/>
    </row>
    <row r="9354" spans="33:39" x14ac:dyDescent="0.2">
      <c r="AG9354"/>
      <c r="AM9354" s="11"/>
    </row>
    <row r="9355" spans="33:39" x14ac:dyDescent="0.2">
      <c r="AG9355"/>
      <c r="AM9355" s="11"/>
    </row>
    <row r="9356" spans="33:39" x14ac:dyDescent="0.2">
      <c r="AG9356"/>
      <c r="AM9356" s="11"/>
    </row>
    <row r="9357" spans="33:39" x14ac:dyDescent="0.2">
      <c r="AG9357"/>
      <c r="AM9357" s="11"/>
    </row>
    <row r="9358" spans="33:39" x14ac:dyDescent="0.2">
      <c r="AG9358"/>
      <c r="AM9358" s="11"/>
    </row>
    <row r="9359" spans="33:39" x14ac:dyDescent="0.2">
      <c r="AG9359"/>
      <c r="AM9359" s="11"/>
    </row>
    <row r="9360" spans="33:39" x14ac:dyDescent="0.2">
      <c r="AG9360"/>
      <c r="AM9360" s="11"/>
    </row>
    <row r="9361" spans="33:39" x14ac:dyDescent="0.2">
      <c r="AG9361"/>
      <c r="AM9361" s="11"/>
    </row>
    <row r="9362" spans="33:39" x14ac:dyDescent="0.2">
      <c r="AG9362"/>
      <c r="AM9362" s="11"/>
    </row>
    <row r="9363" spans="33:39" x14ac:dyDescent="0.2">
      <c r="AG9363"/>
      <c r="AM9363" s="11"/>
    </row>
    <row r="9364" spans="33:39" x14ac:dyDescent="0.2">
      <c r="AG9364"/>
      <c r="AM9364" s="11"/>
    </row>
    <row r="9365" spans="33:39" x14ac:dyDescent="0.2">
      <c r="AG9365"/>
      <c r="AM9365" s="11"/>
    </row>
    <row r="9366" spans="33:39" x14ac:dyDescent="0.2">
      <c r="AG9366"/>
      <c r="AM9366" s="11"/>
    </row>
    <row r="9367" spans="33:39" x14ac:dyDescent="0.2">
      <c r="AG9367"/>
      <c r="AM9367" s="11"/>
    </row>
    <row r="9368" spans="33:39" x14ac:dyDescent="0.2">
      <c r="AG9368"/>
      <c r="AM9368" s="11"/>
    </row>
    <row r="9369" spans="33:39" x14ac:dyDescent="0.2">
      <c r="AG9369"/>
      <c r="AM9369" s="11"/>
    </row>
    <row r="9370" spans="33:39" x14ac:dyDescent="0.2">
      <c r="AG9370"/>
      <c r="AM9370" s="11"/>
    </row>
    <row r="9371" spans="33:39" x14ac:dyDescent="0.2">
      <c r="AG9371"/>
      <c r="AM9371" s="11"/>
    </row>
    <row r="9372" spans="33:39" x14ac:dyDescent="0.2">
      <c r="AG9372"/>
      <c r="AM9372" s="11"/>
    </row>
    <row r="9373" spans="33:39" x14ac:dyDescent="0.2">
      <c r="AG9373"/>
      <c r="AM9373" s="11"/>
    </row>
    <row r="9374" spans="33:39" x14ac:dyDescent="0.2">
      <c r="AG9374"/>
      <c r="AM9374" s="11"/>
    </row>
    <row r="9375" spans="33:39" x14ac:dyDescent="0.2">
      <c r="AG9375"/>
      <c r="AM9375" s="11"/>
    </row>
    <row r="9376" spans="33:39" x14ac:dyDescent="0.2">
      <c r="AG9376"/>
      <c r="AM9376" s="11"/>
    </row>
    <row r="9377" spans="33:39" x14ac:dyDescent="0.2">
      <c r="AG9377"/>
      <c r="AM9377" s="11"/>
    </row>
    <row r="9378" spans="33:39" x14ac:dyDescent="0.2">
      <c r="AG9378"/>
      <c r="AM9378" s="11"/>
    </row>
    <row r="9379" spans="33:39" x14ac:dyDescent="0.2">
      <c r="AG9379"/>
      <c r="AM9379" s="11"/>
    </row>
    <row r="9380" spans="33:39" x14ac:dyDescent="0.2">
      <c r="AG9380"/>
      <c r="AM9380" s="11"/>
    </row>
    <row r="9381" spans="33:39" x14ac:dyDescent="0.2">
      <c r="AG9381"/>
      <c r="AM9381" s="11"/>
    </row>
    <row r="9382" spans="33:39" x14ac:dyDescent="0.2">
      <c r="AG9382"/>
      <c r="AM9382" s="11"/>
    </row>
    <row r="9383" spans="33:39" x14ac:dyDescent="0.2">
      <c r="AG9383"/>
      <c r="AM9383" s="11"/>
    </row>
    <row r="9384" spans="33:39" x14ac:dyDescent="0.2">
      <c r="AG9384"/>
      <c r="AM9384" s="11"/>
    </row>
    <row r="9385" spans="33:39" x14ac:dyDescent="0.2">
      <c r="AG9385"/>
      <c r="AM9385" s="11"/>
    </row>
    <row r="9386" spans="33:39" x14ac:dyDescent="0.2">
      <c r="AG9386"/>
      <c r="AM9386" s="11"/>
    </row>
    <row r="9387" spans="33:39" x14ac:dyDescent="0.2">
      <c r="AG9387"/>
      <c r="AM9387" s="11"/>
    </row>
    <row r="9388" spans="33:39" x14ac:dyDescent="0.2">
      <c r="AG9388"/>
      <c r="AM9388" s="11"/>
    </row>
    <row r="9389" spans="33:39" x14ac:dyDescent="0.2">
      <c r="AG9389"/>
      <c r="AM9389" s="11"/>
    </row>
    <row r="9390" spans="33:39" x14ac:dyDescent="0.2">
      <c r="AG9390"/>
      <c r="AM9390" s="11"/>
    </row>
    <row r="9391" spans="33:39" x14ac:dyDescent="0.2">
      <c r="AG9391"/>
      <c r="AM9391" s="11"/>
    </row>
    <row r="9392" spans="33:39" x14ac:dyDescent="0.2">
      <c r="AG9392"/>
      <c r="AM9392" s="11"/>
    </row>
    <row r="9393" spans="33:39" x14ac:dyDescent="0.2">
      <c r="AG9393"/>
      <c r="AM9393" s="11"/>
    </row>
    <row r="9394" spans="33:39" x14ac:dyDescent="0.2">
      <c r="AG9394"/>
      <c r="AM9394" s="11"/>
    </row>
    <row r="9395" spans="33:39" x14ac:dyDescent="0.2">
      <c r="AG9395"/>
      <c r="AM9395" s="11"/>
    </row>
    <row r="9396" spans="33:39" x14ac:dyDescent="0.2">
      <c r="AG9396"/>
      <c r="AM9396" s="11"/>
    </row>
    <row r="9397" spans="33:39" x14ac:dyDescent="0.2">
      <c r="AG9397"/>
      <c r="AM9397" s="11"/>
    </row>
    <row r="9398" spans="33:39" x14ac:dyDescent="0.2">
      <c r="AG9398"/>
      <c r="AM9398" s="11"/>
    </row>
    <row r="9399" spans="33:39" x14ac:dyDescent="0.2">
      <c r="AG9399"/>
      <c r="AM9399" s="11"/>
    </row>
    <row r="9400" spans="33:39" x14ac:dyDescent="0.2">
      <c r="AG9400"/>
      <c r="AM9400" s="11"/>
    </row>
    <row r="9401" spans="33:39" x14ac:dyDescent="0.2">
      <c r="AG9401"/>
      <c r="AM9401" s="11"/>
    </row>
    <row r="9402" spans="33:39" x14ac:dyDescent="0.2">
      <c r="AG9402"/>
      <c r="AM9402" s="11"/>
    </row>
    <row r="9403" spans="33:39" x14ac:dyDescent="0.2">
      <c r="AG9403"/>
      <c r="AM9403" s="11"/>
    </row>
    <row r="9404" spans="33:39" x14ac:dyDescent="0.2">
      <c r="AG9404"/>
      <c r="AM9404" s="11"/>
    </row>
    <row r="9405" spans="33:39" x14ac:dyDescent="0.2">
      <c r="AG9405"/>
      <c r="AM9405" s="11"/>
    </row>
    <row r="9406" spans="33:39" x14ac:dyDescent="0.2">
      <c r="AG9406"/>
      <c r="AM9406" s="11"/>
    </row>
    <row r="9407" spans="33:39" x14ac:dyDescent="0.2">
      <c r="AG9407"/>
      <c r="AM9407" s="11"/>
    </row>
    <row r="9408" spans="33:39" x14ac:dyDescent="0.2">
      <c r="AG9408"/>
      <c r="AM9408" s="11"/>
    </row>
    <row r="9409" spans="33:39" x14ac:dyDescent="0.2">
      <c r="AG9409"/>
      <c r="AM9409" s="11"/>
    </row>
    <row r="9410" spans="33:39" x14ac:dyDescent="0.2">
      <c r="AG9410"/>
      <c r="AM9410" s="11"/>
    </row>
    <row r="9411" spans="33:39" x14ac:dyDescent="0.2">
      <c r="AG9411"/>
      <c r="AM9411" s="11"/>
    </row>
    <row r="9412" spans="33:39" x14ac:dyDescent="0.2">
      <c r="AG9412"/>
      <c r="AM9412" s="11"/>
    </row>
    <row r="9413" spans="33:39" x14ac:dyDescent="0.2">
      <c r="AG9413"/>
      <c r="AM9413" s="11"/>
    </row>
    <row r="9414" spans="33:39" x14ac:dyDescent="0.2">
      <c r="AG9414"/>
      <c r="AM9414" s="11"/>
    </row>
    <row r="9415" spans="33:39" x14ac:dyDescent="0.2">
      <c r="AG9415"/>
      <c r="AM9415" s="11"/>
    </row>
    <row r="9416" spans="33:39" x14ac:dyDescent="0.2">
      <c r="AG9416"/>
      <c r="AM9416" s="11"/>
    </row>
    <row r="9417" spans="33:39" x14ac:dyDescent="0.2">
      <c r="AG9417"/>
      <c r="AM9417" s="11"/>
    </row>
    <row r="9418" spans="33:39" x14ac:dyDescent="0.2">
      <c r="AG9418"/>
      <c r="AM9418" s="11"/>
    </row>
    <row r="9419" spans="33:39" x14ac:dyDescent="0.2">
      <c r="AG9419"/>
      <c r="AM9419" s="11"/>
    </row>
    <row r="9420" spans="33:39" x14ac:dyDescent="0.2">
      <c r="AG9420"/>
      <c r="AM9420" s="11"/>
    </row>
    <row r="9421" spans="33:39" x14ac:dyDescent="0.2">
      <c r="AG9421"/>
      <c r="AM9421" s="11"/>
    </row>
    <row r="9422" spans="33:39" x14ac:dyDescent="0.2">
      <c r="AG9422"/>
      <c r="AM9422" s="11"/>
    </row>
    <row r="9423" spans="33:39" x14ac:dyDescent="0.2">
      <c r="AG9423"/>
      <c r="AM9423" s="11"/>
    </row>
    <row r="9424" spans="33:39" x14ac:dyDescent="0.2">
      <c r="AG9424"/>
      <c r="AM9424" s="11"/>
    </row>
    <row r="9425" spans="33:39" x14ac:dyDescent="0.2">
      <c r="AG9425"/>
      <c r="AM9425" s="11"/>
    </row>
    <row r="9426" spans="33:39" x14ac:dyDescent="0.2">
      <c r="AG9426"/>
      <c r="AM9426" s="11"/>
    </row>
    <row r="9427" spans="33:39" x14ac:dyDescent="0.2">
      <c r="AG9427"/>
      <c r="AM9427" s="11"/>
    </row>
    <row r="9428" spans="33:39" x14ac:dyDescent="0.2">
      <c r="AG9428"/>
      <c r="AM9428" s="11"/>
    </row>
    <row r="9429" spans="33:39" x14ac:dyDescent="0.2">
      <c r="AG9429"/>
      <c r="AM9429" s="11"/>
    </row>
    <row r="9430" spans="33:39" x14ac:dyDescent="0.2">
      <c r="AG9430"/>
      <c r="AM9430" s="11"/>
    </row>
    <row r="9431" spans="33:39" x14ac:dyDescent="0.2">
      <c r="AG9431"/>
      <c r="AM9431" s="11"/>
    </row>
    <row r="9432" spans="33:39" x14ac:dyDescent="0.2">
      <c r="AG9432"/>
      <c r="AM9432" s="11"/>
    </row>
    <row r="9433" spans="33:39" x14ac:dyDescent="0.2">
      <c r="AG9433"/>
      <c r="AM9433" s="11"/>
    </row>
    <row r="9434" spans="33:39" x14ac:dyDescent="0.2">
      <c r="AG9434"/>
      <c r="AM9434" s="11"/>
    </row>
    <row r="9435" spans="33:39" x14ac:dyDescent="0.2">
      <c r="AG9435"/>
      <c r="AM9435" s="11"/>
    </row>
    <row r="9436" spans="33:39" x14ac:dyDescent="0.2">
      <c r="AG9436"/>
      <c r="AM9436" s="11"/>
    </row>
    <row r="9437" spans="33:39" x14ac:dyDescent="0.2">
      <c r="AG9437"/>
      <c r="AM9437" s="11"/>
    </row>
    <row r="9438" spans="33:39" x14ac:dyDescent="0.2">
      <c r="AG9438"/>
      <c r="AM9438" s="11"/>
    </row>
    <row r="9439" spans="33:39" x14ac:dyDescent="0.2">
      <c r="AG9439"/>
      <c r="AM9439" s="11"/>
    </row>
    <row r="9440" spans="33:39" x14ac:dyDescent="0.2">
      <c r="AG9440"/>
      <c r="AM9440" s="11"/>
    </row>
    <row r="9441" spans="33:39" x14ac:dyDescent="0.2">
      <c r="AG9441"/>
      <c r="AM9441" s="11"/>
    </row>
    <row r="9442" spans="33:39" x14ac:dyDescent="0.2">
      <c r="AG9442"/>
      <c r="AM9442" s="11"/>
    </row>
    <row r="9443" spans="33:39" x14ac:dyDescent="0.2">
      <c r="AG9443"/>
      <c r="AM9443" s="11"/>
    </row>
    <row r="9444" spans="33:39" x14ac:dyDescent="0.2">
      <c r="AG9444"/>
      <c r="AM9444" s="11"/>
    </row>
    <row r="9445" spans="33:39" x14ac:dyDescent="0.2">
      <c r="AG9445"/>
      <c r="AM9445" s="11"/>
    </row>
    <row r="9446" spans="33:39" x14ac:dyDescent="0.2">
      <c r="AG9446"/>
      <c r="AM9446" s="11"/>
    </row>
    <row r="9447" spans="33:39" x14ac:dyDescent="0.2">
      <c r="AG9447"/>
      <c r="AM9447" s="11"/>
    </row>
    <row r="9448" spans="33:39" x14ac:dyDescent="0.2">
      <c r="AG9448"/>
      <c r="AM9448" s="11"/>
    </row>
    <row r="9449" spans="33:39" x14ac:dyDescent="0.2">
      <c r="AG9449"/>
      <c r="AM9449" s="11"/>
    </row>
    <row r="9450" spans="33:39" x14ac:dyDescent="0.2">
      <c r="AG9450"/>
      <c r="AM9450" s="11"/>
    </row>
    <row r="9451" spans="33:39" x14ac:dyDescent="0.2">
      <c r="AG9451"/>
      <c r="AM9451" s="11"/>
    </row>
    <row r="9452" spans="33:39" x14ac:dyDescent="0.2">
      <c r="AG9452"/>
      <c r="AM9452" s="11"/>
    </row>
    <row r="9453" spans="33:39" x14ac:dyDescent="0.2">
      <c r="AG9453"/>
      <c r="AM9453" s="11"/>
    </row>
    <row r="9454" spans="33:39" x14ac:dyDescent="0.2">
      <c r="AG9454"/>
      <c r="AM9454" s="11"/>
    </row>
    <row r="9455" spans="33:39" x14ac:dyDescent="0.2">
      <c r="AG9455"/>
      <c r="AM9455" s="11"/>
    </row>
    <row r="9456" spans="33:39" x14ac:dyDescent="0.2">
      <c r="AG9456"/>
      <c r="AM9456" s="11"/>
    </row>
    <row r="9457" spans="33:39" x14ac:dyDescent="0.2">
      <c r="AG9457"/>
      <c r="AM9457" s="11"/>
    </row>
    <row r="9458" spans="33:39" x14ac:dyDescent="0.2">
      <c r="AG9458"/>
      <c r="AM9458" s="11"/>
    </row>
    <row r="9459" spans="33:39" x14ac:dyDescent="0.2">
      <c r="AG9459"/>
      <c r="AM9459" s="11"/>
    </row>
    <row r="9460" spans="33:39" x14ac:dyDescent="0.2">
      <c r="AG9460"/>
      <c r="AM9460" s="11"/>
    </row>
    <row r="9461" spans="33:39" x14ac:dyDescent="0.2">
      <c r="AG9461"/>
      <c r="AM9461" s="11"/>
    </row>
    <row r="9462" spans="33:39" x14ac:dyDescent="0.2">
      <c r="AG9462"/>
      <c r="AM9462" s="11"/>
    </row>
    <row r="9463" spans="33:39" x14ac:dyDescent="0.2">
      <c r="AG9463"/>
      <c r="AM9463" s="11"/>
    </row>
    <row r="9464" spans="33:39" x14ac:dyDescent="0.2">
      <c r="AG9464"/>
      <c r="AM9464" s="11"/>
    </row>
    <row r="9465" spans="33:39" x14ac:dyDescent="0.2">
      <c r="AG9465"/>
      <c r="AM9465" s="11"/>
    </row>
    <row r="9466" spans="33:39" x14ac:dyDescent="0.2">
      <c r="AG9466"/>
      <c r="AM9466" s="11"/>
    </row>
    <row r="9467" spans="33:39" x14ac:dyDescent="0.2">
      <c r="AG9467"/>
      <c r="AM9467" s="11"/>
    </row>
    <row r="9468" spans="33:39" x14ac:dyDescent="0.2">
      <c r="AG9468"/>
      <c r="AM9468" s="11"/>
    </row>
    <row r="9469" spans="33:39" x14ac:dyDescent="0.2">
      <c r="AG9469"/>
      <c r="AM9469" s="11"/>
    </row>
    <row r="9470" spans="33:39" x14ac:dyDescent="0.2">
      <c r="AG9470"/>
      <c r="AM9470" s="11"/>
    </row>
    <row r="9471" spans="33:39" x14ac:dyDescent="0.2">
      <c r="AG9471"/>
      <c r="AM9471" s="11"/>
    </row>
    <row r="9472" spans="33:39" x14ac:dyDescent="0.2">
      <c r="AG9472"/>
      <c r="AM9472" s="11"/>
    </row>
    <row r="9473" spans="33:39" x14ac:dyDescent="0.2">
      <c r="AG9473"/>
      <c r="AM9473" s="11"/>
    </row>
    <row r="9474" spans="33:39" x14ac:dyDescent="0.2">
      <c r="AG9474"/>
      <c r="AM9474" s="11"/>
    </row>
    <row r="9475" spans="33:39" x14ac:dyDescent="0.2">
      <c r="AG9475"/>
      <c r="AM9475" s="11"/>
    </row>
    <row r="9476" spans="33:39" x14ac:dyDescent="0.2">
      <c r="AG9476"/>
      <c r="AM9476" s="11"/>
    </row>
    <row r="9477" spans="33:39" x14ac:dyDescent="0.2">
      <c r="AG9477"/>
      <c r="AM9477" s="11"/>
    </row>
    <row r="9478" spans="33:39" x14ac:dyDescent="0.2">
      <c r="AG9478"/>
      <c r="AM9478" s="11"/>
    </row>
    <row r="9479" spans="33:39" x14ac:dyDescent="0.2">
      <c r="AG9479"/>
      <c r="AM9479" s="11"/>
    </row>
    <row r="9480" spans="33:39" x14ac:dyDescent="0.2">
      <c r="AG9480"/>
      <c r="AM9480" s="11"/>
    </row>
    <row r="9481" spans="33:39" x14ac:dyDescent="0.2">
      <c r="AG9481"/>
      <c r="AM9481" s="11"/>
    </row>
    <row r="9482" spans="33:39" x14ac:dyDescent="0.2">
      <c r="AG9482"/>
      <c r="AM9482" s="11"/>
    </row>
    <row r="9483" spans="33:39" x14ac:dyDescent="0.2">
      <c r="AG9483"/>
      <c r="AM9483" s="11"/>
    </row>
    <row r="9484" spans="33:39" x14ac:dyDescent="0.2">
      <c r="AG9484"/>
      <c r="AM9484" s="11"/>
    </row>
    <row r="9485" spans="33:39" x14ac:dyDescent="0.2">
      <c r="AG9485"/>
      <c r="AM9485" s="11"/>
    </row>
    <row r="9486" spans="33:39" x14ac:dyDescent="0.2">
      <c r="AG9486"/>
      <c r="AM9486" s="11"/>
    </row>
    <row r="9487" spans="33:39" x14ac:dyDescent="0.2">
      <c r="AG9487"/>
      <c r="AM9487" s="11"/>
    </row>
    <row r="9488" spans="33:39" x14ac:dyDescent="0.2">
      <c r="AG9488"/>
      <c r="AM9488" s="11"/>
    </row>
    <row r="9489" spans="33:39" x14ac:dyDescent="0.2">
      <c r="AG9489"/>
      <c r="AM9489" s="11"/>
    </row>
    <row r="9490" spans="33:39" x14ac:dyDescent="0.2">
      <c r="AG9490"/>
      <c r="AM9490" s="11"/>
    </row>
    <row r="9491" spans="33:39" x14ac:dyDescent="0.2">
      <c r="AG9491"/>
      <c r="AM9491" s="11"/>
    </row>
    <row r="9492" spans="33:39" x14ac:dyDescent="0.2">
      <c r="AG9492"/>
      <c r="AM9492" s="11"/>
    </row>
    <row r="9493" spans="33:39" x14ac:dyDescent="0.2">
      <c r="AG9493"/>
      <c r="AM9493" s="11"/>
    </row>
    <row r="9494" spans="33:39" x14ac:dyDescent="0.2">
      <c r="AG9494"/>
      <c r="AM9494" s="11"/>
    </row>
    <row r="9495" spans="33:39" x14ac:dyDescent="0.2">
      <c r="AG9495"/>
      <c r="AM9495" s="11"/>
    </row>
    <row r="9496" spans="33:39" x14ac:dyDescent="0.2">
      <c r="AG9496"/>
      <c r="AM9496" s="11"/>
    </row>
    <row r="9497" spans="33:39" x14ac:dyDescent="0.2">
      <c r="AG9497"/>
      <c r="AM9497" s="11"/>
    </row>
    <row r="9498" spans="33:39" x14ac:dyDescent="0.2">
      <c r="AG9498"/>
      <c r="AM9498" s="11"/>
    </row>
    <row r="9499" spans="33:39" x14ac:dyDescent="0.2">
      <c r="AG9499"/>
      <c r="AM9499" s="11"/>
    </row>
    <row r="9500" spans="33:39" x14ac:dyDescent="0.2">
      <c r="AG9500"/>
      <c r="AM9500" s="11"/>
    </row>
    <row r="9501" spans="33:39" x14ac:dyDescent="0.2">
      <c r="AG9501"/>
      <c r="AM9501" s="11"/>
    </row>
    <row r="9502" spans="33:39" x14ac:dyDescent="0.2">
      <c r="AG9502"/>
      <c r="AM9502" s="11"/>
    </row>
    <row r="9503" spans="33:39" x14ac:dyDescent="0.2">
      <c r="AG9503"/>
      <c r="AM9503" s="11"/>
    </row>
    <row r="9504" spans="33:39" x14ac:dyDescent="0.2">
      <c r="AG9504"/>
      <c r="AM9504" s="11"/>
    </row>
    <row r="9505" spans="33:39" x14ac:dyDescent="0.2">
      <c r="AG9505"/>
      <c r="AM9505" s="11"/>
    </row>
    <row r="9506" spans="33:39" x14ac:dyDescent="0.2">
      <c r="AG9506"/>
      <c r="AM9506" s="11"/>
    </row>
    <row r="9507" spans="33:39" x14ac:dyDescent="0.2">
      <c r="AG9507"/>
      <c r="AM9507" s="11"/>
    </row>
    <row r="9508" spans="33:39" x14ac:dyDescent="0.2">
      <c r="AG9508"/>
      <c r="AM9508" s="11"/>
    </row>
    <row r="9509" spans="33:39" x14ac:dyDescent="0.2">
      <c r="AG9509"/>
      <c r="AM9509" s="11"/>
    </row>
    <row r="9510" spans="33:39" x14ac:dyDescent="0.2">
      <c r="AG9510"/>
      <c r="AM9510" s="11"/>
    </row>
    <row r="9511" spans="33:39" x14ac:dyDescent="0.2">
      <c r="AG9511"/>
      <c r="AM9511" s="11"/>
    </row>
    <row r="9512" spans="33:39" x14ac:dyDescent="0.2">
      <c r="AG9512"/>
      <c r="AM9512" s="11"/>
    </row>
    <row r="9513" spans="33:39" x14ac:dyDescent="0.2">
      <c r="AG9513"/>
      <c r="AM9513" s="11"/>
    </row>
    <row r="9514" spans="33:39" x14ac:dyDescent="0.2">
      <c r="AG9514"/>
      <c r="AM9514" s="11"/>
    </row>
    <row r="9515" spans="33:39" x14ac:dyDescent="0.2">
      <c r="AG9515"/>
      <c r="AM9515" s="11"/>
    </row>
    <row r="9516" spans="33:39" x14ac:dyDescent="0.2">
      <c r="AG9516"/>
      <c r="AM9516" s="11"/>
    </row>
    <row r="9517" spans="33:39" x14ac:dyDescent="0.2">
      <c r="AG9517"/>
      <c r="AM9517" s="11"/>
    </row>
    <row r="9518" spans="33:39" x14ac:dyDescent="0.2">
      <c r="AG9518"/>
      <c r="AM9518" s="11"/>
    </row>
    <row r="9519" spans="33:39" x14ac:dyDescent="0.2">
      <c r="AG9519"/>
      <c r="AM9519" s="11"/>
    </row>
    <row r="9520" spans="33:39" x14ac:dyDescent="0.2">
      <c r="AG9520"/>
      <c r="AM9520" s="11"/>
    </row>
    <row r="9521" spans="33:39" x14ac:dyDescent="0.2">
      <c r="AG9521"/>
      <c r="AM9521" s="11"/>
    </row>
    <row r="9522" spans="33:39" x14ac:dyDescent="0.2">
      <c r="AG9522"/>
      <c r="AM9522" s="11"/>
    </row>
    <row r="9523" spans="33:39" x14ac:dyDescent="0.2">
      <c r="AG9523"/>
      <c r="AM9523" s="11"/>
    </row>
    <row r="9524" spans="33:39" x14ac:dyDescent="0.2">
      <c r="AG9524"/>
      <c r="AM9524" s="11"/>
    </row>
    <row r="9525" spans="33:39" x14ac:dyDescent="0.2">
      <c r="AG9525"/>
      <c r="AM9525" s="11"/>
    </row>
    <row r="9526" spans="33:39" x14ac:dyDescent="0.2">
      <c r="AG9526"/>
      <c r="AM9526" s="11"/>
    </row>
    <row r="9527" spans="33:39" x14ac:dyDescent="0.2">
      <c r="AG9527"/>
      <c r="AM9527" s="11"/>
    </row>
    <row r="9528" spans="33:39" x14ac:dyDescent="0.2">
      <c r="AG9528"/>
      <c r="AM9528" s="11"/>
    </row>
    <row r="9529" spans="33:39" x14ac:dyDescent="0.2">
      <c r="AG9529"/>
      <c r="AM9529" s="11"/>
    </row>
    <row r="9530" spans="33:39" x14ac:dyDescent="0.2">
      <c r="AG9530"/>
      <c r="AM9530" s="11"/>
    </row>
    <row r="9531" spans="33:39" x14ac:dyDescent="0.2">
      <c r="AG9531"/>
      <c r="AM9531" s="11"/>
    </row>
    <row r="9532" spans="33:39" x14ac:dyDescent="0.2">
      <c r="AG9532"/>
      <c r="AM9532" s="11"/>
    </row>
    <row r="9533" spans="33:39" x14ac:dyDescent="0.2">
      <c r="AG9533"/>
      <c r="AM9533" s="11"/>
    </row>
    <row r="9534" spans="33:39" x14ac:dyDescent="0.2">
      <c r="AG9534"/>
      <c r="AM9534" s="11"/>
    </row>
    <row r="9535" spans="33:39" x14ac:dyDescent="0.2">
      <c r="AG9535"/>
      <c r="AM9535" s="11"/>
    </row>
    <row r="9536" spans="33:39" x14ac:dyDescent="0.2">
      <c r="AG9536"/>
      <c r="AM9536" s="11"/>
    </row>
    <row r="9537" spans="33:39" x14ac:dyDescent="0.2">
      <c r="AG9537"/>
      <c r="AM9537" s="11"/>
    </row>
    <row r="9538" spans="33:39" x14ac:dyDescent="0.2">
      <c r="AG9538"/>
      <c r="AM9538" s="11"/>
    </row>
    <row r="9539" spans="33:39" x14ac:dyDescent="0.2">
      <c r="AG9539"/>
      <c r="AM9539" s="11"/>
    </row>
    <row r="9540" spans="33:39" x14ac:dyDescent="0.2">
      <c r="AG9540"/>
      <c r="AM9540" s="11"/>
    </row>
    <row r="9541" spans="33:39" x14ac:dyDescent="0.2">
      <c r="AG9541"/>
      <c r="AM9541" s="11"/>
    </row>
    <row r="9542" spans="33:39" x14ac:dyDescent="0.2">
      <c r="AG9542"/>
      <c r="AM9542" s="11"/>
    </row>
    <row r="9543" spans="33:39" x14ac:dyDescent="0.2">
      <c r="AG9543"/>
      <c r="AM9543" s="11"/>
    </row>
    <row r="9544" spans="33:39" x14ac:dyDescent="0.2">
      <c r="AG9544"/>
      <c r="AM9544" s="11"/>
    </row>
    <row r="9545" spans="33:39" x14ac:dyDescent="0.2">
      <c r="AG9545"/>
      <c r="AM9545" s="11"/>
    </row>
    <row r="9546" spans="33:39" x14ac:dyDescent="0.2">
      <c r="AG9546"/>
      <c r="AM9546" s="11"/>
    </row>
    <row r="9547" spans="33:39" x14ac:dyDescent="0.2">
      <c r="AG9547"/>
      <c r="AM9547" s="11"/>
    </row>
    <row r="9548" spans="33:39" x14ac:dyDescent="0.2">
      <c r="AG9548"/>
      <c r="AM9548" s="11"/>
    </row>
    <row r="9549" spans="33:39" x14ac:dyDescent="0.2">
      <c r="AG9549"/>
      <c r="AM9549" s="11"/>
    </row>
    <row r="9550" spans="33:39" x14ac:dyDescent="0.2">
      <c r="AG9550"/>
      <c r="AM9550" s="11"/>
    </row>
    <row r="9551" spans="33:39" x14ac:dyDescent="0.2">
      <c r="AG9551"/>
      <c r="AM9551" s="11"/>
    </row>
    <row r="9552" spans="33:39" x14ac:dyDescent="0.2">
      <c r="AG9552"/>
      <c r="AM9552" s="11"/>
    </row>
    <row r="9553" spans="33:39" x14ac:dyDescent="0.2">
      <c r="AG9553"/>
      <c r="AM9553" s="11"/>
    </row>
    <row r="9554" spans="33:39" x14ac:dyDescent="0.2">
      <c r="AG9554"/>
      <c r="AM9554" s="11"/>
    </row>
    <row r="9555" spans="33:39" x14ac:dyDescent="0.2">
      <c r="AG9555"/>
      <c r="AM9555" s="11"/>
    </row>
    <row r="9556" spans="33:39" x14ac:dyDescent="0.2">
      <c r="AG9556"/>
      <c r="AM9556" s="11"/>
    </row>
    <row r="9557" spans="33:39" x14ac:dyDescent="0.2">
      <c r="AG9557"/>
      <c r="AM9557" s="11"/>
    </row>
    <row r="9558" spans="33:39" x14ac:dyDescent="0.2">
      <c r="AG9558"/>
      <c r="AM9558" s="11"/>
    </row>
    <row r="9559" spans="33:39" x14ac:dyDescent="0.2">
      <c r="AG9559"/>
      <c r="AM9559" s="11"/>
    </row>
    <row r="9560" spans="33:39" x14ac:dyDescent="0.2">
      <c r="AG9560"/>
      <c r="AM9560" s="11"/>
    </row>
    <row r="9561" spans="33:39" x14ac:dyDescent="0.2">
      <c r="AG9561"/>
      <c r="AM9561" s="11"/>
    </row>
    <row r="9562" spans="33:39" x14ac:dyDescent="0.2">
      <c r="AG9562"/>
      <c r="AM9562" s="11"/>
    </row>
    <row r="9563" spans="33:39" x14ac:dyDescent="0.2">
      <c r="AG9563"/>
      <c r="AM9563" s="11"/>
    </row>
    <row r="9564" spans="33:39" x14ac:dyDescent="0.2">
      <c r="AG9564"/>
      <c r="AM9564" s="11"/>
    </row>
    <row r="9565" spans="33:39" x14ac:dyDescent="0.2">
      <c r="AG9565"/>
      <c r="AM9565" s="11"/>
    </row>
    <row r="9566" spans="33:39" x14ac:dyDescent="0.2">
      <c r="AG9566"/>
      <c r="AM9566" s="11"/>
    </row>
    <row r="9567" spans="33:39" x14ac:dyDescent="0.2">
      <c r="AG9567"/>
      <c r="AM9567" s="11"/>
    </row>
    <row r="9568" spans="33:39" x14ac:dyDescent="0.2">
      <c r="AG9568"/>
      <c r="AM9568" s="11"/>
    </row>
    <row r="9569" spans="33:39" x14ac:dyDescent="0.2">
      <c r="AG9569"/>
      <c r="AM9569" s="11"/>
    </row>
    <row r="9570" spans="33:39" x14ac:dyDescent="0.2">
      <c r="AG9570"/>
      <c r="AM9570" s="11"/>
    </row>
    <row r="9571" spans="33:39" x14ac:dyDescent="0.2">
      <c r="AG9571"/>
      <c r="AM9571" s="11"/>
    </row>
    <row r="9572" spans="33:39" x14ac:dyDescent="0.2">
      <c r="AG9572"/>
      <c r="AM9572" s="11"/>
    </row>
    <row r="9573" spans="33:39" x14ac:dyDescent="0.2">
      <c r="AG9573"/>
      <c r="AM9573" s="11"/>
    </row>
    <row r="9574" spans="33:39" x14ac:dyDescent="0.2">
      <c r="AG9574"/>
      <c r="AM9574" s="11"/>
    </row>
    <row r="9575" spans="33:39" x14ac:dyDescent="0.2">
      <c r="AG9575"/>
      <c r="AM9575" s="11"/>
    </row>
    <row r="9576" spans="33:39" x14ac:dyDescent="0.2">
      <c r="AG9576"/>
      <c r="AM9576" s="11"/>
    </row>
    <row r="9577" spans="33:39" x14ac:dyDescent="0.2">
      <c r="AG9577"/>
      <c r="AM9577" s="11"/>
    </row>
    <row r="9578" spans="33:39" x14ac:dyDescent="0.2">
      <c r="AG9578"/>
      <c r="AM9578" s="11"/>
    </row>
    <row r="9579" spans="33:39" x14ac:dyDescent="0.2">
      <c r="AG9579"/>
      <c r="AM9579" s="11"/>
    </row>
    <row r="9580" spans="33:39" x14ac:dyDescent="0.2">
      <c r="AG9580"/>
      <c r="AM9580" s="11"/>
    </row>
    <row r="9581" spans="33:39" x14ac:dyDescent="0.2">
      <c r="AG9581"/>
      <c r="AM9581" s="11"/>
    </row>
    <row r="9582" spans="33:39" x14ac:dyDescent="0.2">
      <c r="AG9582"/>
      <c r="AM9582" s="11"/>
    </row>
    <row r="9583" spans="33:39" x14ac:dyDescent="0.2">
      <c r="AG9583"/>
      <c r="AM9583" s="11"/>
    </row>
    <row r="9584" spans="33:39" x14ac:dyDescent="0.2">
      <c r="AG9584"/>
      <c r="AM9584" s="11"/>
    </row>
    <row r="9585" spans="33:39" x14ac:dyDescent="0.2">
      <c r="AG9585"/>
      <c r="AM9585" s="11"/>
    </row>
    <row r="9586" spans="33:39" x14ac:dyDescent="0.2">
      <c r="AG9586"/>
      <c r="AM9586" s="11"/>
    </row>
    <row r="9587" spans="33:39" x14ac:dyDescent="0.2">
      <c r="AG9587"/>
      <c r="AM9587" s="11"/>
    </row>
    <row r="9588" spans="33:39" x14ac:dyDescent="0.2">
      <c r="AG9588"/>
      <c r="AM9588" s="11"/>
    </row>
    <row r="9589" spans="33:39" x14ac:dyDescent="0.2">
      <c r="AG9589"/>
      <c r="AM9589" s="11"/>
    </row>
    <row r="9590" spans="33:39" x14ac:dyDescent="0.2">
      <c r="AG9590"/>
      <c r="AM9590" s="11"/>
    </row>
    <row r="9591" spans="33:39" x14ac:dyDescent="0.2">
      <c r="AG9591"/>
      <c r="AM9591" s="11"/>
    </row>
    <row r="9592" spans="33:39" x14ac:dyDescent="0.2">
      <c r="AG9592"/>
      <c r="AM9592" s="11"/>
    </row>
    <row r="9593" spans="33:39" x14ac:dyDescent="0.2">
      <c r="AG9593"/>
      <c r="AM9593" s="11"/>
    </row>
    <row r="9594" spans="33:39" x14ac:dyDescent="0.2">
      <c r="AG9594"/>
      <c r="AM9594" s="11"/>
    </row>
    <row r="9595" spans="33:39" x14ac:dyDescent="0.2">
      <c r="AG9595"/>
      <c r="AM9595" s="11"/>
    </row>
    <row r="9596" spans="33:39" x14ac:dyDescent="0.2">
      <c r="AG9596"/>
      <c r="AM9596" s="11"/>
    </row>
    <row r="9597" spans="33:39" x14ac:dyDescent="0.2">
      <c r="AG9597"/>
      <c r="AM9597" s="11"/>
    </row>
    <row r="9598" spans="33:39" x14ac:dyDescent="0.2">
      <c r="AG9598"/>
      <c r="AM9598" s="11"/>
    </row>
    <row r="9599" spans="33:39" x14ac:dyDescent="0.2">
      <c r="AG9599"/>
      <c r="AM9599" s="11"/>
    </row>
    <row r="9600" spans="33:39" x14ac:dyDescent="0.2">
      <c r="AG9600"/>
      <c r="AM9600" s="11"/>
    </row>
    <row r="9601" spans="33:39" x14ac:dyDescent="0.2">
      <c r="AG9601"/>
      <c r="AM9601" s="11"/>
    </row>
    <row r="9602" spans="33:39" x14ac:dyDescent="0.2">
      <c r="AG9602"/>
      <c r="AM9602" s="11"/>
    </row>
    <row r="9603" spans="33:39" x14ac:dyDescent="0.2">
      <c r="AG9603"/>
      <c r="AM9603" s="11"/>
    </row>
    <row r="9604" spans="33:39" x14ac:dyDescent="0.2">
      <c r="AG9604"/>
      <c r="AM9604" s="11"/>
    </row>
    <row r="9605" spans="33:39" x14ac:dyDescent="0.2">
      <c r="AG9605"/>
      <c r="AM9605" s="11"/>
    </row>
    <row r="9606" spans="33:39" x14ac:dyDescent="0.2">
      <c r="AG9606"/>
      <c r="AM9606" s="11"/>
    </row>
    <row r="9607" spans="33:39" x14ac:dyDescent="0.2">
      <c r="AG9607"/>
      <c r="AM9607" s="11"/>
    </row>
    <row r="9608" spans="33:39" x14ac:dyDescent="0.2">
      <c r="AG9608"/>
      <c r="AM9608" s="11"/>
    </row>
    <row r="9609" spans="33:39" x14ac:dyDescent="0.2">
      <c r="AG9609"/>
      <c r="AM9609" s="11"/>
    </row>
    <row r="9610" spans="33:39" x14ac:dyDescent="0.2">
      <c r="AG9610"/>
      <c r="AM9610" s="11"/>
    </row>
    <row r="9611" spans="33:39" x14ac:dyDescent="0.2">
      <c r="AG9611"/>
      <c r="AM9611" s="11"/>
    </row>
    <row r="9612" spans="33:39" x14ac:dyDescent="0.2">
      <c r="AG9612"/>
      <c r="AM9612" s="11"/>
    </row>
    <row r="9613" spans="33:39" x14ac:dyDescent="0.2">
      <c r="AG9613"/>
      <c r="AM9613" s="11"/>
    </row>
    <row r="9614" spans="33:39" x14ac:dyDescent="0.2">
      <c r="AG9614"/>
      <c r="AM9614" s="11"/>
    </row>
    <row r="9615" spans="33:39" x14ac:dyDescent="0.2">
      <c r="AG9615"/>
      <c r="AM9615" s="11"/>
    </row>
    <row r="9616" spans="33:39" x14ac:dyDescent="0.2">
      <c r="AG9616"/>
      <c r="AM9616" s="11"/>
    </row>
    <row r="9617" spans="33:39" x14ac:dyDescent="0.2">
      <c r="AG9617"/>
      <c r="AM9617" s="11"/>
    </row>
    <row r="9618" spans="33:39" x14ac:dyDescent="0.2">
      <c r="AG9618"/>
      <c r="AM9618" s="11"/>
    </row>
    <row r="9619" spans="33:39" x14ac:dyDescent="0.2">
      <c r="AG9619"/>
      <c r="AM9619" s="11"/>
    </row>
    <row r="9620" spans="33:39" x14ac:dyDescent="0.2">
      <c r="AG9620"/>
      <c r="AM9620" s="11"/>
    </row>
    <row r="9621" spans="33:39" x14ac:dyDescent="0.2">
      <c r="AG9621"/>
      <c r="AM9621" s="11"/>
    </row>
    <row r="9622" spans="33:39" x14ac:dyDescent="0.2">
      <c r="AG9622"/>
      <c r="AM9622" s="11"/>
    </row>
    <row r="9623" spans="33:39" x14ac:dyDescent="0.2">
      <c r="AG9623"/>
      <c r="AM9623" s="11"/>
    </row>
    <row r="9624" spans="33:39" x14ac:dyDescent="0.2">
      <c r="AG9624"/>
      <c r="AM9624" s="11"/>
    </row>
    <row r="9625" spans="33:39" x14ac:dyDescent="0.2">
      <c r="AG9625"/>
      <c r="AM9625" s="11"/>
    </row>
    <row r="9626" spans="33:39" x14ac:dyDescent="0.2">
      <c r="AG9626"/>
      <c r="AM9626" s="11"/>
    </row>
    <row r="9627" spans="33:39" x14ac:dyDescent="0.2">
      <c r="AG9627"/>
      <c r="AM9627" s="11"/>
    </row>
    <row r="9628" spans="33:39" x14ac:dyDescent="0.2">
      <c r="AG9628"/>
      <c r="AM9628" s="11"/>
    </row>
    <row r="9629" spans="33:39" x14ac:dyDescent="0.2">
      <c r="AG9629"/>
      <c r="AM9629" s="11"/>
    </row>
    <row r="9630" spans="33:39" x14ac:dyDescent="0.2">
      <c r="AG9630"/>
      <c r="AM9630" s="11"/>
    </row>
    <row r="9631" spans="33:39" x14ac:dyDescent="0.2">
      <c r="AG9631"/>
      <c r="AM9631" s="11"/>
    </row>
    <row r="9632" spans="33:39" x14ac:dyDescent="0.2">
      <c r="AG9632"/>
      <c r="AM9632" s="11"/>
    </row>
    <row r="9633" spans="33:39" x14ac:dyDescent="0.2">
      <c r="AG9633"/>
      <c r="AM9633" s="11"/>
    </row>
    <row r="9634" spans="33:39" x14ac:dyDescent="0.2">
      <c r="AG9634"/>
      <c r="AM9634" s="11"/>
    </row>
    <row r="9635" spans="33:39" x14ac:dyDescent="0.2">
      <c r="AG9635"/>
      <c r="AM9635" s="11"/>
    </row>
    <row r="9636" spans="33:39" x14ac:dyDescent="0.2">
      <c r="AG9636"/>
      <c r="AM9636" s="11"/>
    </row>
    <row r="9637" spans="33:39" x14ac:dyDescent="0.2">
      <c r="AG9637"/>
      <c r="AM9637" s="11"/>
    </row>
    <row r="9638" spans="33:39" x14ac:dyDescent="0.2">
      <c r="AG9638"/>
      <c r="AM9638" s="11"/>
    </row>
    <row r="9639" spans="33:39" x14ac:dyDescent="0.2">
      <c r="AG9639"/>
      <c r="AM9639" s="11"/>
    </row>
    <row r="9640" spans="33:39" x14ac:dyDescent="0.2">
      <c r="AG9640"/>
      <c r="AM9640" s="11"/>
    </row>
    <row r="9641" spans="33:39" x14ac:dyDescent="0.2">
      <c r="AG9641"/>
      <c r="AM9641" s="11"/>
    </row>
    <row r="9642" spans="33:39" x14ac:dyDescent="0.2">
      <c r="AG9642"/>
      <c r="AM9642" s="11"/>
    </row>
    <row r="9643" spans="33:39" x14ac:dyDescent="0.2">
      <c r="AG9643"/>
      <c r="AM9643" s="11"/>
    </row>
    <row r="9644" spans="33:39" x14ac:dyDescent="0.2">
      <c r="AG9644"/>
      <c r="AM9644" s="11"/>
    </row>
    <row r="9645" spans="33:39" x14ac:dyDescent="0.2">
      <c r="AG9645"/>
      <c r="AM9645" s="11"/>
    </row>
    <row r="9646" spans="33:39" x14ac:dyDescent="0.2">
      <c r="AG9646"/>
      <c r="AM9646" s="11"/>
    </row>
    <row r="9647" spans="33:39" x14ac:dyDescent="0.2">
      <c r="AG9647"/>
      <c r="AM9647" s="11"/>
    </row>
    <row r="9648" spans="33:39" x14ac:dyDescent="0.2">
      <c r="AG9648"/>
      <c r="AM9648" s="11"/>
    </row>
    <row r="9649" spans="33:39" x14ac:dyDescent="0.2">
      <c r="AG9649"/>
      <c r="AM9649" s="11"/>
    </row>
    <row r="9650" spans="33:39" x14ac:dyDescent="0.2">
      <c r="AG9650"/>
      <c r="AM9650" s="11"/>
    </row>
    <row r="9651" spans="33:39" x14ac:dyDescent="0.2">
      <c r="AG9651"/>
      <c r="AM9651" s="11"/>
    </row>
    <row r="9652" spans="33:39" x14ac:dyDescent="0.2">
      <c r="AG9652"/>
      <c r="AM9652" s="11"/>
    </row>
    <row r="9653" spans="33:39" x14ac:dyDescent="0.2">
      <c r="AG9653"/>
      <c r="AM9653" s="11"/>
    </row>
    <row r="9654" spans="33:39" x14ac:dyDescent="0.2">
      <c r="AG9654"/>
      <c r="AM9654" s="11"/>
    </row>
    <row r="9655" spans="33:39" x14ac:dyDescent="0.2">
      <c r="AG9655"/>
      <c r="AM9655" s="11"/>
    </row>
    <row r="9656" spans="33:39" x14ac:dyDescent="0.2">
      <c r="AG9656"/>
      <c r="AM9656" s="11"/>
    </row>
    <row r="9657" spans="33:39" x14ac:dyDescent="0.2">
      <c r="AG9657"/>
      <c r="AM9657" s="11"/>
    </row>
    <row r="9658" spans="33:39" x14ac:dyDescent="0.2">
      <c r="AG9658"/>
      <c r="AM9658" s="11"/>
    </row>
    <row r="9659" spans="33:39" x14ac:dyDescent="0.2">
      <c r="AG9659"/>
      <c r="AM9659" s="11"/>
    </row>
    <row r="9660" spans="33:39" x14ac:dyDescent="0.2">
      <c r="AG9660"/>
      <c r="AM9660" s="11"/>
    </row>
    <row r="9661" spans="33:39" x14ac:dyDescent="0.2">
      <c r="AG9661"/>
      <c r="AM9661" s="11"/>
    </row>
    <row r="9662" spans="33:39" x14ac:dyDescent="0.2">
      <c r="AG9662"/>
      <c r="AM9662" s="11"/>
    </row>
    <row r="9663" spans="33:39" x14ac:dyDescent="0.2">
      <c r="AG9663"/>
      <c r="AM9663" s="11"/>
    </row>
    <row r="9664" spans="33:39" x14ac:dyDescent="0.2">
      <c r="AG9664"/>
      <c r="AM9664" s="11"/>
    </row>
    <row r="9665" spans="33:39" x14ac:dyDescent="0.2">
      <c r="AG9665"/>
      <c r="AM9665" s="11"/>
    </row>
    <row r="9666" spans="33:39" x14ac:dyDescent="0.2">
      <c r="AG9666"/>
      <c r="AM9666" s="11"/>
    </row>
    <row r="9667" spans="33:39" x14ac:dyDescent="0.2">
      <c r="AG9667"/>
      <c r="AM9667" s="11"/>
    </row>
    <row r="9668" spans="33:39" x14ac:dyDescent="0.2">
      <c r="AG9668"/>
      <c r="AM9668" s="11"/>
    </row>
    <row r="9669" spans="33:39" x14ac:dyDescent="0.2">
      <c r="AG9669"/>
      <c r="AM9669" s="11"/>
    </row>
    <row r="9670" spans="33:39" x14ac:dyDescent="0.2">
      <c r="AG9670"/>
      <c r="AM9670" s="11"/>
    </row>
    <row r="9671" spans="33:39" x14ac:dyDescent="0.2">
      <c r="AG9671"/>
      <c r="AM9671" s="11"/>
    </row>
    <row r="9672" spans="33:39" x14ac:dyDescent="0.2">
      <c r="AG9672"/>
      <c r="AM9672" s="11"/>
    </row>
    <row r="9673" spans="33:39" x14ac:dyDescent="0.2">
      <c r="AG9673"/>
      <c r="AM9673" s="11"/>
    </row>
    <row r="9674" spans="33:39" x14ac:dyDescent="0.2">
      <c r="AG9674"/>
      <c r="AM9674" s="11"/>
    </row>
    <row r="9675" spans="33:39" x14ac:dyDescent="0.2">
      <c r="AG9675"/>
      <c r="AM9675" s="11"/>
    </row>
    <row r="9676" spans="33:39" x14ac:dyDescent="0.2">
      <c r="AG9676"/>
      <c r="AM9676" s="11"/>
    </row>
    <row r="9677" spans="33:39" x14ac:dyDescent="0.2">
      <c r="AG9677"/>
      <c r="AM9677" s="11"/>
    </row>
    <row r="9678" spans="33:39" x14ac:dyDescent="0.2">
      <c r="AG9678"/>
      <c r="AM9678" s="11"/>
    </row>
    <row r="9679" spans="33:39" x14ac:dyDescent="0.2">
      <c r="AG9679"/>
      <c r="AM9679" s="11"/>
    </row>
    <row r="9680" spans="33:39" x14ac:dyDescent="0.2">
      <c r="AG9680"/>
      <c r="AM9680" s="11"/>
    </row>
    <row r="9681" spans="33:39" x14ac:dyDescent="0.2">
      <c r="AG9681"/>
      <c r="AM9681" s="11"/>
    </row>
    <row r="9682" spans="33:39" x14ac:dyDescent="0.2">
      <c r="AG9682"/>
      <c r="AM9682" s="11"/>
    </row>
    <row r="9683" spans="33:39" x14ac:dyDescent="0.2">
      <c r="AG9683"/>
      <c r="AM9683" s="11"/>
    </row>
    <row r="9684" spans="33:39" x14ac:dyDescent="0.2">
      <c r="AG9684"/>
      <c r="AM9684" s="11"/>
    </row>
    <row r="9685" spans="33:39" x14ac:dyDescent="0.2">
      <c r="AG9685"/>
      <c r="AM9685" s="11"/>
    </row>
    <row r="9686" spans="33:39" x14ac:dyDescent="0.2">
      <c r="AG9686"/>
      <c r="AM9686" s="11"/>
    </row>
    <row r="9687" spans="33:39" x14ac:dyDescent="0.2">
      <c r="AG9687"/>
      <c r="AM9687" s="11"/>
    </row>
    <row r="9688" spans="33:39" x14ac:dyDescent="0.2">
      <c r="AG9688"/>
      <c r="AM9688" s="11"/>
    </row>
    <row r="9689" spans="33:39" x14ac:dyDescent="0.2">
      <c r="AG9689"/>
      <c r="AM9689" s="11"/>
    </row>
    <row r="9690" spans="33:39" x14ac:dyDescent="0.2">
      <c r="AG9690"/>
      <c r="AM9690" s="11"/>
    </row>
    <row r="9691" spans="33:39" x14ac:dyDescent="0.2">
      <c r="AG9691"/>
      <c r="AM9691" s="11"/>
    </row>
    <row r="9692" spans="33:39" x14ac:dyDescent="0.2">
      <c r="AG9692"/>
      <c r="AM9692" s="11"/>
    </row>
    <row r="9693" spans="33:39" x14ac:dyDescent="0.2">
      <c r="AG9693"/>
      <c r="AM9693" s="11"/>
    </row>
    <row r="9694" spans="33:39" x14ac:dyDescent="0.2">
      <c r="AG9694"/>
      <c r="AM9694" s="11"/>
    </row>
    <row r="9695" spans="33:39" x14ac:dyDescent="0.2">
      <c r="AG9695"/>
      <c r="AM9695" s="11"/>
    </row>
    <row r="9696" spans="33:39" x14ac:dyDescent="0.2">
      <c r="AG9696"/>
      <c r="AM9696" s="11"/>
    </row>
    <row r="9697" spans="33:39" x14ac:dyDescent="0.2">
      <c r="AG9697"/>
      <c r="AM9697" s="11"/>
    </row>
    <row r="9698" spans="33:39" x14ac:dyDescent="0.2">
      <c r="AG9698"/>
      <c r="AM9698" s="11"/>
    </row>
    <row r="9699" spans="33:39" x14ac:dyDescent="0.2">
      <c r="AG9699"/>
      <c r="AM9699" s="11"/>
    </row>
    <row r="9700" spans="33:39" x14ac:dyDescent="0.2">
      <c r="AG9700"/>
      <c r="AM9700" s="11"/>
    </row>
    <row r="9701" spans="33:39" x14ac:dyDescent="0.2">
      <c r="AG9701"/>
      <c r="AM9701" s="11"/>
    </row>
    <row r="9702" spans="33:39" x14ac:dyDescent="0.2">
      <c r="AG9702"/>
      <c r="AM9702" s="11"/>
    </row>
    <row r="9703" spans="33:39" x14ac:dyDescent="0.2">
      <c r="AG9703"/>
      <c r="AM9703" s="11"/>
    </row>
    <row r="9704" spans="33:39" x14ac:dyDescent="0.2">
      <c r="AG9704"/>
      <c r="AM9704" s="11"/>
    </row>
    <row r="9705" spans="33:39" x14ac:dyDescent="0.2">
      <c r="AG9705"/>
      <c r="AM9705" s="11"/>
    </row>
    <row r="9706" spans="33:39" x14ac:dyDescent="0.2">
      <c r="AG9706"/>
      <c r="AM9706" s="11"/>
    </row>
    <row r="9707" spans="33:39" x14ac:dyDescent="0.2">
      <c r="AG9707"/>
      <c r="AM9707" s="11"/>
    </row>
    <row r="9708" spans="33:39" x14ac:dyDescent="0.2">
      <c r="AG9708"/>
      <c r="AM9708" s="11"/>
    </row>
    <row r="9709" spans="33:39" x14ac:dyDescent="0.2">
      <c r="AG9709"/>
      <c r="AM9709" s="11"/>
    </row>
    <row r="9710" spans="33:39" x14ac:dyDescent="0.2">
      <c r="AG9710"/>
      <c r="AM9710" s="11"/>
    </row>
    <row r="9711" spans="33:39" x14ac:dyDescent="0.2">
      <c r="AG9711"/>
      <c r="AM9711" s="11"/>
    </row>
    <row r="9712" spans="33:39" x14ac:dyDescent="0.2">
      <c r="AG9712"/>
      <c r="AM9712" s="11"/>
    </row>
    <row r="9713" spans="33:39" x14ac:dyDescent="0.2">
      <c r="AG9713"/>
      <c r="AM9713" s="11"/>
    </row>
    <row r="9714" spans="33:39" x14ac:dyDescent="0.2">
      <c r="AG9714"/>
      <c r="AM9714" s="11"/>
    </row>
    <row r="9715" spans="33:39" x14ac:dyDescent="0.2">
      <c r="AG9715"/>
      <c r="AM9715" s="11"/>
    </row>
    <row r="9716" spans="33:39" x14ac:dyDescent="0.2">
      <c r="AG9716"/>
      <c r="AM9716" s="11"/>
    </row>
    <row r="9717" spans="33:39" x14ac:dyDescent="0.2">
      <c r="AG9717"/>
      <c r="AM9717" s="11"/>
    </row>
    <row r="9718" spans="33:39" x14ac:dyDescent="0.2">
      <c r="AG9718"/>
      <c r="AM9718" s="11"/>
    </row>
    <row r="9719" spans="33:39" x14ac:dyDescent="0.2">
      <c r="AG9719"/>
      <c r="AM9719" s="11"/>
    </row>
    <row r="9720" spans="33:39" x14ac:dyDescent="0.2">
      <c r="AG9720"/>
      <c r="AM9720" s="11"/>
    </row>
    <row r="9721" spans="33:39" x14ac:dyDescent="0.2">
      <c r="AG9721"/>
      <c r="AM9721" s="11"/>
    </row>
    <row r="9722" spans="33:39" x14ac:dyDescent="0.2">
      <c r="AG9722"/>
      <c r="AM9722" s="11"/>
    </row>
    <row r="9723" spans="33:39" x14ac:dyDescent="0.2">
      <c r="AG9723"/>
      <c r="AM9723" s="11"/>
    </row>
    <row r="9724" spans="33:39" x14ac:dyDescent="0.2">
      <c r="AG9724"/>
      <c r="AM9724" s="11"/>
    </row>
    <row r="9725" spans="33:39" x14ac:dyDescent="0.2">
      <c r="AG9725"/>
      <c r="AM9725" s="11"/>
    </row>
    <row r="9726" spans="33:39" x14ac:dyDescent="0.2">
      <c r="AG9726"/>
      <c r="AM9726" s="11"/>
    </row>
    <row r="9727" spans="33:39" x14ac:dyDescent="0.2">
      <c r="AG9727"/>
      <c r="AM9727" s="11"/>
    </row>
    <row r="9728" spans="33:39" x14ac:dyDescent="0.2">
      <c r="AG9728"/>
      <c r="AM9728" s="11"/>
    </row>
    <row r="9729" spans="33:39" x14ac:dyDescent="0.2">
      <c r="AG9729"/>
      <c r="AM9729" s="11"/>
    </row>
    <row r="9730" spans="33:39" x14ac:dyDescent="0.2">
      <c r="AG9730"/>
      <c r="AM9730" s="11"/>
    </row>
    <row r="9731" spans="33:39" x14ac:dyDescent="0.2">
      <c r="AG9731"/>
      <c r="AM9731" s="11"/>
    </row>
    <row r="9732" spans="33:39" x14ac:dyDescent="0.2">
      <c r="AG9732"/>
      <c r="AM9732" s="11"/>
    </row>
    <row r="9733" spans="33:39" x14ac:dyDescent="0.2">
      <c r="AG9733"/>
      <c r="AM9733" s="11"/>
    </row>
    <row r="9734" spans="33:39" x14ac:dyDescent="0.2">
      <c r="AG9734"/>
      <c r="AM9734" s="11"/>
    </row>
    <row r="9735" spans="33:39" x14ac:dyDescent="0.2">
      <c r="AG9735"/>
      <c r="AM9735" s="11"/>
    </row>
    <row r="9736" spans="33:39" x14ac:dyDescent="0.2">
      <c r="AG9736"/>
      <c r="AM9736" s="11"/>
    </row>
    <row r="9737" spans="33:39" x14ac:dyDescent="0.2">
      <c r="AG9737"/>
      <c r="AM9737" s="11"/>
    </row>
    <row r="9738" spans="33:39" x14ac:dyDescent="0.2">
      <c r="AG9738"/>
      <c r="AM9738" s="11"/>
    </row>
    <row r="9739" spans="33:39" x14ac:dyDescent="0.2">
      <c r="AG9739"/>
      <c r="AM9739" s="11"/>
    </row>
    <row r="9740" spans="33:39" x14ac:dyDescent="0.2">
      <c r="AG9740"/>
      <c r="AM9740" s="11"/>
    </row>
    <row r="9741" spans="33:39" x14ac:dyDescent="0.2">
      <c r="AG9741"/>
      <c r="AM9741" s="11"/>
    </row>
    <row r="9742" spans="33:39" x14ac:dyDescent="0.2">
      <c r="AG9742"/>
      <c r="AM9742" s="11"/>
    </row>
    <row r="9743" spans="33:39" x14ac:dyDescent="0.2">
      <c r="AG9743"/>
      <c r="AM9743" s="11"/>
    </row>
    <row r="9744" spans="33:39" x14ac:dyDescent="0.2">
      <c r="AG9744"/>
      <c r="AM9744" s="11"/>
    </row>
    <row r="9745" spans="33:39" x14ac:dyDescent="0.2">
      <c r="AG9745"/>
      <c r="AM9745" s="11"/>
    </row>
    <row r="9746" spans="33:39" x14ac:dyDescent="0.2">
      <c r="AG9746"/>
      <c r="AM9746" s="11"/>
    </row>
    <row r="9747" spans="33:39" x14ac:dyDescent="0.2">
      <c r="AG9747"/>
      <c r="AM9747" s="11"/>
    </row>
    <row r="9748" spans="33:39" x14ac:dyDescent="0.2">
      <c r="AG9748"/>
      <c r="AM9748" s="11"/>
    </row>
    <row r="9749" spans="33:39" x14ac:dyDescent="0.2">
      <c r="AG9749"/>
      <c r="AM9749" s="11"/>
    </row>
    <row r="9750" spans="33:39" x14ac:dyDescent="0.2">
      <c r="AG9750"/>
      <c r="AM9750" s="11"/>
    </row>
    <row r="9751" spans="33:39" x14ac:dyDescent="0.2">
      <c r="AG9751"/>
      <c r="AM9751" s="11"/>
    </row>
    <row r="9752" spans="33:39" x14ac:dyDescent="0.2">
      <c r="AG9752"/>
      <c r="AM9752" s="11"/>
    </row>
    <row r="9753" spans="33:39" x14ac:dyDescent="0.2">
      <c r="AG9753"/>
      <c r="AM9753" s="11"/>
    </row>
    <row r="9754" spans="33:39" x14ac:dyDescent="0.2">
      <c r="AG9754"/>
      <c r="AM9754" s="11"/>
    </row>
    <row r="9755" spans="33:39" x14ac:dyDescent="0.2">
      <c r="AG9755"/>
      <c r="AM9755" s="11"/>
    </row>
    <row r="9756" spans="33:39" x14ac:dyDescent="0.2">
      <c r="AG9756"/>
      <c r="AM9756" s="11"/>
    </row>
    <row r="9757" spans="33:39" x14ac:dyDescent="0.2">
      <c r="AG9757"/>
      <c r="AM9757" s="11"/>
    </row>
    <row r="9758" spans="33:39" x14ac:dyDescent="0.2">
      <c r="AG9758"/>
      <c r="AM9758" s="11"/>
    </row>
    <row r="9759" spans="33:39" x14ac:dyDescent="0.2">
      <c r="AG9759"/>
      <c r="AM9759" s="11"/>
    </row>
    <row r="9760" spans="33:39" x14ac:dyDescent="0.2">
      <c r="AG9760"/>
      <c r="AM9760" s="11"/>
    </row>
    <row r="9761" spans="33:39" x14ac:dyDescent="0.2">
      <c r="AG9761"/>
      <c r="AM9761" s="11"/>
    </row>
    <row r="9762" spans="33:39" x14ac:dyDescent="0.2">
      <c r="AG9762"/>
      <c r="AM9762" s="11"/>
    </row>
    <row r="9763" spans="33:39" x14ac:dyDescent="0.2">
      <c r="AG9763"/>
      <c r="AM9763" s="11"/>
    </row>
    <row r="9764" spans="33:39" x14ac:dyDescent="0.2">
      <c r="AG9764"/>
      <c r="AM9764" s="11"/>
    </row>
    <row r="9765" spans="33:39" x14ac:dyDescent="0.2">
      <c r="AG9765"/>
      <c r="AM9765" s="11"/>
    </row>
    <row r="9766" spans="33:39" x14ac:dyDescent="0.2">
      <c r="AG9766"/>
      <c r="AM9766" s="11"/>
    </row>
    <row r="9767" spans="33:39" x14ac:dyDescent="0.2">
      <c r="AG9767"/>
      <c r="AM9767" s="11"/>
    </row>
    <row r="9768" spans="33:39" x14ac:dyDescent="0.2">
      <c r="AG9768"/>
      <c r="AM9768" s="11"/>
    </row>
    <row r="9769" spans="33:39" x14ac:dyDescent="0.2">
      <c r="AG9769"/>
      <c r="AM9769" s="11"/>
    </row>
    <row r="9770" spans="33:39" x14ac:dyDescent="0.2">
      <c r="AG9770"/>
      <c r="AM9770" s="11"/>
    </row>
    <row r="9771" spans="33:39" x14ac:dyDescent="0.2">
      <c r="AG9771"/>
      <c r="AM9771" s="11"/>
    </row>
    <row r="9772" spans="33:39" x14ac:dyDescent="0.2">
      <c r="AG9772"/>
      <c r="AM9772" s="11"/>
    </row>
    <row r="9773" spans="33:39" x14ac:dyDescent="0.2">
      <c r="AG9773"/>
      <c r="AM9773" s="11"/>
    </row>
    <row r="9774" spans="33:39" x14ac:dyDescent="0.2">
      <c r="AG9774"/>
      <c r="AM9774" s="11"/>
    </row>
    <row r="9775" spans="33:39" x14ac:dyDescent="0.2">
      <c r="AG9775"/>
      <c r="AM9775" s="11"/>
    </row>
    <row r="9776" spans="33:39" x14ac:dyDescent="0.2">
      <c r="AG9776"/>
      <c r="AM9776" s="11"/>
    </row>
    <row r="9777" spans="33:39" x14ac:dyDescent="0.2">
      <c r="AG9777"/>
      <c r="AM9777" s="11"/>
    </row>
    <row r="9778" spans="33:39" x14ac:dyDescent="0.2">
      <c r="AG9778"/>
      <c r="AM9778" s="11"/>
    </row>
    <row r="9779" spans="33:39" x14ac:dyDescent="0.2">
      <c r="AG9779"/>
      <c r="AM9779" s="11"/>
    </row>
    <row r="9780" spans="33:39" x14ac:dyDescent="0.2">
      <c r="AG9780"/>
      <c r="AM9780" s="11"/>
    </row>
    <row r="9781" spans="33:39" x14ac:dyDescent="0.2">
      <c r="AG9781"/>
      <c r="AM9781" s="11"/>
    </row>
    <row r="9782" spans="33:39" x14ac:dyDescent="0.2">
      <c r="AG9782"/>
      <c r="AM9782" s="11"/>
    </row>
    <row r="9783" spans="33:39" x14ac:dyDescent="0.2">
      <c r="AG9783"/>
      <c r="AM9783" s="11"/>
    </row>
    <row r="9784" spans="33:39" x14ac:dyDescent="0.2">
      <c r="AG9784"/>
      <c r="AM9784" s="11"/>
    </row>
    <row r="9785" spans="33:39" x14ac:dyDescent="0.2">
      <c r="AG9785"/>
      <c r="AM9785" s="11"/>
    </row>
    <row r="9786" spans="33:39" x14ac:dyDescent="0.2">
      <c r="AG9786"/>
      <c r="AM9786" s="11"/>
    </row>
    <row r="9787" spans="33:39" x14ac:dyDescent="0.2">
      <c r="AG9787"/>
      <c r="AM9787" s="11"/>
    </row>
    <row r="9788" spans="33:39" x14ac:dyDescent="0.2">
      <c r="AG9788"/>
      <c r="AM9788" s="11"/>
    </row>
    <row r="9789" spans="33:39" x14ac:dyDescent="0.2">
      <c r="AG9789"/>
      <c r="AM9789" s="11"/>
    </row>
    <row r="9790" spans="33:39" x14ac:dyDescent="0.2">
      <c r="AG9790"/>
      <c r="AM9790" s="11"/>
    </row>
    <row r="9791" spans="33:39" x14ac:dyDescent="0.2">
      <c r="AG9791"/>
      <c r="AM9791" s="11"/>
    </row>
    <row r="9792" spans="33:39" x14ac:dyDescent="0.2">
      <c r="AG9792"/>
      <c r="AM9792" s="11"/>
    </row>
    <row r="9793" spans="33:39" x14ac:dyDescent="0.2">
      <c r="AG9793"/>
      <c r="AM9793" s="11"/>
    </row>
    <row r="9794" spans="33:39" x14ac:dyDescent="0.2">
      <c r="AG9794"/>
      <c r="AM9794" s="11"/>
    </row>
    <row r="9795" spans="33:39" x14ac:dyDescent="0.2">
      <c r="AG9795"/>
      <c r="AM9795" s="11"/>
    </row>
    <row r="9796" spans="33:39" x14ac:dyDescent="0.2">
      <c r="AG9796"/>
      <c r="AM9796" s="11"/>
    </row>
    <row r="9797" spans="33:39" x14ac:dyDescent="0.2">
      <c r="AG9797"/>
      <c r="AM9797" s="11"/>
    </row>
    <row r="9798" spans="33:39" x14ac:dyDescent="0.2">
      <c r="AG9798"/>
      <c r="AM9798" s="11"/>
    </row>
    <row r="9799" spans="33:39" x14ac:dyDescent="0.2">
      <c r="AG9799"/>
      <c r="AM9799" s="11"/>
    </row>
    <row r="9800" spans="33:39" x14ac:dyDescent="0.2">
      <c r="AG9800"/>
      <c r="AM9800" s="11"/>
    </row>
    <row r="9801" spans="33:39" x14ac:dyDescent="0.2">
      <c r="AG9801"/>
      <c r="AM9801" s="11"/>
    </row>
    <row r="9802" spans="33:39" x14ac:dyDescent="0.2">
      <c r="AG9802"/>
      <c r="AM9802" s="11"/>
    </row>
    <row r="9803" spans="33:39" x14ac:dyDescent="0.2">
      <c r="AG9803"/>
      <c r="AM9803" s="11"/>
    </row>
    <row r="9804" spans="33:39" x14ac:dyDescent="0.2">
      <c r="AG9804"/>
      <c r="AM9804" s="11"/>
    </row>
    <row r="9805" spans="33:39" x14ac:dyDescent="0.2">
      <c r="AG9805"/>
      <c r="AM9805" s="11"/>
    </row>
    <row r="9806" spans="33:39" x14ac:dyDescent="0.2">
      <c r="AG9806"/>
      <c r="AM9806" s="11"/>
    </row>
    <row r="9807" spans="33:39" x14ac:dyDescent="0.2">
      <c r="AG9807"/>
      <c r="AM9807" s="11"/>
    </row>
    <row r="9808" spans="33:39" x14ac:dyDescent="0.2">
      <c r="AG9808"/>
      <c r="AM9808" s="11"/>
    </row>
    <row r="9809" spans="33:39" x14ac:dyDescent="0.2">
      <c r="AG9809"/>
      <c r="AM9809" s="11"/>
    </row>
    <row r="9810" spans="33:39" x14ac:dyDescent="0.2">
      <c r="AG9810"/>
      <c r="AM9810" s="11"/>
    </row>
    <row r="9811" spans="33:39" x14ac:dyDescent="0.2">
      <c r="AG9811"/>
      <c r="AM9811" s="11"/>
    </row>
    <row r="9812" spans="33:39" x14ac:dyDescent="0.2">
      <c r="AG9812"/>
      <c r="AM9812" s="11"/>
    </row>
    <row r="9813" spans="33:39" x14ac:dyDescent="0.2">
      <c r="AG9813"/>
      <c r="AM9813" s="11"/>
    </row>
    <row r="9814" spans="33:39" x14ac:dyDescent="0.2">
      <c r="AG9814"/>
      <c r="AM9814" s="11"/>
    </row>
    <row r="9815" spans="33:39" x14ac:dyDescent="0.2">
      <c r="AG9815"/>
      <c r="AM9815" s="11"/>
    </row>
    <row r="9816" spans="33:39" x14ac:dyDescent="0.2">
      <c r="AG9816"/>
      <c r="AM9816" s="11"/>
    </row>
    <row r="9817" spans="33:39" x14ac:dyDescent="0.2">
      <c r="AG9817"/>
      <c r="AM9817" s="11"/>
    </row>
    <row r="9818" spans="33:39" x14ac:dyDescent="0.2">
      <c r="AG9818"/>
      <c r="AM9818" s="11"/>
    </row>
    <row r="9819" spans="33:39" x14ac:dyDescent="0.2">
      <c r="AG9819"/>
      <c r="AM9819" s="11"/>
    </row>
    <row r="9820" spans="33:39" x14ac:dyDescent="0.2">
      <c r="AG9820"/>
      <c r="AM9820" s="11"/>
    </row>
    <row r="9821" spans="33:39" x14ac:dyDescent="0.2">
      <c r="AG9821"/>
      <c r="AM9821" s="11"/>
    </row>
    <row r="9822" spans="33:39" x14ac:dyDescent="0.2">
      <c r="AG9822"/>
      <c r="AM9822" s="11"/>
    </row>
    <row r="9823" spans="33:39" x14ac:dyDescent="0.2">
      <c r="AG9823"/>
      <c r="AM9823" s="11"/>
    </row>
    <row r="9824" spans="33:39" x14ac:dyDescent="0.2">
      <c r="AG9824"/>
      <c r="AM9824" s="11"/>
    </row>
    <row r="9825" spans="33:39" x14ac:dyDescent="0.2">
      <c r="AG9825"/>
      <c r="AM9825" s="11"/>
    </row>
    <row r="9826" spans="33:39" x14ac:dyDescent="0.2">
      <c r="AG9826"/>
      <c r="AM9826" s="11"/>
    </row>
    <row r="9827" spans="33:39" x14ac:dyDescent="0.2">
      <c r="AG9827"/>
      <c r="AM9827" s="11"/>
    </row>
    <row r="9828" spans="33:39" x14ac:dyDescent="0.2">
      <c r="AG9828"/>
      <c r="AM9828" s="11"/>
    </row>
    <row r="9829" spans="33:39" x14ac:dyDescent="0.2">
      <c r="AG9829"/>
      <c r="AM9829" s="11"/>
    </row>
    <row r="9830" spans="33:39" x14ac:dyDescent="0.2">
      <c r="AG9830"/>
      <c r="AM9830" s="11"/>
    </row>
    <row r="9831" spans="33:39" x14ac:dyDescent="0.2">
      <c r="AG9831"/>
      <c r="AM9831" s="11"/>
    </row>
    <row r="9832" spans="33:39" x14ac:dyDescent="0.2">
      <c r="AG9832"/>
      <c r="AM9832" s="11"/>
    </row>
    <row r="9833" spans="33:39" x14ac:dyDescent="0.2">
      <c r="AG9833"/>
      <c r="AM9833" s="11"/>
    </row>
    <row r="9834" spans="33:39" x14ac:dyDescent="0.2">
      <c r="AG9834"/>
      <c r="AM9834" s="11"/>
    </row>
    <row r="9835" spans="33:39" x14ac:dyDescent="0.2">
      <c r="AG9835"/>
      <c r="AM9835" s="11"/>
    </row>
    <row r="9836" spans="33:39" x14ac:dyDescent="0.2">
      <c r="AG9836"/>
      <c r="AM9836" s="11"/>
    </row>
    <row r="9837" spans="33:39" x14ac:dyDescent="0.2">
      <c r="AG9837"/>
      <c r="AM9837" s="11"/>
    </row>
    <row r="9838" spans="33:39" x14ac:dyDescent="0.2">
      <c r="AG9838"/>
      <c r="AM9838" s="11"/>
    </row>
    <row r="9839" spans="33:39" x14ac:dyDescent="0.2">
      <c r="AG9839"/>
      <c r="AM9839" s="11"/>
    </row>
    <row r="9840" spans="33:39" x14ac:dyDescent="0.2">
      <c r="AG9840"/>
      <c r="AM9840" s="11"/>
    </row>
    <row r="9841" spans="33:39" x14ac:dyDescent="0.2">
      <c r="AG9841"/>
      <c r="AM9841" s="11"/>
    </row>
    <row r="9842" spans="33:39" x14ac:dyDescent="0.2">
      <c r="AG9842"/>
      <c r="AM9842" s="11"/>
    </row>
    <row r="9843" spans="33:39" x14ac:dyDescent="0.2">
      <c r="AG9843"/>
      <c r="AM9843" s="11"/>
    </row>
    <row r="9844" spans="33:39" x14ac:dyDescent="0.2">
      <c r="AG9844"/>
      <c r="AM9844" s="11"/>
    </row>
    <row r="9845" spans="33:39" x14ac:dyDescent="0.2">
      <c r="AG9845"/>
      <c r="AM9845" s="11"/>
    </row>
    <row r="9846" spans="33:39" x14ac:dyDescent="0.2">
      <c r="AG9846"/>
      <c r="AM9846" s="11"/>
    </row>
    <row r="9847" spans="33:39" x14ac:dyDescent="0.2">
      <c r="AG9847"/>
      <c r="AM9847" s="11"/>
    </row>
    <row r="9848" spans="33:39" x14ac:dyDescent="0.2">
      <c r="AG9848"/>
      <c r="AM9848" s="11"/>
    </row>
    <row r="9849" spans="33:39" x14ac:dyDescent="0.2">
      <c r="AG9849"/>
      <c r="AM9849" s="11"/>
    </row>
    <row r="9850" spans="33:39" x14ac:dyDescent="0.2">
      <c r="AG9850"/>
      <c r="AM9850" s="11"/>
    </row>
    <row r="9851" spans="33:39" x14ac:dyDescent="0.2">
      <c r="AG9851"/>
      <c r="AM9851" s="11"/>
    </row>
    <row r="9852" spans="33:39" x14ac:dyDescent="0.2">
      <c r="AG9852"/>
      <c r="AM9852" s="11"/>
    </row>
    <row r="9853" spans="33:39" x14ac:dyDescent="0.2">
      <c r="AG9853"/>
      <c r="AM9853" s="11"/>
    </row>
    <row r="9854" spans="33:39" x14ac:dyDescent="0.2">
      <c r="AG9854"/>
      <c r="AM9854" s="11"/>
    </row>
    <row r="9855" spans="33:39" x14ac:dyDescent="0.2">
      <c r="AG9855"/>
      <c r="AM9855" s="11"/>
    </row>
    <row r="9856" spans="33:39" x14ac:dyDescent="0.2">
      <c r="AG9856"/>
      <c r="AM9856" s="11"/>
    </row>
    <row r="9857" spans="33:39" x14ac:dyDescent="0.2">
      <c r="AG9857"/>
      <c r="AM9857" s="11"/>
    </row>
    <row r="9858" spans="33:39" x14ac:dyDescent="0.2">
      <c r="AG9858"/>
      <c r="AM9858" s="11"/>
    </row>
    <row r="9859" spans="33:39" x14ac:dyDescent="0.2">
      <c r="AG9859"/>
      <c r="AM9859" s="11"/>
    </row>
    <row r="9860" spans="33:39" x14ac:dyDescent="0.2">
      <c r="AG9860"/>
      <c r="AM9860" s="11"/>
    </row>
    <row r="9861" spans="33:39" x14ac:dyDescent="0.2">
      <c r="AG9861"/>
      <c r="AM9861" s="11"/>
    </row>
    <row r="9862" spans="33:39" x14ac:dyDescent="0.2">
      <c r="AG9862"/>
      <c r="AM9862" s="11"/>
    </row>
    <row r="9863" spans="33:39" x14ac:dyDescent="0.2">
      <c r="AG9863"/>
      <c r="AM9863" s="11"/>
    </row>
    <row r="9864" spans="33:39" x14ac:dyDescent="0.2">
      <c r="AG9864"/>
      <c r="AM9864" s="11"/>
    </row>
    <row r="9865" spans="33:39" x14ac:dyDescent="0.2">
      <c r="AG9865"/>
      <c r="AM9865" s="11"/>
    </row>
    <row r="9866" spans="33:39" x14ac:dyDescent="0.2">
      <c r="AG9866"/>
      <c r="AM9866" s="11"/>
    </row>
    <row r="9867" spans="33:39" x14ac:dyDescent="0.2">
      <c r="AG9867"/>
      <c r="AM9867" s="11"/>
    </row>
    <row r="9868" spans="33:39" x14ac:dyDescent="0.2">
      <c r="AG9868"/>
      <c r="AM9868" s="11"/>
    </row>
    <row r="9869" spans="33:39" x14ac:dyDescent="0.2">
      <c r="AG9869"/>
      <c r="AM9869" s="11"/>
    </row>
    <row r="9870" spans="33:39" x14ac:dyDescent="0.2">
      <c r="AG9870"/>
      <c r="AM9870" s="11"/>
    </row>
    <row r="9871" spans="33:39" x14ac:dyDescent="0.2">
      <c r="AG9871"/>
      <c r="AM9871" s="11"/>
    </row>
    <row r="9872" spans="33:39" x14ac:dyDescent="0.2">
      <c r="AG9872"/>
      <c r="AM9872" s="11"/>
    </row>
    <row r="9873" spans="33:39" x14ac:dyDescent="0.2">
      <c r="AG9873"/>
      <c r="AM9873" s="11"/>
    </row>
    <row r="9874" spans="33:39" x14ac:dyDescent="0.2">
      <c r="AG9874"/>
      <c r="AM9874" s="11"/>
    </row>
    <row r="9875" spans="33:39" x14ac:dyDescent="0.2">
      <c r="AG9875"/>
      <c r="AM9875" s="11"/>
    </row>
    <row r="9876" spans="33:39" x14ac:dyDescent="0.2">
      <c r="AG9876"/>
      <c r="AM9876" s="11"/>
    </row>
    <row r="9877" spans="33:39" x14ac:dyDescent="0.2">
      <c r="AG9877"/>
      <c r="AM9877" s="11"/>
    </row>
    <row r="9878" spans="33:39" x14ac:dyDescent="0.2">
      <c r="AG9878"/>
      <c r="AM9878" s="11"/>
    </row>
    <row r="9879" spans="33:39" x14ac:dyDescent="0.2">
      <c r="AG9879"/>
      <c r="AM9879" s="11"/>
    </row>
    <row r="9880" spans="33:39" x14ac:dyDescent="0.2">
      <c r="AG9880"/>
      <c r="AM9880" s="11"/>
    </row>
    <row r="9881" spans="33:39" x14ac:dyDescent="0.2">
      <c r="AG9881"/>
      <c r="AM9881" s="11"/>
    </row>
    <row r="9882" spans="33:39" x14ac:dyDescent="0.2">
      <c r="AG9882"/>
      <c r="AM9882" s="11"/>
    </row>
    <row r="9883" spans="33:39" x14ac:dyDescent="0.2">
      <c r="AG9883"/>
      <c r="AM9883" s="11"/>
    </row>
    <row r="9884" spans="33:39" x14ac:dyDescent="0.2">
      <c r="AG9884"/>
      <c r="AM9884" s="11"/>
    </row>
    <row r="9885" spans="33:39" x14ac:dyDescent="0.2">
      <c r="AG9885"/>
      <c r="AM9885" s="11"/>
    </row>
    <row r="9886" spans="33:39" x14ac:dyDescent="0.2">
      <c r="AG9886"/>
      <c r="AM9886" s="11"/>
    </row>
    <row r="9887" spans="33:39" x14ac:dyDescent="0.2">
      <c r="AG9887"/>
      <c r="AM9887" s="11"/>
    </row>
    <row r="9888" spans="33:39" x14ac:dyDescent="0.2">
      <c r="AG9888"/>
      <c r="AM9888" s="11"/>
    </row>
    <row r="9889" spans="33:39" x14ac:dyDescent="0.2">
      <c r="AG9889"/>
      <c r="AM9889" s="11"/>
    </row>
    <row r="9890" spans="33:39" x14ac:dyDescent="0.2">
      <c r="AG9890"/>
      <c r="AM9890" s="11"/>
    </row>
    <row r="9891" spans="33:39" x14ac:dyDescent="0.2">
      <c r="AG9891"/>
      <c r="AM9891" s="11"/>
    </row>
    <row r="9892" spans="33:39" x14ac:dyDescent="0.2">
      <c r="AG9892"/>
      <c r="AM9892" s="11"/>
    </row>
    <row r="9893" spans="33:39" x14ac:dyDescent="0.2">
      <c r="AG9893"/>
      <c r="AM9893" s="11"/>
    </row>
    <row r="9894" spans="33:39" x14ac:dyDescent="0.2">
      <c r="AG9894"/>
      <c r="AM9894" s="11"/>
    </row>
    <row r="9895" spans="33:39" x14ac:dyDescent="0.2">
      <c r="AG9895"/>
      <c r="AM9895" s="11"/>
    </row>
    <row r="9896" spans="33:39" x14ac:dyDescent="0.2">
      <c r="AG9896"/>
      <c r="AM9896" s="11"/>
    </row>
    <row r="9897" spans="33:39" x14ac:dyDescent="0.2">
      <c r="AG9897"/>
      <c r="AM9897" s="11"/>
    </row>
    <row r="9898" spans="33:39" x14ac:dyDescent="0.2">
      <c r="AG9898"/>
      <c r="AM9898" s="11"/>
    </row>
    <row r="9899" spans="33:39" x14ac:dyDescent="0.2">
      <c r="AG9899"/>
      <c r="AM9899" s="11"/>
    </row>
    <row r="9900" spans="33:39" x14ac:dyDescent="0.2">
      <c r="AG9900"/>
      <c r="AM9900" s="11"/>
    </row>
    <row r="9901" spans="33:39" x14ac:dyDescent="0.2">
      <c r="AG9901"/>
      <c r="AM9901" s="11"/>
    </row>
    <row r="9902" spans="33:39" x14ac:dyDescent="0.2">
      <c r="AG9902"/>
      <c r="AM9902" s="11"/>
    </row>
    <row r="9903" spans="33:39" x14ac:dyDescent="0.2">
      <c r="AG9903"/>
      <c r="AM9903" s="11"/>
    </row>
    <row r="9904" spans="33:39" x14ac:dyDescent="0.2">
      <c r="AG9904"/>
      <c r="AM9904" s="11"/>
    </row>
    <row r="9905" spans="33:39" x14ac:dyDescent="0.2">
      <c r="AG9905"/>
      <c r="AM9905" s="11"/>
    </row>
    <row r="9906" spans="33:39" x14ac:dyDescent="0.2">
      <c r="AG9906"/>
      <c r="AM9906" s="11"/>
    </row>
    <row r="9907" spans="33:39" x14ac:dyDescent="0.2">
      <c r="AG9907"/>
      <c r="AM9907" s="11"/>
    </row>
    <row r="9908" spans="33:39" x14ac:dyDescent="0.2">
      <c r="AG9908"/>
      <c r="AM9908" s="11"/>
    </row>
    <row r="9909" spans="33:39" x14ac:dyDescent="0.2">
      <c r="AG9909"/>
      <c r="AM9909" s="11"/>
    </row>
    <row r="9910" spans="33:39" x14ac:dyDescent="0.2">
      <c r="AG9910"/>
      <c r="AM9910" s="11"/>
    </row>
    <row r="9911" spans="33:39" x14ac:dyDescent="0.2">
      <c r="AG9911"/>
      <c r="AM9911" s="11"/>
    </row>
    <row r="9912" spans="33:39" x14ac:dyDescent="0.2">
      <c r="AG9912"/>
      <c r="AM9912" s="11"/>
    </row>
    <row r="9913" spans="33:39" x14ac:dyDescent="0.2">
      <c r="AG9913"/>
      <c r="AM9913" s="11"/>
    </row>
    <row r="9914" spans="33:39" x14ac:dyDescent="0.2">
      <c r="AG9914"/>
      <c r="AM9914" s="11"/>
    </row>
    <row r="9915" spans="33:39" x14ac:dyDescent="0.2">
      <c r="AG9915"/>
      <c r="AM9915" s="11"/>
    </row>
    <row r="9916" spans="33:39" x14ac:dyDescent="0.2">
      <c r="AG9916"/>
      <c r="AM9916" s="11"/>
    </row>
    <row r="9917" spans="33:39" x14ac:dyDescent="0.2">
      <c r="AG9917"/>
      <c r="AM9917" s="11"/>
    </row>
    <row r="9918" spans="33:39" x14ac:dyDescent="0.2">
      <c r="AG9918"/>
      <c r="AM9918" s="11"/>
    </row>
    <row r="9919" spans="33:39" x14ac:dyDescent="0.2">
      <c r="AG9919"/>
      <c r="AM9919" s="11"/>
    </row>
    <row r="9920" spans="33:39" x14ac:dyDescent="0.2">
      <c r="AG9920"/>
      <c r="AM9920" s="11"/>
    </row>
    <row r="9921" spans="33:39" x14ac:dyDescent="0.2">
      <c r="AG9921"/>
      <c r="AM9921" s="11"/>
    </row>
    <row r="9922" spans="33:39" x14ac:dyDescent="0.2">
      <c r="AG9922"/>
      <c r="AM9922" s="11"/>
    </row>
    <row r="9923" spans="33:39" x14ac:dyDescent="0.2">
      <c r="AG9923"/>
      <c r="AM9923" s="11"/>
    </row>
    <row r="9924" spans="33:39" x14ac:dyDescent="0.2">
      <c r="AG9924"/>
      <c r="AM9924" s="11"/>
    </row>
    <row r="9925" spans="33:39" x14ac:dyDescent="0.2">
      <c r="AG9925"/>
      <c r="AM9925" s="11"/>
    </row>
    <row r="9926" spans="33:39" x14ac:dyDescent="0.2">
      <c r="AG9926"/>
      <c r="AM9926" s="11"/>
    </row>
    <row r="9927" spans="33:39" x14ac:dyDescent="0.2">
      <c r="AG9927"/>
      <c r="AM9927" s="11"/>
    </row>
    <row r="9928" spans="33:39" x14ac:dyDescent="0.2">
      <c r="AG9928"/>
      <c r="AM9928" s="11"/>
    </row>
    <row r="9929" spans="33:39" x14ac:dyDescent="0.2">
      <c r="AG9929"/>
      <c r="AM9929" s="11"/>
    </row>
    <row r="9930" spans="33:39" x14ac:dyDescent="0.2">
      <c r="AG9930"/>
      <c r="AM9930" s="11"/>
    </row>
    <row r="9931" spans="33:39" x14ac:dyDescent="0.2">
      <c r="AG9931"/>
      <c r="AM9931" s="11"/>
    </row>
    <row r="9932" spans="33:39" x14ac:dyDescent="0.2">
      <c r="AG9932"/>
      <c r="AM9932" s="11"/>
    </row>
    <row r="9933" spans="33:39" x14ac:dyDescent="0.2">
      <c r="AG9933"/>
      <c r="AM9933" s="11"/>
    </row>
    <row r="9934" spans="33:39" x14ac:dyDescent="0.2">
      <c r="AG9934"/>
      <c r="AM9934" s="11"/>
    </row>
    <row r="9935" spans="33:39" x14ac:dyDescent="0.2">
      <c r="AG9935"/>
      <c r="AM9935" s="11"/>
    </row>
    <row r="9936" spans="33:39" x14ac:dyDescent="0.2">
      <c r="AG9936"/>
      <c r="AM9936" s="11"/>
    </row>
    <row r="9937" spans="33:39" x14ac:dyDescent="0.2">
      <c r="AG9937"/>
      <c r="AM9937" s="11"/>
    </row>
    <row r="9938" spans="33:39" x14ac:dyDescent="0.2">
      <c r="AG9938"/>
      <c r="AM9938" s="11"/>
    </row>
    <row r="9939" spans="33:39" x14ac:dyDescent="0.2">
      <c r="AG9939"/>
      <c r="AM9939" s="11"/>
    </row>
    <row r="9940" spans="33:39" x14ac:dyDescent="0.2">
      <c r="AG9940"/>
      <c r="AM9940" s="11"/>
    </row>
    <row r="9941" spans="33:39" x14ac:dyDescent="0.2">
      <c r="AG9941"/>
      <c r="AM9941" s="11"/>
    </row>
    <row r="9942" spans="33:39" x14ac:dyDescent="0.2">
      <c r="AG9942"/>
      <c r="AM9942" s="11"/>
    </row>
    <row r="9943" spans="33:39" x14ac:dyDescent="0.2">
      <c r="AG9943"/>
      <c r="AM9943" s="11"/>
    </row>
    <row r="9944" spans="33:39" x14ac:dyDescent="0.2">
      <c r="AG9944"/>
      <c r="AM9944" s="11"/>
    </row>
    <row r="9945" spans="33:39" x14ac:dyDescent="0.2">
      <c r="AG9945"/>
      <c r="AM9945" s="11"/>
    </row>
    <row r="9946" spans="33:39" x14ac:dyDescent="0.2">
      <c r="AG9946"/>
      <c r="AM9946" s="11"/>
    </row>
    <row r="9947" spans="33:39" x14ac:dyDescent="0.2">
      <c r="AG9947"/>
      <c r="AM9947" s="11"/>
    </row>
    <row r="9948" spans="33:39" x14ac:dyDescent="0.2">
      <c r="AG9948"/>
      <c r="AM9948" s="11"/>
    </row>
    <row r="9949" spans="33:39" x14ac:dyDescent="0.2">
      <c r="AG9949"/>
      <c r="AM9949" s="11"/>
    </row>
    <row r="9950" spans="33:39" x14ac:dyDescent="0.2">
      <c r="AG9950"/>
      <c r="AM9950" s="11"/>
    </row>
    <row r="9951" spans="33:39" x14ac:dyDescent="0.2">
      <c r="AG9951"/>
      <c r="AM9951" s="11"/>
    </row>
    <row r="9952" spans="33:39" x14ac:dyDescent="0.2">
      <c r="AG9952"/>
      <c r="AM9952" s="11"/>
    </row>
    <row r="9953" spans="33:39" x14ac:dyDescent="0.2">
      <c r="AG9953"/>
      <c r="AM9953" s="11"/>
    </row>
    <row r="9954" spans="33:39" x14ac:dyDescent="0.2">
      <c r="AG9954"/>
      <c r="AM9954" s="11"/>
    </row>
    <row r="9955" spans="33:39" x14ac:dyDescent="0.2">
      <c r="AG9955"/>
      <c r="AM9955" s="11"/>
    </row>
    <row r="9956" spans="33:39" x14ac:dyDescent="0.2">
      <c r="AG9956"/>
      <c r="AM9956" s="11"/>
    </row>
    <row r="9957" spans="33:39" x14ac:dyDescent="0.2">
      <c r="AG9957"/>
      <c r="AM9957" s="11"/>
    </row>
    <row r="9958" spans="33:39" x14ac:dyDescent="0.2">
      <c r="AG9958"/>
      <c r="AM9958" s="11"/>
    </row>
    <row r="9959" spans="33:39" x14ac:dyDescent="0.2">
      <c r="AG9959"/>
      <c r="AM9959" s="11"/>
    </row>
    <row r="9960" spans="33:39" x14ac:dyDescent="0.2">
      <c r="AG9960"/>
      <c r="AM9960" s="11"/>
    </row>
    <row r="9961" spans="33:39" x14ac:dyDescent="0.2">
      <c r="AG9961"/>
      <c r="AM9961" s="11"/>
    </row>
    <row r="9962" spans="33:39" x14ac:dyDescent="0.2">
      <c r="AG9962"/>
      <c r="AM9962" s="11"/>
    </row>
    <row r="9963" spans="33:39" x14ac:dyDescent="0.2">
      <c r="AG9963"/>
      <c r="AM9963" s="11"/>
    </row>
    <row r="9964" spans="33:39" x14ac:dyDescent="0.2">
      <c r="AG9964"/>
      <c r="AM9964" s="11"/>
    </row>
    <row r="9965" spans="33:39" x14ac:dyDescent="0.2">
      <c r="AG9965"/>
      <c r="AM9965" s="11"/>
    </row>
    <row r="9966" spans="33:39" x14ac:dyDescent="0.2">
      <c r="AG9966"/>
      <c r="AM9966" s="11"/>
    </row>
    <row r="9967" spans="33:39" x14ac:dyDescent="0.2">
      <c r="AG9967"/>
      <c r="AM9967" s="11"/>
    </row>
    <row r="9968" spans="33:39" x14ac:dyDescent="0.2">
      <c r="AG9968"/>
      <c r="AM9968" s="11"/>
    </row>
    <row r="9969" spans="33:39" x14ac:dyDescent="0.2">
      <c r="AG9969"/>
      <c r="AM9969" s="11"/>
    </row>
    <row r="9970" spans="33:39" x14ac:dyDescent="0.2">
      <c r="AG9970"/>
      <c r="AM9970" s="11"/>
    </row>
    <row r="9971" spans="33:39" x14ac:dyDescent="0.2">
      <c r="AG9971"/>
      <c r="AM9971" s="11"/>
    </row>
    <row r="9972" spans="33:39" x14ac:dyDescent="0.2">
      <c r="AG9972"/>
      <c r="AM9972" s="11"/>
    </row>
    <row r="9973" spans="33:39" x14ac:dyDescent="0.2">
      <c r="AG9973"/>
      <c r="AM9973" s="11"/>
    </row>
    <row r="9974" spans="33:39" x14ac:dyDescent="0.2">
      <c r="AG9974"/>
      <c r="AM9974" s="11"/>
    </row>
    <row r="9975" spans="33:39" x14ac:dyDescent="0.2">
      <c r="AG9975"/>
      <c r="AM9975" s="11"/>
    </row>
    <row r="9976" spans="33:39" x14ac:dyDescent="0.2">
      <c r="AG9976"/>
      <c r="AM9976" s="11"/>
    </row>
    <row r="9977" spans="33:39" x14ac:dyDescent="0.2">
      <c r="AG9977"/>
      <c r="AM9977" s="11"/>
    </row>
    <row r="9978" spans="33:39" x14ac:dyDescent="0.2">
      <c r="AG9978"/>
      <c r="AM9978" s="11"/>
    </row>
    <row r="9979" spans="33:39" x14ac:dyDescent="0.2">
      <c r="AG9979"/>
      <c r="AM9979" s="11"/>
    </row>
    <row r="9980" spans="33:39" x14ac:dyDescent="0.2">
      <c r="AG9980"/>
      <c r="AM9980" s="11"/>
    </row>
    <row r="9981" spans="33:39" x14ac:dyDescent="0.2">
      <c r="AG9981"/>
      <c r="AM9981" s="11"/>
    </row>
    <row r="9982" spans="33:39" x14ac:dyDescent="0.2">
      <c r="AG9982"/>
      <c r="AM9982" s="11"/>
    </row>
    <row r="9983" spans="33:39" x14ac:dyDescent="0.2">
      <c r="AG9983"/>
      <c r="AM9983" s="11"/>
    </row>
    <row r="9984" spans="33:39" x14ac:dyDescent="0.2">
      <c r="AG9984"/>
      <c r="AM9984" s="11"/>
    </row>
    <row r="9985" spans="33:39" x14ac:dyDescent="0.2">
      <c r="AG9985"/>
      <c r="AM9985" s="11"/>
    </row>
    <row r="9986" spans="33:39" x14ac:dyDescent="0.2">
      <c r="AG9986"/>
      <c r="AM9986" s="11"/>
    </row>
    <row r="9987" spans="33:39" x14ac:dyDescent="0.2">
      <c r="AG9987"/>
      <c r="AM9987" s="11"/>
    </row>
    <row r="9988" spans="33:39" x14ac:dyDescent="0.2">
      <c r="AG9988"/>
      <c r="AM9988" s="11"/>
    </row>
    <row r="9989" spans="33:39" x14ac:dyDescent="0.2">
      <c r="AG9989"/>
      <c r="AM9989" s="11"/>
    </row>
    <row r="9990" spans="33:39" x14ac:dyDescent="0.2">
      <c r="AG9990"/>
      <c r="AM9990" s="11"/>
    </row>
    <row r="9991" spans="33:39" x14ac:dyDescent="0.2">
      <c r="AG9991"/>
      <c r="AM9991" s="11"/>
    </row>
    <row r="9992" spans="33:39" x14ac:dyDescent="0.2">
      <c r="AG9992"/>
      <c r="AM9992" s="11"/>
    </row>
    <row r="9993" spans="33:39" x14ac:dyDescent="0.2">
      <c r="AG9993"/>
      <c r="AM9993" s="11"/>
    </row>
    <row r="9994" spans="33:39" x14ac:dyDescent="0.2">
      <c r="AG9994"/>
      <c r="AM9994" s="11"/>
    </row>
    <row r="9995" spans="33:39" x14ac:dyDescent="0.2">
      <c r="AG9995"/>
      <c r="AM9995" s="11"/>
    </row>
    <row r="9996" spans="33:39" x14ac:dyDescent="0.2">
      <c r="AG9996"/>
      <c r="AM9996" s="11"/>
    </row>
    <row r="9997" spans="33:39" x14ac:dyDescent="0.2">
      <c r="AG9997"/>
      <c r="AM9997" s="11"/>
    </row>
    <row r="9998" spans="33:39" x14ac:dyDescent="0.2">
      <c r="AG9998"/>
      <c r="AM9998" s="11"/>
    </row>
    <row r="9999" spans="33:39" x14ac:dyDescent="0.2">
      <c r="AG9999"/>
      <c r="AM9999" s="11"/>
    </row>
    <row r="10000" spans="33:39" x14ac:dyDescent="0.2">
      <c r="AG10000"/>
      <c r="AM10000" s="11"/>
    </row>
    <row r="10001" spans="33:39" x14ac:dyDescent="0.2">
      <c r="AG10001"/>
      <c r="AM10001" s="11"/>
    </row>
    <row r="10002" spans="33:39" x14ac:dyDescent="0.2">
      <c r="AG10002"/>
      <c r="AM10002" s="11"/>
    </row>
    <row r="10003" spans="33:39" x14ac:dyDescent="0.2">
      <c r="AG10003"/>
      <c r="AM10003" s="11"/>
    </row>
    <row r="10004" spans="33:39" x14ac:dyDescent="0.2">
      <c r="AG10004"/>
      <c r="AM10004" s="11"/>
    </row>
    <row r="10005" spans="33:39" x14ac:dyDescent="0.2">
      <c r="AG10005"/>
      <c r="AM10005" s="11"/>
    </row>
    <row r="10006" spans="33:39" x14ac:dyDescent="0.2">
      <c r="AG10006"/>
      <c r="AM10006" s="11"/>
    </row>
    <row r="10007" spans="33:39" x14ac:dyDescent="0.2">
      <c r="AG10007"/>
      <c r="AM10007" s="11"/>
    </row>
    <row r="10008" spans="33:39" x14ac:dyDescent="0.2">
      <c r="AG10008"/>
      <c r="AM10008" s="11"/>
    </row>
    <row r="10009" spans="33:39" x14ac:dyDescent="0.2">
      <c r="AG10009"/>
      <c r="AM10009" s="11"/>
    </row>
    <row r="10010" spans="33:39" x14ac:dyDescent="0.2">
      <c r="AG10010"/>
      <c r="AM10010" s="11"/>
    </row>
    <row r="10011" spans="33:39" x14ac:dyDescent="0.2">
      <c r="AG10011"/>
      <c r="AM10011" s="11"/>
    </row>
    <row r="10012" spans="33:39" x14ac:dyDescent="0.2">
      <c r="AG10012"/>
      <c r="AM10012" s="11"/>
    </row>
    <row r="10013" spans="33:39" x14ac:dyDescent="0.2">
      <c r="AG10013"/>
      <c r="AM10013" s="11"/>
    </row>
    <row r="10014" spans="33:39" x14ac:dyDescent="0.2">
      <c r="AG10014"/>
      <c r="AM10014" s="11"/>
    </row>
    <row r="10015" spans="33:39" x14ac:dyDescent="0.2">
      <c r="AG10015"/>
      <c r="AM10015" s="11"/>
    </row>
    <row r="10016" spans="33:39" x14ac:dyDescent="0.2">
      <c r="AG10016"/>
      <c r="AM10016" s="11"/>
    </row>
    <row r="10017" spans="33:39" x14ac:dyDescent="0.2">
      <c r="AG10017"/>
      <c r="AM10017" s="11"/>
    </row>
    <row r="10018" spans="33:39" x14ac:dyDescent="0.2">
      <c r="AG10018"/>
      <c r="AM10018" s="11"/>
    </row>
    <row r="10019" spans="33:39" x14ac:dyDescent="0.2">
      <c r="AG10019"/>
      <c r="AM10019" s="11"/>
    </row>
    <row r="10020" spans="33:39" x14ac:dyDescent="0.2">
      <c r="AG10020"/>
      <c r="AM10020" s="11"/>
    </row>
    <row r="10021" spans="33:39" x14ac:dyDescent="0.2">
      <c r="AG10021"/>
      <c r="AM10021" s="11"/>
    </row>
    <row r="10022" spans="33:39" x14ac:dyDescent="0.2">
      <c r="AG10022"/>
      <c r="AM10022" s="11"/>
    </row>
    <row r="10023" spans="33:39" x14ac:dyDescent="0.2">
      <c r="AG10023"/>
      <c r="AM10023" s="11"/>
    </row>
  </sheetData>
  <sheetProtection autoFilter="0"/>
  <mergeCells count="1">
    <mergeCell ref="M21:P21"/>
  </mergeCells>
  <phoneticPr fontId="23" type="noConversion"/>
  <pageMargins left="0.7" right="0.7" top="0.75" bottom="0.75" header="0.3" footer="0.3"/>
  <pageSetup paperSize="9" orientation="portrait" horizontalDpi="1200" verticalDpi="1200" r:id="rId1"/>
  <headerFooter>
    <oddHeader>&amp;L&amp;Z&amp;F  [&amp;A]</oddHeader>
    <oddFooter>&amp;LPage &amp;P of &amp;N&amp;R&amp;T &amp;D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7D293-EC63-4D30-B3BF-929CA12315BA}">
  <sheetPr codeName="Sheet4"/>
  <dimension ref="A1:K5025"/>
  <sheetViews>
    <sheetView workbookViewId="0">
      <selection activeCell="A22" sqref="A22"/>
    </sheetView>
  </sheetViews>
  <sheetFormatPr defaultColWidth="9.140625" defaultRowHeight="12.75" x14ac:dyDescent="0.2"/>
  <cols>
    <col min="1" max="1" width="13.42578125" style="11" bestFit="1" customWidth="1"/>
    <col min="2" max="3" width="9.140625" style="11"/>
    <col min="4" max="4" width="14.5703125" style="11" customWidth="1"/>
    <col min="5" max="6" width="13.5703125" style="11" customWidth="1"/>
    <col min="7" max="7" width="55.140625" style="11" customWidth="1"/>
    <col min="8" max="8" width="19.5703125" style="11" bestFit="1" customWidth="1"/>
    <col min="9" max="11" width="23.85546875" style="11" customWidth="1"/>
    <col min="12" max="15" width="20.5703125" style="11" customWidth="1"/>
    <col min="16" max="16384" width="9.140625" style="11"/>
  </cols>
  <sheetData>
    <row r="1" spans="1:11" s="12" customFormat="1" ht="20.25" x14ac:dyDescent="0.3">
      <c r="A1" s="13" t="s">
        <v>0</v>
      </c>
      <c r="B1" s="13"/>
    </row>
    <row r="2" spans="1:11" s="12" customFormat="1" ht="15.75" x14ac:dyDescent="0.25">
      <c r="A2" s="12" t="s">
        <v>2</v>
      </c>
      <c r="B2" s="15" t="str">
        <f ca="1">IFERROR(IF(wb_title="[Enter workbook title here]",MID(CELL("filename",A1),FIND("[",CELL("filename",A1))+1,FIND("]",CELL("filename",A1))-FIND("[",CELL("filename",A1))-1),wb_title),MID(CELL("filename",A1),FIND("[",CELL("filename",A1))+1,FIND("]",CELL("filename",A1))-FIND("[",CELL("filename",A1))-1))</f>
        <v>McCloud Interest calculator - no macro</v>
      </c>
    </row>
    <row r="3" spans="1:11" s="12" customFormat="1" ht="15.75" x14ac:dyDescent="0.25">
      <c r="A3" s="12" t="s">
        <v>3</v>
      </c>
      <c r="B3" s="15" t="str">
        <f ca="1">MID(CELL("filename",A1),FIND("]",CELL("filename",A1))+1,255)</f>
        <v>Outputs</v>
      </c>
    </row>
    <row r="4" spans="1:11" s="12" customFormat="1" ht="15" x14ac:dyDescent="0.2">
      <c r="A4" s="12" t="s">
        <v>4</v>
      </c>
      <c r="B4" s="14" t="str">
        <f ca="1">CELL("filename",C1)</f>
        <v>C:\Users\rachel.abbey\AppData\Local\Microsoft\Windows\INetCache\Content.Outlook\TLLLNBUV\[LGPS McCloud interest calculator v1.0 - no macro.xlsx]Outputs</v>
      </c>
    </row>
    <row r="5" spans="1:11" s="12" customFormat="1" ht="15" x14ac:dyDescent="0.2">
      <c r="D5"/>
      <c r="E5"/>
      <c r="F5"/>
      <c r="G5"/>
      <c r="H5"/>
    </row>
    <row r="6" spans="1:11" s="12" customFormat="1" ht="15" x14ac:dyDescent="0.2">
      <c r="D6"/>
      <c r="E6"/>
      <c r="F6"/>
      <c r="G6"/>
      <c r="H6"/>
    </row>
    <row r="7" spans="1:11" s="12" customFormat="1" ht="15.75" thickBot="1" x14ac:dyDescent="0.25">
      <c r="D7" s="128"/>
      <c r="E7" s="128"/>
      <c r="F7" s="128"/>
      <c r="G7" s="128"/>
      <c r="H7"/>
    </row>
    <row r="8" spans="1:11" ht="22.5" customHeight="1" x14ac:dyDescent="0.2">
      <c r="D8" s="173" t="s">
        <v>65</v>
      </c>
      <c r="E8" s="174"/>
      <c r="F8" s="174"/>
      <c r="G8" s="175"/>
      <c r="H8"/>
      <c r="I8"/>
      <c r="J8"/>
      <c r="K8"/>
    </row>
    <row r="9" spans="1:11" ht="12.6" customHeight="1" x14ac:dyDescent="0.2">
      <c r="D9" s="176"/>
      <c r="E9" s="177"/>
      <c r="F9" s="177"/>
      <c r="G9" s="178"/>
      <c r="H9"/>
      <c r="I9"/>
      <c r="J9"/>
      <c r="K9"/>
    </row>
    <row r="10" spans="1:11" ht="12.6" customHeight="1" x14ac:dyDescent="0.2">
      <c r="D10" s="176"/>
      <c r="E10" s="177"/>
      <c r="F10" s="177"/>
      <c r="G10" s="178"/>
      <c r="H10"/>
      <c r="I10"/>
      <c r="J10"/>
      <c r="K10"/>
    </row>
    <row r="11" spans="1:11" ht="12.95" customHeight="1" thickBot="1" x14ac:dyDescent="0.25">
      <c r="D11" s="179"/>
      <c r="E11" s="180"/>
      <c r="F11" s="180"/>
      <c r="G11" s="181"/>
      <c r="H11"/>
      <c r="I11"/>
      <c r="J11"/>
      <c r="K11"/>
    </row>
    <row r="12" spans="1:11" ht="13.5" thickBot="1" x14ac:dyDescent="0.25">
      <c r="D12"/>
      <c r="E12"/>
      <c r="F12"/>
      <c r="G12"/>
      <c r="H12"/>
    </row>
    <row r="13" spans="1:11" ht="12.6" customHeight="1" x14ac:dyDescent="0.2">
      <c r="D13" s="182" t="s">
        <v>47</v>
      </c>
      <c r="E13" s="183"/>
      <c r="F13" s="183"/>
      <c r="G13" s="184"/>
      <c r="H13"/>
    </row>
    <row r="14" spans="1:11" ht="12.6" customHeight="1" x14ac:dyDescent="0.2">
      <c r="D14" s="185"/>
      <c r="E14" s="186"/>
      <c r="F14" s="186"/>
      <c r="G14" s="187"/>
      <c r="H14"/>
    </row>
    <row r="15" spans="1:11" ht="12.6" customHeight="1" x14ac:dyDescent="0.2">
      <c r="D15" s="185"/>
      <c r="E15" s="186"/>
      <c r="F15" s="186"/>
      <c r="G15" s="187"/>
    </row>
    <row r="16" spans="1:11" ht="12.95" customHeight="1" thickBot="1" x14ac:dyDescent="0.25">
      <c r="D16" s="188"/>
      <c r="E16" s="189"/>
      <c r="F16" s="189"/>
      <c r="G16" s="190"/>
    </row>
    <row r="17" spans="1:11" x14ac:dyDescent="0.2">
      <c r="D17"/>
      <c r="E17"/>
      <c r="F17"/>
      <c r="G17"/>
    </row>
    <row r="18" spans="1:11" ht="15" x14ac:dyDescent="0.2">
      <c r="D18" s="121" t="str">
        <f>IF(AND(Calc_type="Bulk",COUNTA(data_final_bulk[Member ID])&gt;5000),"Input data contains more than 5000 rows, rows beyond 5000 will not be included in the calculations. Please split the data or contact GAD for an extended version of the tool.","")</f>
        <v/>
      </c>
      <c r="E18"/>
      <c r="F18"/>
      <c r="G18"/>
    </row>
    <row r="19" spans="1:11" x14ac:dyDescent="0.2">
      <c r="D19"/>
      <c r="E19"/>
      <c r="F19"/>
      <c r="G19"/>
    </row>
    <row r="20" spans="1:11" x14ac:dyDescent="0.2">
      <c r="D20"/>
      <c r="E20"/>
      <c r="F20"/>
      <c r="G20"/>
    </row>
    <row r="21" spans="1:11" x14ac:dyDescent="0.2">
      <c r="D21" s="172" t="s">
        <v>51</v>
      </c>
      <c r="E21" s="172"/>
      <c r="F21" s="172"/>
      <c r="G21" s="172"/>
      <c r="H21" s="172"/>
      <c r="I21" s="172"/>
      <c r="J21" s="171" t="s">
        <v>57</v>
      </c>
      <c r="K21" s="171"/>
    </row>
    <row r="22" spans="1:11" ht="38.25" x14ac:dyDescent="0.2">
      <c r="A22" s="90" t="s">
        <v>46</v>
      </c>
      <c r="B22"/>
      <c r="C22"/>
      <c r="D22" s="93" t="s">
        <v>30</v>
      </c>
      <c r="E22" s="93" t="s">
        <v>56</v>
      </c>
      <c r="F22" s="93" t="s">
        <v>7</v>
      </c>
      <c r="G22" s="92" t="s">
        <v>10</v>
      </c>
      <c r="H22" s="93" t="s">
        <v>26</v>
      </c>
      <c r="I22" s="94" t="s">
        <v>39</v>
      </c>
      <c r="J22" s="131" t="s">
        <v>63</v>
      </c>
      <c r="K22" s="131" t="s">
        <v>6</v>
      </c>
    </row>
    <row r="23" spans="1:11" x14ac:dyDescent="0.2">
      <c r="A23" s="91"/>
      <c r="B23"/>
      <c r="C23"/>
      <c r="D23" s="18" t="str">
        <f t="shared" ref="D23:D86" si="0">IF(A23="", "", A23)</f>
        <v/>
      </c>
      <c r="E23" s="82" t="str">
        <f>IF(OR(output_table[[#This Row],[Member ID]]="", Calc_type&lt;&gt;"Bulk"), "",
IF(ISBLANK(INDEX(data_final_bulk[Global ID], MATCH(output_table[[#This Row],[Member ID]], data_final_bulk[Member ID], 0))), "", INDEX(data_final_bulk[Global ID], MATCH(output_table[[#This Row],[Member ID]], data_final_bulk[Member ID], 0))))</f>
        <v/>
      </c>
      <c r="F23" s="81" t="str">
        <f>IF(output_table[[#This Row],[Member ID]]="", "", INDEX(calculations_table[Effective date], MATCH(output_table[[#This Row],[Member ID]], calculations_table[Member ID], 0)))</f>
        <v/>
      </c>
      <c r="G23" s="82" t="str">
        <f>IF(output_table[[#This Row],[Member ID]]="", "", INDEX(calculations_table[Payment type], MATCH(output_table[[#This Row],[Member ID]], calculations_table[Member ID], 0)))</f>
        <v/>
      </c>
      <c r="H23" s="143" t="str">
        <f>IF(output_table[[#This Row],[Member ID]]="", "", SUMIFS(calculations_table[Payment amount], calculations_table[Member ID], output_table[[#This Row],[Member ID]]))</f>
        <v/>
      </c>
      <c r="I23" t="str">
        <f>IF(output_table[[#This Row],[Member ID]]="", "",
IF(Calc_type="Bulk", SUMIFS(data_final_bulk[Error count], data_final_bulk[Member ID], output_table[[#This Row],[Member ID]]), Error_count))</f>
        <v/>
      </c>
      <c r="J23" s="143" t="str">
        <f>IF(OR(output_table[[#This Row],[Member ID]]="", output_table[[#This Row],[Input error count]]&gt;0), "", SUMIFS(calculations_table[Total interest due], calculations_table[Member ID], output_table[[#This Row],[Member ID]]))</f>
        <v/>
      </c>
      <c r="K23" s="149" t="str">
        <f>IF(OR(output_table[[#This Row],[Member ID]]="", output_table[[#This Row],[Input error count]]&gt;0), "", INDEX(calculations_table[Interest start date - Judgments], MATCH(output_table[[#This Row],[Member ID]], calculations_table[Member ID], 0)))</f>
        <v/>
      </c>
    </row>
    <row r="24" spans="1:11" x14ac:dyDescent="0.2">
      <c r="A24" s="91" t="s">
        <v>107</v>
      </c>
      <c r="B24"/>
      <c r="C24"/>
      <c r="D24" s="29" t="str">
        <f t="shared" si="0"/>
        <v>Individual</v>
      </c>
      <c r="E24" s="84" t="str">
        <f>IF(OR(output_table[[#This Row],[Member ID]]="", Calc_type&lt;&gt;"Bulk"), "",
IF(ISBLANK(INDEX(data_final_bulk[Global ID], MATCH(output_table[[#This Row],[Member ID]], data_final_bulk[Member ID], 0))), "", INDEX(data_final_bulk[Global ID], MATCH(output_table[[#This Row],[Member ID]], data_final_bulk[Member ID], 0))))</f>
        <v/>
      </c>
      <c r="F24" s="83">
        <f>IF(output_table[[#This Row],[Member ID]]="", "", INDEX(calculations_table[Effective date], MATCH(output_table[[#This Row],[Member ID]], calculations_table[Member ID], 0)))</f>
        <v>0</v>
      </c>
      <c r="G24" s="84">
        <f>IF(output_table[[#This Row],[Member ID]]="", "", INDEX(calculations_table[Payment type], MATCH(output_table[[#This Row],[Member ID]], calculations_table[Member ID], 0)))</f>
        <v>0</v>
      </c>
      <c r="H24" s="144">
        <f>IF(output_table[[#This Row],[Member ID]]="", "", SUMIFS(calculations_table[Payment amount], calculations_table[Member ID], output_table[[#This Row],[Member ID]]))</f>
        <v>0</v>
      </c>
      <c r="I24" s="29">
        <f>IF(output_table[[#This Row],[Member ID]]="", "",
IF(Calc_type="Bulk", SUMIFS(data_final_bulk[Error count], data_final_bulk[Member ID], output_table[[#This Row],[Member ID]]), Error_count))</f>
        <v>5</v>
      </c>
      <c r="J24" s="144" t="str">
        <f>IF(OR(output_table[[#This Row],[Member ID]]="", output_table[[#This Row],[Input error count]]&gt;0), "", SUMIFS(calculations_table[Total interest due], calculations_table[Member ID], output_table[[#This Row],[Member ID]]))</f>
        <v/>
      </c>
      <c r="K24" s="149" t="str">
        <f>IF(OR(output_table[[#This Row],[Member ID]]="", output_table[[#This Row],[Input error count]]&gt;0), "", INDEX(calculations_table[Interest start date - Judgments], MATCH(output_table[[#This Row],[Member ID]], calculations_table[Member ID], 0)))</f>
        <v/>
      </c>
    </row>
    <row r="25" spans="1:11" x14ac:dyDescent="0.2">
      <c r="A25"/>
      <c r="B25"/>
      <c r="C25"/>
      <c r="D25" s="11" t="str">
        <f t="shared" si="0"/>
        <v/>
      </c>
      <c r="E25" s="58" t="str">
        <f>IF(OR(output_table[[#This Row],[Member ID]]="", Calc_type&lt;&gt;"Bulk"), "",
IF(ISBLANK(INDEX(data_final_bulk[Global ID], MATCH(output_table[[#This Row],[Member ID]], data_final_bulk[Member ID], 0))), "", INDEX(data_final_bulk[Global ID], MATCH(output_table[[#This Row],[Member ID]], data_final_bulk[Member ID], 0))))</f>
        <v/>
      </c>
      <c r="F25" s="16" t="str">
        <f>IF(output_table[[#This Row],[Member ID]]="", "", INDEX(calculations_table[Effective date], MATCH(output_table[[#This Row],[Member ID]], calculations_table[Member ID], 0)))</f>
        <v/>
      </c>
      <c r="G25" s="58" t="str">
        <f>IF(output_table[[#This Row],[Member ID]]="", "", INDEX(calculations_table[Payment type], MATCH(output_table[[#This Row],[Member ID]], calculations_table[Member ID], 0)))</f>
        <v/>
      </c>
      <c r="H25" s="145" t="str">
        <f>IF(output_table[[#This Row],[Member ID]]="", "", SUMIFS(calculations_table[Payment amount], calculations_table[Member ID], output_table[[#This Row],[Member ID]]))</f>
        <v/>
      </c>
      <c r="I25" s="11" t="str">
        <f>IF(output_table[[#This Row],[Member ID]]="", "",
IF(Calc_type="Bulk", SUMIFS(data_final_bulk[Error count], data_final_bulk[Member ID], output_table[[#This Row],[Member ID]]), Error_count))</f>
        <v/>
      </c>
      <c r="J25" s="145" t="str">
        <f>IF(OR(output_table[[#This Row],[Member ID]]="", output_table[[#This Row],[Input error count]]&gt;0), "", SUMIFS(calculations_table[Total interest due], calculations_table[Member ID], output_table[[#This Row],[Member ID]]))</f>
        <v/>
      </c>
      <c r="K25" s="149" t="str">
        <f>IF(OR(output_table[[#This Row],[Member ID]]="", output_table[[#This Row],[Input error count]]&gt;0), "", INDEX(calculations_table[Interest start date - Judgments], MATCH(output_table[[#This Row],[Member ID]], calculations_table[Member ID], 0)))</f>
        <v/>
      </c>
    </row>
    <row r="26" spans="1:11" x14ac:dyDescent="0.2">
      <c r="A26"/>
      <c r="B26"/>
      <c r="C26"/>
      <c r="D26" s="11" t="str">
        <f t="shared" si="0"/>
        <v/>
      </c>
      <c r="E26" s="58" t="str">
        <f>IF(OR(output_table[[#This Row],[Member ID]]="", Calc_type&lt;&gt;"Bulk"), "",
IF(ISBLANK(INDEX(data_final_bulk[Global ID], MATCH(output_table[[#This Row],[Member ID]], data_final_bulk[Member ID], 0))), "", INDEX(data_final_bulk[Global ID], MATCH(output_table[[#This Row],[Member ID]], data_final_bulk[Member ID], 0))))</f>
        <v/>
      </c>
      <c r="F26" s="16" t="str">
        <f>IF(output_table[[#This Row],[Member ID]]="", "", INDEX(calculations_table[Effective date], MATCH(output_table[[#This Row],[Member ID]], calculations_table[Member ID], 0)))</f>
        <v/>
      </c>
      <c r="G26" s="58" t="str">
        <f>IF(output_table[[#This Row],[Member ID]]="", "", INDEX(calculations_table[Payment type], MATCH(output_table[[#This Row],[Member ID]], calculations_table[Member ID], 0)))</f>
        <v/>
      </c>
      <c r="H26" s="145" t="str">
        <f>IF(output_table[[#This Row],[Member ID]]="", "", SUMIFS(calculations_table[Payment amount], calculations_table[Member ID], output_table[[#This Row],[Member ID]]))</f>
        <v/>
      </c>
      <c r="I26" s="11" t="str">
        <f>IF(output_table[[#This Row],[Member ID]]="", "",
IF(Calc_type="Bulk", SUMIFS(data_final_bulk[Error count], data_final_bulk[Member ID], output_table[[#This Row],[Member ID]]), Error_count))</f>
        <v/>
      </c>
      <c r="J26" s="145" t="str">
        <f>IF(OR(output_table[[#This Row],[Member ID]]="", output_table[[#This Row],[Input error count]]&gt;0), "", SUMIFS(calculations_table[Total interest due], calculations_table[Member ID], output_table[[#This Row],[Member ID]]))</f>
        <v/>
      </c>
      <c r="K26" s="149" t="str">
        <f>IF(OR(output_table[[#This Row],[Member ID]]="", output_table[[#This Row],[Input error count]]&gt;0), "", INDEX(calculations_table[Interest start date - Judgments], MATCH(output_table[[#This Row],[Member ID]], calculations_table[Member ID], 0)))</f>
        <v/>
      </c>
    </row>
    <row r="27" spans="1:11" x14ac:dyDescent="0.2">
      <c r="A27"/>
      <c r="B27"/>
      <c r="C27"/>
      <c r="D27" s="11" t="str">
        <f t="shared" si="0"/>
        <v/>
      </c>
      <c r="E27" s="58" t="str">
        <f>IF(OR(output_table[[#This Row],[Member ID]]="", Calc_type&lt;&gt;"Bulk"), "",
IF(ISBLANK(INDEX(data_final_bulk[Global ID], MATCH(output_table[[#This Row],[Member ID]], data_final_bulk[Member ID], 0))), "", INDEX(data_final_bulk[Global ID], MATCH(output_table[[#This Row],[Member ID]], data_final_bulk[Member ID], 0))))</f>
        <v/>
      </c>
      <c r="F27" s="16" t="str">
        <f>IF(output_table[[#This Row],[Member ID]]="", "", INDEX(calculations_table[Effective date], MATCH(output_table[[#This Row],[Member ID]], calculations_table[Member ID], 0)))</f>
        <v/>
      </c>
      <c r="G27" s="58" t="str">
        <f>IF(output_table[[#This Row],[Member ID]]="", "", INDEX(calculations_table[Payment type], MATCH(output_table[[#This Row],[Member ID]], calculations_table[Member ID], 0)))</f>
        <v/>
      </c>
      <c r="H27" s="145" t="str">
        <f>IF(output_table[[#This Row],[Member ID]]="", "", SUMIFS(calculations_table[Payment amount], calculations_table[Member ID], output_table[[#This Row],[Member ID]]))</f>
        <v/>
      </c>
      <c r="I27" s="11" t="str">
        <f>IF(output_table[[#This Row],[Member ID]]="", "",
IF(Calc_type="Bulk", SUMIFS(data_final_bulk[Error count], data_final_bulk[Member ID], output_table[[#This Row],[Member ID]]), Error_count))</f>
        <v/>
      </c>
      <c r="J27" s="145" t="str">
        <f>IF(OR(output_table[[#This Row],[Member ID]]="", output_table[[#This Row],[Input error count]]&gt;0), "", SUMIFS(calculations_table[Total interest due], calculations_table[Member ID], output_table[[#This Row],[Member ID]]))</f>
        <v/>
      </c>
      <c r="K27" s="149" t="str">
        <f>IF(OR(output_table[[#This Row],[Member ID]]="", output_table[[#This Row],[Input error count]]&gt;0), "", INDEX(calculations_table[Interest start date - Judgments], MATCH(output_table[[#This Row],[Member ID]], calculations_table[Member ID], 0)))</f>
        <v/>
      </c>
    </row>
    <row r="28" spans="1:11" x14ac:dyDescent="0.2">
      <c r="A28"/>
      <c r="B28"/>
      <c r="C28"/>
      <c r="D28" s="11" t="str">
        <f t="shared" si="0"/>
        <v/>
      </c>
      <c r="E28" s="58" t="str">
        <f>IF(OR(output_table[[#This Row],[Member ID]]="", Calc_type&lt;&gt;"Bulk"), "",
IF(ISBLANK(INDEX(data_final_bulk[Global ID], MATCH(output_table[[#This Row],[Member ID]], data_final_bulk[Member ID], 0))), "", INDEX(data_final_bulk[Global ID], MATCH(output_table[[#This Row],[Member ID]], data_final_bulk[Member ID], 0))))</f>
        <v/>
      </c>
      <c r="F28" s="16" t="str">
        <f>IF(output_table[[#This Row],[Member ID]]="", "", INDEX(calculations_table[Effective date], MATCH(output_table[[#This Row],[Member ID]], calculations_table[Member ID], 0)))</f>
        <v/>
      </c>
      <c r="G28" s="58" t="str">
        <f>IF(output_table[[#This Row],[Member ID]]="", "", INDEX(calculations_table[Payment type], MATCH(output_table[[#This Row],[Member ID]], calculations_table[Member ID], 0)))</f>
        <v/>
      </c>
      <c r="H28" s="145" t="str">
        <f>IF(output_table[[#This Row],[Member ID]]="", "", SUMIFS(calculations_table[Payment amount], calculations_table[Member ID], output_table[[#This Row],[Member ID]]))</f>
        <v/>
      </c>
      <c r="I28" s="11" t="str">
        <f>IF(output_table[[#This Row],[Member ID]]="", "",
IF(Calc_type="Bulk", SUMIFS(data_final_bulk[Error count], data_final_bulk[Member ID], output_table[[#This Row],[Member ID]]), Error_count))</f>
        <v/>
      </c>
      <c r="J28" s="145" t="str">
        <f>IF(OR(output_table[[#This Row],[Member ID]]="", output_table[[#This Row],[Input error count]]&gt;0), "", SUMIFS(calculations_table[Total interest due], calculations_table[Member ID], output_table[[#This Row],[Member ID]]))</f>
        <v/>
      </c>
      <c r="K28" s="149" t="str">
        <f>IF(OR(output_table[[#This Row],[Member ID]]="", output_table[[#This Row],[Input error count]]&gt;0), "", INDEX(calculations_table[Interest start date - Judgments], MATCH(output_table[[#This Row],[Member ID]], calculations_table[Member ID], 0)))</f>
        <v/>
      </c>
    </row>
    <row r="29" spans="1:11" x14ac:dyDescent="0.2">
      <c r="A29"/>
      <c r="B29"/>
      <c r="C29"/>
      <c r="D29" s="11" t="str">
        <f t="shared" si="0"/>
        <v/>
      </c>
      <c r="E29" s="58" t="str">
        <f>IF(OR(output_table[[#This Row],[Member ID]]="", Calc_type&lt;&gt;"Bulk"), "",
IF(ISBLANK(INDEX(data_final_bulk[Global ID], MATCH(output_table[[#This Row],[Member ID]], data_final_bulk[Member ID], 0))), "", INDEX(data_final_bulk[Global ID], MATCH(output_table[[#This Row],[Member ID]], data_final_bulk[Member ID], 0))))</f>
        <v/>
      </c>
      <c r="F29" s="16" t="str">
        <f>IF(output_table[[#This Row],[Member ID]]="", "", INDEX(calculations_table[Effective date], MATCH(output_table[[#This Row],[Member ID]], calculations_table[Member ID], 0)))</f>
        <v/>
      </c>
      <c r="G29" s="58" t="str">
        <f>IF(output_table[[#This Row],[Member ID]]="", "", INDEX(calculations_table[Payment type], MATCH(output_table[[#This Row],[Member ID]], calculations_table[Member ID], 0)))</f>
        <v/>
      </c>
      <c r="H29" s="145" t="str">
        <f>IF(output_table[[#This Row],[Member ID]]="", "", SUMIFS(calculations_table[Payment amount], calculations_table[Member ID], output_table[[#This Row],[Member ID]]))</f>
        <v/>
      </c>
      <c r="I29" s="11" t="str">
        <f>IF(output_table[[#This Row],[Member ID]]="", "",
IF(Calc_type="Bulk", SUMIFS(data_final_bulk[Error count], data_final_bulk[Member ID], output_table[[#This Row],[Member ID]]), Error_count))</f>
        <v/>
      </c>
      <c r="J29" s="145" t="str">
        <f>IF(OR(output_table[[#This Row],[Member ID]]="", output_table[[#This Row],[Input error count]]&gt;0), "", SUMIFS(calculations_table[Total interest due], calculations_table[Member ID], output_table[[#This Row],[Member ID]]))</f>
        <v/>
      </c>
      <c r="K29" s="149" t="str">
        <f>IF(OR(output_table[[#This Row],[Member ID]]="", output_table[[#This Row],[Input error count]]&gt;0), "", INDEX(calculations_table[Interest start date - Judgments], MATCH(output_table[[#This Row],[Member ID]], calculations_table[Member ID], 0)))</f>
        <v/>
      </c>
    </row>
    <row r="30" spans="1:11" x14ac:dyDescent="0.2">
      <c r="A30"/>
      <c r="B30"/>
      <c r="C30"/>
      <c r="D30" s="11" t="str">
        <f t="shared" si="0"/>
        <v/>
      </c>
      <c r="E30" s="58" t="str">
        <f>IF(OR(output_table[[#This Row],[Member ID]]="", Calc_type&lt;&gt;"Bulk"), "",
IF(ISBLANK(INDEX(data_final_bulk[Global ID], MATCH(output_table[[#This Row],[Member ID]], data_final_bulk[Member ID], 0))), "", INDEX(data_final_bulk[Global ID], MATCH(output_table[[#This Row],[Member ID]], data_final_bulk[Member ID], 0))))</f>
        <v/>
      </c>
      <c r="F30" s="16" t="str">
        <f>IF(output_table[[#This Row],[Member ID]]="", "", INDEX(calculations_table[Effective date], MATCH(output_table[[#This Row],[Member ID]], calculations_table[Member ID], 0)))</f>
        <v/>
      </c>
      <c r="G30" s="58" t="str">
        <f>IF(output_table[[#This Row],[Member ID]]="", "", INDEX(calculations_table[Payment type], MATCH(output_table[[#This Row],[Member ID]], calculations_table[Member ID], 0)))</f>
        <v/>
      </c>
      <c r="H30" s="145" t="str">
        <f>IF(output_table[[#This Row],[Member ID]]="", "", SUMIFS(calculations_table[Payment amount], calculations_table[Member ID], output_table[[#This Row],[Member ID]]))</f>
        <v/>
      </c>
      <c r="I30" s="11" t="str">
        <f>IF(output_table[[#This Row],[Member ID]]="", "",
IF(Calc_type="Bulk", SUMIFS(data_final_bulk[Error count], data_final_bulk[Member ID], output_table[[#This Row],[Member ID]]), Error_count))</f>
        <v/>
      </c>
      <c r="J30" s="145" t="str">
        <f>IF(OR(output_table[[#This Row],[Member ID]]="", output_table[[#This Row],[Input error count]]&gt;0), "", SUMIFS(calculations_table[Total interest due], calculations_table[Member ID], output_table[[#This Row],[Member ID]]))</f>
        <v/>
      </c>
      <c r="K30" s="149" t="str">
        <f>IF(OR(output_table[[#This Row],[Member ID]]="", output_table[[#This Row],[Input error count]]&gt;0), "", INDEX(calculations_table[Interest start date - Judgments], MATCH(output_table[[#This Row],[Member ID]], calculations_table[Member ID], 0)))</f>
        <v/>
      </c>
    </row>
    <row r="31" spans="1:11" x14ac:dyDescent="0.2">
      <c r="A31"/>
      <c r="B31"/>
      <c r="C31"/>
      <c r="D31" s="58" t="str">
        <f t="shared" si="0"/>
        <v/>
      </c>
      <c r="E31" s="58" t="str">
        <f>IF(OR(output_table[[#This Row],[Member ID]]="", Calc_type&lt;&gt;"Bulk"), "",
IF(ISBLANK(INDEX(data_final_bulk[Global ID], MATCH(output_table[[#This Row],[Member ID]], data_final_bulk[Member ID], 0))), "", INDEX(data_final_bulk[Global ID], MATCH(output_table[[#This Row],[Member ID]], data_final_bulk[Member ID], 0))))</f>
        <v/>
      </c>
      <c r="F31" s="16" t="str">
        <f>IF(output_table[[#This Row],[Member ID]]="", "", INDEX(calculations_table[Effective date], MATCH(output_table[[#This Row],[Member ID]], calculations_table[Member ID], 0)))</f>
        <v/>
      </c>
      <c r="G31" s="58" t="str">
        <f>IF(output_table[[#This Row],[Member ID]]="", "", INDEX(calculations_table[Payment type], MATCH(output_table[[#This Row],[Member ID]], calculations_table[Member ID], 0)))</f>
        <v/>
      </c>
      <c r="H31" s="145" t="str">
        <f>IF(output_table[[#This Row],[Member ID]]="", "", SUMIFS(calculations_table[Payment amount], calculations_table[Member ID], output_table[[#This Row],[Member ID]]))</f>
        <v/>
      </c>
      <c r="I31" s="11" t="str">
        <f>IF(output_table[[#This Row],[Member ID]]="", "",
IF(Calc_type="Bulk", SUMIFS(data_final_bulk[Error count], data_final_bulk[Member ID], output_table[[#This Row],[Member ID]]), Error_count))</f>
        <v/>
      </c>
      <c r="J31" s="145" t="str">
        <f>IF(OR(output_table[[#This Row],[Member ID]]="", output_table[[#This Row],[Input error count]]&gt;0), "", SUMIFS(calculations_table[Total interest due], calculations_table[Member ID], output_table[[#This Row],[Member ID]]))</f>
        <v/>
      </c>
      <c r="K31" s="149" t="str">
        <f>IF(OR(output_table[[#This Row],[Member ID]]="", output_table[[#This Row],[Input error count]]&gt;0), "", INDEX(calculations_table[Interest start date - Judgments], MATCH(output_table[[#This Row],[Member ID]], calculations_table[Member ID], 0)))</f>
        <v/>
      </c>
    </row>
    <row r="32" spans="1:11" x14ac:dyDescent="0.2">
      <c r="A32"/>
      <c r="B32"/>
      <c r="C32"/>
      <c r="D32" s="58" t="str">
        <f t="shared" si="0"/>
        <v/>
      </c>
      <c r="E32" s="58" t="str">
        <f>IF(OR(output_table[[#This Row],[Member ID]]="", Calc_type&lt;&gt;"Bulk"), "",
IF(ISBLANK(INDEX(data_final_bulk[Global ID], MATCH(output_table[[#This Row],[Member ID]], data_final_bulk[Member ID], 0))), "", INDEX(data_final_bulk[Global ID], MATCH(output_table[[#This Row],[Member ID]], data_final_bulk[Member ID], 0))))</f>
        <v/>
      </c>
      <c r="F32" s="16" t="str">
        <f>IF(output_table[[#This Row],[Member ID]]="", "", INDEX(calculations_table[Effective date], MATCH(output_table[[#This Row],[Member ID]], calculations_table[Member ID], 0)))</f>
        <v/>
      </c>
      <c r="G32" s="58" t="str">
        <f>IF(output_table[[#This Row],[Member ID]]="", "", INDEX(calculations_table[Payment type], MATCH(output_table[[#This Row],[Member ID]], calculations_table[Member ID], 0)))</f>
        <v/>
      </c>
      <c r="H32" s="145" t="str">
        <f>IF(output_table[[#This Row],[Member ID]]="", "", SUMIFS(calculations_table[Payment amount], calculations_table[Member ID], output_table[[#This Row],[Member ID]]))</f>
        <v/>
      </c>
      <c r="I32" s="11" t="str">
        <f>IF(output_table[[#This Row],[Member ID]]="", "",
IF(Calc_type="Bulk", SUMIFS(data_final_bulk[Error count], data_final_bulk[Member ID], output_table[[#This Row],[Member ID]]), Error_count))</f>
        <v/>
      </c>
      <c r="J32" s="145" t="str">
        <f>IF(OR(output_table[[#This Row],[Member ID]]="", output_table[[#This Row],[Input error count]]&gt;0), "", SUMIFS(calculations_table[Total interest due], calculations_table[Member ID], output_table[[#This Row],[Member ID]]))</f>
        <v/>
      </c>
      <c r="K32" s="149" t="str">
        <f>IF(OR(output_table[[#This Row],[Member ID]]="", output_table[[#This Row],[Input error count]]&gt;0), "", INDEX(calculations_table[Interest start date - Judgments], MATCH(output_table[[#This Row],[Member ID]], calculations_table[Member ID], 0)))</f>
        <v/>
      </c>
    </row>
    <row r="33" spans="1:11" x14ac:dyDescent="0.2">
      <c r="A33"/>
      <c r="B33"/>
      <c r="C33"/>
      <c r="D33" s="58" t="str">
        <f t="shared" si="0"/>
        <v/>
      </c>
      <c r="E33" s="58" t="str">
        <f>IF(OR(output_table[[#This Row],[Member ID]]="", Calc_type&lt;&gt;"Bulk"), "",
IF(ISBLANK(INDEX(data_final_bulk[Global ID], MATCH(output_table[[#This Row],[Member ID]], data_final_bulk[Member ID], 0))), "", INDEX(data_final_bulk[Global ID], MATCH(output_table[[#This Row],[Member ID]], data_final_bulk[Member ID], 0))))</f>
        <v/>
      </c>
      <c r="F33" s="16" t="str">
        <f>IF(output_table[[#This Row],[Member ID]]="", "", INDEX(calculations_table[Effective date], MATCH(output_table[[#This Row],[Member ID]], calculations_table[Member ID], 0)))</f>
        <v/>
      </c>
      <c r="G33" s="58" t="str">
        <f>IF(output_table[[#This Row],[Member ID]]="", "", INDEX(calculations_table[Payment type], MATCH(output_table[[#This Row],[Member ID]], calculations_table[Member ID], 0)))</f>
        <v/>
      </c>
      <c r="H33" s="145" t="str">
        <f>IF(output_table[[#This Row],[Member ID]]="", "", SUMIFS(calculations_table[Payment amount], calculations_table[Member ID], output_table[[#This Row],[Member ID]]))</f>
        <v/>
      </c>
      <c r="I33" s="11" t="str">
        <f>IF(output_table[[#This Row],[Member ID]]="", "",
IF(Calc_type="Bulk", SUMIFS(data_final_bulk[Error count], data_final_bulk[Member ID], output_table[[#This Row],[Member ID]]), Error_count))</f>
        <v/>
      </c>
      <c r="J33" s="145" t="str">
        <f>IF(OR(output_table[[#This Row],[Member ID]]="", output_table[[#This Row],[Input error count]]&gt;0), "", SUMIFS(calculations_table[Total interest due], calculations_table[Member ID], output_table[[#This Row],[Member ID]]))</f>
        <v/>
      </c>
      <c r="K33" s="149" t="str">
        <f>IF(OR(output_table[[#This Row],[Member ID]]="", output_table[[#This Row],[Input error count]]&gt;0), "", INDEX(calculations_table[Interest start date - Judgments], MATCH(output_table[[#This Row],[Member ID]], calculations_table[Member ID], 0)))</f>
        <v/>
      </c>
    </row>
    <row r="34" spans="1:11" x14ac:dyDescent="0.2">
      <c r="A34"/>
      <c r="B34"/>
      <c r="C34"/>
      <c r="D34" s="58" t="str">
        <f t="shared" si="0"/>
        <v/>
      </c>
      <c r="E34" s="58" t="str">
        <f>IF(OR(output_table[[#This Row],[Member ID]]="", Calc_type&lt;&gt;"Bulk"), "",
IF(ISBLANK(INDEX(data_final_bulk[Global ID], MATCH(output_table[[#This Row],[Member ID]], data_final_bulk[Member ID], 0))), "", INDEX(data_final_bulk[Global ID], MATCH(output_table[[#This Row],[Member ID]], data_final_bulk[Member ID], 0))))</f>
        <v/>
      </c>
      <c r="F34" s="16" t="str">
        <f>IF(output_table[[#This Row],[Member ID]]="", "", INDEX(calculations_table[Effective date], MATCH(output_table[[#This Row],[Member ID]], calculations_table[Member ID], 0)))</f>
        <v/>
      </c>
      <c r="G34" s="58" t="str">
        <f>IF(output_table[[#This Row],[Member ID]]="", "", INDEX(calculations_table[Payment type], MATCH(output_table[[#This Row],[Member ID]], calculations_table[Member ID], 0)))</f>
        <v/>
      </c>
      <c r="H34" s="145" t="str">
        <f>IF(output_table[[#This Row],[Member ID]]="", "", SUMIFS(calculations_table[Payment amount], calculations_table[Member ID], output_table[[#This Row],[Member ID]]))</f>
        <v/>
      </c>
      <c r="I34" s="11" t="str">
        <f>IF(output_table[[#This Row],[Member ID]]="", "",
IF(Calc_type="Bulk", SUMIFS(data_final_bulk[Error count], data_final_bulk[Member ID], output_table[[#This Row],[Member ID]]), Error_count))</f>
        <v/>
      </c>
      <c r="J34" s="145" t="str">
        <f>IF(OR(output_table[[#This Row],[Member ID]]="", output_table[[#This Row],[Input error count]]&gt;0), "", SUMIFS(calculations_table[Total interest due], calculations_table[Member ID], output_table[[#This Row],[Member ID]]))</f>
        <v/>
      </c>
      <c r="K34" s="149" t="str">
        <f>IF(OR(output_table[[#This Row],[Member ID]]="", output_table[[#This Row],[Input error count]]&gt;0), "", INDEX(calculations_table[Interest start date - Judgments], MATCH(output_table[[#This Row],[Member ID]], calculations_table[Member ID], 0)))</f>
        <v/>
      </c>
    </row>
    <row r="35" spans="1:11" x14ac:dyDescent="0.2">
      <c r="A35"/>
      <c r="B35"/>
      <c r="C35"/>
      <c r="D35" s="58" t="str">
        <f t="shared" si="0"/>
        <v/>
      </c>
      <c r="E35" s="58" t="str">
        <f>IF(OR(output_table[[#This Row],[Member ID]]="", Calc_type&lt;&gt;"Bulk"), "",
IF(ISBLANK(INDEX(data_final_bulk[Global ID], MATCH(output_table[[#This Row],[Member ID]], data_final_bulk[Member ID], 0))), "", INDEX(data_final_bulk[Global ID], MATCH(output_table[[#This Row],[Member ID]], data_final_bulk[Member ID], 0))))</f>
        <v/>
      </c>
      <c r="F35" s="16" t="str">
        <f>IF(output_table[[#This Row],[Member ID]]="", "", INDEX(calculations_table[Effective date], MATCH(output_table[[#This Row],[Member ID]], calculations_table[Member ID], 0)))</f>
        <v/>
      </c>
      <c r="G35" s="58" t="str">
        <f>IF(output_table[[#This Row],[Member ID]]="", "", INDEX(calculations_table[Payment type], MATCH(output_table[[#This Row],[Member ID]], calculations_table[Member ID], 0)))</f>
        <v/>
      </c>
      <c r="H35" s="145" t="str">
        <f>IF(output_table[[#This Row],[Member ID]]="", "", SUMIFS(calculations_table[Payment amount], calculations_table[Member ID], output_table[[#This Row],[Member ID]]))</f>
        <v/>
      </c>
      <c r="I35" s="58" t="str">
        <f>IF(output_table[[#This Row],[Member ID]]="", "",
IF(Calc_type="Bulk", SUMIFS(data_final_bulk[Error count], data_final_bulk[Member ID], output_table[[#This Row],[Member ID]]), Error_count))</f>
        <v/>
      </c>
      <c r="J35" s="145" t="str">
        <f>IF(OR(output_table[[#This Row],[Member ID]]="", output_table[[#This Row],[Input error count]]&gt;0), "", SUMIFS(calculations_table[Total interest due], calculations_table[Member ID], output_table[[#This Row],[Member ID]]))</f>
        <v/>
      </c>
      <c r="K35" s="149" t="str">
        <f>IF(OR(output_table[[#This Row],[Member ID]]="", output_table[[#This Row],[Input error count]]&gt;0), "", INDEX(calculations_table[Interest start date - Judgments], MATCH(output_table[[#This Row],[Member ID]], calculations_table[Member ID], 0)))</f>
        <v/>
      </c>
    </row>
    <row r="36" spans="1:11" x14ac:dyDescent="0.2">
      <c r="A36"/>
      <c r="B36"/>
      <c r="C36"/>
      <c r="D36" s="58" t="str">
        <f t="shared" si="0"/>
        <v/>
      </c>
      <c r="E36" s="58" t="str">
        <f>IF(OR(output_table[[#This Row],[Member ID]]="", Calc_type&lt;&gt;"Bulk"), "",
IF(ISBLANK(INDEX(data_final_bulk[Global ID], MATCH(output_table[[#This Row],[Member ID]], data_final_bulk[Member ID], 0))), "", INDEX(data_final_bulk[Global ID], MATCH(output_table[[#This Row],[Member ID]], data_final_bulk[Member ID], 0))))</f>
        <v/>
      </c>
      <c r="F36" s="16" t="str">
        <f>IF(output_table[[#This Row],[Member ID]]="", "", INDEX(calculations_table[Effective date], MATCH(output_table[[#This Row],[Member ID]], calculations_table[Member ID], 0)))</f>
        <v/>
      </c>
      <c r="G36" s="58" t="str">
        <f>IF(output_table[[#This Row],[Member ID]]="", "", INDEX(calculations_table[Payment type], MATCH(output_table[[#This Row],[Member ID]], calculations_table[Member ID], 0)))</f>
        <v/>
      </c>
      <c r="H36" s="145" t="str">
        <f>IF(output_table[[#This Row],[Member ID]]="", "", SUMIFS(calculations_table[Payment amount], calculations_table[Member ID], output_table[[#This Row],[Member ID]]))</f>
        <v/>
      </c>
      <c r="I36" s="58" t="str">
        <f>IF(output_table[[#This Row],[Member ID]]="", "",
IF(Calc_type="Bulk", SUMIFS(data_final_bulk[Error count], data_final_bulk[Member ID], output_table[[#This Row],[Member ID]]), Error_count))</f>
        <v/>
      </c>
      <c r="J36" s="145" t="str">
        <f>IF(OR(output_table[[#This Row],[Member ID]]="", output_table[[#This Row],[Input error count]]&gt;0), "", SUMIFS(calculations_table[Total interest due], calculations_table[Member ID], output_table[[#This Row],[Member ID]]))</f>
        <v/>
      </c>
      <c r="K36" s="149" t="str">
        <f>IF(OR(output_table[[#This Row],[Member ID]]="", output_table[[#This Row],[Input error count]]&gt;0), "", INDEX(calculations_table[Interest start date - Judgments], MATCH(output_table[[#This Row],[Member ID]], calculations_table[Member ID], 0)))</f>
        <v/>
      </c>
    </row>
    <row r="37" spans="1:11" x14ac:dyDescent="0.2">
      <c r="A37"/>
      <c r="B37"/>
      <c r="C37"/>
      <c r="D37" s="58" t="str">
        <f t="shared" si="0"/>
        <v/>
      </c>
      <c r="E37" s="58" t="str">
        <f>IF(OR(output_table[[#This Row],[Member ID]]="", Calc_type&lt;&gt;"Bulk"), "",
IF(ISBLANK(INDEX(data_final_bulk[Global ID], MATCH(output_table[[#This Row],[Member ID]], data_final_bulk[Member ID], 0))), "", INDEX(data_final_bulk[Global ID], MATCH(output_table[[#This Row],[Member ID]], data_final_bulk[Member ID], 0))))</f>
        <v/>
      </c>
      <c r="F37" s="16" t="str">
        <f>IF(output_table[[#This Row],[Member ID]]="", "", INDEX(calculations_table[Effective date], MATCH(output_table[[#This Row],[Member ID]], calculations_table[Member ID], 0)))</f>
        <v/>
      </c>
      <c r="G37" s="58" t="str">
        <f>IF(output_table[[#This Row],[Member ID]]="", "", INDEX(calculations_table[Payment type], MATCH(output_table[[#This Row],[Member ID]], calculations_table[Member ID], 0)))</f>
        <v/>
      </c>
      <c r="H37" s="145" t="str">
        <f>IF(output_table[[#This Row],[Member ID]]="", "", SUMIFS(calculations_table[Payment amount], calculations_table[Member ID], output_table[[#This Row],[Member ID]]))</f>
        <v/>
      </c>
      <c r="I37" s="58" t="str">
        <f>IF(output_table[[#This Row],[Member ID]]="", "",
IF(Calc_type="Bulk", SUMIFS(data_final_bulk[Error count], data_final_bulk[Member ID], output_table[[#This Row],[Member ID]]), Error_count))</f>
        <v/>
      </c>
      <c r="J37" s="145" t="str">
        <f>IF(OR(output_table[[#This Row],[Member ID]]="", output_table[[#This Row],[Input error count]]&gt;0), "", SUMIFS(calculations_table[Total interest due], calculations_table[Member ID], output_table[[#This Row],[Member ID]]))</f>
        <v/>
      </c>
      <c r="K37" s="149" t="str">
        <f>IF(OR(output_table[[#This Row],[Member ID]]="", output_table[[#This Row],[Input error count]]&gt;0), "", INDEX(calculations_table[Interest start date - Judgments], MATCH(output_table[[#This Row],[Member ID]], calculations_table[Member ID], 0)))</f>
        <v/>
      </c>
    </row>
    <row r="38" spans="1:11" x14ac:dyDescent="0.2">
      <c r="A38"/>
      <c r="B38"/>
      <c r="C38"/>
      <c r="D38" s="58" t="str">
        <f t="shared" si="0"/>
        <v/>
      </c>
      <c r="E38" s="58" t="str">
        <f>IF(OR(output_table[[#This Row],[Member ID]]="", Calc_type&lt;&gt;"Bulk"), "",
IF(ISBLANK(INDEX(data_final_bulk[Global ID], MATCH(output_table[[#This Row],[Member ID]], data_final_bulk[Member ID], 0))), "", INDEX(data_final_bulk[Global ID], MATCH(output_table[[#This Row],[Member ID]], data_final_bulk[Member ID], 0))))</f>
        <v/>
      </c>
      <c r="F38" s="16" t="str">
        <f>IF(output_table[[#This Row],[Member ID]]="", "", INDEX(calculations_table[Effective date], MATCH(output_table[[#This Row],[Member ID]], calculations_table[Member ID], 0)))</f>
        <v/>
      </c>
      <c r="G38" s="58" t="str">
        <f>IF(output_table[[#This Row],[Member ID]]="", "", INDEX(calculations_table[Payment type], MATCH(output_table[[#This Row],[Member ID]], calculations_table[Member ID], 0)))</f>
        <v/>
      </c>
      <c r="H38" s="145" t="str">
        <f>IF(output_table[[#This Row],[Member ID]]="", "", SUMIFS(calculations_table[Payment amount], calculations_table[Member ID], output_table[[#This Row],[Member ID]]))</f>
        <v/>
      </c>
      <c r="I38" s="58" t="str">
        <f>IF(output_table[[#This Row],[Member ID]]="", "",
IF(Calc_type="Bulk", SUMIFS(data_final_bulk[Error count], data_final_bulk[Member ID], output_table[[#This Row],[Member ID]]), Error_count))</f>
        <v/>
      </c>
      <c r="J38" s="145" t="str">
        <f>IF(OR(output_table[[#This Row],[Member ID]]="", output_table[[#This Row],[Input error count]]&gt;0), "", SUMIFS(calculations_table[Total interest due], calculations_table[Member ID], output_table[[#This Row],[Member ID]]))</f>
        <v/>
      </c>
      <c r="K38" s="149" t="str">
        <f>IF(OR(output_table[[#This Row],[Member ID]]="", output_table[[#This Row],[Input error count]]&gt;0), "", INDEX(calculations_table[Interest start date - Judgments], MATCH(output_table[[#This Row],[Member ID]], calculations_table[Member ID], 0)))</f>
        <v/>
      </c>
    </row>
    <row r="39" spans="1:11" x14ac:dyDescent="0.2">
      <c r="A39"/>
      <c r="B39"/>
      <c r="C39"/>
      <c r="D39" s="58" t="str">
        <f t="shared" si="0"/>
        <v/>
      </c>
      <c r="E39" s="58" t="str">
        <f>IF(OR(output_table[[#This Row],[Member ID]]="", Calc_type&lt;&gt;"Bulk"), "",
IF(ISBLANK(INDEX(data_final_bulk[Global ID], MATCH(output_table[[#This Row],[Member ID]], data_final_bulk[Member ID], 0))), "", INDEX(data_final_bulk[Global ID], MATCH(output_table[[#This Row],[Member ID]], data_final_bulk[Member ID], 0))))</f>
        <v/>
      </c>
      <c r="F39" s="16" t="str">
        <f>IF(output_table[[#This Row],[Member ID]]="", "", INDEX(calculations_table[Effective date], MATCH(output_table[[#This Row],[Member ID]], calculations_table[Member ID], 0)))</f>
        <v/>
      </c>
      <c r="G39" s="58" t="str">
        <f>IF(output_table[[#This Row],[Member ID]]="", "", INDEX(calculations_table[Payment type], MATCH(output_table[[#This Row],[Member ID]], calculations_table[Member ID], 0)))</f>
        <v/>
      </c>
      <c r="H39" s="145" t="str">
        <f>IF(output_table[[#This Row],[Member ID]]="", "", SUMIFS(calculations_table[Payment amount], calculations_table[Member ID], output_table[[#This Row],[Member ID]]))</f>
        <v/>
      </c>
      <c r="I39" s="58" t="str">
        <f>IF(output_table[[#This Row],[Member ID]]="", "",
IF(Calc_type="Bulk", SUMIFS(data_final_bulk[Error count], data_final_bulk[Member ID], output_table[[#This Row],[Member ID]]), Error_count))</f>
        <v/>
      </c>
      <c r="J39" s="145" t="str">
        <f>IF(OR(output_table[[#This Row],[Member ID]]="", output_table[[#This Row],[Input error count]]&gt;0), "", SUMIFS(calculations_table[Total interest due], calculations_table[Member ID], output_table[[#This Row],[Member ID]]))</f>
        <v/>
      </c>
      <c r="K39" s="149" t="str">
        <f>IF(OR(output_table[[#This Row],[Member ID]]="", output_table[[#This Row],[Input error count]]&gt;0), "", INDEX(calculations_table[Interest start date - Judgments], MATCH(output_table[[#This Row],[Member ID]], calculations_table[Member ID], 0)))</f>
        <v/>
      </c>
    </row>
    <row r="40" spans="1:11" x14ac:dyDescent="0.2">
      <c r="A40"/>
      <c r="D40" s="58" t="str">
        <f t="shared" si="0"/>
        <v/>
      </c>
      <c r="E40" s="58" t="str">
        <f>IF(OR(output_table[[#This Row],[Member ID]]="", Calc_type&lt;&gt;"Bulk"), "",
IF(ISBLANK(INDEX(data_final_bulk[Global ID], MATCH(output_table[[#This Row],[Member ID]], data_final_bulk[Member ID], 0))), "", INDEX(data_final_bulk[Global ID], MATCH(output_table[[#This Row],[Member ID]], data_final_bulk[Member ID], 0))))</f>
        <v/>
      </c>
      <c r="F40" s="16" t="str">
        <f>IF(output_table[[#This Row],[Member ID]]="", "", INDEX(calculations_table[Effective date], MATCH(output_table[[#This Row],[Member ID]], calculations_table[Member ID], 0)))</f>
        <v/>
      </c>
      <c r="G40" s="58" t="str">
        <f>IF(output_table[[#This Row],[Member ID]]="", "", INDEX(calculations_table[Payment type], MATCH(output_table[[#This Row],[Member ID]], calculations_table[Member ID], 0)))</f>
        <v/>
      </c>
      <c r="H40" s="145" t="str">
        <f>IF(output_table[[#This Row],[Member ID]]="", "", SUMIFS(calculations_table[Payment amount], calculations_table[Member ID], output_table[[#This Row],[Member ID]]))</f>
        <v/>
      </c>
      <c r="I40" s="58" t="str">
        <f>IF(output_table[[#This Row],[Member ID]]="", "",
IF(Calc_type="Bulk", SUMIFS(data_final_bulk[Error count], data_final_bulk[Member ID], output_table[[#This Row],[Member ID]]), Error_count))</f>
        <v/>
      </c>
      <c r="J40" s="145" t="str">
        <f>IF(OR(output_table[[#This Row],[Member ID]]="", output_table[[#This Row],[Input error count]]&gt;0), "", SUMIFS(calculations_table[Total interest due], calculations_table[Member ID], output_table[[#This Row],[Member ID]]))</f>
        <v/>
      </c>
      <c r="K40" s="149" t="str">
        <f>IF(OR(output_table[[#This Row],[Member ID]]="", output_table[[#This Row],[Input error count]]&gt;0), "", INDEX(calculations_table[Interest start date - Judgments], MATCH(output_table[[#This Row],[Member ID]], calculations_table[Member ID], 0)))</f>
        <v/>
      </c>
    </row>
    <row r="41" spans="1:11" x14ac:dyDescent="0.2">
      <c r="A41"/>
      <c r="D41" s="58" t="str">
        <f t="shared" si="0"/>
        <v/>
      </c>
      <c r="E41" s="58" t="str">
        <f>IF(OR(output_table[[#This Row],[Member ID]]="", Calc_type&lt;&gt;"Bulk"), "",
IF(ISBLANK(INDEX(data_final_bulk[Global ID], MATCH(output_table[[#This Row],[Member ID]], data_final_bulk[Member ID], 0))), "", INDEX(data_final_bulk[Global ID], MATCH(output_table[[#This Row],[Member ID]], data_final_bulk[Member ID], 0))))</f>
        <v/>
      </c>
      <c r="F41" s="16" t="str">
        <f>IF(output_table[[#This Row],[Member ID]]="", "", INDEX(calculations_table[Effective date], MATCH(output_table[[#This Row],[Member ID]], calculations_table[Member ID], 0)))</f>
        <v/>
      </c>
      <c r="G41" s="58" t="str">
        <f>IF(output_table[[#This Row],[Member ID]]="", "", INDEX(calculations_table[Payment type], MATCH(output_table[[#This Row],[Member ID]], calculations_table[Member ID], 0)))</f>
        <v/>
      </c>
      <c r="H41" s="145" t="str">
        <f>IF(output_table[[#This Row],[Member ID]]="", "", SUMIFS(calculations_table[Payment amount], calculations_table[Member ID], output_table[[#This Row],[Member ID]]))</f>
        <v/>
      </c>
      <c r="I41" s="58" t="str">
        <f>IF(output_table[[#This Row],[Member ID]]="", "",
IF(Calc_type="Bulk", SUMIFS(data_final_bulk[Error count], data_final_bulk[Member ID], output_table[[#This Row],[Member ID]]), Error_count))</f>
        <v/>
      </c>
      <c r="J41" s="145" t="str">
        <f>IF(OR(output_table[[#This Row],[Member ID]]="", output_table[[#This Row],[Input error count]]&gt;0), "", SUMIFS(calculations_table[Total interest due], calculations_table[Member ID], output_table[[#This Row],[Member ID]]))</f>
        <v/>
      </c>
      <c r="K41" s="149" t="str">
        <f>IF(OR(output_table[[#This Row],[Member ID]]="", output_table[[#This Row],[Input error count]]&gt;0), "", INDEX(calculations_table[Interest start date - Judgments], MATCH(output_table[[#This Row],[Member ID]], calculations_table[Member ID], 0)))</f>
        <v/>
      </c>
    </row>
    <row r="42" spans="1:11" x14ac:dyDescent="0.2">
      <c r="A42"/>
      <c r="D42" s="58" t="str">
        <f t="shared" si="0"/>
        <v/>
      </c>
      <c r="E42" s="58" t="str">
        <f>IF(OR(output_table[[#This Row],[Member ID]]="", Calc_type&lt;&gt;"Bulk"), "",
IF(ISBLANK(INDEX(data_final_bulk[Global ID], MATCH(output_table[[#This Row],[Member ID]], data_final_bulk[Member ID], 0))), "", INDEX(data_final_bulk[Global ID], MATCH(output_table[[#This Row],[Member ID]], data_final_bulk[Member ID], 0))))</f>
        <v/>
      </c>
      <c r="F42" s="16" t="str">
        <f>IF(output_table[[#This Row],[Member ID]]="", "", INDEX(calculations_table[Effective date], MATCH(output_table[[#This Row],[Member ID]], calculations_table[Member ID], 0)))</f>
        <v/>
      </c>
      <c r="G42" s="58" t="str">
        <f>IF(output_table[[#This Row],[Member ID]]="", "", INDEX(calculations_table[Payment type], MATCH(output_table[[#This Row],[Member ID]], calculations_table[Member ID], 0)))</f>
        <v/>
      </c>
      <c r="H42" s="145" t="str">
        <f>IF(output_table[[#This Row],[Member ID]]="", "", SUMIFS(calculations_table[Payment amount], calculations_table[Member ID], output_table[[#This Row],[Member ID]]))</f>
        <v/>
      </c>
      <c r="I42" s="58" t="str">
        <f>IF(output_table[[#This Row],[Member ID]]="", "",
IF(Calc_type="Bulk", SUMIFS(data_final_bulk[Error count], data_final_bulk[Member ID], output_table[[#This Row],[Member ID]]), Error_count))</f>
        <v/>
      </c>
      <c r="J42" s="145" t="str">
        <f>IF(OR(output_table[[#This Row],[Member ID]]="", output_table[[#This Row],[Input error count]]&gt;0), "", SUMIFS(calculations_table[Total interest due], calculations_table[Member ID], output_table[[#This Row],[Member ID]]))</f>
        <v/>
      </c>
      <c r="K42" s="149" t="str">
        <f>IF(OR(output_table[[#This Row],[Member ID]]="", output_table[[#This Row],[Input error count]]&gt;0), "", INDEX(calculations_table[Interest start date - Judgments], MATCH(output_table[[#This Row],[Member ID]], calculations_table[Member ID], 0)))</f>
        <v/>
      </c>
    </row>
    <row r="43" spans="1:11" x14ac:dyDescent="0.2">
      <c r="A43"/>
      <c r="D43" s="58" t="str">
        <f t="shared" si="0"/>
        <v/>
      </c>
      <c r="E43" s="58" t="str">
        <f>IF(OR(output_table[[#This Row],[Member ID]]="", Calc_type&lt;&gt;"Bulk"), "",
IF(ISBLANK(INDEX(data_final_bulk[Global ID], MATCH(output_table[[#This Row],[Member ID]], data_final_bulk[Member ID], 0))), "", INDEX(data_final_bulk[Global ID], MATCH(output_table[[#This Row],[Member ID]], data_final_bulk[Member ID], 0))))</f>
        <v/>
      </c>
      <c r="F43" s="16" t="str">
        <f>IF(output_table[[#This Row],[Member ID]]="", "", INDEX(calculations_table[Effective date], MATCH(output_table[[#This Row],[Member ID]], calculations_table[Member ID], 0)))</f>
        <v/>
      </c>
      <c r="G43" s="58" t="str">
        <f>IF(output_table[[#This Row],[Member ID]]="", "", INDEX(calculations_table[Payment type], MATCH(output_table[[#This Row],[Member ID]], calculations_table[Member ID], 0)))</f>
        <v/>
      </c>
      <c r="H43" s="145" t="str">
        <f>IF(output_table[[#This Row],[Member ID]]="", "", SUMIFS(calculations_table[Payment amount], calculations_table[Member ID], output_table[[#This Row],[Member ID]]))</f>
        <v/>
      </c>
      <c r="I43" s="58" t="str">
        <f>IF(output_table[[#This Row],[Member ID]]="", "",
IF(Calc_type="Bulk", SUMIFS(data_final_bulk[Error count], data_final_bulk[Member ID], output_table[[#This Row],[Member ID]]), Error_count))</f>
        <v/>
      </c>
      <c r="J43" s="145" t="str">
        <f>IF(OR(output_table[[#This Row],[Member ID]]="", output_table[[#This Row],[Input error count]]&gt;0), "", SUMIFS(calculations_table[Total interest due], calculations_table[Member ID], output_table[[#This Row],[Member ID]]))</f>
        <v/>
      </c>
      <c r="K43" s="149" t="str">
        <f>IF(OR(output_table[[#This Row],[Member ID]]="", output_table[[#This Row],[Input error count]]&gt;0), "", INDEX(calculations_table[Interest start date - Judgments], MATCH(output_table[[#This Row],[Member ID]], calculations_table[Member ID], 0)))</f>
        <v/>
      </c>
    </row>
    <row r="44" spans="1:11" x14ac:dyDescent="0.2">
      <c r="A44"/>
      <c r="D44" s="58" t="str">
        <f t="shared" si="0"/>
        <v/>
      </c>
      <c r="E44" s="58" t="str">
        <f>IF(OR(output_table[[#This Row],[Member ID]]="", Calc_type&lt;&gt;"Bulk"), "",
IF(ISBLANK(INDEX(data_final_bulk[Global ID], MATCH(output_table[[#This Row],[Member ID]], data_final_bulk[Member ID], 0))), "", INDEX(data_final_bulk[Global ID], MATCH(output_table[[#This Row],[Member ID]], data_final_bulk[Member ID], 0))))</f>
        <v/>
      </c>
      <c r="F44" s="16" t="str">
        <f>IF(output_table[[#This Row],[Member ID]]="", "", INDEX(calculations_table[Effective date], MATCH(output_table[[#This Row],[Member ID]], calculations_table[Member ID], 0)))</f>
        <v/>
      </c>
      <c r="G44" s="58" t="str">
        <f>IF(output_table[[#This Row],[Member ID]]="", "", INDEX(calculations_table[Payment type], MATCH(output_table[[#This Row],[Member ID]], calculations_table[Member ID], 0)))</f>
        <v/>
      </c>
      <c r="H44" s="145" t="str">
        <f>IF(output_table[[#This Row],[Member ID]]="", "", SUMIFS(calculations_table[Payment amount], calculations_table[Member ID], output_table[[#This Row],[Member ID]]))</f>
        <v/>
      </c>
      <c r="I44" s="58" t="str">
        <f>IF(output_table[[#This Row],[Member ID]]="", "",
IF(Calc_type="Bulk", SUMIFS(data_final_bulk[Error count], data_final_bulk[Member ID], output_table[[#This Row],[Member ID]]), Error_count))</f>
        <v/>
      </c>
      <c r="J44" s="145" t="str">
        <f>IF(OR(output_table[[#This Row],[Member ID]]="", output_table[[#This Row],[Input error count]]&gt;0), "", SUMIFS(calculations_table[Total interest due], calculations_table[Member ID], output_table[[#This Row],[Member ID]]))</f>
        <v/>
      </c>
      <c r="K44" s="149" t="str">
        <f>IF(OR(output_table[[#This Row],[Member ID]]="", output_table[[#This Row],[Input error count]]&gt;0), "", INDEX(calculations_table[Interest start date - Judgments], MATCH(output_table[[#This Row],[Member ID]], calculations_table[Member ID], 0)))</f>
        <v/>
      </c>
    </row>
    <row r="45" spans="1:11" x14ac:dyDescent="0.2">
      <c r="A45"/>
      <c r="D45" s="58" t="str">
        <f t="shared" si="0"/>
        <v/>
      </c>
      <c r="E45" s="58" t="str">
        <f>IF(OR(output_table[[#This Row],[Member ID]]="", Calc_type&lt;&gt;"Bulk"), "",
IF(ISBLANK(INDEX(data_final_bulk[Global ID], MATCH(output_table[[#This Row],[Member ID]], data_final_bulk[Member ID], 0))), "", INDEX(data_final_bulk[Global ID], MATCH(output_table[[#This Row],[Member ID]], data_final_bulk[Member ID], 0))))</f>
        <v/>
      </c>
      <c r="F45" s="16" t="str">
        <f>IF(output_table[[#This Row],[Member ID]]="", "", INDEX(calculations_table[Effective date], MATCH(output_table[[#This Row],[Member ID]], calculations_table[Member ID], 0)))</f>
        <v/>
      </c>
      <c r="G45" s="58" t="str">
        <f>IF(output_table[[#This Row],[Member ID]]="", "", INDEX(calculations_table[Payment type], MATCH(output_table[[#This Row],[Member ID]], calculations_table[Member ID], 0)))</f>
        <v/>
      </c>
      <c r="H45" s="145" t="str">
        <f>IF(output_table[[#This Row],[Member ID]]="", "", SUMIFS(calculations_table[Payment amount], calculations_table[Member ID], output_table[[#This Row],[Member ID]]))</f>
        <v/>
      </c>
      <c r="I45" s="58" t="str">
        <f>IF(output_table[[#This Row],[Member ID]]="", "",
IF(Calc_type="Bulk", SUMIFS(data_final_bulk[Error count], data_final_bulk[Member ID], output_table[[#This Row],[Member ID]]), Error_count))</f>
        <v/>
      </c>
      <c r="J45" s="145" t="str">
        <f>IF(OR(output_table[[#This Row],[Member ID]]="", output_table[[#This Row],[Input error count]]&gt;0), "", SUMIFS(calculations_table[Total interest due], calculations_table[Member ID], output_table[[#This Row],[Member ID]]))</f>
        <v/>
      </c>
      <c r="K45" s="149" t="str">
        <f>IF(OR(output_table[[#This Row],[Member ID]]="", output_table[[#This Row],[Input error count]]&gt;0), "", INDEX(calculations_table[Interest start date - Judgments], MATCH(output_table[[#This Row],[Member ID]], calculations_table[Member ID], 0)))</f>
        <v/>
      </c>
    </row>
    <row r="46" spans="1:11" x14ac:dyDescent="0.2">
      <c r="A46"/>
      <c r="D46" s="58" t="str">
        <f t="shared" si="0"/>
        <v/>
      </c>
      <c r="E46" s="58" t="str">
        <f>IF(OR(output_table[[#This Row],[Member ID]]="", Calc_type&lt;&gt;"Bulk"), "",
IF(ISBLANK(INDEX(data_final_bulk[Global ID], MATCH(output_table[[#This Row],[Member ID]], data_final_bulk[Member ID], 0))), "", INDEX(data_final_bulk[Global ID], MATCH(output_table[[#This Row],[Member ID]], data_final_bulk[Member ID], 0))))</f>
        <v/>
      </c>
      <c r="F46" s="16" t="str">
        <f>IF(output_table[[#This Row],[Member ID]]="", "", INDEX(calculations_table[Effective date], MATCH(output_table[[#This Row],[Member ID]], calculations_table[Member ID], 0)))</f>
        <v/>
      </c>
      <c r="G46" s="58" t="str">
        <f>IF(output_table[[#This Row],[Member ID]]="", "", INDEX(calculations_table[Payment type], MATCH(output_table[[#This Row],[Member ID]], calculations_table[Member ID], 0)))</f>
        <v/>
      </c>
      <c r="H46" s="145" t="str">
        <f>IF(output_table[[#This Row],[Member ID]]="", "", SUMIFS(calculations_table[Payment amount], calculations_table[Member ID], output_table[[#This Row],[Member ID]]))</f>
        <v/>
      </c>
      <c r="I46" s="58" t="str">
        <f>IF(output_table[[#This Row],[Member ID]]="", "",
IF(Calc_type="Bulk", SUMIFS(data_final_bulk[Error count], data_final_bulk[Member ID], output_table[[#This Row],[Member ID]]), Error_count))</f>
        <v/>
      </c>
      <c r="J46" s="145" t="str">
        <f>IF(OR(output_table[[#This Row],[Member ID]]="", output_table[[#This Row],[Input error count]]&gt;0), "", SUMIFS(calculations_table[Total interest due], calculations_table[Member ID], output_table[[#This Row],[Member ID]]))</f>
        <v/>
      </c>
      <c r="K46" s="149" t="str">
        <f>IF(OR(output_table[[#This Row],[Member ID]]="", output_table[[#This Row],[Input error count]]&gt;0), "", INDEX(calculations_table[Interest start date - Judgments], MATCH(output_table[[#This Row],[Member ID]], calculations_table[Member ID], 0)))</f>
        <v/>
      </c>
    </row>
    <row r="47" spans="1:11" x14ac:dyDescent="0.2">
      <c r="A47"/>
      <c r="D47" s="58" t="str">
        <f t="shared" si="0"/>
        <v/>
      </c>
      <c r="E47" s="58" t="str">
        <f>IF(OR(output_table[[#This Row],[Member ID]]="", Calc_type&lt;&gt;"Bulk"), "",
IF(ISBLANK(INDEX(data_final_bulk[Global ID], MATCH(output_table[[#This Row],[Member ID]], data_final_bulk[Member ID], 0))), "", INDEX(data_final_bulk[Global ID], MATCH(output_table[[#This Row],[Member ID]], data_final_bulk[Member ID], 0))))</f>
        <v/>
      </c>
      <c r="F47" s="16" t="str">
        <f>IF(output_table[[#This Row],[Member ID]]="", "", INDEX(calculations_table[Effective date], MATCH(output_table[[#This Row],[Member ID]], calculations_table[Member ID], 0)))</f>
        <v/>
      </c>
      <c r="G47" s="58" t="str">
        <f>IF(output_table[[#This Row],[Member ID]]="", "", INDEX(calculations_table[Payment type], MATCH(output_table[[#This Row],[Member ID]], calculations_table[Member ID], 0)))</f>
        <v/>
      </c>
      <c r="H47" s="145" t="str">
        <f>IF(output_table[[#This Row],[Member ID]]="", "", SUMIFS(calculations_table[Payment amount], calculations_table[Member ID], output_table[[#This Row],[Member ID]]))</f>
        <v/>
      </c>
      <c r="I47" s="58" t="str">
        <f>IF(output_table[[#This Row],[Member ID]]="", "",
IF(Calc_type="Bulk", SUMIFS(data_final_bulk[Error count], data_final_bulk[Member ID], output_table[[#This Row],[Member ID]]), Error_count))</f>
        <v/>
      </c>
      <c r="J47" s="145" t="str">
        <f>IF(OR(output_table[[#This Row],[Member ID]]="", output_table[[#This Row],[Input error count]]&gt;0), "", SUMIFS(calculations_table[Total interest due], calculations_table[Member ID], output_table[[#This Row],[Member ID]]))</f>
        <v/>
      </c>
      <c r="K47" s="149" t="str">
        <f>IF(OR(output_table[[#This Row],[Member ID]]="", output_table[[#This Row],[Input error count]]&gt;0), "", INDEX(calculations_table[Interest start date - Judgments], MATCH(output_table[[#This Row],[Member ID]], calculations_table[Member ID], 0)))</f>
        <v/>
      </c>
    </row>
    <row r="48" spans="1:11" x14ac:dyDescent="0.2">
      <c r="A48"/>
      <c r="D48" s="58" t="str">
        <f t="shared" si="0"/>
        <v/>
      </c>
      <c r="E48" s="58" t="str">
        <f>IF(OR(output_table[[#This Row],[Member ID]]="", Calc_type&lt;&gt;"Bulk"), "",
IF(ISBLANK(INDEX(data_final_bulk[Global ID], MATCH(output_table[[#This Row],[Member ID]], data_final_bulk[Member ID], 0))), "", INDEX(data_final_bulk[Global ID], MATCH(output_table[[#This Row],[Member ID]], data_final_bulk[Member ID], 0))))</f>
        <v/>
      </c>
      <c r="F48" s="16" t="str">
        <f>IF(output_table[[#This Row],[Member ID]]="", "", INDEX(calculations_table[Effective date], MATCH(output_table[[#This Row],[Member ID]], calculations_table[Member ID], 0)))</f>
        <v/>
      </c>
      <c r="G48" s="58" t="str">
        <f>IF(output_table[[#This Row],[Member ID]]="", "", INDEX(calculations_table[Payment type], MATCH(output_table[[#This Row],[Member ID]], calculations_table[Member ID], 0)))</f>
        <v/>
      </c>
      <c r="H48" s="145" t="str">
        <f>IF(output_table[[#This Row],[Member ID]]="", "", SUMIFS(calculations_table[Payment amount], calculations_table[Member ID], output_table[[#This Row],[Member ID]]))</f>
        <v/>
      </c>
      <c r="I48" s="58" t="str">
        <f>IF(output_table[[#This Row],[Member ID]]="", "",
IF(Calc_type="Bulk", SUMIFS(data_final_bulk[Error count], data_final_bulk[Member ID], output_table[[#This Row],[Member ID]]), Error_count))</f>
        <v/>
      </c>
      <c r="J48" s="145" t="str">
        <f>IF(OR(output_table[[#This Row],[Member ID]]="", output_table[[#This Row],[Input error count]]&gt;0), "", SUMIFS(calculations_table[Total interest due], calculations_table[Member ID], output_table[[#This Row],[Member ID]]))</f>
        <v/>
      </c>
      <c r="K48" s="149" t="str">
        <f>IF(OR(output_table[[#This Row],[Member ID]]="", output_table[[#This Row],[Input error count]]&gt;0), "", INDEX(calculations_table[Interest start date - Judgments], MATCH(output_table[[#This Row],[Member ID]], calculations_table[Member ID], 0)))</f>
        <v/>
      </c>
    </row>
    <row r="49" spans="1:11" x14ac:dyDescent="0.2">
      <c r="A49"/>
      <c r="D49" s="58" t="str">
        <f t="shared" si="0"/>
        <v/>
      </c>
      <c r="E49" s="58" t="str">
        <f>IF(OR(output_table[[#This Row],[Member ID]]="", Calc_type&lt;&gt;"Bulk"), "",
IF(ISBLANK(INDEX(data_final_bulk[Global ID], MATCH(output_table[[#This Row],[Member ID]], data_final_bulk[Member ID], 0))), "", INDEX(data_final_bulk[Global ID], MATCH(output_table[[#This Row],[Member ID]], data_final_bulk[Member ID], 0))))</f>
        <v/>
      </c>
      <c r="F49" s="16" t="str">
        <f>IF(output_table[[#This Row],[Member ID]]="", "", INDEX(calculations_table[Effective date], MATCH(output_table[[#This Row],[Member ID]], calculations_table[Member ID], 0)))</f>
        <v/>
      </c>
      <c r="G49" s="58" t="str">
        <f>IF(output_table[[#This Row],[Member ID]]="", "", INDEX(calculations_table[Payment type], MATCH(output_table[[#This Row],[Member ID]], calculations_table[Member ID], 0)))</f>
        <v/>
      </c>
      <c r="H49" s="145" t="str">
        <f>IF(output_table[[#This Row],[Member ID]]="", "", SUMIFS(calculations_table[Payment amount], calculations_table[Member ID], output_table[[#This Row],[Member ID]]))</f>
        <v/>
      </c>
      <c r="I49" s="58" t="str">
        <f>IF(output_table[[#This Row],[Member ID]]="", "",
IF(Calc_type="Bulk", SUMIFS(data_final_bulk[Error count], data_final_bulk[Member ID], output_table[[#This Row],[Member ID]]), Error_count))</f>
        <v/>
      </c>
      <c r="J49" s="145" t="str">
        <f>IF(OR(output_table[[#This Row],[Member ID]]="", output_table[[#This Row],[Input error count]]&gt;0), "", SUMIFS(calculations_table[Total interest due], calculations_table[Member ID], output_table[[#This Row],[Member ID]]))</f>
        <v/>
      </c>
      <c r="K49" s="149" t="str">
        <f>IF(OR(output_table[[#This Row],[Member ID]]="", output_table[[#This Row],[Input error count]]&gt;0), "", INDEX(calculations_table[Interest start date - Judgments], MATCH(output_table[[#This Row],[Member ID]], calculations_table[Member ID], 0)))</f>
        <v/>
      </c>
    </row>
    <row r="50" spans="1:11" x14ac:dyDescent="0.2">
      <c r="A50"/>
      <c r="D50" s="58" t="str">
        <f t="shared" si="0"/>
        <v/>
      </c>
      <c r="E50" s="58" t="str">
        <f>IF(OR(output_table[[#This Row],[Member ID]]="", Calc_type&lt;&gt;"Bulk"), "",
IF(ISBLANK(INDEX(data_final_bulk[Global ID], MATCH(output_table[[#This Row],[Member ID]], data_final_bulk[Member ID], 0))), "", INDEX(data_final_bulk[Global ID], MATCH(output_table[[#This Row],[Member ID]], data_final_bulk[Member ID], 0))))</f>
        <v/>
      </c>
      <c r="F50" s="16" t="str">
        <f>IF(output_table[[#This Row],[Member ID]]="", "", INDEX(calculations_table[Effective date], MATCH(output_table[[#This Row],[Member ID]], calculations_table[Member ID], 0)))</f>
        <v/>
      </c>
      <c r="G50" s="58" t="str">
        <f>IF(output_table[[#This Row],[Member ID]]="", "", INDEX(calculations_table[Payment type], MATCH(output_table[[#This Row],[Member ID]], calculations_table[Member ID], 0)))</f>
        <v/>
      </c>
      <c r="H50" s="145" t="str">
        <f>IF(output_table[[#This Row],[Member ID]]="", "", SUMIFS(calculations_table[Payment amount], calculations_table[Member ID], output_table[[#This Row],[Member ID]]))</f>
        <v/>
      </c>
      <c r="I50" s="58" t="str">
        <f>IF(output_table[[#This Row],[Member ID]]="", "",
IF(Calc_type="Bulk", SUMIFS(data_final_bulk[Error count], data_final_bulk[Member ID], output_table[[#This Row],[Member ID]]), Error_count))</f>
        <v/>
      </c>
      <c r="J50" s="145" t="str">
        <f>IF(OR(output_table[[#This Row],[Member ID]]="", output_table[[#This Row],[Input error count]]&gt;0), "", SUMIFS(calculations_table[Total interest due], calculations_table[Member ID], output_table[[#This Row],[Member ID]]))</f>
        <v/>
      </c>
      <c r="K50" s="149" t="str">
        <f>IF(OR(output_table[[#This Row],[Member ID]]="", output_table[[#This Row],[Input error count]]&gt;0), "", INDEX(calculations_table[Interest start date - Judgments], MATCH(output_table[[#This Row],[Member ID]], calculations_table[Member ID], 0)))</f>
        <v/>
      </c>
    </row>
    <row r="51" spans="1:11" x14ac:dyDescent="0.2">
      <c r="A51"/>
      <c r="D51" s="58" t="str">
        <f t="shared" si="0"/>
        <v/>
      </c>
      <c r="E51" s="58" t="str">
        <f>IF(OR(output_table[[#This Row],[Member ID]]="", Calc_type&lt;&gt;"Bulk"), "",
IF(ISBLANK(INDEX(data_final_bulk[Global ID], MATCH(output_table[[#This Row],[Member ID]], data_final_bulk[Member ID], 0))), "", INDEX(data_final_bulk[Global ID], MATCH(output_table[[#This Row],[Member ID]], data_final_bulk[Member ID], 0))))</f>
        <v/>
      </c>
      <c r="F51" s="16" t="str">
        <f>IF(output_table[[#This Row],[Member ID]]="", "", INDEX(calculations_table[Effective date], MATCH(output_table[[#This Row],[Member ID]], calculations_table[Member ID], 0)))</f>
        <v/>
      </c>
      <c r="G51" s="58" t="str">
        <f>IF(output_table[[#This Row],[Member ID]]="", "", INDEX(calculations_table[Payment type], MATCH(output_table[[#This Row],[Member ID]], calculations_table[Member ID], 0)))</f>
        <v/>
      </c>
      <c r="H51" s="145" t="str">
        <f>IF(output_table[[#This Row],[Member ID]]="", "", SUMIFS(calculations_table[Payment amount], calculations_table[Member ID], output_table[[#This Row],[Member ID]]))</f>
        <v/>
      </c>
      <c r="I51" s="58" t="str">
        <f>IF(output_table[[#This Row],[Member ID]]="", "",
IF(Calc_type="Bulk", SUMIFS(data_final_bulk[Error count], data_final_bulk[Member ID], output_table[[#This Row],[Member ID]]), Error_count))</f>
        <v/>
      </c>
      <c r="J51" s="145" t="str">
        <f>IF(OR(output_table[[#This Row],[Member ID]]="", output_table[[#This Row],[Input error count]]&gt;0), "", SUMIFS(calculations_table[Total interest due], calculations_table[Member ID], output_table[[#This Row],[Member ID]]))</f>
        <v/>
      </c>
      <c r="K51" s="149" t="str">
        <f>IF(OR(output_table[[#This Row],[Member ID]]="", output_table[[#This Row],[Input error count]]&gt;0), "", INDEX(calculations_table[Interest start date - Judgments], MATCH(output_table[[#This Row],[Member ID]], calculations_table[Member ID], 0)))</f>
        <v/>
      </c>
    </row>
    <row r="52" spans="1:11" x14ac:dyDescent="0.2">
      <c r="A52"/>
      <c r="D52" s="58" t="str">
        <f t="shared" si="0"/>
        <v/>
      </c>
      <c r="E52" s="58" t="str">
        <f>IF(OR(output_table[[#This Row],[Member ID]]="", Calc_type&lt;&gt;"Bulk"), "",
IF(ISBLANK(INDEX(data_final_bulk[Global ID], MATCH(output_table[[#This Row],[Member ID]], data_final_bulk[Member ID], 0))), "", INDEX(data_final_bulk[Global ID], MATCH(output_table[[#This Row],[Member ID]], data_final_bulk[Member ID], 0))))</f>
        <v/>
      </c>
      <c r="F52" s="16" t="str">
        <f>IF(output_table[[#This Row],[Member ID]]="", "", INDEX(calculations_table[Effective date], MATCH(output_table[[#This Row],[Member ID]], calculations_table[Member ID], 0)))</f>
        <v/>
      </c>
      <c r="G52" s="58" t="str">
        <f>IF(output_table[[#This Row],[Member ID]]="", "", INDEX(calculations_table[Payment type], MATCH(output_table[[#This Row],[Member ID]], calculations_table[Member ID], 0)))</f>
        <v/>
      </c>
      <c r="H52" s="145" t="str">
        <f>IF(output_table[[#This Row],[Member ID]]="", "", SUMIFS(calculations_table[Payment amount], calculations_table[Member ID], output_table[[#This Row],[Member ID]]))</f>
        <v/>
      </c>
      <c r="I52" s="58" t="str">
        <f>IF(output_table[[#This Row],[Member ID]]="", "",
IF(Calc_type="Bulk", SUMIFS(data_final_bulk[Error count], data_final_bulk[Member ID], output_table[[#This Row],[Member ID]]), Error_count))</f>
        <v/>
      </c>
      <c r="J52" s="145" t="str">
        <f>IF(OR(output_table[[#This Row],[Member ID]]="", output_table[[#This Row],[Input error count]]&gt;0), "", SUMIFS(calculations_table[Total interest due], calculations_table[Member ID], output_table[[#This Row],[Member ID]]))</f>
        <v/>
      </c>
      <c r="K52" s="149" t="str">
        <f>IF(OR(output_table[[#This Row],[Member ID]]="", output_table[[#This Row],[Input error count]]&gt;0), "", INDEX(calculations_table[Interest start date - Judgments], MATCH(output_table[[#This Row],[Member ID]], calculations_table[Member ID], 0)))</f>
        <v/>
      </c>
    </row>
    <row r="53" spans="1:11" x14ac:dyDescent="0.2">
      <c r="A53"/>
      <c r="D53" s="58" t="str">
        <f t="shared" si="0"/>
        <v/>
      </c>
      <c r="E53" s="58" t="str">
        <f>IF(OR(output_table[[#This Row],[Member ID]]="", Calc_type&lt;&gt;"Bulk"), "",
IF(ISBLANK(INDEX(data_final_bulk[Global ID], MATCH(output_table[[#This Row],[Member ID]], data_final_bulk[Member ID], 0))), "", INDEX(data_final_bulk[Global ID], MATCH(output_table[[#This Row],[Member ID]], data_final_bulk[Member ID], 0))))</f>
        <v/>
      </c>
      <c r="F53" s="16" t="str">
        <f>IF(output_table[[#This Row],[Member ID]]="", "", INDEX(calculations_table[Effective date], MATCH(output_table[[#This Row],[Member ID]], calculations_table[Member ID], 0)))</f>
        <v/>
      </c>
      <c r="G53" s="58" t="str">
        <f>IF(output_table[[#This Row],[Member ID]]="", "", INDEX(calculations_table[Payment type], MATCH(output_table[[#This Row],[Member ID]], calculations_table[Member ID], 0)))</f>
        <v/>
      </c>
      <c r="H53" s="145" t="str">
        <f>IF(output_table[[#This Row],[Member ID]]="", "", SUMIFS(calculations_table[Payment amount], calculations_table[Member ID], output_table[[#This Row],[Member ID]]))</f>
        <v/>
      </c>
      <c r="I53" s="58" t="str">
        <f>IF(output_table[[#This Row],[Member ID]]="", "",
IF(Calc_type="Bulk", SUMIFS(data_final_bulk[Error count], data_final_bulk[Member ID], output_table[[#This Row],[Member ID]]), Error_count))</f>
        <v/>
      </c>
      <c r="J53" s="145" t="str">
        <f>IF(OR(output_table[[#This Row],[Member ID]]="", output_table[[#This Row],[Input error count]]&gt;0), "", SUMIFS(calculations_table[Total interest due], calculations_table[Member ID], output_table[[#This Row],[Member ID]]))</f>
        <v/>
      </c>
      <c r="K53" s="149" t="str">
        <f>IF(OR(output_table[[#This Row],[Member ID]]="", output_table[[#This Row],[Input error count]]&gt;0), "", INDEX(calculations_table[Interest start date - Judgments], MATCH(output_table[[#This Row],[Member ID]], calculations_table[Member ID], 0)))</f>
        <v/>
      </c>
    </row>
    <row r="54" spans="1:11" x14ac:dyDescent="0.2">
      <c r="A54"/>
      <c r="D54" s="58" t="str">
        <f t="shared" si="0"/>
        <v/>
      </c>
      <c r="E54" s="58" t="str">
        <f>IF(OR(output_table[[#This Row],[Member ID]]="", Calc_type&lt;&gt;"Bulk"), "",
IF(ISBLANK(INDEX(data_final_bulk[Global ID], MATCH(output_table[[#This Row],[Member ID]], data_final_bulk[Member ID], 0))), "", INDEX(data_final_bulk[Global ID], MATCH(output_table[[#This Row],[Member ID]], data_final_bulk[Member ID], 0))))</f>
        <v/>
      </c>
      <c r="F54" s="16" t="str">
        <f>IF(output_table[[#This Row],[Member ID]]="", "", INDEX(calculations_table[Effective date], MATCH(output_table[[#This Row],[Member ID]], calculations_table[Member ID], 0)))</f>
        <v/>
      </c>
      <c r="G54" s="58" t="str">
        <f>IF(output_table[[#This Row],[Member ID]]="", "", INDEX(calculations_table[Payment type], MATCH(output_table[[#This Row],[Member ID]], calculations_table[Member ID], 0)))</f>
        <v/>
      </c>
      <c r="H54" s="145" t="str">
        <f>IF(output_table[[#This Row],[Member ID]]="", "", SUMIFS(calculations_table[Payment amount], calculations_table[Member ID], output_table[[#This Row],[Member ID]]))</f>
        <v/>
      </c>
      <c r="I54" s="58" t="str">
        <f>IF(output_table[[#This Row],[Member ID]]="", "",
IF(Calc_type="Bulk", SUMIFS(data_final_bulk[Error count], data_final_bulk[Member ID], output_table[[#This Row],[Member ID]]), Error_count))</f>
        <v/>
      </c>
      <c r="J54" s="145" t="str">
        <f>IF(OR(output_table[[#This Row],[Member ID]]="", output_table[[#This Row],[Input error count]]&gt;0), "", SUMIFS(calculations_table[Total interest due], calculations_table[Member ID], output_table[[#This Row],[Member ID]]))</f>
        <v/>
      </c>
      <c r="K54" s="149" t="str">
        <f>IF(OR(output_table[[#This Row],[Member ID]]="", output_table[[#This Row],[Input error count]]&gt;0), "", INDEX(calculations_table[Interest start date - Judgments], MATCH(output_table[[#This Row],[Member ID]], calculations_table[Member ID], 0)))</f>
        <v/>
      </c>
    </row>
    <row r="55" spans="1:11" x14ac:dyDescent="0.2">
      <c r="A55"/>
      <c r="D55" s="58" t="str">
        <f t="shared" si="0"/>
        <v/>
      </c>
      <c r="E55" s="58" t="str">
        <f>IF(OR(output_table[[#This Row],[Member ID]]="", Calc_type&lt;&gt;"Bulk"), "",
IF(ISBLANK(INDEX(data_final_bulk[Global ID], MATCH(output_table[[#This Row],[Member ID]], data_final_bulk[Member ID], 0))), "", INDEX(data_final_bulk[Global ID], MATCH(output_table[[#This Row],[Member ID]], data_final_bulk[Member ID], 0))))</f>
        <v/>
      </c>
      <c r="F55" s="16" t="str">
        <f>IF(output_table[[#This Row],[Member ID]]="", "", INDEX(calculations_table[Effective date], MATCH(output_table[[#This Row],[Member ID]], calculations_table[Member ID], 0)))</f>
        <v/>
      </c>
      <c r="G55" s="58" t="str">
        <f>IF(output_table[[#This Row],[Member ID]]="", "", INDEX(calculations_table[Payment type], MATCH(output_table[[#This Row],[Member ID]], calculations_table[Member ID], 0)))</f>
        <v/>
      </c>
      <c r="H55" s="145" t="str">
        <f>IF(output_table[[#This Row],[Member ID]]="", "", SUMIFS(calculations_table[Payment amount], calculations_table[Member ID], output_table[[#This Row],[Member ID]]))</f>
        <v/>
      </c>
      <c r="I55" s="58" t="str">
        <f>IF(output_table[[#This Row],[Member ID]]="", "",
IF(Calc_type="Bulk", SUMIFS(data_final_bulk[Error count], data_final_bulk[Member ID], output_table[[#This Row],[Member ID]]), Error_count))</f>
        <v/>
      </c>
      <c r="J55" s="145" t="str">
        <f>IF(OR(output_table[[#This Row],[Member ID]]="", output_table[[#This Row],[Input error count]]&gt;0), "", SUMIFS(calculations_table[Total interest due], calculations_table[Member ID], output_table[[#This Row],[Member ID]]))</f>
        <v/>
      </c>
      <c r="K55" s="149" t="str">
        <f>IF(OR(output_table[[#This Row],[Member ID]]="", output_table[[#This Row],[Input error count]]&gt;0), "", INDEX(calculations_table[Interest start date - Judgments], MATCH(output_table[[#This Row],[Member ID]], calculations_table[Member ID], 0)))</f>
        <v/>
      </c>
    </row>
    <row r="56" spans="1:11" x14ac:dyDescent="0.2">
      <c r="A56"/>
      <c r="D56" s="58" t="str">
        <f t="shared" si="0"/>
        <v/>
      </c>
      <c r="E56" s="58" t="str">
        <f>IF(OR(output_table[[#This Row],[Member ID]]="", Calc_type&lt;&gt;"Bulk"), "",
IF(ISBLANK(INDEX(data_final_bulk[Global ID], MATCH(output_table[[#This Row],[Member ID]], data_final_bulk[Member ID], 0))), "", INDEX(data_final_bulk[Global ID], MATCH(output_table[[#This Row],[Member ID]], data_final_bulk[Member ID], 0))))</f>
        <v/>
      </c>
      <c r="F56" s="16" t="str">
        <f>IF(output_table[[#This Row],[Member ID]]="", "", INDEX(calculations_table[Effective date], MATCH(output_table[[#This Row],[Member ID]], calculations_table[Member ID], 0)))</f>
        <v/>
      </c>
      <c r="G56" s="58" t="str">
        <f>IF(output_table[[#This Row],[Member ID]]="", "", INDEX(calculations_table[Payment type], MATCH(output_table[[#This Row],[Member ID]], calculations_table[Member ID], 0)))</f>
        <v/>
      </c>
      <c r="H56" s="145" t="str">
        <f>IF(output_table[[#This Row],[Member ID]]="", "", SUMIFS(calculations_table[Payment amount], calculations_table[Member ID], output_table[[#This Row],[Member ID]]))</f>
        <v/>
      </c>
      <c r="I56" s="58" t="str">
        <f>IF(output_table[[#This Row],[Member ID]]="", "",
IF(Calc_type="Bulk", SUMIFS(data_final_bulk[Error count], data_final_bulk[Member ID], output_table[[#This Row],[Member ID]]), Error_count))</f>
        <v/>
      </c>
      <c r="J56" s="145" t="str">
        <f>IF(OR(output_table[[#This Row],[Member ID]]="", output_table[[#This Row],[Input error count]]&gt;0), "", SUMIFS(calculations_table[Total interest due], calculations_table[Member ID], output_table[[#This Row],[Member ID]]))</f>
        <v/>
      </c>
      <c r="K56" s="149" t="str">
        <f>IF(OR(output_table[[#This Row],[Member ID]]="", output_table[[#This Row],[Input error count]]&gt;0), "", INDEX(calculations_table[Interest start date - Judgments], MATCH(output_table[[#This Row],[Member ID]], calculations_table[Member ID], 0)))</f>
        <v/>
      </c>
    </row>
    <row r="57" spans="1:11" x14ac:dyDescent="0.2">
      <c r="A57"/>
      <c r="D57" s="58" t="str">
        <f t="shared" si="0"/>
        <v/>
      </c>
      <c r="E57" s="58" t="str">
        <f>IF(OR(output_table[[#This Row],[Member ID]]="", Calc_type&lt;&gt;"Bulk"), "",
IF(ISBLANK(INDEX(data_final_bulk[Global ID], MATCH(output_table[[#This Row],[Member ID]], data_final_bulk[Member ID], 0))), "", INDEX(data_final_bulk[Global ID], MATCH(output_table[[#This Row],[Member ID]], data_final_bulk[Member ID], 0))))</f>
        <v/>
      </c>
      <c r="F57" s="16" t="str">
        <f>IF(output_table[[#This Row],[Member ID]]="", "", INDEX(calculations_table[Effective date], MATCH(output_table[[#This Row],[Member ID]], calculations_table[Member ID], 0)))</f>
        <v/>
      </c>
      <c r="G57" s="58" t="str">
        <f>IF(output_table[[#This Row],[Member ID]]="", "", INDEX(calculations_table[Payment type], MATCH(output_table[[#This Row],[Member ID]], calculations_table[Member ID], 0)))</f>
        <v/>
      </c>
      <c r="H57" s="145" t="str">
        <f>IF(output_table[[#This Row],[Member ID]]="", "", SUMIFS(calculations_table[Payment amount], calculations_table[Member ID], output_table[[#This Row],[Member ID]]))</f>
        <v/>
      </c>
      <c r="I57" s="58" t="str">
        <f>IF(output_table[[#This Row],[Member ID]]="", "",
IF(Calc_type="Bulk", SUMIFS(data_final_bulk[Error count], data_final_bulk[Member ID], output_table[[#This Row],[Member ID]]), Error_count))</f>
        <v/>
      </c>
      <c r="J57" s="145" t="str">
        <f>IF(OR(output_table[[#This Row],[Member ID]]="", output_table[[#This Row],[Input error count]]&gt;0), "", SUMIFS(calculations_table[Total interest due], calculations_table[Member ID], output_table[[#This Row],[Member ID]]))</f>
        <v/>
      </c>
      <c r="K57" s="149" t="str">
        <f>IF(OR(output_table[[#This Row],[Member ID]]="", output_table[[#This Row],[Input error count]]&gt;0), "", INDEX(calculations_table[Interest start date - Judgments], MATCH(output_table[[#This Row],[Member ID]], calculations_table[Member ID], 0)))</f>
        <v/>
      </c>
    </row>
    <row r="58" spans="1:11" x14ac:dyDescent="0.2">
      <c r="A58"/>
      <c r="D58" s="58" t="str">
        <f t="shared" si="0"/>
        <v/>
      </c>
      <c r="E58" s="58" t="str">
        <f>IF(OR(output_table[[#This Row],[Member ID]]="", Calc_type&lt;&gt;"Bulk"), "",
IF(ISBLANK(INDEX(data_final_bulk[Global ID], MATCH(output_table[[#This Row],[Member ID]], data_final_bulk[Member ID], 0))), "", INDEX(data_final_bulk[Global ID], MATCH(output_table[[#This Row],[Member ID]], data_final_bulk[Member ID], 0))))</f>
        <v/>
      </c>
      <c r="F58" s="16" t="str">
        <f>IF(output_table[[#This Row],[Member ID]]="", "", INDEX(calculations_table[Effective date], MATCH(output_table[[#This Row],[Member ID]], calculations_table[Member ID], 0)))</f>
        <v/>
      </c>
      <c r="G58" s="58" t="str">
        <f>IF(output_table[[#This Row],[Member ID]]="", "", INDEX(calculations_table[Payment type], MATCH(output_table[[#This Row],[Member ID]], calculations_table[Member ID], 0)))</f>
        <v/>
      </c>
      <c r="H58" s="145" t="str">
        <f>IF(output_table[[#This Row],[Member ID]]="", "", SUMIFS(calculations_table[Payment amount], calculations_table[Member ID], output_table[[#This Row],[Member ID]]))</f>
        <v/>
      </c>
      <c r="I58" s="58" t="str">
        <f>IF(output_table[[#This Row],[Member ID]]="", "",
IF(Calc_type="Bulk", SUMIFS(data_final_bulk[Error count], data_final_bulk[Member ID], output_table[[#This Row],[Member ID]]), Error_count))</f>
        <v/>
      </c>
      <c r="J58" s="145" t="str">
        <f>IF(OR(output_table[[#This Row],[Member ID]]="", output_table[[#This Row],[Input error count]]&gt;0), "", SUMIFS(calculations_table[Total interest due], calculations_table[Member ID], output_table[[#This Row],[Member ID]]))</f>
        <v/>
      </c>
      <c r="K58" s="149" t="str">
        <f>IF(OR(output_table[[#This Row],[Member ID]]="", output_table[[#This Row],[Input error count]]&gt;0), "", INDEX(calculations_table[Interest start date - Judgments], MATCH(output_table[[#This Row],[Member ID]], calculations_table[Member ID], 0)))</f>
        <v/>
      </c>
    </row>
    <row r="59" spans="1:11" x14ac:dyDescent="0.2">
      <c r="A59"/>
      <c r="D59" s="58" t="str">
        <f t="shared" si="0"/>
        <v/>
      </c>
      <c r="E59" s="58" t="str">
        <f>IF(OR(output_table[[#This Row],[Member ID]]="", Calc_type&lt;&gt;"Bulk"), "",
IF(ISBLANK(INDEX(data_final_bulk[Global ID], MATCH(output_table[[#This Row],[Member ID]], data_final_bulk[Member ID], 0))), "", INDEX(data_final_bulk[Global ID], MATCH(output_table[[#This Row],[Member ID]], data_final_bulk[Member ID], 0))))</f>
        <v/>
      </c>
      <c r="F59" s="16" t="str">
        <f>IF(output_table[[#This Row],[Member ID]]="", "", INDEX(calculations_table[Effective date], MATCH(output_table[[#This Row],[Member ID]], calculations_table[Member ID], 0)))</f>
        <v/>
      </c>
      <c r="G59" s="58" t="str">
        <f>IF(output_table[[#This Row],[Member ID]]="", "", INDEX(calculations_table[Payment type], MATCH(output_table[[#This Row],[Member ID]], calculations_table[Member ID], 0)))</f>
        <v/>
      </c>
      <c r="H59" s="145" t="str">
        <f>IF(output_table[[#This Row],[Member ID]]="", "", SUMIFS(calculations_table[Payment amount], calculations_table[Member ID], output_table[[#This Row],[Member ID]]))</f>
        <v/>
      </c>
      <c r="I59" s="58" t="str">
        <f>IF(output_table[[#This Row],[Member ID]]="", "",
IF(Calc_type="Bulk", SUMIFS(data_final_bulk[Error count], data_final_bulk[Member ID], output_table[[#This Row],[Member ID]]), Error_count))</f>
        <v/>
      </c>
      <c r="J59" s="145" t="str">
        <f>IF(OR(output_table[[#This Row],[Member ID]]="", output_table[[#This Row],[Input error count]]&gt;0), "", SUMIFS(calculations_table[Total interest due], calculations_table[Member ID], output_table[[#This Row],[Member ID]]))</f>
        <v/>
      </c>
      <c r="K59" s="149" t="str">
        <f>IF(OR(output_table[[#This Row],[Member ID]]="", output_table[[#This Row],[Input error count]]&gt;0), "", INDEX(calculations_table[Interest start date - Judgments], MATCH(output_table[[#This Row],[Member ID]], calculations_table[Member ID], 0)))</f>
        <v/>
      </c>
    </row>
    <row r="60" spans="1:11" x14ac:dyDescent="0.2">
      <c r="A60"/>
      <c r="D60" s="58" t="str">
        <f t="shared" si="0"/>
        <v/>
      </c>
      <c r="E60" s="58" t="str">
        <f>IF(OR(output_table[[#This Row],[Member ID]]="", Calc_type&lt;&gt;"Bulk"), "",
IF(ISBLANK(INDEX(data_final_bulk[Global ID], MATCH(output_table[[#This Row],[Member ID]], data_final_bulk[Member ID], 0))), "", INDEX(data_final_bulk[Global ID], MATCH(output_table[[#This Row],[Member ID]], data_final_bulk[Member ID], 0))))</f>
        <v/>
      </c>
      <c r="F60" s="16" t="str">
        <f>IF(output_table[[#This Row],[Member ID]]="", "", INDEX(calculations_table[Effective date], MATCH(output_table[[#This Row],[Member ID]], calculations_table[Member ID], 0)))</f>
        <v/>
      </c>
      <c r="G60" s="58" t="str">
        <f>IF(output_table[[#This Row],[Member ID]]="", "", INDEX(calculations_table[Payment type], MATCH(output_table[[#This Row],[Member ID]], calculations_table[Member ID], 0)))</f>
        <v/>
      </c>
      <c r="H60" s="145" t="str">
        <f>IF(output_table[[#This Row],[Member ID]]="", "", SUMIFS(calculations_table[Payment amount], calculations_table[Member ID], output_table[[#This Row],[Member ID]]))</f>
        <v/>
      </c>
      <c r="I60" s="58" t="str">
        <f>IF(output_table[[#This Row],[Member ID]]="", "",
IF(Calc_type="Bulk", SUMIFS(data_final_bulk[Error count], data_final_bulk[Member ID], output_table[[#This Row],[Member ID]]), Error_count))</f>
        <v/>
      </c>
      <c r="J60" s="145" t="str">
        <f>IF(OR(output_table[[#This Row],[Member ID]]="", output_table[[#This Row],[Input error count]]&gt;0), "", SUMIFS(calculations_table[Total interest due], calculations_table[Member ID], output_table[[#This Row],[Member ID]]))</f>
        <v/>
      </c>
      <c r="K60" s="149" t="str">
        <f>IF(OR(output_table[[#This Row],[Member ID]]="", output_table[[#This Row],[Input error count]]&gt;0), "", INDEX(calculations_table[Interest start date - Judgments], MATCH(output_table[[#This Row],[Member ID]], calculations_table[Member ID], 0)))</f>
        <v/>
      </c>
    </row>
    <row r="61" spans="1:11" x14ac:dyDescent="0.2">
      <c r="A61"/>
      <c r="D61" s="58" t="str">
        <f t="shared" si="0"/>
        <v/>
      </c>
      <c r="E61" s="58" t="str">
        <f>IF(OR(output_table[[#This Row],[Member ID]]="", Calc_type&lt;&gt;"Bulk"), "",
IF(ISBLANK(INDEX(data_final_bulk[Global ID], MATCH(output_table[[#This Row],[Member ID]], data_final_bulk[Member ID], 0))), "", INDEX(data_final_bulk[Global ID], MATCH(output_table[[#This Row],[Member ID]], data_final_bulk[Member ID], 0))))</f>
        <v/>
      </c>
      <c r="F61" s="16" t="str">
        <f>IF(output_table[[#This Row],[Member ID]]="", "", INDEX(calculations_table[Effective date], MATCH(output_table[[#This Row],[Member ID]], calculations_table[Member ID], 0)))</f>
        <v/>
      </c>
      <c r="G61" s="58" t="str">
        <f>IF(output_table[[#This Row],[Member ID]]="", "", INDEX(calculations_table[Payment type], MATCH(output_table[[#This Row],[Member ID]], calculations_table[Member ID], 0)))</f>
        <v/>
      </c>
      <c r="H61" s="145" t="str">
        <f>IF(output_table[[#This Row],[Member ID]]="", "", SUMIFS(calculations_table[Payment amount], calculations_table[Member ID], output_table[[#This Row],[Member ID]]))</f>
        <v/>
      </c>
      <c r="I61" s="58" t="str">
        <f>IF(output_table[[#This Row],[Member ID]]="", "",
IF(Calc_type="Bulk", SUMIFS(data_final_bulk[Error count], data_final_bulk[Member ID], output_table[[#This Row],[Member ID]]), Error_count))</f>
        <v/>
      </c>
      <c r="J61" s="145" t="str">
        <f>IF(OR(output_table[[#This Row],[Member ID]]="", output_table[[#This Row],[Input error count]]&gt;0), "", SUMIFS(calculations_table[Total interest due], calculations_table[Member ID], output_table[[#This Row],[Member ID]]))</f>
        <v/>
      </c>
      <c r="K61" s="149" t="str">
        <f>IF(OR(output_table[[#This Row],[Member ID]]="", output_table[[#This Row],[Input error count]]&gt;0), "", INDEX(calculations_table[Interest start date - Judgments], MATCH(output_table[[#This Row],[Member ID]], calculations_table[Member ID], 0)))</f>
        <v/>
      </c>
    </row>
    <row r="62" spans="1:11" x14ac:dyDescent="0.2">
      <c r="A62"/>
      <c r="D62" s="58" t="str">
        <f t="shared" si="0"/>
        <v/>
      </c>
      <c r="E62" s="58" t="str">
        <f>IF(OR(output_table[[#This Row],[Member ID]]="", Calc_type&lt;&gt;"Bulk"), "",
IF(ISBLANK(INDEX(data_final_bulk[Global ID], MATCH(output_table[[#This Row],[Member ID]], data_final_bulk[Member ID], 0))), "", INDEX(data_final_bulk[Global ID], MATCH(output_table[[#This Row],[Member ID]], data_final_bulk[Member ID], 0))))</f>
        <v/>
      </c>
      <c r="F62" s="16" t="str">
        <f>IF(output_table[[#This Row],[Member ID]]="", "", INDEX(calculations_table[Effective date], MATCH(output_table[[#This Row],[Member ID]], calculations_table[Member ID], 0)))</f>
        <v/>
      </c>
      <c r="G62" s="58" t="str">
        <f>IF(output_table[[#This Row],[Member ID]]="", "", INDEX(calculations_table[Payment type], MATCH(output_table[[#This Row],[Member ID]], calculations_table[Member ID], 0)))</f>
        <v/>
      </c>
      <c r="H62" s="145" t="str">
        <f>IF(output_table[[#This Row],[Member ID]]="", "", SUMIFS(calculations_table[Payment amount], calculations_table[Member ID], output_table[[#This Row],[Member ID]]))</f>
        <v/>
      </c>
      <c r="I62" s="58" t="str">
        <f>IF(output_table[[#This Row],[Member ID]]="", "",
IF(Calc_type="Bulk", SUMIFS(data_final_bulk[Error count], data_final_bulk[Member ID], output_table[[#This Row],[Member ID]]), Error_count))</f>
        <v/>
      </c>
      <c r="J62" s="145" t="str">
        <f>IF(OR(output_table[[#This Row],[Member ID]]="", output_table[[#This Row],[Input error count]]&gt;0), "", SUMIFS(calculations_table[Total interest due], calculations_table[Member ID], output_table[[#This Row],[Member ID]]))</f>
        <v/>
      </c>
      <c r="K62" s="149" t="str">
        <f>IF(OR(output_table[[#This Row],[Member ID]]="", output_table[[#This Row],[Input error count]]&gt;0), "", INDEX(calculations_table[Interest start date - Judgments], MATCH(output_table[[#This Row],[Member ID]], calculations_table[Member ID], 0)))</f>
        <v/>
      </c>
    </row>
    <row r="63" spans="1:11" x14ac:dyDescent="0.2">
      <c r="A63"/>
      <c r="D63" s="58" t="str">
        <f t="shared" si="0"/>
        <v/>
      </c>
      <c r="E63" s="58" t="str">
        <f>IF(OR(output_table[[#This Row],[Member ID]]="", Calc_type&lt;&gt;"Bulk"), "",
IF(ISBLANK(INDEX(data_final_bulk[Global ID], MATCH(output_table[[#This Row],[Member ID]], data_final_bulk[Member ID], 0))), "", INDEX(data_final_bulk[Global ID], MATCH(output_table[[#This Row],[Member ID]], data_final_bulk[Member ID], 0))))</f>
        <v/>
      </c>
      <c r="F63" s="16" t="str">
        <f>IF(output_table[[#This Row],[Member ID]]="", "", INDEX(calculations_table[Effective date], MATCH(output_table[[#This Row],[Member ID]], calculations_table[Member ID], 0)))</f>
        <v/>
      </c>
      <c r="G63" s="58" t="str">
        <f>IF(output_table[[#This Row],[Member ID]]="", "", INDEX(calculations_table[Payment type], MATCH(output_table[[#This Row],[Member ID]], calculations_table[Member ID], 0)))</f>
        <v/>
      </c>
      <c r="H63" s="145" t="str">
        <f>IF(output_table[[#This Row],[Member ID]]="", "", SUMIFS(calculations_table[Payment amount], calculations_table[Member ID], output_table[[#This Row],[Member ID]]))</f>
        <v/>
      </c>
      <c r="I63" s="58" t="str">
        <f>IF(output_table[[#This Row],[Member ID]]="", "",
IF(Calc_type="Bulk", SUMIFS(data_final_bulk[Error count], data_final_bulk[Member ID], output_table[[#This Row],[Member ID]]), Error_count))</f>
        <v/>
      </c>
      <c r="J63" s="145" t="str">
        <f>IF(OR(output_table[[#This Row],[Member ID]]="", output_table[[#This Row],[Input error count]]&gt;0), "", SUMIFS(calculations_table[Total interest due], calculations_table[Member ID], output_table[[#This Row],[Member ID]]))</f>
        <v/>
      </c>
      <c r="K63" s="149" t="str">
        <f>IF(OR(output_table[[#This Row],[Member ID]]="", output_table[[#This Row],[Input error count]]&gt;0), "", INDEX(calculations_table[Interest start date - Judgments], MATCH(output_table[[#This Row],[Member ID]], calculations_table[Member ID], 0)))</f>
        <v/>
      </c>
    </row>
    <row r="64" spans="1:11" x14ac:dyDescent="0.2">
      <c r="A64"/>
      <c r="D64" s="58" t="str">
        <f t="shared" si="0"/>
        <v/>
      </c>
      <c r="E64" s="58" t="str">
        <f>IF(OR(output_table[[#This Row],[Member ID]]="", Calc_type&lt;&gt;"Bulk"), "",
IF(ISBLANK(INDEX(data_final_bulk[Global ID], MATCH(output_table[[#This Row],[Member ID]], data_final_bulk[Member ID], 0))), "", INDEX(data_final_bulk[Global ID], MATCH(output_table[[#This Row],[Member ID]], data_final_bulk[Member ID], 0))))</f>
        <v/>
      </c>
      <c r="F64" s="16" t="str">
        <f>IF(output_table[[#This Row],[Member ID]]="", "", INDEX(calculations_table[Effective date], MATCH(output_table[[#This Row],[Member ID]], calculations_table[Member ID], 0)))</f>
        <v/>
      </c>
      <c r="G64" s="58" t="str">
        <f>IF(output_table[[#This Row],[Member ID]]="", "", INDEX(calculations_table[Payment type], MATCH(output_table[[#This Row],[Member ID]], calculations_table[Member ID], 0)))</f>
        <v/>
      </c>
      <c r="H64" s="145" t="str">
        <f>IF(output_table[[#This Row],[Member ID]]="", "", SUMIFS(calculations_table[Payment amount], calculations_table[Member ID], output_table[[#This Row],[Member ID]]))</f>
        <v/>
      </c>
      <c r="I64" s="58" t="str">
        <f>IF(output_table[[#This Row],[Member ID]]="", "",
IF(Calc_type="Bulk", SUMIFS(data_final_bulk[Error count], data_final_bulk[Member ID], output_table[[#This Row],[Member ID]]), Error_count))</f>
        <v/>
      </c>
      <c r="J64" s="145" t="str">
        <f>IF(OR(output_table[[#This Row],[Member ID]]="", output_table[[#This Row],[Input error count]]&gt;0), "", SUMIFS(calculations_table[Total interest due], calculations_table[Member ID], output_table[[#This Row],[Member ID]]))</f>
        <v/>
      </c>
      <c r="K64" s="149" t="str">
        <f>IF(OR(output_table[[#This Row],[Member ID]]="", output_table[[#This Row],[Input error count]]&gt;0), "", INDEX(calculations_table[Interest start date - Judgments], MATCH(output_table[[#This Row],[Member ID]], calculations_table[Member ID], 0)))</f>
        <v/>
      </c>
    </row>
    <row r="65" spans="1:11" x14ac:dyDescent="0.2">
      <c r="A65"/>
      <c r="D65" s="58" t="str">
        <f t="shared" si="0"/>
        <v/>
      </c>
      <c r="E65" s="58" t="str">
        <f>IF(OR(output_table[[#This Row],[Member ID]]="", Calc_type&lt;&gt;"Bulk"), "",
IF(ISBLANK(INDEX(data_final_bulk[Global ID], MATCH(output_table[[#This Row],[Member ID]], data_final_bulk[Member ID], 0))), "", INDEX(data_final_bulk[Global ID], MATCH(output_table[[#This Row],[Member ID]], data_final_bulk[Member ID], 0))))</f>
        <v/>
      </c>
      <c r="F65" s="16" t="str">
        <f>IF(output_table[[#This Row],[Member ID]]="", "", INDEX(calculations_table[Effective date], MATCH(output_table[[#This Row],[Member ID]], calculations_table[Member ID], 0)))</f>
        <v/>
      </c>
      <c r="G65" s="58" t="str">
        <f>IF(output_table[[#This Row],[Member ID]]="", "", INDEX(calculations_table[Payment type], MATCH(output_table[[#This Row],[Member ID]], calculations_table[Member ID], 0)))</f>
        <v/>
      </c>
      <c r="H65" s="145" t="str">
        <f>IF(output_table[[#This Row],[Member ID]]="", "", SUMIFS(calculations_table[Payment amount], calculations_table[Member ID], output_table[[#This Row],[Member ID]]))</f>
        <v/>
      </c>
      <c r="I65" s="58" t="str">
        <f>IF(output_table[[#This Row],[Member ID]]="", "",
IF(Calc_type="Bulk", SUMIFS(data_final_bulk[Error count], data_final_bulk[Member ID], output_table[[#This Row],[Member ID]]), Error_count))</f>
        <v/>
      </c>
      <c r="J65" s="145" t="str">
        <f>IF(OR(output_table[[#This Row],[Member ID]]="", output_table[[#This Row],[Input error count]]&gt;0), "", SUMIFS(calculations_table[Total interest due], calculations_table[Member ID], output_table[[#This Row],[Member ID]]))</f>
        <v/>
      </c>
      <c r="K65" s="149" t="str">
        <f>IF(OR(output_table[[#This Row],[Member ID]]="", output_table[[#This Row],[Input error count]]&gt;0), "", INDEX(calculations_table[Interest start date - Judgments], MATCH(output_table[[#This Row],[Member ID]], calculations_table[Member ID], 0)))</f>
        <v/>
      </c>
    </row>
    <row r="66" spans="1:11" x14ac:dyDescent="0.2">
      <c r="A66"/>
      <c r="D66" s="58" t="str">
        <f t="shared" si="0"/>
        <v/>
      </c>
      <c r="E66" s="58" t="str">
        <f>IF(OR(output_table[[#This Row],[Member ID]]="", Calc_type&lt;&gt;"Bulk"), "",
IF(ISBLANK(INDEX(data_final_bulk[Global ID], MATCH(output_table[[#This Row],[Member ID]], data_final_bulk[Member ID], 0))), "", INDEX(data_final_bulk[Global ID], MATCH(output_table[[#This Row],[Member ID]], data_final_bulk[Member ID], 0))))</f>
        <v/>
      </c>
      <c r="F66" s="16" t="str">
        <f>IF(output_table[[#This Row],[Member ID]]="", "", INDEX(calculations_table[Effective date], MATCH(output_table[[#This Row],[Member ID]], calculations_table[Member ID], 0)))</f>
        <v/>
      </c>
      <c r="G66" s="58" t="str">
        <f>IF(output_table[[#This Row],[Member ID]]="", "", INDEX(calculations_table[Payment type], MATCH(output_table[[#This Row],[Member ID]], calculations_table[Member ID], 0)))</f>
        <v/>
      </c>
      <c r="H66" s="145" t="str">
        <f>IF(output_table[[#This Row],[Member ID]]="", "", SUMIFS(calculations_table[Payment amount], calculations_table[Member ID], output_table[[#This Row],[Member ID]]))</f>
        <v/>
      </c>
      <c r="I66" s="58" t="str">
        <f>IF(output_table[[#This Row],[Member ID]]="", "",
IF(Calc_type="Bulk", SUMIFS(data_final_bulk[Error count], data_final_bulk[Member ID], output_table[[#This Row],[Member ID]]), Error_count))</f>
        <v/>
      </c>
      <c r="J66" s="145" t="str">
        <f>IF(OR(output_table[[#This Row],[Member ID]]="", output_table[[#This Row],[Input error count]]&gt;0), "", SUMIFS(calculations_table[Total interest due], calculations_table[Member ID], output_table[[#This Row],[Member ID]]))</f>
        <v/>
      </c>
      <c r="K66" s="149" t="str">
        <f>IF(OR(output_table[[#This Row],[Member ID]]="", output_table[[#This Row],[Input error count]]&gt;0), "", INDEX(calculations_table[Interest start date - Judgments], MATCH(output_table[[#This Row],[Member ID]], calculations_table[Member ID], 0)))</f>
        <v/>
      </c>
    </row>
    <row r="67" spans="1:11" x14ac:dyDescent="0.2">
      <c r="A67"/>
      <c r="D67" s="58" t="str">
        <f t="shared" si="0"/>
        <v/>
      </c>
      <c r="E67" s="58" t="str">
        <f>IF(OR(output_table[[#This Row],[Member ID]]="", Calc_type&lt;&gt;"Bulk"), "",
IF(ISBLANK(INDEX(data_final_bulk[Global ID], MATCH(output_table[[#This Row],[Member ID]], data_final_bulk[Member ID], 0))), "", INDEX(data_final_bulk[Global ID], MATCH(output_table[[#This Row],[Member ID]], data_final_bulk[Member ID], 0))))</f>
        <v/>
      </c>
      <c r="F67" s="16" t="str">
        <f>IF(output_table[[#This Row],[Member ID]]="", "", INDEX(calculations_table[Effective date], MATCH(output_table[[#This Row],[Member ID]], calculations_table[Member ID], 0)))</f>
        <v/>
      </c>
      <c r="G67" s="58" t="str">
        <f>IF(output_table[[#This Row],[Member ID]]="", "", INDEX(calculations_table[Payment type], MATCH(output_table[[#This Row],[Member ID]], calculations_table[Member ID], 0)))</f>
        <v/>
      </c>
      <c r="H67" s="145" t="str">
        <f>IF(output_table[[#This Row],[Member ID]]="", "", SUMIFS(calculations_table[Payment amount], calculations_table[Member ID], output_table[[#This Row],[Member ID]]))</f>
        <v/>
      </c>
      <c r="I67" s="58" t="str">
        <f>IF(output_table[[#This Row],[Member ID]]="", "",
IF(Calc_type="Bulk", SUMIFS(data_final_bulk[Error count], data_final_bulk[Member ID], output_table[[#This Row],[Member ID]]), Error_count))</f>
        <v/>
      </c>
      <c r="J67" s="145" t="str">
        <f>IF(OR(output_table[[#This Row],[Member ID]]="", output_table[[#This Row],[Input error count]]&gt;0), "", SUMIFS(calculations_table[Total interest due], calculations_table[Member ID], output_table[[#This Row],[Member ID]]))</f>
        <v/>
      </c>
      <c r="K67" s="149" t="str">
        <f>IF(OR(output_table[[#This Row],[Member ID]]="", output_table[[#This Row],[Input error count]]&gt;0), "", INDEX(calculations_table[Interest start date - Judgments], MATCH(output_table[[#This Row],[Member ID]], calculations_table[Member ID], 0)))</f>
        <v/>
      </c>
    </row>
    <row r="68" spans="1:11" x14ac:dyDescent="0.2">
      <c r="A68"/>
      <c r="D68" s="58" t="str">
        <f t="shared" si="0"/>
        <v/>
      </c>
      <c r="E68" s="58" t="str">
        <f>IF(OR(output_table[[#This Row],[Member ID]]="", Calc_type&lt;&gt;"Bulk"), "",
IF(ISBLANK(INDEX(data_final_bulk[Global ID], MATCH(output_table[[#This Row],[Member ID]], data_final_bulk[Member ID], 0))), "", INDEX(data_final_bulk[Global ID], MATCH(output_table[[#This Row],[Member ID]], data_final_bulk[Member ID], 0))))</f>
        <v/>
      </c>
      <c r="F68" s="16" t="str">
        <f>IF(output_table[[#This Row],[Member ID]]="", "", INDEX(calculations_table[Effective date], MATCH(output_table[[#This Row],[Member ID]], calculations_table[Member ID], 0)))</f>
        <v/>
      </c>
      <c r="G68" s="58" t="str">
        <f>IF(output_table[[#This Row],[Member ID]]="", "", INDEX(calculations_table[Payment type], MATCH(output_table[[#This Row],[Member ID]], calculations_table[Member ID], 0)))</f>
        <v/>
      </c>
      <c r="H68" s="145" t="str">
        <f>IF(output_table[[#This Row],[Member ID]]="", "", SUMIFS(calculations_table[Payment amount], calculations_table[Member ID], output_table[[#This Row],[Member ID]]))</f>
        <v/>
      </c>
      <c r="I68" s="58" t="str">
        <f>IF(output_table[[#This Row],[Member ID]]="", "",
IF(Calc_type="Bulk", SUMIFS(data_final_bulk[Error count], data_final_bulk[Member ID], output_table[[#This Row],[Member ID]]), Error_count))</f>
        <v/>
      </c>
      <c r="J68" s="145" t="str">
        <f>IF(OR(output_table[[#This Row],[Member ID]]="", output_table[[#This Row],[Input error count]]&gt;0), "", SUMIFS(calculations_table[Total interest due], calculations_table[Member ID], output_table[[#This Row],[Member ID]]))</f>
        <v/>
      </c>
      <c r="K68" s="149" t="str">
        <f>IF(OR(output_table[[#This Row],[Member ID]]="", output_table[[#This Row],[Input error count]]&gt;0), "", INDEX(calculations_table[Interest start date - Judgments], MATCH(output_table[[#This Row],[Member ID]], calculations_table[Member ID], 0)))</f>
        <v/>
      </c>
    </row>
    <row r="69" spans="1:11" x14ac:dyDescent="0.2">
      <c r="A69"/>
      <c r="D69" s="58" t="str">
        <f t="shared" si="0"/>
        <v/>
      </c>
      <c r="E69" s="58" t="str">
        <f>IF(OR(output_table[[#This Row],[Member ID]]="", Calc_type&lt;&gt;"Bulk"), "",
IF(ISBLANK(INDEX(data_final_bulk[Global ID], MATCH(output_table[[#This Row],[Member ID]], data_final_bulk[Member ID], 0))), "", INDEX(data_final_bulk[Global ID], MATCH(output_table[[#This Row],[Member ID]], data_final_bulk[Member ID], 0))))</f>
        <v/>
      </c>
      <c r="F69" s="16" t="str">
        <f>IF(output_table[[#This Row],[Member ID]]="", "", INDEX(calculations_table[Effective date], MATCH(output_table[[#This Row],[Member ID]], calculations_table[Member ID], 0)))</f>
        <v/>
      </c>
      <c r="G69" s="58" t="str">
        <f>IF(output_table[[#This Row],[Member ID]]="", "", INDEX(calculations_table[Payment type], MATCH(output_table[[#This Row],[Member ID]], calculations_table[Member ID], 0)))</f>
        <v/>
      </c>
      <c r="H69" s="145" t="str">
        <f>IF(output_table[[#This Row],[Member ID]]="", "", SUMIFS(calculations_table[Payment amount], calculations_table[Member ID], output_table[[#This Row],[Member ID]]))</f>
        <v/>
      </c>
      <c r="I69" s="58" t="str">
        <f>IF(output_table[[#This Row],[Member ID]]="", "",
IF(Calc_type="Bulk", SUMIFS(data_final_bulk[Error count], data_final_bulk[Member ID], output_table[[#This Row],[Member ID]]), Error_count))</f>
        <v/>
      </c>
      <c r="J69" s="145" t="str">
        <f>IF(OR(output_table[[#This Row],[Member ID]]="", output_table[[#This Row],[Input error count]]&gt;0), "", SUMIFS(calculations_table[Total interest due], calculations_table[Member ID], output_table[[#This Row],[Member ID]]))</f>
        <v/>
      </c>
      <c r="K69" s="149" t="str">
        <f>IF(OR(output_table[[#This Row],[Member ID]]="", output_table[[#This Row],[Input error count]]&gt;0), "", INDEX(calculations_table[Interest start date - Judgments], MATCH(output_table[[#This Row],[Member ID]], calculations_table[Member ID], 0)))</f>
        <v/>
      </c>
    </row>
    <row r="70" spans="1:11" x14ac:dyDescent="0.2">
      <c r="A70"/>
      <c r="D70" s="58" t="str">
        <f t="shared" si="0"/>
        <v/>
      </c>
      <c r="E70" s="58" t="str">
        <f>IF(OR(output_table[[#This Row],[Member ID]]="", Calc_type&lt;&gt;"Bulk"), "",
IF(ISBLANK(INDEX(data_final_bulk[Global ID], MATCH(output_table[[#This Row],[Member ID]], data_final_bulk[Member ID], 0))), "", INDEX(data_final_bulk[Global ID], MATCH(output_table[[#This Row],[Member ID]], data_final_bulk[Member ID], 0))))</f>
        <v/>
      </c>
      <c r="F70" s="16" t="str">
        <f>IF(output_table[[#This Row],[Member ID]]="", "", INDEX(calculations_table[Effective date], MATCH(output_table[[#This Row],[Member ID]], calculations_table[Member ID], 0)))</f>
        <v/>
      </c>
      <c r="G70" s="58" t="str">
        <f>IF(output_table[[#This Row],[Member ID]]="", "", INDEX(calculations_table[Payment type], MATCH(output_table[[#This Row],[Member ID]], calculations_table[Member ID], 0)))</f>
        <v/>
      </c>
      <c r="H70" s="145" t="str">
        <f>IF(output_table[[#This Row],[Member ID]]="", "", SUMIFS(calculations_table[Payment amount], calculations_table[Member ID], output_table[[#This Row],[Member ID]]))</f>
        <v/>
      </c>
      <c r="I70" s="58" t="str">
        <f>IF(output_table[[#This Row],[Member ID]]="", "",
IF(Calc_type="Bulk", SUMIFS(data_final_bulk[Error count], data_final_bulk[Member ID], output_table[[#This Row],[Member ID]]), Error_count))</f>
        <v/>
      </c>
      <c r="J70" s="145" t="str">
        <f>IF(OR(output_table[[#This Row],[Member ID]]="", output_table[[#This Row],[Input error count]]&gt;0), "", SUMIFS(calculations_table[Total interest due], calculations_table[Member ID], output_table[[#This Row],[Member ID]]))</f>
        <v/>
      </c>
      <c r="K70" s="149" t="str">
        <f>IF(OR(output_table[[#This Row],[Member ID]]="", output_table[[#This Row],[Input error count]]&gt;0), "", INDEX(calculations_table[Interest start date - Judgments], MATCH(output_table[[#This Row],[Member ID]], calculations_table[Member ID], 0)))</f>
        <v/>
      </c>
    </row>
    <row r="71" spans="1:11" x14ac:dyDescent="0.2">
      <c r="A71"/>
      <c r="D71" s="58" t="str">
        <f t="shared" si="0"/>
        <v/>
      </c>
      <c r="E71" s="58" t="str">
        <f>IF(OR(output_table[[#This Row],[Member ID]]="", Calc_type&lt;&gt;"Bulk"), "",
IF(ISBLANK(INDEX(data_final_bulk[Global ID], MATCH(output_table[[#This Row],[Member ID]], data_final_bulk[Member ID], 0))), "", INDEX(data_final_bulk[Global ID], MATCH(output_table[[#This Row],[Member ID]], data_final_bulk[Member ID], 0))))</f>
        <v/>
      </c>
      <c r="F71" s="16" t="str">
        <f>IF(output_table[[#This Row],[Member ID]]="", "", INDEX(calculations_table[Effective date], MATCH(output_table[[#This Row],[Member ID]], calculations_table[Member ID], 0)))</f>
        <v/>
      </c>
      <c r="G71" s="58" t="str">
        <f>IF(output_table[[#This Row],[Member ID]]="", "", INDEX(calculations_table[Payment type], MATCH(output_table[[#This Row],[Member ID]], calculations_table[Member ID], 0)))</f>
        <v/>
      </c>
      <c r="H71" s="145" t="str">
        <f>IF(output_table[[#This Row],[Member ID]]="", "", SUMIFS(calculations_table[Payment amount], calculations_table[Member ID], output_table[[#This Row],[Member ID]]))</f>
        <v/>
      </c>
      <c r="I71" s="58" t="str">
        <f>IF(output_table[[#This Row],[Member ID]]="", "",
IF(Calc_type="Bulk", SUMIFS(data_final_bulk[Error count], data_final_bulk[Member ID], output_table[[#This Row],[Member ID]]), Error_count))</f>
        <v/>
      </c>
      <c r="J71" s="145" t="str">
        <f>IF(OR(output_table[[#This Row],[Member ID]]="", output_table[[#This Row],[Input error count]]&gt;0), "", SUMIFS(calculations_table[Total interest due], calculations_table[Member ID], output_table[[#This Row],[Member ID]]))</f>
        <v/>
      </c>
      <c r="K71" s="149" t="str">
        <f>IF(OR(output_table[[#This Row],[Member ID]]="", output_table[[#This Row],[Input error count]]&gt;0), "", INDEX(calculations_table[Interest start date - Judgments], MATCH(output_table[[#This Row],[Member ID]], calculations_table[Member ID], 0)))</f>
        <v/>
      </c>
    </row>
    <row r="72" spans="1:11" x14ac:dyDescent="0.2">
      <c r="A72"/>
      <c r="D72" s="58" t="str">
        <f t="shared" si="0"/>
        <v/>
      </c>
      <c r="E72" s="58" t="str">
        <f>IF(OR(output_table[[#This Row],[Member ID]]="", Calc_type&lt;&gt;"Bulk"), "",
IF(ISBLANK(INDEX(data_final_bulk[Global ID], MATCH(output_table[[#This Row],[Member ID]], data_final_bulk[Member ID], 0))), "", INDEX(data_final_bulk[Global ID], MATCH(output_table[[#This Row],[Member ID]], data_final_bulk[Member ID], 0))))</f>
        <v/>
      </c>
      <c r="F72" s="16" t="str">
        <f>IF(output_table[[#This Row],[Member ID]]="", "", INDEX(calculations_table[Effective date], MATCH(output_table[[#This Row],[Member ID]], calculations_table[Member ID], 0)))</f>
        <v/>
      </c>
      <c r="G72" s="58" t="str">
        <f>IF(output_table[[#This Row],[Member ID]]="", "", INDEX(calculations_table[Payment type], MATCH(output_table[[#This Row],[Member ID]], calculations_table[Member ID], 0)))</f>
        <v/>
      </c>
      <c r="H72" s="145" t="str">
        <f>IF(output_table[[#This Row],[Member ID]]="", "", SUMIFS(calculations_table[Payment amount], calculations_table[Member ID], output_table[[#This Row],[Member ID]]))</f>
        <v/>
      </c>
      <c r="I72" s="58" t="str">
        <f>IF(output_table[[#This Row],[Member ID]]="", "",
IF(Calc_type="Bulk", SUMIFS(data_final_bulk[Error count], data_final_bulk[Member ID], output_table[[#This Row],[Member ID]]), Error_count))</f>
        <v/>
      </c>
      <c r="J72" s="145" t="str">
        <f>IF(OR(output_table[[#This Row],[Member ID]]="", output_table[[#This Row],[Input error count]]&gt;0), "", SUMIFS(calculations_table[Total interest due], calculations_table[Member ID], output_table[[#This Row],[Member ID]]))</f>
        <v/>
      </c>
      <c r="K72" s="149" t="str">
        <f>IF(OR(output_table[[#This Row],[Member ID]]="", output_table[[#This Row],[Input error count]]&gt;0), "", INDEX(calculations_table[Interest start date - Judgments], MATCH(output_table[[#This Row],[Member ID]], calculations_table[Member ID], 0)))</f>
        <v/>
      </c>
    </row>
    <row r="73" spans="1:11" x14ac:dyDescent="0.2">
      <c r="A73"/>
      <c r="D73" s="58" t="str">
        <f t="shared" si="0"/>
        <v/>
      </c>
      <c r="E73" s="58" t="str">
        <f>IF(OR(output_table[[#This Row],[Member ID]]="", Calc_type&lt;&gt;"Bulk"), "",
IF(ISBLANK(INDEX(data_final_bulk[Global ID], MATCH(output_table[[#This Row],[Member ID]], data_final_bulk[Member ID], 0))), "", INDEX(data_final_bulk[Global ID], MATCH(output_table[[#This Row],[Member ID]], data_final_bulk[Member ID], 0))))</f>
        <v/>
      </c>
      <c r="F73" s="16" t="str">
        <f>IF(output_table[[#This Row],[Member ID]]="", "", INDEX(calculations_table[Effective date], MATCH(output_table[[#This Row],[Member ID]], calculations_table[Member ID], 0)))</f>
        <v/>
      </c>
      <c r="G73" s="58" t="str">
        <f>IF(output_table[[#This Row],[Member ID]]="", "", INDEX(calculations_table[Payment type], MATCH(output_table[[#This Row],[Member ID]], calculations_table[Member ID], 0)))</f>
        <v/>
      </c>
      <c r="H73" s="145" t="str">
        <f>IF(output_table[[#This Row],[Member ID]]="", "", SUMIFS(calculations_table[Payment amount], calculations_table[Member ID], output_table[[#This Row],[Member ID]]))</f>
        <v/>
      </c>
      <c r="I73" s="58" t="str">
        <f>IF(output_table[[#This Row],[Member ID]]="", "",
IF(Calc_type="Bulk", SUMIFS(data_final_bulk[Error count], data_final_bulk[Member ID], output_table[[#This Row],[Member ID]]), Error_count))</f>
        <v/>
      </c>
      <c r="J73" s="145" t="str">
        <f>IF(OR(output_table[[#This Row],[Member ID]]="", output_table[[#This Row],[Input error count]]&gt;0), "", SUMIFS(calculations_table[Total interest due], calculations_table[Member ID], output_table[[#This Row],[Member ID]]))</f>
        <v/>
      </c>
      <c r="K73" s="149" t="str">
        <f>IF(OR(output_table[[#This Row],[Member ID]]="", output_table[[#This Row],[Input error count]]&gt;0), "", INDEX(calculations_table[Interest start date - Judgments], MATCH(output_table[[#This Row],[Member ID]], calculations_table[Member ID], 0)))</f>
        <v/>
      </c>
    </row>
    <row r="74" spans="1:11" x14ac:dyDescent="0.2">
      <c r="A74"/>
      <c r="D74" s="58" t="str">
        <f t="shared" si="0"/>
        <v/>
      </c>
      <c r="E74" s="58" t="str">
        <f>IF(OR(output_table[[#This Row],[Member ID]]="", Calc_type&lt;&gt;"Bulk"), "",
IF(ISBLANK(INDEX(data_final_bulk[Global ID], MATCH(output_table[[#This Row],[Member ID]], data_final_bulk[Member ID], 0))), "", INDEX(data_final_bulk[Global ID], MATCH(output_table[[#This Row],[Member ID]], data_final_bulk[Member ID], 0))))</f>
        <v/>
      </c>
      <c r="F74" s="16" t="str">
        <f>IF(output_table[[#This Row],[Member ID]]="", "", INDEX(calculations_table[Effective date], MATCH(output_table[[#This Row],[Member ID]], calculations_table[Member ID], 0)))</f>
        <v/>
      </c>
      <c r="G74" s="58" t="str">
        <f>IF(output_table[[#This Row],[Member ID]]="", "", INDEX(calculations_table[Payment type], MATCH(output_table[[#This Row],[Member ID]], calculations_table[Member ID], 0)))</f>
        <v/>
      </c>
      <c r="H74" s="145" t="str">
        <f>IF(output_table[[#This Row],[Member ID]]="", "", SUMIFS(calculations_table[Payment amount], calculations_table[Member ID], output_table[[#This Row],[Member ID]]))</f>
        <v/>
      </c>
      <c r="I74" s="58" t="str">
        <f>IF(output_table[[#This Row],[Member ID]]="", "",
IF(Calc_type="Bulk", SUMIFS(data_final_bulk[Error count], data_final_bulk[Member ID], output_table[[#This Row],[Member ID]]), Error_count))</f>
        <v/>
      </c>
      <c r="J74" s="145" t="str">
        <f>IF(OR(output_table[[#This Row],[Member ID]]="", output_table[[#This Row],[Input error count]]&gt;0), "", SUMIFS(calculations_table[Total interest due], calculations_table[Member ID], output_table[[#This Row],[Member ID]]))</f>
        <v/>
      </c>
      <c r="K74" s="149" t="str">
        <f>IF(OR(output_table[[#This Row],[Member ID]]="", output_table[[#This Row],[Input error count]]&gt;0), "", INDEX(calculations_table[Interest start date - Judgments], MATCH(output_table[[#This Row],[Member ID]], calculations_table[Member ID], 0)))</f>
        <v/>
      </c>
    </row>
    <row r="75" spans="1:11" x14ac:dyDescent="0.2">
      <c r="A75"/>
      <c r="D75" s="58" t="str">
        <f t="shared" si="0"/>
        <v/>
      </c>
      <c r="E75" s="58" t="str">
        <f>IF(OR(output_table[[#This Row],[Member ID]]="", Calc_type&lt;&gt;"Bulk"), "",
IF(ISBLANK(INDEX(data_final_bulk[Global ID], MATCH(output_table[[#This Row],[Member ID]], data_final_bulk[Member ID], 0))), "", INDEX(data_final_bulk[Global ID], MATCH(output_table[[#This Row],[Member ID]], data_final_bulk[Member ID], 0))))</f>
        <v/>
      </c>
      <c r="F75" s="16" t="str">
        <f>IF(output_table[[#This Row],[Member ID]]="", "", INDEX(calculations_table[Effective date], MATCH(output_table[[#This Row],[Member ID]], calculations_table[Member ID], 0)))</f>
        <v/>
      </c>
      <c r="G75" s="58" t="str">
        <f>IF(output_table[[#This Row],[Member ID]]="", "", INDEX(calculations_table[Payment type], MATCH(output_table[[#This Row],[Member ID]], calculations_table[Member ID], 0)))</f>
        <v/>
      </c>
      <c r="H75" s="145" t="str">
        <f>IF(output_table[[#This Row],[Member ID]]="", "", SUMIFS(calculations_table[Payment amount], calculations_table[Member ID], output_table[[#This Row],[Member ID]]))</f>
        <v/>
      </c>
      <c r="I75" s="58" t="str">
        <f>IF(output_table[[#This Row],[Member ID]]="", "",
IF(Calc_type="Bulk", SUMIFS(data_final_bulk[Error count], data_final_bulk[Member ID], output_table[[#This Row],[Member ID]]), Error_count))</f>
        <v/>
      </c>
      <c r="J75" s="145" t="str">
        <f>IF(OR(output_table[[#This Row],[Member ID]]="", output_table[[#This Row],[Input error count]]&gt;0), "", SUMIFS(calculations_table[Total interest due], calculations_table[Member ID], output_table[[#This Row],[Member ID]]))</f>
        <v/>
      </c>
      <c r="K75" s="149" t="str">
        <f>IF(OR(output_table[[#This Row],[Member ID]]="", output_table[[#This Row],[Input error count]]&gt;0), "", INDEX(calculations_table[Interest start date - Judgments], MATCH(output_table[[#This Row],[Member ID]], calculations_table[Member ID], 0)))</f>
        <v/>
      </c>
    </row>
    <row r="76" spans="1:11" x14ac:dyDescent="0.2">
      <c r="A76"/>
      <c r="D76" s="58" t="str">
        <f t="shared" si="0"/>
        <v/>
      </c>
      <c r="E76" s="58" t="str">
        <f>IF(OR(output_table[[#This Row],[Member ID]]="", Calc_type&lt;&gt;"Bulk"), "",
IF(ISBLANK(INDEX(data_final_bulk[Global ID], MATCH(output_table[[#This Row],[Member ID]], data_final_bulk[Member ID], 0))), "", INDEX(data_final_bulk[Global ID], MATCH(output_table[[#This Row],[Member ID]], data_final_bulk[Member ID], 0))))</f>
        <v/>
      </c>
      <c r="F76" s="16" t="str">
        <f>IF(output_table[[#This Row],[Member ID]]="", "", INDEX(calculations_table[Effective date], MATCH(output_table[[#This Row],[Member ID]], calculations_table[Member ID], 0)))</f>
        <v/>
      </c>
      <c r="G76" s="58" t="str">
        <f>IF(output_table[[#This Row],[Member ID]]="", "", INDEX(calculations_table[Payment type], MATCH(output_table[[#This Row],[Member ID]], calculations_table[Member ID], 0)))</f>
        <v/>
      </c>
      <c r="H76" s="145" t="str">
        <f>IF(output_table[[#This Row],[Member ID]]="", "", SUMIFS(calculations_table[Payment amount], calculations_table[Member ID], output_table[[#This Row],[Member ID]]))</f>
        <v/>
      </c>
      <c r="I76" s="58" t="str">
        <f>IF(output_table[[#This Row],[Member ID]]="", "",
IF(Calc_type="Bulk", SUMIFS(data_final_bulk[Error count], data_final_bulk[Member ID], output_table[[#This Row],[Member ID]]), Error_count))</f>
        <v/>
      </c>
      <c r="J76" s="145" t="str">
        <f>IF(OR(output_table[[#This Row],[Member ID]]="", output_table[[#This Row],[Input error count]]&gt;0), "", SUMIFS(calculations_table[Total interest due], calculations_table[Member ID], output_table[[#This Row],[Member ID]]))</f>
        <v/>
      </c>
      <c r="K76" s="149" t="str">
        <f>IF(OR(output_table[[#This Row],[Member ID]]="", output_table[[#This Row],[Input error count]]&gt;0), "", INDEX(calculations_table[Interest start date - Judgments], MATCH(output_table[[#This Row],[Member ID]], calculations_table[Member ID], 0)))</f>
        <v/>
      </c>
    </row>
    <row r="77" spans="1:11" x14ac:dyDescent="0.2">
      <c r="A77"/>
      <c r="D77" s="58" t="str">
        <f t="shared" si="0"/>
        <v/>
      </c>
      <c r="E77" s="58" t="str">
        <f>IF(OR(output_table[[#This Row],[Member ID]]="", Calc_type&lt;&gt;"Bulk"), "",
IF(ISBLANK(INDEX(data_final_bulk[Global ID], MATCH(output_table[[#This Row],[Member ID]], data_final_bulk[Member ID], 0))), "", INDEX(data_final_bulk[Global ID], MATCH(output_table[[#This Row],[Member ID]], data_final_bulk[Member ID], 0))))</f>
        <v/>
      </c>
      <c r="F77" s="16" t="str">
        <f>IF(output_table[[#This Row],[Member ID]]="", "", INDEX(calculations_table[Effective date], MATCH(output_table[[#This Row],[Member ID]], calculations_table[Member ID], 0)))</f>
        <v/>
      </c>
      <c r="G77" s="58" t="str">
        <f>IF(output_table[[#This Row],[Member ID]]="", "", INDEX(calculations_table[Payment type], MATCH(output_table[[#This Row],[Member ID]], calculations_table[Member ID], 0)))</f>
        <v/>
      </c>
      <c r="H77" s="145" t="str">
        <f>IF(output_table[[#This Row],[Member ID]]="", "", SUMIFS(calculations_table[Payment amount], calculations_table[Member ID], output_table[[#This Row],[Member ID]]))</f>
        <v/>
      </c>
      <c r="I77" s="58" t="str">
        <f>IF(output_table[[#This Row],[Member ID]]="", "",
IF(Calc_type="Bulk", SUMIFS(data_final_bulk[Error count], data_final_bulk[Member ID], output_table[[#This Row],[Member ID]]), Error_count))</f>
        <v/>
      </c>
      <c r="J77" s="145" t="str">
        <f>IF(OR(output_table[[#This Row],[Member ID]]="", output_table[[#This Row],[Input error count]]&gt;0), "", SUMIFS(calculations_table[Total interest due], calculations_table[Member ID], output_table[[#This Row],[Member ID]]))</f>
        <v/>
      </c>
      <c r="K77" s="149" t="str">
        <f>IF(OR(output_table[[#This Row],[Member ID]]="", output_table[[#This Row],[Input error count]]&gt;0), "", INDEX(calculations_table[Interest start date - Judgments], MATCH(output_table[[#This Row],[Member ID]], calculations_table[Member ID], 0)))</f>
        <v/>
      </c>
    </row>
    <row r="78" spans="1:11" x14ac:dyDescent="0.2">
      <c r="A78"/>
      <c r="D78" s="58" t="str">
        <f t="shared" si="0"/>
        <v/>
      </c>
      <c r="E78" s="58" t="str">
        <f>IF(OR(output_table[[#This Row],[Member ID]]="", Calc_type&lt;&gt;"Bulk"), "",
IF(ISBLANK(INDEX(data_final_bulk[Global ID], MATCH(output_table[[#This Row],[Member ID]], data_final_bulk[Member ID], 0))), "", INDEX(data_final_bulk[Global ID], MATCH(output_table[[#This Row],[Member ID]], data_final_bulk[Member ID], 0))))</f>
        <v/>
      </c>
      <c r="F78" s="16" t="str">
        <f>IF(output_table[[#This Row],[Member ID]]="", "", INDEX(calculations_table[Effective date], MATCH(output_table[[#This Row],[Member ID]], calculations_table[Member ID], 0)))</f>
        <v/>
      </c>
      <c r="G78" s="58" t="str">
        <f>IF(output_table[[#This Row],[Member ID]]="", "", INDEX(calculations_table[Payment type], MATCH(output_table[[#This Row],[Member ID]], calculations_table[Member ID], 0)))</f>
        <v/>
      </c>
      <c r="H78" s="145" t="str">
        <f>IF(output_table[[#This Row],[Member ID]]="", "", SUMIFS(calculations_table[Payment amount], calculations_table[Member ID], output_table[[#This Row],[Member ID]]))</f>
        <v/>
      </c>
      <c r="I78" s="58" t="str">
        <f>IF(output_table[[#This Row],[Member ID]]="", "",
IF(Calc_type="Bulk", SUMIFS(data_final_bulk[Error count], data_final_bulk[Member ID], output_table[[#This Row],[Member ID]]), Error_count))</f>
        <v/>
      </c>
      <c r="J78" s="145" t="str">
        <f>IF(OR(output_table[[#This Row],[Member ID]]="", output_table[[#This Row],[Input error count]]&gt;0), "", SUMIFS(calculations_table[Total interest due], calculations_table[Member ID], output_table[[#This Row],[Member ID]]))</f>
        <v/>
      </c>
      <c r="K78" s="149" t="str">
        <f>IF(OR(output_table[[#This Row],[Member ID]]="", output_table[[#This Row],[Input error count]]&gt;0), "", INDEX(calculations_table[Interest start date - Judgments], MATCH(output_table[[#This Row],[Member ID]], calculations_table[Member ID], 0)))</f>
        <v/>
      </c>
    </row>
    <row r="79" spans="1:11" x14ac:dyDescent="0.2">
      <c r="A79"/>
      <c r="D79" s="58" t="str">
        <f t="shared" si="0"/>
        <v/>
      </c>
      <c r="E79" s="58" t="str">
        <f>IF(OR(output_table[[#This Row],[Member ID]]="", Calc_type&lt;&gt;"Bulk"), "",
IF(ISBLANK(INDEX(data_final_bulk[Global ID], MATCH(output_table[[#This Row],[Member ID]], data_final_bulk[Member ID], 0))), "", INDEX(data_final_bulk[Global ID], MATCH(output_table[[#This Row],[Member ID]], data_final_bulk[Member ID], 0))))</f>
        <v/>
      </c>
      <c r="F79" s="16" t="str">
        <f>IF(output_table[[#This Row],[Member ID]]="", "", INDEX(calculations_table[Effective date], MATCH(output_table[[#This Row],[Member ID]], calculations_table[Member ID], 0)))</f>
        <v/>
      </c>
      <c r="G79" s="58" t="str">
        <f>IF(output_table[[#This Row],[Member ID]]="", "", INDEX(calculations_table[Payment type], MATCH(output_table[[#This Row],[Member ID]], calculations_table[Member ID], 0)))</f>
        <v/>
      </c>
      <c r="H79" s="145" t="str">
        <f>IF(output_table[[#This Row],[Member ID]]="", "", SUMIFS(calculations_table[Payment amount], calculations_table[Member ID], output_table[[#This Row],[Member ID]]))</f>
        <v/>
      </c>
      <c r="I79" s="58" t="str">
        <f>IF(output_table[[#This Row],[Member ID]]="", "",
IF(Calc_type="Bulk", SUMIFS(data_final_bulk[Error count], data_final_bulk[Member ID], output_table[[#This Row],[Member ID]]), Error_count))</f>
        <v/>
      </c>
      <c r="J79" s="145" t="str">
        <f>IF(OR(output_table[[#This Row],[Member ID]]="", output_table[[#This Row],[Input error count]]&gt;0), "", SUMIFS(calculations_table[Total interest due], calculations_table[Member ID], output_table[[#This Row],[Member ID]]))</f>
        <v/>
      </c>
      <c r="K79" s="149" t="str">
        <f>IF(OR(output_table[[#This Row],[Member ID]]="", output_table[[#This Row],[Input error count]]&gt;0), "", INDEX(calculations_table[Interest start date - Judgments], MATCH(output_table[[#This Row],[Member ID]], calculations_table[Member ID], 0)))</f>
        <v/>
      </c>
    </row>
    <row r="80" spans="1:11" x14ac:dyDescent="0.2">
      <c r="A80"/>
      <c r="D80" s="58" t="str">
        <f t="shared" si="0"/>
        <v/>
      </c>
      <c r="E80" s="58" t="str">
        <f>IF(OR(output_table[[#This Row],[Member ID]]="", Calc_type&lt;&gt;"Bulk"), "",
IF(ISBLANK(INDEX(data_final_bulk[Global ID], MATCH(output_table[[#This Row],[Member ID]], data_final_bulk[Member ID], 0))), "", INDEX(data_final_bulk[Global ID], MATCH(output_table[[#This Row],[Member ID]], data_final_bulk[Member ID], 0))))</f>
        <v/>
      </c>
      <c r="F80" s="16" t="str">
        <f>IF(output_table[[#This Row],[Member ID]]="", "", INDEX(calculations_table[Effective date], MATCH(output_table[[#This Row],[Member ID]], calculations_table[Member ID], 0)))</f>
        <v/>
      </c>
      <c r="G80" s="58" t="str">
        <f>IF(output_table[[#This Row],[Member ID]]="", "", INDEX(calculations_table[Payment type], MATCH(output_table[[#This Row],[Member ID]], calculations_table[Member ID], 0)))</f>
        <v/>
      </c>
      <c r="H80" s="145" t="str">
        <f>IF(output_table[[#This Row],[Member ID]]="", "", SUMIFS(calculations_table[Payment amount], calculations_table[Member ID], output_table[[#This Row],[Member ID]]))</f>
        <v/>
      </c>
      <c r="I80" s="58" t="str">
        <f>IF(output_table[[#This Row],[Member ID]]="", "",
IF(Calc_type="Bulk", SUMIFS(data_final_bulk[Error count], data_final_bulk[Member ID], output_table[[#This Row],[Member ID]]), Error_count))</f>
        <v/>
      </c>
      <c r="J80" s="145" t="str">
        <f>IF(OR(output_table[[#This Row],[Member ID]]="", output_table[[#This Row],[Input error count]]&gt;0), "", SUMIFS(calculations_table[Total interest due], calculations_table[Member ID], output_table[[#This Row],[Member ID]]))</f>
        <v/>
      </c>
      <c r="K80" s="149" t="str">
        <f>IF(OR(output_table[[#This Row],[Member ID]]="", output_table[[#This Row],[Input error count]]&gt;0), "", INDEX(calculations_table[Interest start date - Judgments], MATCH(output_table[[#This Row],[Member ID]], calculations_table[Member ID], 0)))</f>
        <v/>
      </c>
    </row>
    <row r="81" spans="1:11" x14ac:dyDescent="0.2">
      <c r="A81"/>
      <c r="D81" s="58" t="str">
        <f t="shared" si="0"/>
        <v/>
      </c>
      <c r="E81" s="58" t="str">
        <f>IF(OR(output_table[[#This Row],[Member ID]]="", Calc_type&lt;&gt;"Bulk"), "",
IF(ISBLANK(INDEX(data_final_bulk[Global ID], MATCH(output_table[[#This Row],[Member ID]], data_final_bulk[Member ID], 0))), "", INDEX(data_final_bulk[Global ID], MATCH(output_table[[#This Row],[Member ID]], data_final_bulk[Member ID], 0))))</f>
        <v/>
      </c>
      <c r="F81" s="16" t="str">
        <f>IF(output_table[[#This Row],[Member ID]]="", "", INDEX(calculations_table[Effective date], MATCH(output_table[[#This Row],[Member ID]], calculations_table[Member ID], 0)))</f>
        <v/>
      </c>
      <c r="G81" s="58" t="str">
        <f>IF(output_table[[#This Row],[Member ID]]="", "", INDEX(calculations_table[Payment type], MATCH(output_table[[#This Row],[Member ID]], calculations_table[Member ID], 0)))</f>
        <v/>
      </c>
      <c r="H81" s="145" t="str">
        <f>IF(output_table[[#This Row],[Member ID]]="", "", SUMIFS(calculations_table[Payment amount], calculations_table[Member ID], output_table[[#This Row],[Member ID]]))</f>
        <v/>
      </c>
      <c r="I81" s="58" t="str">
        <f>IF(output_table[[#This Row],[Member ID]]="", "",
IF(Calc_type="Bulk", SUMIFS(data_final_bulk[Error count], data_final_bulk[Member ID], output_table[[#This Row],[Member ID]]), Error_count))</f>
        <v/>
      </c>
      <c r="J81" s="145" t="str">
        <f>IF(OR(output_table[[#This Row],[Member ID]]="", output_table[[#This Row],[Input error count]]&gt;0), "", SUMIFS(calculations_table[Total interest due], calculations_table[Member ID], output_table[[#This Row],[Member ID]]))</f>
        <v/>
      </c>
      <c r="K81" s="149" t="str">
        <f>IF(OR(output_table[[#This Row],[Member ID]]="", output_table[[#This Row],[Input error count]]&gt;0), "", INDEX(calculations_table[Interest start date - Judgments], MATCH(output_table[[#This Row],[Member ID]], calculations_table[Member ID], 0)))</f>
        <v/>
      </c>
    </row>
    <row r="82" spans="1:11" x14ac:dyDescent="0.2">
      <c r="A82"/>
      <c r="D82" s="58" t="str">
        <f t="shared" si="0"/>
        <v/>
      </c>
      <c r="E82" s="58" t="str">
        <f>IF(OR(output_table[[#This Row],[Member ID]]="", Calc_type&lt;&gt;"Bulk"), "",
IF(ISBLANK(INDEX(data_final_bulk[Global ID], MATCH(output_table[[#This Row],[Member ID]], data_final_bulk[Member ID], 0))), "", INDEX(data_final_bulk[Global ID], MATCH(output_table[[#This Row],[Member ID]], data_final_bulk[Member ID], 0))))</f>
        <v/>
      </c>
      <c r="F82" s="16" t="str">
        <f>IF(output_table[[#This Row],[Member ID]]="", "", INDEX(calculations_table[Effective date], MATCH(output_table[[#This Row],[Member ID]], calculations_table[Member ID], 0)))</f>
        <v/>
      </c>
      <c r="G82" s="58" t="str">
        <f>IF(output_table[[#This Row],[Member ID]]="", "", INDEX(calculations_table[Payment type], MATCH(output_table[[#This Row],[Member ID]], calculations_table[Member ID], 0)))</f>
        <v/>
      </c>
      <c r="H82" s="145" t="str">
        <f>IF(output_table[[#This Row],[Member ID]]="", "", SUMIFS(calculations_table[Payment amount], calculations_table[Member ID], output_table[[#This Row],[Member ID]]))</f>
        <v/>
      </c>
      <c r="I82" s="58" t="str">
        <f>IF(output_table[[#This Row],[Member ID]]="", "",
IF(Calc_type="Bulk", SUMIFS(data_final_bulk[Error count], data_final_bulk[Member ID], output_table[[#This Row],[Member ID]]), Error_count))</f>
        <v/>
      </c>
      <c r="J82" s="145" t="str">
        <f>IF(OR(output_table[[#This Row],[Member ID]]="", output_table[[#This Row],[Input error count]]&gt;0), "", SUMIFS(calculations_table[Total interest due], calculations_table[Member ID], output_table[[#This Row],[Member ID]]))</f>
        <v/>
      </c>
      <c r="K82" s="149" t="str">
        <f>IF(OR(output_table[[#This Row],[Member ID]]="", output_table[[#This Row],[Input error count]]&gt;0), "", INDEX(calculations_table[Interest start date - Judgments], MATCH(output_table[[#This Row],[Member ID]], calculations_table[Member ID], 0)))</f>
        <v/>
      </c>
    </row>
    <row r="83" spans="1:11" x14ac:dyDescent="0.2">
      <c r="A83"/>
      <c r="D83" s="58" t="str">
        <f t="shared" si="0"/>
        <v/>
      </c>
      <c r="E83" s="58" t="str">
        <f>IF(OR(output_table[[#This Row],[Member ID]]="", Calc_type&lt;&gt;"Bulk"), "",
IF(ISBLANK(INDEX(data_final_bulk[Global ID], MATCH(output_table[[#This Row],[Member ID]], data_final_bulk[Member ID], 0))), "", INDEX(data_final_bulk[Global ID], MATCH(output_table[[#This Row],[Member ID]], data_final_bulk[Member ID], 0))))</f>
        <v/>
      </c>
      <c r="F83" s="16" t="str">
        <f>IF(output_table[[#This Row],[Member ID]]="", "", INDEX(calculations_table[Effective date], MATCH(output_table[[#This Row],[Member ID]], calculations_table[Member ID], 0)))</f>
        <v/>
      </c>
      <c r="G83" s="58" t="str">
        <f>IF(output_table[[#This Row],[Member ID]]="", "", INDEX(calculations_table[Payment type], MATCH(output_table[[#This Row],[Member ID]], calculations_table[Member ID], 0)))</f>
        <v/>
      </c>
      <c r="H83" s="145" t="str">
        <f>IF(output_table[[#This Row],[Member ID]]="", "", SUMIFS(calculations_table[Payment amount], calculations_table[Member ID], output_table[[#This Row],[Member ID]]))</f>
        <v/>
      </c>
      <c r="I83" s="58" t="str">
        <f>IF(output_table[[#This Row],[Member ID]]="", "",
IF(Calc_type="Bulk", SUMIFS(data_final_bulk[Error count], data_final_bulk[Member ID], output_table[[#This Row],[Member ID]]), Error_count))</f>
        <v/>
      </c>
      <c r="J83" s="145" t="str">
        <f>IF(OR(output_table[[#This Row],[Member ID]]="", output_table[[#This Row],[Input error count]]&gt;0), "", SUMIFS(calculations_table[Total interest due], calculations_table[Member ID], output_table[[#This Row],[Member ID]]))</f>
        <v/>
      </c>
      <c r="K83" s="149" t="str">
        <f>IF(OR(output_table[[#This Row],[Member ID]]="", output_table[[#This Row],[Input error count]]&gt;0), "", INDEX(calculations_table[Interest start date - Judgments], MATCH(output_table[[#This Row],[Member ID]], calculations_table[Member ID], 0)))</f>
        <v/>
      </c>
    </row>
    <row r="84" spans="1:11" x14ac:dyDescent="0.2">
      <c r="A84"/>
      <c r="D84" s="58" t="str">
        <f t="shared" si="0"/>
        <v/>
      </c>
      <c r="E84" s="58" t="str">
        <f>IF(OR(output_table[[#This Row],[Member ID]]="", Calc_type&lt;&gt;"Bulk"), "",
IF(ISBLANK(INDEX(data_final_bulk[Global ID], MATCH(output_table[[#This Row],[Member ID]], data_final_bulk[Member ID], 0))), "", INDEX(data_final_bulk[Global ID], MATCH(output_table[[#This Row],[Member ID]], data_final_bulk[Member ID], 0))))</f>
        <v/>
      </c>
      <c r="F84" s="16" t="str">
        <f>IF(output_table[[#This Row],[Member ID]]="", "", INDEX(calculations_table[Effective date], MATCH(output_table[[#This Row],[Member ID]], calculations_table[Member ID], 0)))</f>
        <v/>
      </c>
      <c r="G84" s="58" t="str">
        <f>IF(output_table[[#This Row],[Member ID]]="", "", INDEX(calculations_table[Payment type], MATCH(output_table[[#This Row],[Member ID]], calculations_table[Member ID], 0)))</f>
        <v/>
      </c>
      <c r="H84" s="145" t="str">
        <f>IF(output_table[[#This Row],[Member ID]]="", "", SUMIFS(calculations_table[Payment amount], calculations_table[Member ID], output_table[[#This Row],[Member ID]]))</f>
        <v/>
      </c>
      <c r="I84" s="58" t="str">
        <f>IF(output_table[[#This Row],[Member ID]]="", "",
IF(Calc_type="Bulk", SUMIFS(data_final_bulk[Error count], data_final_bulk[Member ID], output_table[[#This Row],[Member ID]]), Error_count))</f>
        <v/>
      </c>
      <c r="J84" s="145" t="str">
        <f>IF(OR(output_table[[#This Row],[Member ID]]="", output_table[[#This Row],[Input error count]]&gt;0), "", SUMIFS(calculations_table[Total interest due], calculations_table[Member ID], output_table[[#This Row],[Member ID]]))</f>
        <v/>
      </c>
      <c r="K84" s="149" t="str">
        <f>IF(OR(output_table[[#This Row],[Member ID]]="", output_table[[#This Row],[Input error count]]&gt;0), "", INDEX(calculations_table[Interest start date - Judgments], MATCH(output_table[[#This Row],[Member ID]], calculations_table[Member ID], 0)))</f>
        <v/>
      </c>
    </row>
    <row r="85" spans="1:11" x14ac:dyDescent="0.2">
      <c r="A85"/>
      <c r="D85" s="58" t="str">
        <f t="shared" si="0"/>
        <v/>
      </c>
      <c r="E85" s="58" t="str">
        <f>IF(OR(output_table[[#This Row],[Member ID]]="", Calc_type&lt;&gt;"Bulk"), "",
IF(ISBLANK(INDEX(data_final_bulk[Global ID], MATCH(output_table[[#This Row],[Member ID]], data_final_bulk[Member ID], 0))), "", INDEX(data_final_bulk[Global ID], MATCH(output_table[[#This Row],[Member ID]], data_final_bulk[Member ID], 0))))</f>
        <v/>
      </c>
      <c r="F85" s="16" t="str">
        <f>IF(output_table[[#This Row],[Member ID]]="", "", INDEX(calculations_table[Effective date], MATCH(output_table[[#This Row],[Member ID]], calculations_table[Member ID], 0)))</f>
        <v/>
      </c>
      <c r="G85" s="58" t="str">
        <f>IF(output_table[[#This Row],[Member ID]]="", "", INDEX(calculations_table[Payment type], MATCH(output_table[[#This Row],[Member ID]], calculations_table[Member ID], 0)))</f>
        <v/>
      </c>
      <c r="H85" s="145" t="str">
        <f>IF(output_table[[#This Row],[Member ID]]="", "", SUMIFS(calculations_table[Payment amount], calculations_table[Member ID], output_table[[#This Row],[Member ID]]))</f>
        <v/>
      </c>
      <c r="I85" s="58" t="str">
        <f>IF(output_table[[#This Row],[Member ID]]="", "",
IF(Calc_type="Bulk", SUMIFS(data_final_bulk[Error count], data_final_bulk[Member ID], output_table[[#This Row],[Member ID]]), Error_count))</f>
        <v/>
      </c>
      <c r="J85" s="145" t="str">
        <f>IF(OR(output_table[[#This Row],[Member ID]]="", output_table[[#This Row],[Input error count]]&gt;0), "", SUMIFS(calculations_table[Total interest due], calculations_table[Member ID], output_table[[#This Row],[Member ID]]))</f>
        <v/>
      </c>
      <c r="K85" s="149" t="str">
        <f>IF(OR(output_table[[#This Row],[Member ID]]="", output_table[[#This Row],[Input error count]]&gt;0), "", INDEX(calculations_table[Interest start date - Judgments], MATCH(output_table[[#This Row],[Member ID]], calculations_table[Member ID], 0)))</f>
        <v/>
      </c>
    </row>
    <row r="86" spans="1:11" x14ac:dyDescent="0.2">
      <c r="A86"/>
      <c r="D86" s="58" t="str">
        <f t="shared" si="0"/>
        <v/>
      </c>
      <c r="E86" s="58" t="str">
        <f>IF(OR(output_table[[#This Row],[Member ID]]="", Calc_type&lt;&gt;"Bulk"), "",
IF(ISBLANK(INDEX(data_final_bulk[Global ID], MATCH(output_table[[#This Row],[Member ID]], data_final_bulk[Member ID], 0))), "", INDEX(data_final_bulk[Global ID], MATCH(output_table[[#This Row],[Member ID]], data_final_bulk[Member ID], 0))))</f>
        <v/>
      </c>
      <c r="F86" s="16" t="str">
        <f>IF(output_table[[#This Row],[Member ID]]="", "", INDEX(calculations_table[Effective date], MATCH(output_table[[#This Row],[Member ID]], calculations_table[Member ID], 0)))</f>
        <v/>
      </c>
      <c r="G86" s="58" t="str">
        <f>IF(output_table[[#This Row],[Member ID]]="", "", INDEX(calculations_table[Payment type], MATCH(output_table[[#This Row],[Member ID]], calculations_table[Member ID], 0)))</f>
        <v/>
      </c>
      <c r="H86" s="145" t="str">
        <f>IF(output_table[[#This Row],[Member ID]]="", "", SUMIFS(calculations_table[Payment amount], calculations_table[Member ID], output_table[[#This Row],[Member ID]]))</f>
        <v/>
      </c>
      <c r="I86" s="58" t="str">
        <f>IF(output_table[[#This Row],[Member ID]]="", "",
IF(Calc_type="Bulk", SUMIFS(data_final_bulk[Error count], data_final_bulk[Member ID], output_table[[#This Row],[Member ID]]), Error_count))</f>
        <v/>
      </c>
      <c r="J86" s="145" t="str">
        <f>IF(OR(output_table[[#This Row],[Member ID]]="", output_table[[#This Row],[Input error count]]&gt;0), "", SUMIFS(calculations_table[Total interest due], calculations_table[Member ID], output_table[[#This Row],[Member ID]]))</f>
        <v/>
      </c>
      <c r="K86" s="149" t="str">
        <f>IF(OR(output_table[[#This Row],[Member ID]]="", output_table[[#This Row],[Input error count]]&gt;0), "", INDEX(calculations_table[Interest start date - Judgments], MATCH(output_table[[#This Row],[Member ID]], calculations_table[Member ID], 0)))</f>
        <v/>
      </c>
    </row>
    <row r="87" spans="1:11" x14ac:dyDescent="0.2">
      <c r="A87"/>
      <c r="D87" s="58" t="str">
        <f t="shared" ref="D87:D150" si="1">IF(A87="", "", A87)</f>
        <v/>
      </c>
      <c r="E87" s="58" t="str">
        <f>IF(OR(output_table[[#This Row],[Member ID]]="", Calc_type&lt;&gt;"Bulk"), "",
IF(ISBLANK(INDEX(data_final_bulk[Global ID], MATCH(output_table[[#This Row],[Member ID]], data_final_bulk[Member ID], 0))), "", INDEX(data_final_bulk[Global ID], MATCH(output_table[[#This Row],[Member ID]], data_final_bulk[Member ID], 0))))</f>
        <v/>
      </c>
      <c r="F87" s="16" t="str">
        <f>IF(output_table[[#This Row],[Member ID]]="", "", INDEX(calculations_table[Effective date], MATCH(output_table[[#This Row],[Member ID]], calculations_table[Member ID], 0)))</f>
        <v/>
      </c>
      <c r="G87" s="58" t="str">
        <f>IF(output_table[[#This Row],[Member ID]]="", "", INDEX(calculations_table[Payment type], MATCH(output_table[[#This Row],[Member ID]], calculations_table[Member ID], 0)))</f>
        <v/>
      </c>
      <c r="H87" s="145" t="str">
        <f>IF(output_table[[#This Row],[Member ID]]="", "", SUMIFS(calculations_table[Payment amount], calculations_table[Member ID], output_table[[#This Row],[Member ID]]))</f>
        <v/>
      </c>
      <c r="I87" s="58" t="str">
        <f>IF(output_table[[#This Row],[Member ID]]="", "",
IF(Calc_type="Bulk", SUMIFS(data_final_bulk[Error count], data_final_bulk[Member ID], output_table[[#This Row],[Member ID]]), Error_count))</f>
        <v/>
      </c>
      <c r="J87" s="145" t="str">
        <f>IF(OR(output_table[[#This Row],[Member ID]]="", output_table[[#This Row],[Input error count]]&gt;0), "", SUMIFS(calculations_table[Total interest due], calculations_table[Member ID], output_table[[#This Row],[Member ID]]))</f>
        <v/>
      </c>
      <c r="K87" s="149" t="str">
        <f>IF(OR(output_table[[#This Row],[Member ID]]="", output_table[[#This Row],[Input error count]]&gt;0), "", INDEX(calculations_table[Interest start date - Judgments], MATCH(output_table[[#This Row],[Member ID]], calculations_table[Member ID], 0)))</f>
        <v/>
      </c>
    </row>
    <row r="88" spans="1:11" x14ac:dyDescent="0.2">
      <c r="A88"/>
      <c r="D88" s="58" t="str">
        <f t="shared" si="1"/>
        <v/>
      </c>
      <c r="E88" s="58" t="str">
        <f>IF(OR(output_table[[#This Row],[Member ID]]="", Calc_type&lt;&gt;"Bulk"), "",
IF(ISBLANK(INDEX(data_final_bulk[Global ID], MATCH(output_table[[#This Row],[Member ID]], data_final_bulk[Member ID], 0))), "", INDEX(data_final_bulk[Global ID], MATCH(output_table[[#This Row],[Member ID]], data_final_bulk[Member ID], 0))))</f>
        <v/>
      </c>
      <c r="F88" s="16" t="str">
        <f>IF(output_table[[#This Row],[Member ID]]="", "", INDEX(calculations_table[Effective date], MATCH(output_table[[#This Row],[Member ID]], calculations_table[Member ID], 0)))</f>
        <v/>
      </c>
      <c r="G88" s="58" t="str">
        <f>IF(output_table[[#This Row],[Member ID]]="", "", INDEX(calculations_table[Payment type], MATCH(output_table[[#This Row],[Member ID]], calculations_table[Member ID], 0)))</f>
        <v/>
      </c>
      <c r="H88" s="145" t="str">
        <f>IF(output_table[[#This Row],[Member ID]]="", "", SUMIFS(calculations_table[Payment amount], calculations_table[Member ID], output_table[[#This Row],[Member ID]]))</f>
        <v/>
      </c>
      <c r="I88" s="58" t="str">
        <f>IF(output_table[[#This Row],[Member ID]]="", "",
IF(Calc_type="Bulk", SUMIFS(data_final_bulk[Error count], data_final_bulk[Member ID], output_table[[#This Row],[Member ID]]), Error_count))</f>
        <v/>
      </c>
      <c r="J88" s="145" t="str">
        <f>IF(OR(output_table[[#This Row],[Member ID]]="", output_table[[#This Row],[Input error count]]&gt;0), "", SUMIFS(calculations_table[Total interest due], calculations_table[Member ID], output_table[[#This Row],[Member ID]]))</f>
        <v/>
      </c>
      <c r="K88" s="149" t="str">
        <f>IF(OR(output_table[[#This Row],[Member ID]]="", output_table[[#This Row],[Input error count]]&gt;0), "", INDEX(calculations_table[Interest start date - Judgments], MATCH(output_table[[#This Row],[Member ID]], calculations_table[Member ID], 0)))</f>
        <v/>
      </c>
    </row>
    <row r="89" spans="1:11" x14ac:dyDescent="0.2">
      <c r="A89"/>
      <c r="D89" s="58" t="str">
        <f t="shared" si="1"/>
        <v/>
      </c>
      <c r="E89" s="58" t="str">
        <f>IF(OR(output_table[[#This Row],[Member ID]]="", Calc_type&lt;&gt;"Bulk"), "",
IF(ISBLANK(INDEX(data_final_bulk[Global ID], MATCH(output_table[[#This Row],[Member ID]], data_final_bulk[Member ID], 0))), "", INDEX(data_final_bulk[Global ID], MATCH(output_table[[#This Row],[Member ID]], data_final_bulk[Member ID], 0))))</f>
        <v/>
      </c>
      <c r="F89" s="16" t="str">
        <f>IF(output_table[[#This Row],[Member ID]]="", "", INDEX(calculations_table[Effective date], MATCH(output_table[[#This Row],[Member ID]], calculations_table[Member ID], 0)))</f>
        <v/>
      </c>
      <c r="G89" s="58" t="str">
        <f>IF(output_table[[#This Row],[Member ID]]="", "", INDEX(calculations_table[Payment type], MATCH(output_table[[#This Row],[Member ID]], calculations_table[Member ID], 0)))</f>
        <v/>
      </c>
      <c r="H89" s="145" t="str">
        <f>IF(output_table[[#This Row],[Member ID]]="", "", SUMIFS(calculations_table[Payment amount], calculations_table[Member ID], output_table[[#This Row],[Member ID]]))</f>
        <v/>
      </c>
      <c r="I89" s="58" t="str">
        <f>IF(output_table[[#This Row],[Member ID]]="", "",
IF(Calc_type="Bulk", SUMIFS(data_final_bulk[Error count], data_final_bulk[Member ID], output_table[[#This Row],[Member ID]]), Error_count))</f>
        <v/>
      </c>
      <c r="J89" s="145" t="str">
        <f>IF(OR(output_table[[#This Row],[Member ID]]="", output_table[[#This Row],[Input error count]]&gt;0), "", SUMIFS(calculations_table[Total interest due], calculations_table[Member ID], output_table[[#This Row],[Member ID]]))</f>
        <v/>
      </c>
      <c r="K89" s="149" t="str">
        <f>IF(OR(output_table[[#This Row],[Member ID]]="", output_table[[#This Row],[Input error count]]&gt;0), "", INDEX(calculations_table[Interest start date - Judgments], MATCH(output_table[[#This Row],[Member ID]], calculations_table[Member ID], 0)))</f>
        <v/>
      </c>
    </row>
    <row r="90" spans="1:11" x14ac:dyDescent="0.2">
      <c r="A90"/>
      <c r="D90" s="58" t="str">
        <f t="shared" si="1"/>
        <v/>
      </c>
      <c r="E90" s="58" t="str">
        <f>IF(OR(output_table[[#This Row],[Member ID]]="", Calc_type&lt;&gt;"Bulk"), "",
IF(ISBLANK(INDEX(data_final_bulk[Global ID], MATCH(output_table[[#This Row],[Member ID]], data_final_bulk[Member ID], 0))), "", INDEX(data_final_bulk[Global ID], MATCH(output_table[[#This Row],[Member ID]], data_final_bulk[Member ID], 0))))</f>
        <v/>
      </c>
      <c r="F90" s="16" t="str">
        <f>IF(output_table[[#This Row],[Member ID]]="", "", INDEX(calculations_table[Effective date], MATCH(output_table[[#This Row],[Member ID]], calculations_table[Member ID], 0)))</f>
        <v/>
      </c>
      <c r="G90" s="58" t="str">
        <f>IF(output_table[[#This Row],[Member ID]]="", "", INDEX(calculations_table[Payment type], MATCH(output_table[[#This Row],[Member ID]], calculations_table[Member ID], 0)))</f>
        <v/>
      </c>
      <c r="H90" s="145" t="str">
        <f>IF(output_table[[#This Row],[Member ID]]="", "", SUMIFS(calculations_table[Payment amount], calculations_table[Member ID], output_table[[#This Row],[Member ID]]))</f>
        <v/>
      </c>
      <c r="I90" s="58" t="str">
        <f>IF(output_table[[#This Row],[Member ID]]="", "",
IF(Calc_type="Bulk", SUMIFS(data_final_bulk[Error count], data_final_bulk[Member ID], output_table[[#This Row],[Member ID]]), Error_count))</f>
        <v/>
      </c>
      <c r="J90" s="145" t="str">
        <f>IF(OR(output_table[[#This Row],[Member ID]]="", output_table[[#This Row],[Input error count]]&gt;0), "", SUMIFS(calculations_table[Total interest due], calculations_table[Member ID], output_table[[#This Row],[Member ID]]))</f>
        <v/>
      </c>
      <c r="K90" s="149" t="str">
        <f>IF(OR(output_table[[#This Row],[Member ID]]="", output_table[[#This Row],[Input error count]]&gt;0), "", INDEX(calculations_table[Interest start date - Judgments], MATCH(output_table[[#This Row],[Member ID]], calculations_table[Member ID], 0)))</f>
        <v/>
      </c>
    </row>
    <row r="91" spans="1:11" x14ac:dyDescent="0.2">
      <c r="A91"/>
      <c r="D91" s="58" t="str">
        <f t="shared" si="1"/>
        <v/>
      </c>
      <c r="E91" s="58" t="str">
        <f>IF(OR(output_table[[#This Row],[Member ID]]="", Calc_type&lt;&gt;"Bulk"), "",
IF(ISBLANK(INDEX(data_final_bulk[Global ID], MATCH(output_table[[#This Row],[Member ID]], data_final_bulk[Member ID], 0))), "", INDEX(data_final_bulk[Global ID], MATCH(output_table[[#This Row],[Member ID]], data_final_bulk[Member ID], 0))))</f>
        <v/>
      </c>
      <c r="F91" s="16" t="str">
        <f>IF(output_table[[#This Row],[Member ID]]="", "", INDEX(calculations_table[Effective date], MATCH(output_table[[#This Row],[Member ID]], calculations_table[Member ID], 0)))</f>
        <v/>
      </c>
      <c r="G91" s="58" t="str">
        <f>IF(output_table[[#This Row],[Member ID]]="", "", INDEX(calculations_table[Payment type], MATCH(output_table[[#This Row],[Member ID]], calculations_table[Member ID], 0)))</f>
        <v/>
      </c>
      <c r="H91" s="145" t="str">
        <f>IF(output_table[[#This Row],[Member ID]]="", "", SUMIFS(calculations_table[Payment amount], calculations_table[Member ID], output_table[[#This Row],[Member ID]]))</f>
        <v/>
      </c>
      <c r="I91" s="58" t="str">
        <f>IF(output_table[[#This Row],[Member ID]]="", "",
IF(Calc_type="Bulk", SUMIFS(data_final_bulk[Error count], data_final_bulk[Member ID], output_table[[#This Row],[Member ID]]), Error_count))</f>
        <v/>
      </c>
      <c r="J91" s="145" t="str">
        <f>IF(OR(output_table[[#This Row],[Member ID]]="", output_table[[#This Row],[Input error count]]&gt;0), "", SUMIFS(calculations_table[Total interest due], calculations_table[Member ID], output_table[[#This Row],[Member ID]]))</f>
        <v/>
      </c>
      <c r="K91" s="149" t="str">
        <f>IF(OR(output_table[[#This Row],[Member ID]]="", output_table[[#This Row],[Input error count]]&gt;0), "", INDEX(calculations_table[Interest start date - Judgments], MATCH(output_table[[#This Row],[Member ID]], calculations_table[Member ID], 0)))</f>
        <v/>
      </c>
    </row>
    <row r="92" spans="1:11" x14ac:dyDescent="0.2">
      <c r="A92"/>
      <c r="D92" s="58" t="str">
        <f t="shared" si="1"/>
        <v/>
      </c>
      <c r="E92" s="58" t="str">
        <f>IF(OR(output_table[[#This Row],[Member ID]]="", Calc_type&lt;&gt;"Bulk"), "",
IF(ISBLANK(INDEX(data_final_bulk[Global ID], MATCH(output_table[[#This Row],[Member ID]], data_final_bulk[Member ID], 0))), "", INDEX(data_final_bulk[Global ID], MATCH(output_table[[#This Row],[Member ID]], data_final_bulk[Member ID], 0))))</f>
        <v/>
      </c>
      <c r="F92" s="16" t="str">
        <f>IF(output_table[[#This Row],[Member ID]]="", "", INDEX(calculations_table[Effective date], MATCH(output_table[[#This Row],[Member ID]], calculations_table[Member ID], 0)))</f>
        <v/>
      </c>
      <c r="G92" s="58" t="str">
        <f>IF(output_table[[#This Row],[Member ID]]="", "", INDEX(calculations_table[Payment type], MATCH(output_table[[#This Row],[Member ID]], calculations_table[Member ID], 0)))</f>
        <v/>
      </c>
      <c r="H92" s="145" t="str">
        <f>IF(output_table[[#This Row],[Member ID]]="", "", SUMIFS(calculations_table[Payment amount], calculations_table[Member ID], output_table[[#This Row],[Member ID]]))</f>
        <v/>
      </c>
      <c r="I92" s="58" t="str">
        <f>IF(output_table[[#This Row],[Member ID]]="", "",
IF(Calc_type="Bulk", SUMIFS(data_final_bulk[Error count], data_final_bulk[Member ID], output_table[[#This Row],[Member ID]]), Error_count))</f>
        <v/>
      </c>
      <c r="J92" s="145" t="str">
        <f>IF(OR(output_table[[#This Row],[Member ID]]="", output_table[[#This Row],[Input error count]]&gt;0), "", SUMIFS(calculations_table[Total interest due], calculations_table[Member ID], output_table[[#This Row],[Member ID]]))</f>
        <v/>
      </c>
      <c r="K92" s="149" t="str">
        <f>IF(OR(output_table[[#This Row],[Member ID]]="", output_table[[#This Row],[Input error count]]&gt;0), "", INDEX(calculations_table[Interest start date - Judgments], MATCH(output_table[[#This Row],[Member ID]], calculations_table[Member ID], 0)))</f>
        <v/>
      </c>
    </row>
    <row r="93" spans="1:11" x14ac:dyDescent="0.2">
      <c r="A93"/>
      <c r="D93" s="58" t="str">
        <f t="shared" si="1"/>
        <v/>
      </c>
      <c r="E93" s="58" t="str">
        <f>IF(OR(output_table[[#This Row],[Member ID]]="", Calc_type&lt;&gt;"Bulk"), "",
IF(ISBLANK(INDEX(data_final_bulk[Global ID], MATCH(output_table[[#This Row],[Member ID]], data_final_bulk[Member ID], 0))), "", INDEX(data_final_bulk[Global ID], MATCH(output_table[[#This Row],[Member ID]], data_final_bulk[Member ID], 0))))</f>
        <v/>
      </c>
      <c r="F93" s="16" t="str">
        <f>IF(output_table[[#This Row],[Member ID]]="", "", INDEX(calculations_table[Effective date], MATCH(output_table[[#This Row],[Member ID]], calculations_table[Member ID], 0)))</f>
        <v/>
      </c>
      <c r="G93" s="58" t="str">
        <f>IF(output_table[[#This Row],[Member ID]]="", "", INDEX(calculations_table[Payment type], MATCH(output_table[[#This Row],[Member ID]], calculations_table[Member ID], 0)))</f>
        <v/>
      </c>
      <c r="H93" s="145" t="str">
        <f>IF(output_table[[#This Row],[Member ID]]="", "", SUMIFS(calculations_table[Payment amount], calculations_table[Member ID], output_table[[#This Row],[Member ID]]))</f>
        <v/>
      </c>
      <c r="I93" s="58" t="str">
        <f>IF(output_table[[#This Row],[Member ID]]="", "",
IF(Calc_type="Bulk", SUMIFS(data_final_bulk[Error count], data_final_bulk[Member ID], output_table[[#This Row],[Member ID]]), Error_count))</f>
        <v/>
      </c>
      <c r="J93" s="145" t="str">
        <f>IF(OR(output_table[[#This Row],[Member ID]]="", output_table[[#This Row],[Input error count]]&gt;0), "", SUMIFS(calculations_table[Total interest due], calculations_table[Member ID], output_table[[#This Row],[Member ID]]))</f>
        <v/>
      </c>
      <c r="K93" s="149" t="str">
        <f>IF(OR(output_table[[#This Row],[Member ID]]="", output_table[[#This Row],[Input error count]]&gt;0), "", INDEX(calculations_table[Interest start date - Judgments], MATCH(output_table[[#This Row],[Member ID]], calculations_table[Member ID], 0)))</f>
        <v/>
      </c>
    </row>
    <row r="94" spans="1:11" x14ac:dyDescent="0.2">
      <c r="A94"/>
      <c r="D94" s="58" t="str">
        <f t="shared" si="1"/>
        <v/>
      </c>
      <c r="E94" s="58" t="str">
        <f>IF(OR(output_table[[#This Row],[Member ID]]="", Calc_type&lt;&gt;"Bulk"), "",
IF(ISBLANK(INDEX(data_final_bulk[Global ID], MATCH(output_table[[#This Row],[Member ID]], data_final_bulk[Member ID], 0))), "", INDEX(data_final_bulk[Global ID], MATCH(output_table[[#This Row],[Member ID]], data_final_bulk[Member ID], 0))))</f>
        <v/>
      </c>
      <c r="F94" s="16" t="str">
        <f>IF(output_table[[#This Row],[Member ID]]="", "", INDEX(calculations_table[Effective date], MATCH(output_table[[#This Row],[Member ID]], calculations_table[Member ID], 0)))</f>
        <v/>
      </c>
      <c r="G94" s="58" t="str">
        <f>IF(output_table[[#This Row],[Member ID]]="", "", INDEX(calculations_table[Payment type], MATCH(output_table[[#This Row],[Member ID]], calculations_table[Member ID], 0)))</f>
        <v/>
      </c>
      <c r="H94" s="145" t="str">
        <f>IF(output_table[[#This Row],[Member ID]]="", "", SUMIFS(calculations_table[Payment amount], calculations_table[Member ID], output_table[[#This Row],[Member ID]]))</f>
        <v/>
      </c>
      <c r="I94" s="58" t="str">
        <f>IF(output_table[[#This Row],[Member ID]]="", "",
IF(Calc_type="Bulk", SUMIFS(data_final_bulk[Error count], data_final_bulk[Member ID], output_table[[#This Row],[Member ID]]), Error_count))</f>
        <v/>
      </c>
      <c r="J94" s="145" t="str">
        <f>IF(OR(output_table[[#This Row],[Member ID]]="", output_table[[#This Row],[Input error count]]&gt;0), "", SUMIFS(calculations_table[Total interest due], calculations_table[Member ID], output_table[[#This Row],[Member ID]]))</f>
        <v/>
      </c>
      <c r="K94" s="149" t="str">
        <f>IF(OR(output_table[[#This Row],[Member ID]]="", output_table[[#This Row],[Input error count]]&gt;0), "", INDEX(calculations_table[Interest start date - Judgments], MATCH(output_table[[#This Row],[Member ID]], calculations_table[Member ID], 0)))</f>
        <v/>
      </c>
    </row>
    <row r="95" spans="1:11" x14ac:dyDescent="0.2">
      <c r="A95"/>
      <c r="D95" s="58" t="str">
        <f t="shared" si="1"/>
        <v/>
      </c>
      <c r="E95" s="58" t="str">
        <f>IF(OR(output_table[[#This Row],[Member ID]]="", Calc_type&lt;&gt;"Bulk"), "",
IF(ISBLANK(INDEX(data_final_bulk[Global ID], MATCH(output_table[[#This Row],[Member ID]], data_final_bulk[Member ID], 0))), "", INDEX(data_final_bulk[Global ID], MATCH(output_table[[#This Row],[Member ID]], data_final_bulk[Member ID], 0))))</f>
        <v/>
      </c>
      <c r="F95" s="16" t="str">
        <f>IF(output_table[[#This Row],[Member ID]]="", "", INDEX(calculations_table[Effective date], MATCH(output_table[[#This Row],[Member ID]], calculations_table[Member ID], 0)))</f>
        <v/>
      </c>
      <c r="G95" s="58" t="str">
        <f>IF(output_table[[#This Row],[Member ID]]="", "", INDEX(calculations_table[Payment type], MATCH(output_table[[#This Row],[Member ID]], calculations_table[Member ID], 0)))</f>
        <v/>
      </c>
      <c r="H95" s="145" t="str">
        <f>IF(output_table[[#This Row],[Member ID]]="", "", SUMIFS(calculations_table[Payment amount], calculations_table[Member ID], output_table[[#This Row],[Member ID]]))</f>
        <v/>
      </c>
      <c r="I95" s="58" t="str">
        <f>IF(output_table[[#This Row],[Member ID]]="", "",
IF(Calc_type="Bulk", SUMIFS(data_final_bulk[Error count], data_final_bulk[Member ID], output_table[[#This Row],[Member ID]]), Error_count))</f>
        <v/>
      </c>
      <c r="J95" s="145" t="str">
        <f>IF(OR(output_table[[#This Row],[Member ID]]="", output_table[[#This Row],[Input error count]]&gt;0), "", SUMIFS(calculations_table[Total interest due], calculations_table[Member ID], output_table[[#This Row],[Member ID]]))</f>
        <v/>
      </c>
      <c r="K95" s="149" t="str">
        <f>IF(OR(output_table[[#This Row],[Member ID]]="", output_table[[#This Row],[Input error count]]&gt;0), "", INDEX(calculations_table[Interest start date - Judgments], MATCH(output_table[[#This Row],[Member ID]], calculations_table[Member ID], 0)))</f>
        <v/>
      </c>
    </row>
    <row r="96" spans="1:11" x14ac:dyDescent="0.2">
      <c r="A96"/>
      <c r="D96" s="58" t="str">
        <f t="shared" si="1"/>
        <v/>
      </c>
      <c r="E96" s="58" t="str">
        <f>IF(OR(output_table[[#This Row],[Member ID]]="", Calc_type&lt;&gt;"Bulk"), "",
IF(ISBLANK(INDEX(data_final_bulk[Global ID], MATCH(output_table[[#This Row],[Member ID]], data_final_bulk[Member ID], 0))), "", INDEX(data_final_bulk[Global ID], MATCH(output_table[[#This Row],[Member ID]], data_final_bulk[Member ID], 0))))</f>
        <v/>
      </c>
      <c r="F96" s="16" t="str">
        <f>IF(output_table[[#This Row],[Member ID]]="", "", INDEX(calculations_table[Effective date], MATCH(output_table[[#This Row],[Member ID]], calculations_table[Member ID], 0)))</f>
        <v/>
      </c>
      <c r="G96" s="58" t="str">
        <f>IF(output_table[[#This Row],[Member ID]]="", "", INDEX(calculations_table[Payment type], MATCH(output_table[[#This Row],[Member ID]], calculations_table[Member ID], 0)))</f>
        <v/>
      </c>
      <c r="H96" s="145" t="str">
        <f>IF(output_table[[#This Row],[Member ID]]="", "", SUMIFS(calculations_table[Payment amount], calculations_table[Member ID], output_table[[#This Row],[Member ID]]))</f>
        <v/>
      </c>
      <c r="I96" s="58" t="str">
        <f>IF(output_table[[#This Row],[Member ID]]="", "",
IF(Calc_type="Bulk", SUMIFS(data_final_bulk[Error count], data_final_bulk[Member ID], output_table[[#This Row],[Member ID]]), Error_count))</f>
        <v/>
      </c>
      <c r="J96" s="145" t="str">
        <f>IF(OR(output_table[[#This Row],[Member ID]]="", output_table[[#This Row],[Input error count]]&gt;0), "", SUMIFS(calculations_table[Total interest due], calculations_table[Member ID], output_table[[#This Row],[Member ID]]))</f>
        <v/>
      </c>
      <c r="K96" s="149" t="str">
        <f>IF(OR(output_table[[#This Row],[Member ID]]="", output_table[[#This Row],[Input error count]]&gt;0), "", INDEX(calculations_table[Interest start date - Judgments], MATCH(output_table[[#This Row],[Member ID]], calculations_table[Member ID], 0)))</f>
        <v/>
      </c>
    </row>
    <row r="97" spans="1:11" x14ac:dyDescent="0.2">
      <c r="A97"/>
      <c r="D97" s="58" t="str">
        <f t="shared" si="1"/>
        <v/>
      </c>
      <c r="E97" s="58" t="str">
        <f>IF(OR(output_table[[#This Row],[Member ID]]="", Calc_type&lt;&gt;"Bulk"), "",
IF(ISBLANK(INDEX(data_final_bulk[Global ID], MATCH(output_table[[#This Row],[Member ID]], data_final_bulk[Member ID], 0))), "", INDEX(data_final_bulk[Global ID], MATCH(output_table[[#This Row],[Member ID]], data_final_bulk[Member ID], 0))))</f>
        <v/>
      </c>
      <c r="F97" s="16" t="str">
        <f>IF(output_table[[#This Row],[Member ID]]="", "", INDEX(calculations_table[Effective date], MATCH(output_table[[#This Row],[Member ID]], calculations_table[Member ID], 0)))</f>
        <v/>
      </c>
      <c r="G97" s="58" t="str">
        <f>IF(output_table[[#This Row],[Member ID]]="", "", INDEX(calculations_table[Payment type], MATCH(output_table[[#This Row],[Member ID]], calculations_table[Member ID], 0)))</f>
        <v/>
      </c>
      <c r="H97" s="145" t="str">
        <f>IF(output_table[[#This Row],[Member ID]]="", "", SUMIFS(calculations_table[Payment amount], calculations_table[Member ID], output_table[[#This Row],[Member ID]]))</f>
        <v/>
      </c>
      <c r="I97" s="58" t="str">
        <f>IF(output_table[[#This Row],[Member ID]]="", "",
IF(Calc_type="Bulk", SUMIFS(data_final_bulk[Error count], data_final_bulk[Member ID], output_table[[#This Row],[Member ID]]), Error_count))</f>
        <v/>
      </c>
      <c r="J97" s="145" t="str">
        <f>IF(OR(output_table[[#This Row],[Member ID]]="", output_table[[#This Row],[Input error count]]&gt;0), "", SUMIFS(calculations_table[Total interest due], calculations_table[Member ID], output_table[[#This Row],[Member ID]]))</f>
        <v/>
      </c>
      <c r="K97" s="149" t="str">
        <f>IF(OR(output_table[[#This Row],[Member ID]]="", output_table[[#This Row],[Input error count]]&gt;0), "", INDEX(calculations_table[Interest start date - Judgments], MATCH(output_table[[#This Row],[Member ID]], calculations_table[Member ID], 0)))</f>
        <v/>
      </c>
    </row>
    <row r="98" spans="1:11" x14ac:dyDescent="0.2">
      <c r="A98"/>
      <c r="D98" s="58" t="str">
        <f t="shared" si="1"/>
        <v/>
      </c>
      <c r="E98" s="58" t="str">
        <f>IF(OR(output_table[[#This Row],[Member ID]]="", Calc_type&lt;&gt;"Bulk"), "",
IF(ISBLANK(INDEX(data_final_bulk[Global ID], MATCH(output_table[[#This Row],[Member ID]], data_final_bulk[Member ID], 0))), "", INDEX(data_final_bulk[Global ID], MATCH(output_table[[#This Row],[Member ID]], data_final_bulk[Member ID], 0))))</f>
        <v/>
      </c>
      <c r="F98" s="16" t="str">
        <f>IF(output_table[[#This Row],[Member ID]]="", "", INDEX(calculations_table[Effective date], MATCH(output_table[[#This Row],[Member ID]], calculations_table[Member ID], 0)))</f>
        <v/>
      </c>
      <c r="G98" s="58" t="str">
        <f>IF(output_table[[#This Row],[Member ID]]="", "", INDEX(calculations_table[Payment type], MATCH(output_table[[#This Row],[Member ID]], calculations_table[Member ID], 0)))</f>
        <v/>
      </c>
      <c r="H98" s="145" t="str">
        <f>IF(output_table[[#This Row],[Member ID]]="", "", SUMIFS(calculations_table[Payment amount], calculations_table[Member ID], output_table[[#This Row],[Member ID]]))</f>
        <v/>
      </c>
      <c r="I98" s="58" t="str">
        <f>IF(output_table[[#This Row],[Member ID]]="", "",
IF(Calc_type="Bulk", SUMIFS(data_final_bulk[Error count], data_final_bulk[Member ID], output_table[[#This Row],[Member ID]]), Error_count))</f>
        <v/>
      </c>
      <c r="J98" s="145" t="str">
        <f>IF(OR(output_table[[#This Row],[Member ID]]="", output_table[[#This Row],[Input error count]]&gt;0), "", SUMIFS(calculations_table[Total interest due], calculations_table[Member ID], output_table[[#This Row],[Member ID]]))</f>
        <v/>
      </c>
      <c r="K98" s="149" t="str">
        <f>IF(OR(output_table[[#This Row],[Member ID]]="", output_table[[#This Row],[Input error count]]&gt;0), "", INDEX(calculations_table[Interest start date - Judgments], MATCH(output_table[[#This Row],[Member ID]], calculations_table[Member ID], 0)))</f>
        <v/>
      </c>
    </row>
    <row r="99" spans="1:11" x14ac:dyDescent="0.2">
      <c r="A99"/>
      <c r="D99" s="58" t="str">
        <f t="shared" si="1"/>
        <v/>
      </c>
      <c r="E99" s="58" t="str">
        <f>IF(OR(output_table[[#This Row],[Member ID]]="", Calc_type&lt;&gt;"Bulk"), "",
IF(ISBLANK(INDEX(data_final_bulk[Global ID], MATCH(output_table[[#This Row],[Member ID]], data_final_bulk[Member ID], 0))), "", INDEX(data_final_bulk[Global ID], MATCH(output_table[[#This Row],[Member ID]], data_final_bulk[Member ID], 0))))</f>
        <v/>
      </c>
      <c r="F99" s="16" t="str">
        <f>IF(output_table[[#This Row],[Member ID]]="", "", INDEX(calculations_table[Effective date], MATCH(output_table[[#This Row],[Member ID]], calculations_table[Member ID], 0)))</f>
        <v/>
      </c>
      <c r="G99" s="58" t="str">
        <f>IF(output_table[[#This Row],[Member ID]]="", "", INDEX(calculations_table[Payment type], MATCH(output_table[[#This Row],[Member ID]], calculations_table[Member ID], 0)))</f>
        <v/>
      </c>
      <c r="H99" s="145" t="str">
        <f>IF(output_table[[#This Row],[Member ID]]="", "", SUMIFS(calculations_table[Payment amount], calculations_table[Member ID], output_table[[#This Row],[Member ID]]))</f>
        <v/>
      </c>
      <c r="I99" s="58" t="str">
        <f>IF(output_table[[#This Row],[Member ID]]="", "",
IF(Calc_type="Bulk", SUMIFS(data_final_bulk[Error count], data_final_bulk[Member ID], output_table[[#This Row],[Member ID]]), Error_count))</f>
        <v/>
      </c>
      <c r="J99" s="145" t="str">
        <f>IF(OR(output_table[[#This Row],[Member ID]]="", output_table[[#This Row],[Input error count]]&gt;0), "", SUMIFS(calculations_table[Total interest due], calculations_table[Member ID], output_table[[#This Row],[Member ID]]))</f>
        <v/>
      </c>
      <c r="K99" s="149" t="str">
        <f>IF(OR(output_table[[#This Row],[Member ID]]="", output_table[[#This Row],[Input error count]]&gt;0), "", INDEX(calculations_table[Interest start date - Judgments], MATCH(output_table[[#This Row],[Member ID]], calculations_table[Member ID], 0)))</f>
        <v/>
      </c>
    </row>
    <row r="100" spans="1:11" x14ac:dyDescent="0.2">
      <c r="A100"/>
      <c r="D100" s="58" t="str">
        <f t="shared" si="1"/>
        <v/>
      </c>
      <c r="E100" s="58" t="str">
        <f>IF(OR(output_table[[#This Row],[Member ID]]="", Calc_type&lt;&gt;"Bulk"), "",
IF(ISBLANK(INDEX(data_final_bulk[Global ID], MATCH(output_table[[#This Row],[Member ID]], data_final_bulk[Member ID], 0))), "", INDEX(data_final_bulk[Global ID], MATCH(output_table[[#This Row],[Member ID]], data_final_bulk[Member ID], 0))))</f>
        <v/>
      </c>
      <c r="F100" s="16" t="str">
        <f>IF(output_table[[#This Row],[Member ID]]="", "", INDEX(calculations_table[Effective date], MATCH(output_table[[#This Row],[Member ID]], calculations_table[Member ID], 0)))</f>
        <v/>
      </c>
      <c r="G100" s="58" t="str">
        <f>IF(output_table[[#This Row],[Member ID]]="", "", INDEX(calculations_table[Payment type], MATCH(output_table[[#This Row],[Member ID]], calculations_table[Member ID], 0)))</f>
        <v/>
      </c>
      <c r="H100" s="145" t="str">
        <f>IF(output_table[[#This Row],[Member ID]]="", "", SUMIFS(calculations_table[Payment amount], calculations_table[Member ID], output_table[[#This Row],[Member ID]]))</f>
        <v/>
      </c>
      <c r="I100" s="58" t="str">
        <f>IF(output_table[[#This Row],[Member ID]]="", "",
IF(Calc_type="Bulk", SUMIFS(data_final_bulk[Error count], data_final_bulk[Member ID], output_table[[#This Row],[Member ID]]), Error_count))</f>
        <v/>
      </c>
      <c r="J100" s="145" t="str">
        <f>IF(OR(output_table[[#This Row],[Member ID]]="", output_table[[#This Row],[Input error count]]&gt;0), "", SUMIFS(calculations_table[Total interest due], calculations_table[Member ID], output_table[[#This Row],[Member ID]]))</f>
        <v/>
      </c>
      <c r="K100" s="149" t="str">
        <f>IF(OR(output_table[[#This Row],[Member ID]]="", output_table[[#This Row],[Input error count]]&gt;0), "", INDEX(calculations_table[Interest start date - Judgments], MATCH(output_table[[#This Row],[Member ID]], calculations_table[Member ID], 0)))</f>
        <v/>
      </c>
    </row>
    <row r="101" spans="1:11" x14ac:dyDescent="0.2">
      <c r="A101"/>
      <c r="D101" s="58" t="str">
        <f t="shared" si="1"/>
        <v/>
      </c>
      <c r="E101" s="58" t="str">
        <f>IF(OR(output_table[[#This Row],[Member ID]]="", Calc_type&lt;&gt;"Bulk"), "",
IF(ISBLANK(INDEX(data_final_bulk[Global ID], MATCH(output_table[[#This Row],[Member ID]], data_final_bulk[Member ID], 0))), "", INDEX(data_final_bulk[Global ID], MATCH(output_table[[#This Row],[Member ID]], data_final_bulk[Member ID], 0))))</f>
        <v/>
      </c>
      <c r="F101" s="16" t="str">
        <f>IF(output_table[[#This Row],[Member ID]]="", "", INDEX(calculations_table[Effective date], MATCH(output_table[[#This Row],[Member ID]], calculations_table[Member ID], 0)))</f>
        <v/>
      </c>
      <c r="G101" s="58" t="str">
        <f>IF(output_table[[#This Row],[Member ID]]="", "", INDEX(calculations_table[Payment type], MATCH(output_table[[#This Row],[Member ID]], calculations_table[Member ID], 0)))</f>
        <v/>
      </c>
      <c r="H101" s="145" t="str">
        <f>IF(output_table[[#This Row],[Member ID]]="", "", SUMIFS(calculations_table[Payment amount], calculations_table[Member ID], output_table[[#This Row],[Member ID]]))</f>
        <v/>
      </c>
      <c r="I101" s="58" t="str">
        <f>IF(output_table[[#This Row],[Member ID]]="", "",
IF(Calc_type="Bulk", SUMIFS(data_final_bulk[Error count], data_final_bulk[Member ID], output_table[[#This Row],[Member ID]]), Error_count))</f>
        <v/>
      </c>
      <c r="J101" s="145" t="str">
        <f>IF(OR(output_table[[#This Row],[Member ID]]="", output_table[[#This Row],[Input error count]]&gt;0), "", SUMIFS(calculations_table[Total interest due], calculations_table[Member ID], output_table[[#This Row],[Member ID]]))</f>
        <v/>
      </c>
      <c r="K101" s="149" t="str">
        <f>IF(OR(output_table[[#This Row],[Member ID]]="", output_table[[#This Row],[Input error count]]&gt;0), "", INDEX(calculations_table[Interest start date - Judgments], MATCH(output_table[[#This Row],[Member ID]], calculations_table[Member ID], 0)))</f>
        <v/>
      </c>
    </row>
    <row r="102" spans="1:11" x14ac:dyDescent="0.2">
      <c r="A102"/>
      <c r="D102" s="58" t="str">
        <f t="shared" si="1"/>
        <v/>
      </c>
      <c r="E102" s="58" t="str">
        <f>IF(OR(output_table[[#This Row],[Member ID]]="", Calc_type&lt;&gt;"Bulk"), "",
IF(ISBLANK(INDEX(data_final_bulk[Global ID], MATCH(output_table[[#This Row],[Member ID]], data_final_bulk[Member ID], 0))), "", INDEX(data_final_bulk[Global ID], MATCH(output_table[[#This Row],[Member ID]], data_final_bulk[Member ID], 0))))</f>
        <v/>
      </c>
      <c r="F102" s="16" t="str">
        <f>IF(output_table[[#This Row],[Member ID]]="", "", INDEX(calculations_table[Effective date], MATCH(output_table[[#This Row],[Member ID]], calculations_table[Member ID], 0)))</f>
        <v/>
      </c>
      <c r="G102" s="58" t="str">
        <f>IF(output_table[[#This Row],[Member ID]]="", "", INDEX(calculations_table[Payment type], MATCH(output_table[[#This Row],[Member ID]], calculations_table[Member ID], 0)))</f>
        <v/>
      </c>
      <c r="H102" s="145" t="str">
        <f>IF(output_table[[#This Row],[Member ID]]="", "", SUMIFS(calculations_table[Payment amount], calculations_table[Member ID], output_table[[#This Row],[Member ID]]))</f>
        <v/>
      </c>
      <c r="I102" s="58" t="str">
        <f>IF(output_table[[#This Row],[Member ID]]="", "",
IF(Calc_type="Bulk", SUMIFS(data_final_bulk[Error count], data_final_bulk[Member ID], output_table[[#This Row],[Member ID]]), Error_count))</f>
        <v/>
      </c>
      <c r="J102" s="145" t="str">
        <f>IF(OR(output_table[[#This Row],[Member ID]]="", output_table[[#This Row],[Input error count]]&gt;0), "", SUMIFS(calculations_table[Total interest due], calculations_table[Member ID], output_table[[#This Row],[Member ID]]))</f>
        <v/>
      </c>
      <c r="K102" s="149" t="str">
        <f>IF(OR(output_table[[#This Row],[Member ID]]="", output_table[[#This Row],[Input error count]]&gt;0), "", INDEX(calculations_table[Interest start date - Judgments], MATCH(output_table[[#This Row],[Member ID]], calculations_table[Member ID], 0)))</f>
        <v/>
      </c>
    </row>
    <row r="103" spans="1:11" x14ac:dyDescent="0.2">
      <c r="A103"/>
      <c r="D103" s="58" t="str">
        <f t="shared" si="1"/>
        <v/>
      </c>
      <c r="E103" s="58" t="str">
        <f>IF(OR(output_table[[#This Row],[Member ID]]="", Calc_type&lt;&gt;"Bulk"), "",
IF(ISBLANK(INDEX(data_final_bulk[Global ID], MATCH(output_table[[#This Row],[Member ID]], data_final_bulk[Member ID], 0))), "", INDEX(data_final_bulk[Global ID], MATCH(output_table[[#This Row],[Member ID]], data_final_bulk[Member ID], 0))))</f>
        <v/>
      </c>
      <c r="F103" s="16" t="str">
        <f>IF(output_table[[#This Row],[Member ID]]="", "", INDEX(calculations_table[Effective date], MATCH(output_table[[#This Row],[Member ID]], calculations_table[Member ID], 0)))</f>
        <v/>
      </c>
      <c r="G103" s="58" t="str">
        <f>IF(output_table[[#This Row],[Member ID]]="", "", INDEX(calculations_table[Payment type], MATCH(output_table[[#This Row],[Member ID]], calculations_table[Member ID], 0)))</f>
        <v/>
      </c>
      <c r="H103" s="145" t="str">
        <f>IF(output_table[[#This Row],[Member ID]]="", "", SUMIFS(calculations_table[Payment amount], calculations_table[Member ID], output_table[[#This Row],[Member ID]]))</f>
        <v/>
      </c>
      <c r="I103" s="58" t="str">
        <f>IF(output_table[[#This Row],[Member ID]]="", "",
IF(Calc_type="Bulk", SUMIFS(data_final_bulk[Error count], data_final_bulk[Member ID], output_table[[#This Row],[Member ID]]), Error_count))</f>
        <v/>
      </c>
      <c r="J103" s="145" t="str">
        <f>IF(OR(output_table[[#This Row],[Member ID]]="", output_table[[#This Row],[Input error count]]&gt;0), "", SUMIFS(calculations_table[Total interest due], calculations_table[Member ID], output_table[[#This Row],[Member ID]]))</f>
        <v/>
      </c>
      <c r="K103" s="149" t="str">
        <f>IF(OR(output_table[[#This Row],[Member ID]]="", output_table[[#This Row],[Input error count]]&gt;0), "", INDEX(calculations_table[Interest start date - Judgments], MATCH(output_table[[#This Row],[Member ID]], calculations_table[Member ID], 0)))</f>
        <v/>
      </c>
    </row>
    <row r="104" spans="1:11" x14ac:dyDescent="0.2">
      <c r="A104"/>
      <c r="D104" s="58" t="str">
        <f t="shared" si="1"/>
        <v/>
      </c>
      <c r="E104" s="58" t="str">
        <f>IF(OR(output_table[[#This Row],[Member ID]]="", Calc_type&lt;&gt;"Bulk"), "",
IF(ISBLANK(INDEX(data_final_bulk[Global ID], MATCH(output_table[[#This Row],[Member ID]], data_final_bulk[Member ID], 0))), "", INDEX(data_final_bulk[Global ID], MATCH(output_table[[#This Row],[Member ID]], data_final_bulk[Member ID], 0))))</f>
        <v/>
      </c>
      <c r="F104" s="16" t="str">
        <f>IF(output_table[[#This Row],[Member ID]]="", "", INDEX(calculations_table[Effective date], MATCH(output_table[[#This Row],[Member ID]], calculations_table[Member ID], 0)))</f>
        <v/>
      </c>
      <c r="G104" s="58" t="str">
        <f>IF(output_table[[#This Row],[Member ID]]="", "", INDEX(calculations_table[Payment type], MATCH(output_table[[#This Row],[Member ID]], calculations_table[Member ID], 0)))</f>
        <v/>
      </c>
      <c r="H104" s="145" t="str">
        <f>IF(output_table[[#This Row],[Member ID]]="", "", SUMIFS(calculations_table[Payment amount], calculations_table[Member ID], output_table[[#This Row],[Member ID]]))</f>
        <v/>
      </c>
      <c r="I104" s="58" t="str">
        <f>IF(output_table[[#This Row],[Member ID]]="", "",
IF(Calc_type="Bulk", SUMIFS(data_final_bulk[Error count], data_final_bulk[Member ID], output_table[[#This Row],[Member ID]]), Error_count))</f>
        <v/>
      </c>
      <c r="J104" s="145" t="str">
        <f>IF(OR(output_table[[#This Row],[Member ID]]="", output_table[[#This Row],[Input error count]]&gt;0), "", SUMIFS(calculations_table[Total interest due], calculations_table[Member ID], output_table[[#This Row],[Member ID]]))</f>
        <v/>
      </c>
      <c r="K104" s="149" t="str">
        <f>IF(OR(output_table[[#This Row],[Member ID]]="", output_table[[#This Row],[Input error count]]&gt;0), "", INDEX(calculations_table[Interest start date - Judgments], MATCH(output_table[[#This Row],[Member ID]], calculations_table[Member ID], 0)))</f>
        <v/>
      </c>
    </row>
    <row r="105" spans="1:11" x14ac:dyDescent="0.2">
      <c r="A105"/>
      <c r="D105" s="58" t="str">
        <f t="shared" si="1"/>
        <v/>
      </c>
      <c r="E105" s="58" t="str">
        <f>IF(OR(output_table[[#This Row],[Member ID]]="", Calc_type&lt;&gt;"Bulk"), "",
IF(ISBLANK(INDEX(data_final_bulk[Global ID], MATCH(output_table[[#This Row],[Member ID]], data_final_bulk[Member ID], 0))), "", INDEX(data_final_bulk[Global ID], MATCH(output_table[[#This Row],[Member ID]], data_final_bulk[Member ID], 0))))</f>
        <v/>
      </c>
      <c r="F105" s="16" t="str">
        <f>IF(output_table[[#This Row],[Member ID]]="", "", INDEX(calculations_table[Effective date], MATCH(output_table[[#This Row],[Member ID]], calculations_table[Member ID], 0)))</f>
        <v/>
      </c>
      <c r="G105" s="58" t="str">
        <f>IF(output_table[[#This Row],[Member ID]]="", "", INDEX(calculations_table[Payment type], MATCH(output_table[[#This Row],[Member ID]], calculations_table[Member ID], 0)))</f>
        <v/>
      </c>
      <c r="H105" s="145" t="str">
        <f>IF(output_table[[#This Row],[Member ID]]="", "", SUMIFS(calculations_table[Payment amount], calculations_table[Member ID], output_table[[#This Row],[Member ID]]))</f>
        <v/>
      </c>
      <c r="I105" s="58" t="str">
        <f>IF(output_table[[#This Row],[Member ID]]="", "",
IF(Calc_type="Bulk", SUMIFS(data_final_bulk[Error count], data_final_bulk[Member ID], output_table[[#This Row],[Member ID]]), Error_count))</f>
        <v/>
      </c>
      <c r="J105" s="145" t="str">
        <f>IF(OR(output_table[[#This Row],[Member ID]]="", output_table[[#This Row],[Input error count]]&gt;0), "", SUMIFS(calculations_table[Total interest due], calculations_table[Member ID], output_table[[#This Row],[Member ID]]))</f>
        <v/>
      </c>
      <c r="K105" s="149" t="str">
        <f>IF(OR(output_table[[#This Row],[Member ID]]="", output_table[[#This Row],[Input error count]]&gt;0), "", INDEX(calculations_table[Interest start date - Judgments], MATCH(output_table[[#This Row],[Member ID]], calculations_table[Member ID], 0)))</f>
        <v/>
      </c>
    </row>
    <row r="106" spans="1:11" x14ac:dyDescent="0.2">
      <c r="A106"/>
      <c r="D106" s="58" t="str">
        <f t="shared" si="1"/>
        <v/>
      </c>
      <c r="E106" s="58" t="str">
        <f>IF(OR(output_table[[#This Row],[Member ID]]="", Calc_type&lt;&gt;"Bulk"), "",
IF(ISBLANK(INDEX(data_final_bulk[Global ID], MATCH(output_table[[#This Row],[Member ID]], data_final_bulk[Member ID], 0))), "", INDEX(data_final_bulk[Global ID], MATCH(output_table[[#This Row],[Member ID]], data_final_bulk[Member ID], 0))))</f>
        <v/>
      </c>
      <c r="F106" s="16" t="str">
        <f>IF(output_table[[#This Row],[Member ID]]="", "", INDEX(calculations_table[Effective date], MATCH(output_table[[#This Row],[Member ID]], calculations_table[Member ID], 0)))</f>
        <v/>
      </c>
      <c r="G106" s="58" t="str">
        <f>IF(output_table[[#This Row],[Member ID]]="", "", INDEX(calculations_table[Payment type], MATCH(output_table[[#This Row],[Member ID]], calculations_table[Member ID], 0)))</f>
        <v/>
      </c>
      <c r="H106" s="145" t="str">
        <f>IF(output_table[[#This Row],[Member ID]]="", "", SUMIFS(calculations_table[Payment amount], calculations_table[Member ID], output_table[[#This Row],[Member ID]]))</f>
        <v/>
      </c>
      <c r="I106" s="58" t="str">
        <f>IF(output_table[[#This Row],[Member ID]]="", "",
IF(Calc_type="Bulk", SUMIFS(data_final_bulk[Error count], data_final_bulk[Member ID], output_table[[#This Row],[Member ID]]), Error_count))</f>
        <v/>
      </c>
      <c r="J106" s="145" t="str">
        <f>IF(OR(output_table[[#This Row],[Member ID]]="", output_table[[#This Row],[Input error count]]&gt;0), "", SUMIFS(calculations_table[Total interest due], calculations_table[Member ID], output_table[[#This Row],[Member ID]]))</f>
        <v/>
      </c>
      <c r="K106" s="149" t="str">
        <f>IF(OR(output_table[[#This Row],[Member ID]]="", output_table[[#This Row],[Input error count]]&gt;0), "", INDEX(calculations_table[Interest start date - Judgments], MATCH(output_table[[#This Row],[Member ID]], calculations_table[Member ID], 0)))</f>
        <v/>
      </c>
    </row>
    <row r="107" spans="1:11" x14ac:dyDescent="0.2">
      <c r="A107"/>
      <c r="D107" s="58" t="str">
        <f t="shared" si="1"/>
        <v/>
      </c>
      <c r="E107" s="58" t="str">
        <f>IF(OR(output_table[[#This Row],[Member ID]]="", Calc_type&lt;&gt;"Bulk"), "",
IF(ISBLANK(INDEX(data_final_bulk[Global ID], MATCH(output_table[[#This Row],[Member ID]], data_final_bulk[Member ID], 0))), "", INDEX(data_final_bulk[Global ID], MATCH(output_table[[#This Row],[Member ID]], data_final_bulk[Member ID], 0))))</f>
        <v/>
      </c>
      <c r="F107" s="16" t="str">
        <f>IF(output_table[[#This Row],[Member ID]]="", "", INDEX(calculations_table[Effective date], MATCH(output_table[[#This Row],[Member ID]], calculations_table[Member ID], 0)))</f>
        <v/>
      </c>
      <c r="G107" s="58" t="str">
        <f>IF(output_table[[#This Row],[Member ID]]="", "", INDEX(calculations_table[Payment type], MATCH(output_table[[#This Row],[Member ID]], calculations_table[Member ID], 0)))</f>
        <v/>
      </c>
      <c r="H107" s="145" t="str">
        <f>IF(output_table[[#This Row],[Member ID]]="", "", SUMIFS(calculations_table[Payment amount], calculations_table[Member ID], output_table[[#This Row],[Member ID]]))</f>
        <v/>
      </c>
      <c r="I107" s="58" t="str">
        <f>IF(output_table[[#This Row],[Member ID]]="", "",
IF(Calc_type="Bulk", SUMIFS(data_final_bulk[Error count], data_final_bulk[Member ID], output_table[[#This Row],[Member ID]]), Error_count))</f>
        <v/>
      </c>
      <c r="J107" s="145" t="str">
        <f>IF(OR(output_table[[#This Row],[Member ID]]="", output_table[[#This Row],[Input error count]]&gt;0), "", SUMIFS(calculations_table[Total interest due], calculations_table[Member ID], output_table[[#This Row],[Member ID]]))</f>
        <v/>
      </c>
      <c r="K107" s="149" t="str">
        <f>IF(OR(output_table[[#This Row],[Member ID]]="", output_table[[#This Row],[Input error count]]&gt;0), "", INDEX(calculations_table[Interest start date - Judgments], MATCH(output_table[[#This Row],[Member ID]], calculations_table[Member ID], 0)))</f>
        <v/>
      </c>
    </row>
    <row r="108" spans="1:11" x14ac:dyDescent="0.2">
      <c r="A108"/>
      <c r="D108" s="58" t="str">
        <f t="shared" si="1"/>
        <v/>
      </c>
      <c r="E108" s="58" t="str">
        <f>IF(OR(output_table[[#This Row],[Member ID]]="", Calc_type&lt;&gt;"Bulk"), "",
IF(ISBLANK(INDEX(data_final_bulk[Global ID], MATCH(output_table[[#This Row],[Member ID]], data_final_bulk[Member ID], 0))), "", INDEX(data_final_bulk[Global ID], MATCH(output_table[[#This Row],[Member ID]], data_final_bulk[Member ID], 0))))</f>
        <v/>
      </c>
      <c r="F108" s="16" t="str">
        <f>IF(output_table[[#This Row],[Member ID]]="", "", INDEX(calculations_table[Effective date], MATCH(output_table[[#This Row],[Member ID]], calculations_table[Member ID], 0)))</f>
        <v/>
      </c>
      <c r="G108" s="58" t="str">
        <f>IF(output_table[[#This Row],[Member ID]]="", "", INDEX(calculations_table[Payment type], MATCH(output_table[[#This Row],[Member ID]], calculations_table[Member ID], 0)))</f>
        <v/>
      </c>
      <c r="H108" s="145" t="str">
        <f>IF(output_table[[#This Row],[Member ID]]="", "", SUMIFS(calculations_table[Payment amount], calculations_table[Member ID], output_table[[#This Row],[Member ID]]))</f>
        <v/>
      </c>
      <c r="I108" s="58" t="str">
        <f>IF(output_table[[#This Row],[Member ID]]="", "",
IF(Calc_type="Bulk", SUMIFS(data_final_bulk[Error count], data_final_bulk[Member ID], output_table[[#This Row],[Member ID]]), Error_count))</f>
        <v/>
      </c>
      <c r="J108" s="145" t="str">
        <f>IF(OR(output_table[[#This Row],[Member ID]]="", output_table[[#This Row],[Input error count]]&gt;0), "", SUMIFS(calculations_table[Total interest due], calculations_table[Member ID], output_table[[#This Row],[Member ID]]))</f>
        <v/>
      </c>
      <c r="K108" s="149" t="str">
        <f>IF(OR(output_table[[#This Row],[Member ID]]="", output_table[[#This Row],[Input error count]]&gt;0), "", INDEX(calculations_table[Interest start date - Judgments], MATCH(output_table[[#This Row],[Member ID]], calculations_table[Member ID], 0)))</f>
        <v/>
      </c>
    </row>
    <row r="109" spans="1:11" x14ac:dyDescent="0.2">
      <c r="A109"/>
      <c r="D109" s="58" t="str">
        <f t="shared" si="1"/>
        <v/>
      </c>
      <c r="E109" s="58" t="str">
        <f>IF(OR(output_table[[#This Row],[Member ID]]="", Calc_type&lt;&gt;"Bulk"), "",
IF(ISBLANK(INDEX(data_final_bulk[Global ID], MATCH(output_table[[#This Row],[Member ID]], data_final_bulk[Member ID], 0))), "", INDEX(data_final_bulk[Global ID], MATCH(output_table[[#This Row],[Member ID]], data_final_bulk[Member ID], 0))))</f>
        <v/>
      </c>
      <c r="F109" s="16" t="str">
        <f>IF(output_table[[#This Row],[Member ID]]="", "", INDEX(calculations_table[Effective date], MATCH(output_table[[#This Row],[Member ID]], calculations_table[Member ID], 0)))</f>
        <v/>
      </c>
      <c r="G109" s="58" t="str">
        <f>IF(output_table[[#This Row],[Member ID]]="", "", INDEX(calculations_table[Payment type], MATCH(output_table[[#This Row],[Member ID]], calculations_table[Member ID], 0)))</f>
        <v/>
      </c>
      <c r="H109" s="145" t="str">
        <f>IF(output_table[[#This Row],[Member ID]]="", "", SUMIFS(calculations_table[Payment amount], calculations_table[Member ID], output_table[[#This Row],[Member ID]]))</f>
        <v/>
      </c>
      <c r="I109" s="58" t="str">
        <f>IF(output_table[[#This Row],[Member ID]]="", "",
IF(Calc_type="Bulk", SUMIFS(data_final_bulk[Error count], data_final_bulk[Member ID], output_table[[#This Row],[Member ID]]), Error_count))</f>
        <v/>
      </c>
      <c r="J109" s="145" t="str">
        <f>IF(OR(output_table[[#This Row],[Member ID]]="", output_table[[#This Row],[Input error count]]&gt;0), "", SUMIFS(calculations_table[Total interest due], calculations_table[Member ID], output_table[[#This Row],[Member ID]]))</f>
        <v/>
      </c>
      <c r="K109" s="149" t="str">
        <f>IF(OR(output_table[[#This Row],[Member ID]]="", output_table[[#This Row],[Input error count]]&gt;0), "", INDEX(calculations_table[Interest start date - Judgments], MATCH(output_table[[#This Row],[Member ID]], calculations_table[Member ID], 0)))</f>
        <v/>
      </c>
    </row>
    <row r="110" spans="1:11" x14ac:dyDescent="0.2">
      <c r="A110"/>
      <c r="D110" s="58" t="str">
        <f t="shared" si="1"/>
        <v/>
      </c>
      <c r="E110" s="58" t="str">
        <f>IF(OR(output_table[[#This Row],[Member ID]]="", Calc_type&lt;&gt;"Bulk"), "",
IF(ISBLANK(INDEX(data_final_bulk[Global ID], MATCH(output_table[[#This Row],[Member ID]], data_final_bulk[Member ID], 0))), "", INDEX(data_final_bulk[Global ID], MATCH(output_table[[#This Row],[Member ID]], data_final_bulk[Member ID], 0))))</f>
        <v/>
      </c>
      <c r="F110" s="16" t="str">
        <f>IF(output_table[[#This Row],[Member ID]]="", "", INDEX(calculations_table[Effective date], MATCH(output_table[[#This Row],[Member ID]], calculations_table[Member ID], 0)))</f>
        <v/>
      </c>
      <c r="G110" s="58" t="str">
        <f>IF(output_table[[#This Row],[Member ID]]="", "", INDEX(calculations_table[Payment type], MATCH(output_table[[#This Row],[Member ID]], calculations_table[Member ID], 0)))</f>
        <v/>
      </c>
      <c r="H110" s="145" t="str">
        <f>IF(output_table[[#This Row],[Member ID]]="", "", SUMIFS(calculations_table[Payment amount], calculations_table[Member ID], output_table[[#This Row],[Member ID]]))</f>
        <v/>
      </c>
      <c r="I110" s="58" t="str">
        <f>IF(output_table[[#This Row],[Member ID]]="", "",
IF(Calc_type="Bulk", SUMIFS(data_final_bulk[Error count], data_final_bulk[Member ID], output_table[[#This Row],[Member ID]]), Error_count))</f>
        <v/>
      </c>
      <c r="J110" s="145" t="str">
        <f>IF(OR(output_table[[#This Row],[Member ID]]="", output_table[[#This Row],[Input error count]]&gt;0), "", SUMIFS(calculations_table[Total interest due], calculations_table[Member ID], output_table[[#This Row],[Member ID]]))</f>
        <v/>
      </c>
      <c r="K110" s="149" t="str">
        <f>IF(OR(output_table[[#This Row],[Member ID]]="", output_table[[#This Row],[Input error count]]&gt;0), "", INDEX(calculations_table[Interest start date - Judgments], MATCH(output_table[[#This Row],[Member ID]], calculations_table[Member ID], 0)))</f>
        <v/>
      </c>
    </row>
    <row r="111" spans="1:11" x14ac:dyDescent="0.2">
      <c r="A111"/>
      <c r="D111" s="58" t="str">
        <f t="shared" si="1"/>
        <v/>
      </c>
      <c r="E111" s="58" t="str">
        <f>IF(OR(output_table[[#This Row],[Member ID]]="", Calc_type&lt;&gt;"Bulk"), "",
IF(ISBLANK(INDEX(data_final_bulk[Global ID], MATCH(output_table[[#This Row],[Member ID]], data_final_bulk[Member ID], 0))), "", INDEX(data_final_bulk[Global ID], MATCH(output_table[[#This Row],[Member ID]], data_final_bulk[Member ID], 0))))</f>
        <v/>
      </c>
      <c r="F111" s="16" t="str">
        <f>IF(output_table[[#This Row],[Member ID]]="", "", INDEX(calculations_table[Effective date], MATCH(output_table[[#This Row],[Member ID]], calculations_table[Member ID], 0)))</f>
        <v/>
      </c>
      <c r="G111" s="58" t="str">
        <f>IF(output_table[[#This Row],[Member ID]]="", "", INDEX(calculations_table[Payment type], MATCH(output_table[[#This Row],[Member ID]], calculations_table[Member ID], 0)))</f>
        <v/>
      </c>
      <c r="H111" s="145" t="str">
        <f>IF(output_table[[#This Row],[Member ID]]="", "", SUMIFS(calculations_table[Payment amount], calculations_table[Member ID], output_table[[#This Row],[Member ID]]))</f>
        <v/>
      </c>
      <c r="I111" s="58" t="str">
        <f>IF(output_table[[#This Row],[Member ID]]="", "",
IF(Calc_type="Bulk", SUMIFS(data_final_bulk[Error count], data_final_bulk[Member ID], output_table[[#This Row],[Member ID]]), Error_count))</f>
        <v/>
      </c>
      <c r="J111" s="145" t="str">
        <f>IF(OR(output_table[[#This Row],[Member ID]]="", output_table[[#This Row],[Input error count]]&gt;0), "", SUMIFS(calculations_table[Total interest due], calculations_table[Member ID], output_table[[#This Row],[Member ID]]))</f>
        <v/>
      </c>
      <c r="K111" s="149" t="str">
        <f>IF(OR(output_table[[#This Row],[Member ID]]="", output_table[[#This Row],[Input error count]]&gt;0), "", INDEX(calculations_table[Interest start date - Judgments], MATCH(output_table[[#This Row],[Member ID]], calculations_table[Member ID], 0)))</f>
        <v/>
      </c>
    </row>
    <row r="112" spans="1:11" x14ac:dyDescent="0.2">
      <c r="A112"/>
      <c r="D112" s="58" t="str">
        <f t="shared" si="1"/>
        <v/>
      </c>
      <c r="E112" s="58" t="str">
        <f>IF(OR(output_table[[#This Row],[Member ID]]="", Calc_type&lt;&gt;"Bulk"), "",
IF(ISBLANK(INDEX(data_final_bulk[Global ID], MATCH(output_table[[#This Row],[Member ID]], data_final_bulk[Member ID], 0))), "", INDEX(data_final_bulk[Global ID], MATCH(output_table[[#This Row],[Member ID]], data_final_bulk[Member ID], 0))))</f>
        <v/>
      </c>
      <c r="F112" s="16" t="str">
        <f>IF(output_table[[#This Row],[Member ID]]="", "", INDEX(calculations_table[Effective date], MATCH(output_table[[#This Row],[Member ID]], calculations_table[Member ID], 0)))</f>
        <v/>
      </c>
      <c r="G112" s="58" t="str">
        <f>IF(output_table[[#This Row],[Member ID]]="", "", INDEX(calculations_table[Payment type], MATCH(output_table[[#This Row],[Member ID]], calculations_table[Member ID], 0)))</f>
        <v/>
      </c>
      <c r="H112" s="145" t="str">
        <f>IF(output_table[[#This Row],[Member ID]]="", "", SUMIFS(calculations_table[Payment amount], calculations_table[Member ID], output_table[[#This Row],[Member ID]]))</f>
        <v/>
      </c>
      <c r="I112" s="58" t="str">
        <f>IF(output_table[[#This Row],[Member ID]]="", "",
IF(Calc_type="Bulk", SUMIFS(data_final_bulk[Error count], data_final_bulk[Member ID], output_table[[#This Row],[Member ID]]), Error_count))</f>
        <v/>
      </c>
      <c r="J112" s="145" t="str">
        <f>IF(OR(output_table[[#This Row],[Member ID]]="", output_table[[#This Row],[Input error count]]&gt;0), "", SUMIFS(calculations_table[Total interest due], calculations_table[Member ID], output_table[[#This Row],[Member ID]]))</f>
        <v/>
      </c>
      <c r="K112" s="149" t="str">
        <f>IF(OR(output_table[[#This Row],[Member ID]]="", output_table[[#This Row],[Input error count]]&gt;0), "", INDEX(calculations_table[Interest start date - Judgments], MATCH(output_table[[#This Row],[Member ID]], calculations_table[Member ID], 0)))</f>
        <v/>
      </c>
    </row>
    <row r="113" spans="1:11" x14ac:dyDescent="0.2">
      <c r="A113"/>
      <c r="D113" s="58" t="str">
        <f t="shared" si="1"/>
        <v/>
      </c>
      <c r="E113" s="58" t="str">
        <f>IF(OR(output_table[[#This Row],[Member ID]]="", Calc_type&lt;&gt;"Bulk"), "",
IF(ISBLANK(INDEX(data_final_bulk[Global ID], MATCH(output_table[[#This Row],[Member ID]], data_final_bulk[Member ID], 0))), "", INDEX(data_final_bulk[Global ID], MATCH(output_table[[#This Row],[Member ID]], data_final_bulk[Member ID], 0))))</f>
        <v/>
      </c>
      <c r="F113" s="16" t="str">
        <f>IF(output_table[[#This Row],[Member ID]]="", "", INDEX(calculations_table[Effective date], MATCH(output_table[[#This Row],[Member ID]], calculations_table[Member ID], 0)))</f>
        <v/>
      </c>
      <c r="G113" s="58" t="str">
        <f>IF(output_table[[#This Row],[Member ID]]="", "", INDEX(calculations_table[Payment type], MATCH(output_table[[#This Row],[Member ID]], calculations_table[Member ID], 0)))</f>
        <v/>
      </c>
      <c r="H113" s="145" t="str">
        <f>IF(output_table[[#This Row],[Member ID]]="", "", SUMIFS(calculations_table[Payment amount], calculations_table[Member ID], output_table[[#This Row],[Member ID]]))</f>
        <v/>
      </c>
      <c r="I113" s="58" t="str">
        <f>IF(output_table[[#This Row],[Member ID]]="", "",
IF(Calc_type="Bulk", SUMIFS(data_final_bulk[Error count], data_final_bulk[Member ID], output_table[[#This Row],[Member ID]]), Error_count))</f>
        <v/>
      </c>
      <c r="J113" s="145" t="str">
        <f>IF(OR(output_table[[#This Row],[Member ID]]="", output_table[[#This Row],[Input error count]]&gt;0), "", SUMIFS(calculations_table[Total interest due], calculations_table[Member ID], output_table[[#This Row],[Member ID]]))</f>
        <v/>
      </c>
      <c r="K113" s="149" t="str">
        <f>IF(OR(output_table[[#This Row],[Member ID]]="", output_table[[#This Row],[Input error count]]&gt;0), "", INDEX(calculations_table[Interest start date - Judgments], MATCH(output_table[[#This Row],[Member ID]], calculations_table[Member ID], 0)))</f>
        <v/>
      </c>
    </row>
    <row r="114" spans="1:11" x14ac:dyDescent="0.2">
      <c r="A114"/>
      <c r="D114" s="58" t="str">
        <f t="shared" si="1"/>
        <v/>
      </c>
      <c r="E114" s="58" t="str">
        <f>IF(OR(output_table[[#This Row],[Member ID]]="", Calc_type&lt;&gt;"Bulk"), "",
IF(ISBLANK(INDEX(data_final_bulk[Global ID], MATCH(output_table[[#This Row],[Member ID]], data_final_bulk[Member ID], 0))), "", INDEX(data_final_bulk[Global ID], MATCH(output_table[[#This Row],[Member ID]], data_final_bulk[Member ID], 0))))</f>
        <v/>
      </c>
      <c r="F114" s="16" t="str">
        <f>IF(output_table[[#This Row],[Member ID]]="", "", INDEX(calculations_table[Effective date], MATCH(output_table[[#This Row],[Member ID]], calculations_table[Member ID], 0)))</f>
        <v/>
      </c>
      <c r="G114" s="58" t="str">
        <f>IF(output_table[[#This Row],[Member ID]]="", "", INDEX(calculations_table[Payment type], MATCH(output_table[[#This Row],[Member ID]], calculations_table[Member ID], 0)))</f>
        <v/>
      </c>
      <c r="H114" s="145" t="str">
        <f>IF(output_table[[#This Row],[Member ID]]="", "", SUMIFS(calculations_table[Payment amount], calculations_table[Member ID], output_table[[#This Row],[Member ID]]))</f>
        <v/>
      </c>
      <c r="I114" s="58" t="str">
        <f>IF(output_table[[#This Row],[Member ID]]="", "",
IF(Calc_type="Bulk", SUMIFS(data_final_bulk[Error count], data_final_bulk[Member ID], output_table[[#This Row],[Member ID]]), Error_count))</f>
        <v/>
      </c>
      <c r="J114" s="145" t="str">
        <f>IF(OR(output_table[[#This Row],[Member ID]]="", output_table[[#This Row],[Input error count]]&gt;0), "", SUMIFS(calculations_table[Total interest due], calculations_table[Member ID], output_table[[#This Row],[Member ID]]))</f>
        <v/>
      </c>
      <c r="K114" s="149" t="str">
        <f>IF(OR(output_table[[#This Row],[Member ID]]="", output_table[[#This Row],[Input error count]]&gt;0), "", INDEX(calculations_table[Interest start date - Judgments], MATCH(output_table[[#This Row],[Member ID]], calculations_table[Member ID], 0)))</f>
        <v/>
      </c>
    </row>
    <row r="115" spans="1:11" x14ac:dyDescent="0.2">
      <c r="A115"/>
      <c r="D115" s="58" t="str">
        <f t="shared" si="1"/>
        <v/>
      </c>
      <c r="E115" s="58" t="str">
        <f>IF(OR(output_table[[#This Row],[Member ID]]="", Calc_type&lt;&gt;"Bulk"), "",
IF(ISBLANK(INDEX(data_final_bulk[Global ID], MATCH(output_table[[#This Row],[Member ID]], data_final_bulk[Member ID], 0))), "", INDEX(data_final_bulk[Global ID], MATCH(output_table[[#This Row],[Member ID]], data_final_bulk[Member ID], 0))))</f>
        <v/>
      </c>
      <c r="F115" s="16" t="str">
        <f>IF(output_table[[#This Row],[Member ID]]="", "", INDEX(calculations_table[Effective date], MATCH(output_table[[#This Row],[Member ID]], calculations_table[Member ID], 0)))</f>
        <v/>
      </c>
      <c r="G115" s="58" t="str">
        <f>IF(output_table[[#This Row],[Member ID]]="", "", INDEX(calculations_table[Payment type], MATCH(output_table[[#This Row],[Member ID]], calculations_table[Member ID], 0)))</f>
        <v/>
      </c>
      <c r="H115" s="145" t="str">
        <f>IF(output_table[[#This Row],[Member ID]]="", "", SUMIFS(calculations_table[Payment amount], calculations_table[Member ID], output_table[[#This Row],[Member ID]]))</f>
        <v/>
      </c>
      <c r="I115" s="58" t="str">
        <f>IF(output_table[[#This Row],[Member ID]]="", "",
IF(Calc_type="Bulk", SUMIFS(data_final_bulk[Error count], data_final_bulk[Member ID], output_table[[#This Row],[Member ID]]), Error_count))</f>
        <v/>
      </c>
      <c r="J115" s="145" t="str">
        <f>IF(OR(output_table[[#This Row],[Member ID]]="", output_table[[#This Row],[Input error count]]&gt;0), "", SUMIFS(calculations_table[Total interest due], calculations_table[Member ID], output_table[[#This Row],[Member ID]]))</f>
        <v/>
      </c>
      <c r="K115" s="149" t="str">
        <f>IF(OR(output_table[[#This Row],[Member ID]]="", output_table[[#This Row],[Input error count]]&gt;0), "", INDEX(calculations_table[Interest start date - Judgments], MATCH(output_table[[#This Row],[Member ID]], calculations_table[Member ID], 0)))</f>
        <v/>
      </c>
    </row>
    <row r="116" spans="1:11" x14ac:dyDescent="0.2">
      <c r="A116"/>
      <c r="D116" s="58" t="str">
        <f t="shared" si="1"/>
        <v/>
      </c>
      <c r="E116" s="58" t="str">
        <f>IF(OR(output_table[[#This Row],[Member ID]]="", Calc_type&lt;&gt;"Bulk"), "",
IF(ISBLANK(INDEX(data_final_bulk[Global ID], MATCH(output_table[[#This Row],[Member ID]], data_final_bulk[Member ID], 0))), "", INDEX(data_final_bulk[Global ID], MATCH(output_table[[#This Row],[Member ID]], data_final_bulk[Member ID], 0))))</f>
        <v/>
      </c>
      <c r="F116" s="16" t="str">
        <f>IF(output_table[[#This Row],[Member ID]]="", "", INDEX(calculations_table[Effective date], MATCH(output_table[[#This Row],[Member ID]], calculations_table[Member ID], 0)))</f>
        <v/>
      </c>
      <c r="G116" s="58" t="str">
        <f>IF(output_table[[#This Row],[Member ID]]="", "", INDEX(calculations_table[Payment type], MATCH(output_table[[#This Row],[Member ID]], calculations_table[Member ID], 0)))</f>
        <v/>
      </c>
      <c r="H116" s="145" t="str">
        <f>IF(output_table[[#This Row],[Member ID]]="", "", SUMIFS(calculations_table[Payment amount], calculations_table[Member ID], output_table[[#This Row],[Member ID]]))</f>
        <v/>
      </c>
      <c r="I116" s="58" t="str">
        <f>IF(output_table[[#This Row],[Member ID]]="", "",
IF(Calc_type="Bulk", SUMIFS(data_final_bulk[Error count], data_final_bulk[Member ID], output_table[[#This Row],[Member ID]]), Error_count))</f>
        <v/>
      </c>
      <c r="J116" s="145" t="str">
        <f>IF(OR(output_table[[#This Row],[Member ID]]="", output_table[[#This Row],[Input error count]]&gt;0), "", SUMIFS(calculations_table[Total interest due], calculations_table[Member ID], output_table[[#This Row],[Member ID]]))</f>
        <v/>
      </c>
      <c r="K116" s="149" t="str">
        <f>IF(OR(output_table[[#This Row],[Member ID]]="", output_table[[#This Row],[Input error count]]&gt;0), "", INDEX(calculations_table[Interest start date - Judgments], MATCH(output_table[[#This Row],[Member ID]], calculations_table[Member ID], 0)))</f>
        <v/>
      </c>
    </row>
    <row r="117" spans="1:11" x14ac:dyDescent="0.2">
      <c r="A117"/>
      <c r="D117" s="58" t="str">
        <f t="shared" si="1"/>
        <v/>
      </c>
      <c r="E117" s="58" t="str">
        <f>IF(OR(output_table[[#This Row],[Member ID]]="", Calc_type&lt;&gt;"Bulk"), "",
IF(ISBLANK(INDEX(data_final_bulk[Global ID], MATCH(output_table[[#This Row],[Member ID]], data_final_bulk[Member ID], 0))), "", INDEX(data_final_bulk[Global ID], MATCH(output_table[[#This Row],[Member ID]], data_final_bulk[Member ID], 0))))</f>
        <v/>
      </c>
      <c r="F117" s="16" t="str">
        <f>IF(output_table[[#This Row],[Member ID]]="", "", INDEX(calculations_table[Effective date], MATCH(output_table[[#This Row],[Member ID]], calculations_table[Member ID], 0)))</f>
        <v/>
      </c>
      <c r="G117" s="58" t="str">
        <f>IF(output_table[[#This Row],[Member ID]]="", "", INDEX(calculations_table[Payment type], MATCH(output_table[[#This Row],[Member ID]], calculations_table[Member ID], 0)))</f>
        <v/>
      </c>
      <c r="H117" s="145" t="str">
        <f>IF(output_table[[#This Row],[Member ID]]="", "", SUMIFS(calculations_table[Payment amount], calculations_table[Member ID], output_table[[#This Row],[Member ID]]))</f>
        <v/>
      </c>
      <c r="I117" s="58" t="str">
        <f>IF(output_table[[#This Row],[Member ID]]="", "",
IF(Calc_type="Bulk", SUMIFS(data_final_bulk[Error count], data_final_bulk[Member ID], output_table[[#This Row],[Member ID]]), Error_count))</f>
        <v/>
      </c>
      <c r="J117" s="145" t="str">
        <f>IF(OR(output_table[[#This Row],[Member ID]]="", output_table[[#This Row],[Input error count]]&gt;0), "", SUMIFS(calculations_table[Total interest due], calculations_table[Member ID], output_table[[#This Row],[Member ID]]))</f>
        <v/>
      </c>
      <c r="K117" s="149" t="str">
        <f>IF(OR(output_table[[#This Row],[Member ID]]="", output_table[[#This Row],[Input error count]]&gt;0), "", INDEX(calculations_table[Interest start date - Judgments], MATCH(output_table[[#This Row],[Member ID]], calculations_table[Member ID], 0)))</f>
        <v/>
      </c>
    </row>
    <row r="118" spans="1:11" x14ac:dyDescent="0.2">
      <c r="A118"/>
      <c r="D118" s="58" t="str">
        <f t="shared" si="1"/>
        <v/>
      </c>
      <c r="E118" s="58" t="str">
        <f>IF(OR(output_table[[#This Row],[Member ID]]="", Calc_type&lt;&gt;"Bulk"), "",
IF(ISBLANK(INDEX(data_final_bulk[Global ID], MATCH(output_table[[#This Row],[Member ID]], data_final_bulk[Member ID], 0))), "", INDEX(data_final_bulk[Global ID], MATCH(output_table[[#This Row],[Member ID]], data_final_bulk[Member ID], 0))))</f>
        <v/>
      </c>
      <c r="F118" s="16" t="str">
        <f>IF(output_table[[#This Row],[Member ID]]="", "", INDEX(calculations_table[Effective date], MATCH(output_table[[#This Row],[Member ID]], calculations_table[Member ID], 0)))</f>
        <v/>
      </c>
      <c r="G118" s="58" t="str">
        <f>IF(output_table[[#This Row],[Member ID]]="", "", INDEX(calculations_table[Payment type], MATCH(output_table[[#This Row],[Member ID]], calculations_table[Member ID], 0)))</f>
        <v/>
      </c>
      <c r="H118" s="145" t="str">
        <f>IF(output_table[[#This Row],[Member ID]]="", "", SUMIFS(calculations_table[Payment amount], calculations_table[Member ID], output_table[[#This Row],[Member ID]]))</f>
        <v/>
      </c>
      <c r="I118" s="58" t="str">
        <f>IF(output_table[[#This Row],[Member ID]]="", "",
IF(Calc_type="Bulk", SUMIFS(data_final_bulk[Error count], data_final_bulk[Member ID], output_table[[#This Row],[Member ID]]), Error_count))</f>
        <v/>
      </c>
      <c r="J118" s="145" t="str">
        <f>IF(OR(output_table[[#This Row],[Member ID]]="", output_table[[#This Row],[Input error count]]&gt;0), "", SUMIFS(calculations_table[Total interest due], calculations_table[Member ID], output_table[[#This Row],[Member ID]]))</f>
        <v/>
      </c>
      <c r="K118" s="149" t="str">
        <f>IF(OR(output_table[[#This Row],[Member ID]]="", output_table[[#This Row],[Input error count]]&gt;0), "", INDEX(calculations_table[Interest start date - Judgments], MATCH(output_table[[#This Row],[Member ID]], calculations_table[Member ID], 0)))</f>
        <v/>
      </c>
    </row>
    <row r="119" spans="1:11" x14ac:dyDescent="0.2">
      <c r="A119"/>
      <c r="D119" s="58" t="str">
        <f t="shared" si="1"/>
        <v/>
      </c>
      <c r="E119" s="58" t="str">
        <f>IF(OR(output_table[[#This Row],[Member ID]]="", Calc_type&lt;&gt;"Bulk"), "",
IF(ISBLANK(INDEX(data_final_bulk[Global ID], MATCH(output_table[[#This Row],[Member ID]], data_final_bulk[Member ID], 0))), "", INDEX(data_final_bulk[Global ID], MATCH(output_table[[#This Row],[Member ID]], data_final_bulk[Member ID], 0))))</f>
        <v/>
      </c>
      <c r="F119" s="16" t="str">
        <f>IF(output_table[[#This Row],[Member ID]]="", "", INDEX(calculations_table[Effective date], MATCH(output_table[[#This Row],[Member ID]], calculations_table[Member ID], 0)))</f>
        <v/>
      </c>
      <c r="G119" s="58" t="str">
        <f>IF(output_table[[#This Row],[Member ID]]="", "", INDEX(calculations_table[Payment type], MATCH(output_table[[#This Row],[Member ID]], calculations_table[Member ID], 0)))</f>
        <v/>
      </c>
      <c r="H119" s="145" t="str">
        <f>IF(output_table[[#This Row],[Member ID]]="", "", SUMIFS(calculations_table[Payment amount], calculations_table[Member ID], output_table[[#This Row],[Member ID]]))</f>
        <v/>
      </c>
      <c r="I119" s="58" t="str">
        <f>IF(output_table[[#This Row],[Member ID]]="", "",
IF(Calc_type="Bulk", SUMIFS(data_final_bulk[Error count], data_final_bulk[Member ID], output_table[[#This Row],[Member ID]]), Error_count))</f>
        <v/>
      </c>
      <c r="J119" s="145" t="str">
        <f>IF(OR(output_table[[#This Row],[Member ID]]="", output_table[[#This Row],[Input error count]]&gt;0), "", SUMIFS(calculations_table[Total interest due], calculations_table[Member ID], output_table[[#This Row],[Member ID]]))</f>
        <v/>
      </c>
      <c r="K119" s="149" t="str">
        <f>IF(OR(output_table[[#This Row],[Member ID]]="", output_table[[#This Row],[Input error count]]&gt;0), "", INDEX(calculations_table[Interest start date - Judgments], MATCH(output_table[[#This Row],[Member ID]], calculations_table[Member ID], 0)))</f>
        <v/>
      </c>
    </row>
    <row r="120" spans="1:11" x14ac:dyDescent="0.2">
      <c r="A120"/>
      <c r="D120" s="58" t="str">
        <f t="shared" si="1"/>
        <v/>
      </c>
      <c r="E120" s="58" t="str">
        <f>IF(OR(output_table[[#This Row],[Member ID]]="", Calc_type&lt;&gt;"Bulk"), "",
IF(ISBLANK(INDEX(data_final_bulk[Global ID], MATCH(output_table[[#This Row],[Member ID]], data_final_bulk[Member ID], 0))), "", INDEX(data_final_bulk[Global ID], MATCH(output_table[[#This Row],[Member ID]], data_final_bulk[Member ID], 0))))</f>
        <v/>
      </c>
      <c r="F120" s="16" t="str">
        <f>IF(output_table[[#This Row],[Member ID]]="", "", INDEX(calculations_table[Effective date], MATCH(output_table[[#This Row],[Member ID]], calculations_table[Member ID], 0)))</f>
        <v/>
      </c>
      <c r="G120" s="58" t="str">
        <f>IF(output_table[[#This Row],[Member ID]]="", "", INDEX(calculations_table[Payment type], MATCH(output_table[[#This Row],[Member ID]], calculations_table[Member ID], 0)))</f>
        <v/>
      </c>
      <c r="H120" s="145" t="str">
        <f>IF(output_table[[#This Row],[Member ID]]="", "", SUMIFS(calculations_table[Payment amount], calculations_table[Member ID], output_table[[#This Row],[Member ID]]))</f>
        <v/>
      </c>
      <c r="I120" s="58" t="str">
        <f>IF(output_table[[#This Row],[Member ID]]="", "",
IF(Calc_type="Bulk", SUMIFS(data_final_bulk[Error count], data_final_bulk[Member ID], output_table[[#This Row],[Member ID]]), Error_count))</f>
        <v/>
      </c>
      <c r="J120" s="145" t="str">
        <f>IF(OR(output_table[[#This Row],[Member ID]]="", output_table[[#This Row],[Input error count]]&gt;0), "", SUMIFS(calculations_table[Total interest due], calculations_table[Member ID], output_table[[#This Row],[Member ID]]))</f>
        <v/>
      </c>
      <c r="K120" s="149" t="str">
        <f>IF(OR(output_table[[#This Row],[Member ID]]="", output_table[[#This Row],[Input error count]]&gt;0), "", INDEX(calculations_table[Interest start date - Judgments], MATCH(output_table[[#This Row],[Member ID]], calculations_table[Member ID], 0)))</f>
        <v/>
      </c>
    </row>
    <row r="121" spans="1:11" x14ac:dyDescent="0.2">
      <c r="A121"/>
      <c r="D121" s="58" t="str">
        <f t="shared" si="1"/>
        <v/>
      </c>
      <c r="E121" s="58" t="str">
        <f>IF(OR(output_table[[#This Row],[Member ID]]="", Calc_type&lt;&gt;"Bulk"), "",
IF(ISBLANK(INDEX(data_final_bulk[Global ID], MATCH(output_table[[#This Row],[Member ID]], data_final_bulk[Member ID], 0))), "", INDEX(data_final_bulk[Global ID], MATCH(output_table[[#This Row],[Member ID]], data_final_bulk[Member ID], 0))))</f>
        <v/>
      </c>
      <c r="F121" s="16" t="str">
        <f>IF(output_table[[#This Row],[Member ID]]="", "", INDEX(calculations_table[Effective date], MATCH(output_table[[#This Row],[Member ID]], calculations_table[Member ID], 0)))</f>
        <v/>
      </c>
      <c r="G121" s="58" t="str">
        <f>IF(output_table[[#This Row],[Member ID]]="", "", INDEX(calculations_table[Payment type], MATCH(output_table[[#This Row],[Member ID]], calculations_table[Member ID], 0)))</f>
        <v/>
      </c>
      <c r="H121" s="145" t="str">
        <f>IF(output_table[[#This Row],[Member ID]]="", "", SUMIFS(calculations_table[Payment amount], calculations_table[Member ID], output_table[[#This Row],[Member ID]]))</f>
        <v/>
      </c>
      <c r="I121" s="58" t="str">
        <f>IF(output_table[[#This Row],[Member ID]]="", "",
IF(Calc_type="Bulk", SUMIFS(data_final_bulk[Error count], data_final_bulk[Member ID], output_table[[#This Row],[Member ID]]), Error_count))</f>
        <v/>
      </c>
      <c r="J121" s="145" t="str">
        <f>IF(OR(output_table[[#This Row],[Member ID]]="", output_table[[#This Row],[Input error count]]&gt;0), "", SUMIFS(calculations_table[Total interest due], calculations_table[Member ID], output_table[[#This Row],[Member ID]]))</f>
        <v/>
      </c>
      <c r="K121" s="149" t="str">
        <f>IF(OR(output_table[[#This Row],[Member ID]]="", output_table[[#This Row],[Input error count]]&gt;0), "", INDEX(calculations_table[Interest start date - Judgments], MATCH(output_table[[#This Row],[Member ID]], calculations_table[Member ID], 0)))</f>
        <v/>
      </c>
    </row>
    <row r="122" spans="1:11" x14ac:dyDescent="0.2">
      <c r="A122"/>
      <c r="D122" s="58" t="str">
        <f t="shared" si="1"/>
        <v/>
      </c>
      <c r="E122" s="58" t="str">
        <f>IF(OR(output_table[[#This Row],[Member ID]]="", Calc_type&lt;&gt;"Bulk"), "",
IF(ISBLANK(INDEX(data_final_bulk[Global ID], MATCH(output_table[[#This Row],[Member ID]], data_final_bulk[Member ID], 0))), "", INDEX(data_final_bulk[Global ID], MATCH(output_table[[#This Row],[Member ID]], data_final_bulk[Member ID], 0))))</f>
        <v/>
      </c>
      <c r="F122" s="16" t="str">
        <f>IF(output_table[[#This Row],[Member ID]]="", "", INDEX(calculations_table[Effective date], MATCH(output_table[[#This Row],[Member ID]], calculations_table[Member ID], 0)))</f>
        <v/>
      </c>
      <c r="G122" s="58" t="str">
        <f>IF(output_table[[#This Row],[Member ID]]="", "", INDEX(calculations_table[Payment type], MATCH(output_table[[#This Row],[Member ID]], calculations_table[Member ID], 0)))</f>
        <v/>
      </c>
      <c r="H122" s="145" t="str">
        <f>IF(output_table[[#This Row],[Member ID]]="", "", SUMIFS(calculations_table[Payment amount], calculations_table[Member ID], output_table[[#This Row],[Member ID]]))</f>
        <v/>
      </c>
      <c r="I122" s="58" t="str">
        <f>IF(output_table[[#This Row],[Member ID]]="", "",
IF(Calc_type="Bulk", SUMIFS(data_final_bulk[Error count], data_final_bulk[Member ID], output_table[[#This Row],[Member ID]]), Error_count))</f>
        <v/>
      </c>
      <c r="J122" s="145" t="str">
        <f>IF(OR(output_table[[#This Row],[Member ID]]="", output_table[[#This Row],[Input error count]]&gt;0), "", SUMIFS(calculations_table[Total interest due], calculations_table[Member ID], output_table[[#This Row],[Member ID]]))</f>
        <v/>
      </c>
      <c r="K122" s="149" t="str">
        <f>IF(OR(output_table[[#This Row],[Member ID]]="", output_table[[#This Row],[Input error count]]&gt;0), "", INDEX(calculations_table[Interest start date - Judgments], MATCH(output_table[[#This Row],[Member ID]], calculations_table[Member ID], 0)))</f>
        <v/>
      </c>
    </row>
    <row r="123" spans="1:11" x14ac:dyDescent="0.2">
      <c r="A123"/>
      <c r="D123" s="58" t="str">
        <f t="shared" si="1"/>
        <v/>
      </c>
      <c r="E123" s="58" t="str">
        <f>IF(OR(output_table[[#This Row],[Member ID]]="", Calc_type&lt;&gt;"Bulk"), "",
IF(ISBLANK(INDEX(data_final_bulk[Global ID], MATCH(output_table[[#This Row],[Member ID]], data_final_bulk[Member ID], 0))), "", INDEX(data_final_bulk[Global ID], MATCH(output_table[[#This Row],[Member ID]], data_final_bulk[Member ID], 0))))</f>
        <v/>
      </c>
      <c r="F123" s="16" t="str">
        <f>IF(output_table[[#This Row],[Member ID]]="", "", INDEX(calculations_table[Effective date], MATCH(output_table[[#This Row],[Member ID]], calculations_table[Member ID], 0)))</f>
        <v/>
      </c>
      <c r="G123" s="58" t="str">
        <f>IF(output_table[[#This Row],[Member ID]]="", "", INDEX(calculations_table[Payment type], MATCH(output_table[[#This Row],[Member ID]], calculations_table[Member ID], 0)))</f>
        <v/>
      </c>
      <c r="H123" s="145" t="str">
        <f>IF(output_table[[#This Row],[Member ID]]="", "", SUMIFS(calculations_table[Payment amount], calculations_table[Member ID], output_table[[#This Row],[Member ID]]))</f>
        <v/>
      </c>
      <c r="I123" s="58" t="str">
        <f>IF(output_table[[#This Row],[Member ID]]="", "",
IF(Calc_type="Bulk", SUMIFS(data_final_bulk[Error count], data_final_bulk[Member ID], output_table[[#This Row],[Member ID]]), Error_count))</f>
        <v/>
      </c>
      <c r="J123" s="145" t="str">
        <f>IF(OR(output_table[[#This Row],[Member ID]]="", output_table[[#This Row],[Input error count]]&gt;0), "", SUMIFS(calculations_table[Total interest due], calculations_table[Member ID], output_table[[#This Row],[Member ID]]))</f>
        <v/>
      </c>
      <c r="K123" s="149" t="str">
        <f>IF(OR(output_table[[#This Row],[Member ID]]="", output_table[[#This Row],[Input error count]]&gt;0), "", INDEX(calculations_table[Interest start date - Judgments], MATCH(output_table[[#This Row],[Member ID]], calculations_table[Member ID], 0)))</f>
        <v/>
      </c>
    </row>
    <row r="124" spans="1:11" x14ac:dyDescent="0.2">
      <c r="A124"/>
      <c r="D124" s="58" t="str">
        <f t="shared" si="1"/>
        <v/>
      </c>
      <c r="E124" s="58" t="str">
        <f>IF(OR(output_table[[#This Row],[Member ID]]="", Calc_type&lt;&gt;"Bulk"), "",
IF(ISBLANK(INDEX(data_final_bulk[Global ID], MATCH(output_table[[#This Row],[Member ID]], data_final_bulk[Member ID], 0))), "", INDEX(data_final_bulk[Global ID], MATCH(output_table[[#This Row],[Member ID]], data_final_bulk[Member ID], 0))))</f>
        <v/>
      </c>
      <c r="F124" s="16" t="str">
        <f>IF(output_table[[#This Row],[Member ID]]="", "", INDEX(calculations_table[Effective date], MATCH(output_table[[#This Row],[Member ID]], calculations_table[Member ID], 0)))</f>
        <v/>
      </c>
      <c r="G124" s="58" t="str">
        <f>IF(output_table[[#This Row],[Member ID]]="", "", INDEX(calculations_table[Payment type], MATCH(output_table[[#This Row],[Member ID]], calculations_table[Member ID], 0)))</f>
        <v/>
      </c>
      <c r="H124" s="145" t="str">
        <f>IF(output_table[[#This Row],[Member ID]]="", "", SUMIFS(calculations_table[Payment amount], calculations_table[Member ID], output_table[[#This Row],[Member ID]]))</f>
        <v/>
      </c>
      <c r="I124" s="58" t="str">
        <f>IF(output_table[[#This Row],[Member ID]]="", "",
IF(Calc_type="Bulk", SUMIFS(data_final_bulk[Error count], data_final_bulk[Member ID], output_table[[#This Row],[Member ID]]), Error_count))</f>
        <v/>
      </c>
      <c r="J124" s="145" t="str">
        <f>IF(OR(output_table[[#This Row],[Member ID]]="", output_table[[#This Row],[Input error count]]&gt;0), "", SUMIFS(calculations_table[Total interest due], calculations_table[Member ID], output_table[[#This Row],[Member ID]]))</f>
        <v/>
      </c>
      <c r="K124" s="149" t="str">
        <f>IF(OR(output_table[[#This Row],[Member ID]]="", output_table[[#This Row],[Input error count]]&gt;0), "", INDEX(calculations_table[Interest start date - Judgments], MATCH(output_table[[#This Row],[Member ID]], calculations_table[Member ID], 0)))</f>
        <v/>
      </c>
    </row>
    <row r="125" spans="1:11" x14ac:dyDescent="0.2">
      <c r="A125"/>
      <c r="D125" s="58" t="str">
        <f t="shared" si="1"/>
        <v/>
      </c>
      <c r="E125" s="58" t="str">
        <f>IF(OR(output_table[[#This Row],[Member ID]]="", Calc_type&lt;&gt;"Bulk"), "",
IF(ISBLANK(INDEX(data_final_bulk[Global ID], MATCH(output_table[[#This Row],[Member ID]], data_final_bulk[Member ID], 0))), "", INDEX(data_final_bulk[Global ID], MATCH(output_table[[#This Row],[Member ID]], data_final_bulk[Member ID], 0))))</f>
        <v/>
      </c>
      <c r="F125" s="16" t="str">
        <f>IF(output_table[[#This Row],[Member ID]]="", "", INDEX(calculations_table[Effective date], MATCH(output_table[[#This Row],[Member ID]], calculations_table[Member ID], 0)))</f>
        <v/>
      </c>
      <c r="G125" s="58" t="str">
        <f>IF(output_table[[#This Row],[Member ID]]="", "", INDEX(calculations_table[Payment type], MATCH(output_table[[#This Row],[Member ID]], calculations_table[Member ID], 0)))</f>
        <v/>
      </c>
      <c r="H125" s="145" t="str">
        <f>IF(output_table[[#This Row],[Member ID]]="", "", SUMIFS(calculations_table[Payment amount], calculations_table[Member ID], output_table[[#This Row],[Member ID]]))</f>
        <v/>
      </c>
      <c r="I125" s="58" t="str">
        <f>IF(output_table[[#This Row],[Member ID]]="", "",
IF(Calc_type="Bulk", SUMIFS(data_final_bulk[Error count], data_final_bulk[Member ID], output_table[[#This Row],[Member ID]]), Error_count))</f>
        <v/>
      </c>
      <c r="J125" s="145" t="str">
        <f>IF(OR(output_table[[#This Row],[Member ID]]="", output_table[[#This Row],[Input error count]]&gt;0), "", SUMIFS(calculations_table[Total interest due], calculations_table[Member ID], output_table[[#This Row],[Member ID]]))</f>
        <v/>
      </c>
      <c r="K125" s="149" t="str">
        <f>IF(OR(output_table[[#This Row],[Member ID]]="", output_table[[#This Row],[Input error count]]&gt;0), "", INDEX(calculations_table[Interest start date - Judgments], MATCH(output_table[[#This Row],[Member ID]], calculations_table[Member ID], 0)))</f>
        <v/>
      </c>
    </row>
    <row r="126" spans="1:11" x14ac:dyDescent="0.2">
      <c r="A126"/>
      <c r="D126" s="58" t="str">
        <f t="shared" si="1"/>
        <v/>
      </c>
      <c r="E126" s="58" t="str">
        <f>IF(OR(output_table[[#This Row],[Member ID]]="", Calc_type&lt;&gt;"Bulk"), "",
IF(ISBLANK(INDEX(data_final_bulk[Global ID], MATCH(output_table[[#This Row],[Member ID]], data_final_bulk[Member ID], 0))), "", INDEX(data_final_bulk[Global ID], MATCH(output_table[[#This Row],[Member ID]], data_final_bulk[Member ID], 0))))</f>
        <v/>
      </c>
      <c r="F126" s="16" t="str">
        <f>IF(output_table[[#This Row],[Member ID]]="", "", INDEX(calculations_table[Effective date], MATCH(output_table[[#This Row],[Member ID]], calculations_table[Member ID], 0)))</f>
        <v/>
      </c>
      <c r="G126" s="58" t="str">
        <f>IF(output_table[[#This Row],[Member ID]]="", "", INDEX(calculations_table[Payment type], MATCH(output_table[[#This Row],[Member ID]], calculations_table[Member ID], 0)))</f>
        <v/>
      </c>
      <c r="H126" s="145" t="str">
        <f>IF(output_table[[#This Row],[Member ID]]="", "", SUMIFS(calculations_table[Payment amount], calculations_table[Member ID], output_table[[#This Row],[Member ID]]))</f>
        <v/>
      </c>
      <c r="I126" s="58" t="str">
        <f>IF(output_table[[#This Row],[Member ID]]="", "",
IF(Calc_type="Bulk", SUMIFS(data_final_bulk[Error count], data_final_bulk[Member ID], output_table[[#This Row],[Member ID]]), Error_count))</f>
        <v/>
      </c>
      <c r="J126" s="145" t="str">
        <f>IF(OR(output_table[[#This Row],[Member ID]]="", output_table[[#This Row],[Input error count]]&gt;0), "", SUMIFS(calculations_table[Total interest due], calculations_table[Member ID], output_table[[#This Row],[Member ID]]))</f>
        <v/>
      </c>
      <c r="K126" s="149" t="str">
        <f>IF(OR(output_table[[#This Row],[Member ID]]="", output_table[[#This Row],[Input error count]]&gt;0), "", INDEX(calculations_table[Interest start date - Judgments], MATCH(output_table[[#This Row],[Member ID]], calculations_table[Member ID], 0)))</f>
        <v/>
      </c>
    </row>
    <row r="127" spans="1:11" x14ac:dyDescent="0.2">
      <c r="A127"/>
      <c r="D127" s="58" t="str">
        <f t="shared" si="1"/>
        <v/>
      </c>
      <c r="E127" s="58" t="str">
        <f>IF(OR(output_table[[#This Row],[Member ID]]="", Calc_type&lt;&gt;"Bulk"), "",
IF(ISBLANK(INDEX(data_final_bulk[Global ID], MATCH(output_table[[#This Row],[Member ID]], data_final_bulk[Member ID], 0))), "", INDEX(data_final_bulk[Global ID], MATCH(output_table[[#This Row],[Member ID]], data_final_bulk[Member ID], 0))))</f>
        <v/>
      </c>
      <c r="F127" s="16" t="str">
        <f>IF(output_table[[#This Row],[Member ID]]="", "", INDEX(calculations_table[Effective date], MATCH(output_table[[#This Row],[Member ID]], calculations_table[Member ID], 0)))</f>
        <v/>
      </c>
      <c r="G127" s="58" t="str">
        <f>IF(output_table[[#This Row],[Member ID]]="", "", INDEX(calculations_table[Payment type], MATCH(output_table[[#This Row],[Member ID]], calculations_table[Member ID], 0)))</f>
        <v/>
      </c>
      <c r="H127" s="145" t="str">
        <f>IF(output_table[[#This Row],[Member ID]]="", "", SUMIFS(calculations_table[Payment amount], calculations_table[Member ID], output_table[[#This Row],[Member ID]]))</f>
        <v/>
      </c>
      <c r="I127" s="58" t="str">
        <f>IF(output_table[[#This Row],[Member ID]]="", "",
IF(Calc_type="Bulk", SUMIFS(data_final_bulk[Error count], data_final_bulk[Member ID], output_table[[#This Row],[Member ID]]), Error_count))</f>
        <v/>
      </c>
      <c r="J127" s="145" t="str">
        <f>IF(OR(output_table[[#This Row],[Member ID]]="", output_table[[#This Row],[Input error count]]&gt;0), "", SUMIFS(calculations_table[Total interest due], calculations_table[Member ID], output_table[[#This Row],[Member ID]]))</f>
        <v/>
      </c>
      <c r="K127" s="149" t="str">
        <f>IF(OR(output_table[[#This Row],[Member ID]]="", output_table[[#This Row],[Input error count]]&gt;0), "", INDEX(calculations_table[Interest start date - Judgments], MATCH(output_table[[#This Row],[Member ID]], calculations_table[Member ID], 0)))</f>
        <v/>
      </c>
    </row>
    <row r="128" spans="1:11" x14ac:dyDescent="0.2">
      <c r="A128"/>
      <c r="D128" s="58" t="str">
        <f t="shared" si="1"/>
        <v/>
      </c>
      <c r="E128" s="58" t="str">
        <f>IF(OR(output_table[[#This Row],[Member ID]]="", Calc_type&lt;&gt;"Bulk"), "",
IF(ISBLANK(INDEX(data_final_bulk[Global ID], MATCH(output_table[[#This Row],[Member ID]], data_final_bulk[Member ID], 0))), "", INDEX(data_final_bulk[Global ID], MATCH(output_table[[#This Row],[Member ID]], data_final_bulk[Member ID], 0))))</f>
        <v/>
      </c>
      <c r="F128" s="16" t="str">
        <f>IF(output_table[[#This Row],[Member ID]]="", "", INDEX(calculations_table[Effective date], MATCH(output_table[[#This Row],[Member ID]], calculations_table[Member ID], 0)))</f>
        <v/>
      </c>
      <c r="G128" s="58" t="str">
        <f>IF(output_table[[#This Row],[Member ID]]="", "", INDEX(calculations_table[Payment type], MATCH(output_table[[#This Row],[Member ID]], calculations_table[Member ID], 0)))</f>
        <v/>
      </c>
      <c r="H128" s="145" t="str">
        <f>IF(output_table[[#This Row],[Member ID]]="", "", SUMIFS(calculations_table[Payment amount], calculations_table[Member ID], output_table[[#This Row],[Member ID]]))</f>
        <v/>
      </c>
      <c r="I128" s="58" t="str">
        <f>IF(output_table[[#This Row],[Member ID]]="", "",
IF(Calc_type="Bulk", SUMIFS(data_final_bulk[Error count], data_final_bulk[Member ID], output_table[[#This Row],[Member ID]]), Error_count))</f>
        <v/>
      </c>
      <c r="J128" s="145" t="str">
        <f>IF(OR(output_table[[#This Row],[Member ID]]="", output_table[[#This Row],[Input error count]]&gt;0), "", SUMIFS(calculations_table[Total interest due], calculations_table[Member ID], output_table[[#This Row],[Member ID]]))</f>
        <v/>
      </c>
      <c r="K128" s="149" t="str">
        <f>IF(OR(output_table[[#This Row],[Member ID]]="", output_table[[#This Row],[Input error count]]&gt;0), "", INDEX(calculations_table[Interest start date - Judgments], MATCH(output_table[[#This Row],[Member ID]], calculations_table[Member ID], 0)))</f>
        <v/>
      </c>
    </row>
    <row r="129" spans="1:11" x14ac:dyDescent="0.2">
      <c r="A129"/>
      <c r="D129" s="58" t="str">
        <f t="shared" si="1"/>
        <v/>
      </c>
      <c r="E129" s="58" t="str">
        <f>IF(OR(output_table[[#This Row],[Member ID]]="", Calc_type&lt;&gt;"Bulk"), "",
IF(ISBLANK(INDEX(data_final_bulk[Global ID], MATCH(output_table[[#This Row],[Member ID]], data_final_bulk[Member ID], 0))), "", INDEX(data_final_bulk[Global ID], MATCH(output_table[[#This Row],[Member ID]], data_final_bulk[Member ID], 0))))</f>
        <v/>
      </c>
      <c r="F129" s="16" t="str">
        <f>IF(output_table[[#This Row],[Member ID]]="", "", INDEX(calculations_table[Effective date], MATCH(output_table[[#This Row],[Member ID]], calculations_table[Member ID], 0)))</f>
        <v/>
      </c>
      <c r="G129" s="58" t="str">
        <f>IF(output_table[[#This Row],[Member ID]]="", "", INDEX(calculations_table[Payment type], MATCH(output_table[[#This Row],[Member ID]], calculations_table[Member ID], 0)))</f>
        <v/>
      </c>
      <c r="H129" s="145" t="str">
        <f>IF(output_table[[#This Row],[Member ID]]="", "", SUMIFS(calculations_table[Payment amount], calculations_table[Member ID], output_table[[#This Row],[Member ID]]))</f>
        <v/>
      </c>
      <c r="I129" s="58" t="str">
        <f>IF(output_table[[#This Row],[Member ID]]="", "",
IF(Calc_type="Bulk", SUMIFS(data_final_bulk[Error count], data_final_bulk[Member ID], output_table[[#This Row],[Member ID]]), Error_count))</f>
        <v/>
      </c>
      <c r="J129" s="145" t="str">
        <f>IF(OR(output_table[[#This Row],[Member ID]]="", output_table[[#This Row],[Input error count]]&gt;0), "", SUMIFS(calculations_table[Total interest due], calculations_table[Member ID], output_table[[#This Row],[Member ID]]))</f>
        <v/>
      </c>
      <c r="K129" s="149" t="str">
        <f>IF(OR(output_table[[#This Row],[Member ID]]="", output_table[[#This Row],[Input error count]]&gt;0), "", INDEX(calculations_table[Interest start date - Judgments], MATCH(output_table[[#This Row],[Member ID]], calculations_table[Member ID], 0)))</f>
        <v/>
      </c>
    </row>
    <row r="130" spans="1:11" x14ac:dyDescent="0.2">
      <c r="A130"/>
      <c r="D130" s="58" t="str">
        <f t="shared" si="1"/>
        <v/>
      </c>
      <c r="E130" s="58" t="str">
        <f>IF(OR(output_table[[#This Row],[Member ID]]="", Calc_type&lt;&gt;"Bulk"), "",
IF(ISBLANK(INDEX(data_final_bulk[Global ID], MATCH(output_table[[#This Row],[Member ID]], data_final_bulk[Member ID], 0))), "", INDEX(data_final_bulk[Global ID], MATCH(output_table[[#This Row],[Member ID]], data_final_bulk[Member ID], 0))))</f>
        <v/>
      </c>
      <c r="F130" s="16" t="str">
        <f>IF(output_table[[#This Row],[Member ID]]="", "", INDEX(calculations_table[Effective date], MATCH(output_table[[#This Row],[Member ID]], calculations_table[Member ID], 0)))</f>
        <v/>
      </c>
      <c r="G130" s="58" t="str">
        <f>IF(output_table[[#This Row],[Member ID]]="", "", INDEX(calculations_table[Payment type], MATCH(output_table[[#This Row],[Member ID]], calculations_table[Member ID], 0)))</f>
        <v/>
      </c>
      <c r="H130" s="145" t="str">
        <f>IF(output_table[[#This Row],[Member ID]]="", "", SUMIFS(calculations_table[Payment amount], calculations_table[Member ID], output_table[[#This Row],[Member ID]]))</f>
        <v/>
      </c>
      <c r="I130" s="58" t="str">
        <f>IF(output_table[[#This Row],[Member ID]]="", "",
IF(Calc_type="Bulk", SUMIFS(data_final_bulk[Error count], data_final_bulk[Member ID], output_table[[#This Row],[Member ID]]), Error_count))</f>
        <v/>
      </c>
      <c r="J130" s="145" t="str">
        <f>IF(OR(output_table[[#This Row],[Member ID]]="", output_table[[#This Row],[Input error count]]&gt;0), "", SUMIFS(calculations_table[Total interest due], calculations_table[Member ID], output_table[[#This Row],[Member ID]]))</f>
        <v/>
      </c>
      <c r="K130" s="149" t="str">
        <f>IF(OR(output_table[[#This Row],[Member ID]]="", output_table[[#This Row],[Input error count]]&gt;0), "", INDEX(calculations_table[Interest start date - Judgments], MATCH(output_table[[#This Row],[Member ID]], calculations_table[Member ID], 0)))</f>
        <v/>
      </c>
    </row>
    <row r="131" spans="1:11" x14ac:dyDescent="0.2">
      <c r="A131"/>
      <c r="D131" s="58" t="str">
        <f t="shared" si="1"/>
        <v/>
      </c>
      <c r="E131" s="58" t="str">
        <f>IF(OR(output_table[[#This Row],[Member ID]]="", Calc_type&lt;&gt;"Bulk"), "",
IF(ISBLANK(INDEX(data_final_bulk[Global ID], MATCH(output_table[[#This Row],[Member ID]], data_final_bulk[Member ID], 0))), "", INDEX(data_final_bulk[Global ID], MATCH(output_table[[#This Row],[Member ID]], data_final_bulk[Member ID], 0))))</f>
        <v/>
      </c>
      <c r="F131" s="16" t="str">
        <f>IF(output_table[[#This Row],[Member ID]]="", "", INDEX(calculations_table[Effective date], MATCH(output_table[[#This Row],[Member ID]], calculations_table[Member ID], 0)))</f>
        <v/>
      </c>
      <c r="G131" s="58" t="str">
        <f>IF(output_table[[#This Row],[Member ID]]="", "", INDEX(calculations_table[Payment type], MATCH(output_table[[#This Row],[Member ID]], calculations_table[Member ID], 0)))</f>
        <v/>
      </c>
      <c r="H131" s="145" t="str">
        <f>IF(output_table[[#This Row],[Member ID]]="", "", SUMIFS(calculations_table[Payment amount], calculations_table[Member ID], output_table[[#This Row],[Member ID]]))</f>
        <v/>
      </c>
      <c r="I131" s="58" t="str">
        <f>IF(output_table[[#This Row],[Member ID]]="", "",
IF(Calc_type="Bulk", SUMIFS(data_final_bulk[Error count], data_final_bulk[Member ID], output_table[[#This Row],[Member ID]]), Error_count))</f>
        <v/>
      </c>
      <c r="J131" s="145" t="str">
        <f>IF(OR(output_table[[#This Row],[Member ID]]="", output_table[[#This Row],[Input error count]]&gt;0), "", SUMIFS(calculations_table[Total interest due], calculations_table[Member ID], output_table[[#This Row],[Member ID]]))</f>
        <v/>
      </c>
      <c r="K131" s="149" t="str">
        <f>IF(OR(output_table[[#This Row],[Member ID]]="", output_table[[#This Row],[Input error count]]&gt;0), "", INDEX(calculations_table[Interest start date - Judgments], MATCH(output_table[[#This Row],[Member ID]], calculations_table[Member ID], 0)))</f>
        <v/>
      </c>
    </row>
    <row r="132" spans="1:11" x14ac:dyDescent="0.2">
      <c r="A132"/>
      <c r="D132" s="58" t="str">
        <f t="shared" si="1"/>
        <v/>
      </c>
      <c r="E132" s="58" t="str">
        <f>IF(OR(output_table[[#This Row],[Member ID]]="", Calc_type&lt;&gt;"Bulk"), "",
IF(ISBLANK(INDEX(data_final_bulk[Global ID], MATCH(output_table[[#This Row],[Member ID]], data_final_bulk[Member ID], 0))), "", INDEX(data_final_bulk[Global ID], MATCH(output_table[[#This Row],[Member ID]], data_final_bulk[Member ID], 0))))</f>
        <v/>
      </c>
      <c r="F132" s="16" t="str">
        <f>IF(output_table[[#This Row],[Member ID]]="", "", INDEX(calculations_table[Effective date], MATCH(output_table[[#This Row],[Member ID]], calculations_table[Member ID], 0)))</f>
        <v/>
      </c>
      <c r="G132" s="58" t="str">
        <f>IF(output_table[[#This Row],[Member ID]]="", "", INDEX(calculations_table[Payment type], MATCH(output_table[[#This Row],[Member ID]], calculations_table[Member ID], 0)))</f>
        <v/>
      </c>
      <c r="H132" s="145" t="str">
        <f>IF(output_table[[#This Row],[Member ID]]="", "", SUMIFS(calculations_table[Payment amount], calculations_table[Member ID], output_table[[#This Row],[Member ID]]))</f>
        <v/>
      </c>
      <c r="I132" s="58" t="str">
        <f>IF(output_table[[#This Row],[Member ID]]="", "",
IF(Calc_type="Bulk", SUMIFS(data_final_bulk[Error count], data_final_bulk[Member ID], output_table[[#This Row],[Member ID]]), Error_count))</f>
        <v/>
      </c>
      <c r="J132" s="145" t="str">
        <f>IF(OR(output_table[[#This Row],[Member ID]]="", output_table[[#This Row],[Input error count]]&gt;0), "", SUMIFS(calculations_table[Total interest due], calculations_table[Member ID], output_table[[#This Row],[Member ID]]))</f>
        <v/>
      </c>
      <c r="K132" s="149" t="str">
        <f>IF(OR(output_table[[#This Row],[Member ID]]="", output_table[[#This Row],[Input error count]]&gt;0), "", INDEX(calculations_table[Interest start date - Judgments], MATCH(output_table[[#This Row],[Member ID]], calculations_table[Member ID], 0)))</f>
        <v/>
      </c>
    </row>
    <row r="133" spans="1:11" x14ac:dyDescent="0.2">
      <c r="A133"/>
      <c r="D133" s="58" t="str">
        <f t="shared" si="1"/>
        <v/>
      </c>
      <c r="E133" s="58" t="str">
        <f>IF(OR(output_table[[#This Row],[Member ID]]="", Calc_type&lt;&gt;"Bulk"), "",
IF(ISBLANK(INDEX(data_final_bulk[Global ID], MATCH(output_table[[#This Row],[Member ID]], data_final_bulk[Member ID], 0))), "", INDEX(data_final_bulk[Global ID], MATCH(output_table[[#This Row],[Member ID]], data_final_bulk[Member ID], 0))))</f>
        <v/>
      </c>
      <c r="F133" s="16" t="str">
        <f>IF(output_table[[#This Row],[Member ID]]="", "", INDEX(calculations_table[Effective date], MATCH(output_table[[#This Row],[Member ID]], calculations_table[Member ID], 0)))</f>
        <v/>
      </c>
      <c r="G133" s="58" t="str">
        <f>IF(output_table[[#This Row],[Member ID]]="", "", INDEX(calculations_table[Payment type], MATCH(output_table[[#This Row],[Member ID]], calculations_table[Member ID], 0)))</f>
        <v/>
      </c>
      <c r="H133" s="145" t="str">
        <f>IF(output_table[[#This Row],[Member ID]]="", "", SUMIFS(calculations_table[Payment amount], calculations_table[Member ID], output_table[[#This Row],[Member ID]]))</f>
        <v/>
      </c>
      <c r="I133" s="58" t="str">
        <f>IF(output_table[[#This Row],[Member ID]]="", "",
IF(Calc_type="Bulk", SUMIFS(data_final_bulk[Error count], data_final_bulk[Member ID], output_table[[#This Row],[Member ID]]), Error_count))</f>
        <v/>
      </c>
      <c r="J133" s="145" t="str">
        <f>IF(OR(output_table[[#This Row],[Member ID]]="", output_table[[#This Row],[Input error count]]&gt;0), "", SUMIFS(calculations_table[Total interest due], calculations_table[Member ID], output_table[[#This Row],[Member ID]]))</f>
        <v/>
      </c>
      <c r="K133" s="149" t="str">
        <f>IF(OR(output_table[[#This Row],[Member ID]]="", output_table[[#This Row],[Input error count]]&gt;0), "", INDEX(calculations_table[Interest start date - Judgments], MATCH(output_table[[#This Row],[Member ID]], calculations_table[Member ID], 0)))</f>
        <v/>
      </c>
    </row>
    <row r="134" spans="1:11" x14ac:dyDescent="0.2">
      <c r="A134"/>
      <c r="D134" s="58" t="str">
        <f t="shared" si="1"/>
        <v/>
      </c>
      <c r="E134" s="58" t="str">
        <f>IF(OR(output_table[[#This Row],[Member ID]]="", Calc_type&lt;&gt;"Bulk"), "",
IF(ISBLANK(INDEX(data_final_bulk[Global ID], MATCH(output_table[[#This Row],[Member ID]], data_final_bulk[Member ID], 0))), "", INDEX(data_final_bulk[Global ID], MATCH(output_table[[#This Row],[Member ID]], data_final_bulk[Member ID], 0))))</f>
        <v/>
      </c>
      <c r="F134" s="16" t="str">
        <f>IF(output_table[[#This Row],[Member ID]]="", "", INDEX(calculations_table[Effective date], MATCH(output_table[[#This Row],[Member ID]], calculations_table[Member ID], 0)))</f>
        <v/>
      </c>
      <c r="G134" s="58" t="str">
        <f>IF(output_table[[#This Row],[Member ID]]="", "", INDEX(calculations_table[Payment type], MATCH(output_table[[#This Row],[Member ID]], calculations_table[Member ID], 0)))</f>
        <v/>
      </c>
      <c r="H134" s="145" t="str">
        <f>IF(output_table[[#This Row],[Member ID]]="", "", SUMIFS(calculations_table[Payment amount], calculations_table[Member ID], output_table[[#This Row],[Member ID]]))</f>
        <v/>
      </c>
      <c r="I134" s="58" t="str">
        <f>IF(output_table[[#This Row],[Member ID]]="", "",
IF(Calc_type="Bulk", SUMIFS(data_final_bulk[Error count], data_final_bulk[Member ID], output_table[[#This Row],[Member ID]]), Error_count))</f>
        <v/>
      </c>
      <c r="J134" s="145" t="str">
        <f>IF(OR(output_table[[#This Row],[Member ID]]="", output_table[[#This Row],[Input error count]]&gt;0), "", SUMIFS(calculations_table[Total interest due], calculations_table[Member ID], output_table[[#This Row],[Member ID]]))</f>
        <v/>
      </c>
      <c r="K134" s="149" t="str">
        <f>IF(OR(output_table[[#This Row],[Member ID]]="", output_table[[#This Row],[Input error count]]&gt;0), "", INDEX(calculations_table[Interest start date - Judgments], MATCH(output_table[[#This Row],[Member ID]], calculations_table[Member ID], 0)))</f>
        <v/>
      </c>
    </row>
    <row r="135" spans="1:11" x14ac:dyDescent="0.2">
      <c r="A135"/>
      <c r="D135" s="58" t="str">
        <f t="shared" si="1"/>
        <v/>
      </c>
      <c r="E135" s="58" t="str">
        <f>IF(OR(output_table[[#This Row],[Member ID]]="", Calc_type&lt;&gt;"Bulk"), "",
IF(ISBLANK(INDEX(data_final_bulk[Global ID], MATCH(output_table[[#This Row],[Member ID]], data_final_bulk[Member ID], 0))), "", INDEX(data_final_bulk[Global ID], MATCH(output_table[[#This Row],[Member ID]], data_final_bulk[Member ID], 0))))</f>
        <v/>
      </c>
      <c r="F135" s="16" t="str">
        <f>IF(output_table[[#This Row],[Member ID]]="", "", INDEX(calculations_table[Effective date], MATCH(output_table[[#This Row],[Member ID]], calculations_table[Member ID], 0)))</f>
        <v/>
      </c>
      <c r="G135" s="58" t="str">
        <f>IF(output_table[[#This Row],[Member ID]]="", "", INDEX(calculations_table[Payment type], MATCH(output_table[[#This Row],[Member ID]], calculations_table[Member ID], 0)))</f>
        <v/>
      </c>
      <c r="H135" s="145" t="str">
        <f>IF(output_table[[#This Row],[Member ID]]="", "", SUMIFS(calculations_table[Payment amount], calculations_table[Member ID], output_table[[#This Row],[Member ID]]))</f>
        <v/>
      </c>
      <c r="I135" s="58" t="str">
        <f>IF(output_table[[#This Row],[Member ID]]="", "",
IF(Calc_type="Bulk", SUMIFS(data_final_bulk[Error count], data_final_bulk[Member ID], output_table[[#This Row],[Member ID]]), Error_count))</f>
        <v/>
      </c>
      <c r="J135" s="145" t="str">
        <f>IF(OR(output_table[[#This Row],[Member ID]]="", output_table[[#This Row],[Input error count]]&gt;0), "", SUMIFS(calculations_table[Total interest due], calculations_table[Member ID], output_table[[#This Row],[Member ID]]))</f>
        <v/>
      </c>
      <c r="K135" s="149" t="str">
        <f>IF(OR(output_table[[#This Row],[Member ID]]="", output_table[[#This Row],[Input error count]]&gt;0), "", INDEX(calculations_table[Interest start date - Judgments], MATCH(output_table[[#This Row],[Member ID]], calculations_table[Member ID], 0)))</f>
        <v/>
      </c>
    </row>
    <row r="136" spans="1:11" x14ac:dyDescent="0.2">
      <c r="A136"/>
      <c r="D136" s="58" t="str">
        <f t="shared" si="1"/>
        <v/>
      </c>
      <c r="E136" s="58" t="str">
        <f>IF(OR(output_table[[#This Row],[Member ID]]="", Calc_type&lt;&gt;"Bulk"), "",
IF(ISBLANK(INDEX(data_final_bulk[Global ID], MATCH(output_table[[#This Row],[Member ID]], data_final_bulk[Member ID], 0))), "", INDEX(data_final_bulk[Global ID], MATCH(output_table[[#This Row],[Member ID]], data_final_bulk[Member ID], 0))))</f>
        <v/>
      </c>
      <c r="F136" s="16" t="str">
        <f>IF(output_table[[#This Row],[Member ID]]="", "", INDEX(calculations_table[Effective date], MATCH(output_table[[#This Row],[Member ID]], calculations_table[Member ID], 0)))</f>
        <v/>
      </c>
      <c r="G136" s="58" t="str">
        <f>IF(output_table[[#This Row],[Member ID]]="", "", INDEX(calculations_table[Payment type], MATCH(output_table[[#This Row],[Member ID]], calculations_table[Member ID], 0)))</f>
        <v/>
      </c>
      <c r="H136" s="145" t="str">
        <f>IF(output_table[[#This Row],[Member ID]]="", "", SUMIFS(calculations_table[Payment amount], calculations_table[Member ID], output_table[[#This Row],[Member ID]]))</f>
        <v/>
      </c>
      <c r="I136" s="58" t="str">
        <f>IF(output_table[[#This Row],[Member ID]]="", "",
IF(Calc_type="Bulk", SUMIFS(data_final_bulk[Error count], data_final_bulk[Member ID], output_table[[#This Row],[Member ID]]), Error_count))</f>
        <v/>
      </c>
      <c r="J136" s="145" t="str">
        <f>IF(OR(output_table[[#This Row],[Member ID]]="", output_table[[#This Row],[Input error count]]&gt;0), "", SUMIFS(calculations_table[Total interest due], calculations_table[Member ID], output_table[[#This Row],[Member ID]]))</f>
        <v/>
      </c>
      <c r="K136" s="149" t="str">
        <f>IF(OR(output_table[[#This Row],[Member ID]]="", output_table[[#This Row],[Input error count]]&gt;0), "", INDEX(calculations_table[Interest start date - Judgments], MATCH(output_table[[#This Row],[Member ID]], calculations_table[Member ID], 0)))</f>
        <v/>
      </c>
    </row>
    <row r="137" spans="1:11" x14ac:dyDescent="0.2">
      <c r="A137"/>
      <c r="D137" s="58" t="str">
        <f t="shared" si="1"/>
        <v/>
      </c>
      <c r="E137" s="58" t="str">
        <f>IF(OR(output_table[[#This Row],[Member ID]]="", Calc_type&lt;&gt;"Bulk"), "",
IF(ISBLANK(INDEX(data_final_bulk[Global ID], MATCH(output_table[[#This Row],[Member ID]], data_final_bulk[Member ID], 0))), "", INDEX(data_final_bulk[Global ID], MATCH(output_table[[#This Row],[Member ID]], data_final_bulk[Member ID], 0))))</f>
        <v/>
      </c>
      <c r="F137" s="16" t="str">
        <f>IF(output_table[[#This Row],[Member ID]]="", "", INDEX(calculations_table[Effective date], MATCH(output_table[[#This Row],[Member ID]], calculations_table[Member ID], 0)))</f>
        <v/>
      </c>
      <c r="G137" s="58" t="str">
        <f>IF(output_table[[#This Row],[Member ID]]="", "", INDEX(calculations_table[Payment type], MATCH(output_table[[#This Row],[Member ID]], calculations_table[Member ID], 0)))</f>
        <v/>
      </c>
      <c r="H137" s="145" t="str">
        <f>IF(output_table[[#This Row],[Member ID]]="", "", SUMIFS(calculations_table[Payment amount], calculations_table[Member ID], output_table[[#This Row],[Member ID]]))</f>
        <v/>
      </c>
      <c r="I137" s="58" t="str">
        <f>IF(output_table[[#This Row],[Member ID]]="", "",
IF(Calc_type="Bulk", SUMIFS(data_final_bulk[Error count], data_final_bulk[Member ID], output_table[[#This Row],[Member ID]]), Error_count))</f>
        <v/>
      </c>
      <c r="J137" s="145" t="str">
        <f>IF(OR(output_table[[#This Row],[Member ID]]="", output_table[[#This Row],[Input error count]]&gt;0), "", SUMIFS(calculations_table[Total interest due], calculations_table[Member ID], output_table[[#This Row],[Member ID]]))</f>
        <v/>
      </c>
      <c r="K137" s="149" t="str">
        <f>IF(OR(output_table[[#This Row],[Member ID]]="", output_table[[#This Row],[Input error count]]&gt;0), "", INDEX(calculations_table[Interest start date - Judgments], MATCH(output_table[[#This Row],[Member ID]], calculations_table[Member ID], 0)))</f>
        <v/>
      </c>
    </row>
    <row r="138" spans="1:11" x14ac:dyDescent="0.2">
      <c r="A138"/>
      <c r="D138" s="58" t="str">
        <f t="shared" si="1"/>
        <v/>
      </c>
      <c r="E138" s="58" t="str">
        <f>IF(OR(output_table[[#This Row],[Member ID]]="", Calc_type&lt;&gt;"Bulk"), "",
IF(ISBLANK(INDEX(data_final_bulk[Global ID], MATCH(output_table[[#This Row],[Member ID]], data_final_bulk[Member ID], 0))), "", INDEX(data_final_bulk[Global ID], MATCH(output_table[[#This Row],[Member ID]], data_final_bulk[Member ID], 0))))</f>
        <v/>
      </c>
      <c r="F138" s="16" t="str">
        <f>IF(output_table[[#This Row],[Member ID]]="", "", INDEX(calculations_table[Effective date], MATCH(output_table[[#This Row],[Member ID]], calculations_table[Member ID], 0)))</f>
        <v/>
      </c>
      <c r="G138" s="58" t="str">
        <f>IF(output_table[[#This Row],[Member ID]]="", "", INDEX(calculations_table[Payment type], MATCH(output_table[[#This Row],[Member ID]], calculations_table[Member ID], 0)))</f>
        <v/>
      </c>
      <c r="H138" s="145" t="str">
        <f>IF(output_table[[#This Row],[Member ID]]="", "", SUMIFS(calculations_table[Payment amount], calculations_table[Member ID], output_table[[#This Row],[Member ID]]))</f>
        <v/>
      </c>
      <c r="I138" s="58" t="str">
        <f>IF(output_table[[#This Row],[Member ID]]="", "",
IF(Calc_type="Bulk", SUMIFS(data_final_bulk[Error count], data_final_bulk[Member ID], output_table[[#This Row],[Member ID]]), Error_count))</f>
        <v/>
      </c>
      <c r="J138" s="145" t="str">
        <f>IF(OR(output_table[[#This Row],[Member ID]]="", output_table[[#This Row],[Input error count]]&gt;0), "", SUMIFS(calculations_table[Total interest due], calculations_table[Member ID], output_table[[#This Row],[Member ID]]))</f>
        <v/>
      </c>
      <c r="K138" s="149" t="str">
        <f>IF(OR(output_table[[#This Row],[Member ID]]="", output_table[[#This Row],[Input error count]]&gt;0), "", INDEX(calculations_table[Interest start date - Judgments], MATCH(output_table[[#This Row],[Member ID]], calculations_table[Member ID], 0)))</f>
        <v/>
      </c>
    </row>
    <row r="139" spans="1:11" x14ac:dyDescent="0.2">
      <c r="A139"/>
      <c r="D139" s="58" t="str">
        <f t="shared" si="1"/>
        <v/>
      </c>
      <c r="E139" s="58" t="str">
        <f>IF(OR(output_table[[#This Row],[Member ID]]="", Calc_type&lt;&gt;"Bulk"), "",
IF(ISBLANK(INDEX(data_final_bulk[Global ID], MATCH(output_table[[#This Row],[Member ID]], data_final_bulk[Member ID], 0))), "", INDEX(data_final_bulk[Global ID], MATCH(output_table[[#This Row],[Member ID]], data_final_bulk[Member ID], 0))))</f>
        <v/>
      </c>
      <c r="F139" s="16" t="str">
        <f>IF(output_table[[#This Row],[Member ID]]="", "", INDEX(calculations_table[Effective date], MATCH(output_table[[#This Row],[Member ID]], calculations_table[Member ID], 0)))</f>
        <v/>
      </c>
      <c r="G139" s="58" t="str">
        <f>IF(output_table[[#This Row],[Member ID]]="", "", INDEX(calculations_table[Payment type], MATCH(output_table[[#This Row],[Member ID]], calculations_table[Member ID], 0)))</f>
        <v/>
      </c>
      <c r="H139" s="145" t="str">
        <f>IF(output_table[[#This Row],[Member ID]]="", "", SUMIFS(calculations_table[Payment amount], calculations_table[Member ID], output_table[[#This Row],[Member ID]]))</f>
        <v/>
      </c>
      <c r="I139" s="58" t="str">
        <f>IF(output_table[[#This Row],[Member ID]]="", "",
IF(Calc_type="Bulk", SUMIFS(data_final_bulk[Error count], data_final_bulk[Member ID], output_table[[#This Row],[Member ID]]), Error_count))</f>
        <v/>
      </c>
      <c r="J139" s="145" t="str">
        <f>IF(OR(output_table[[#This Row],[Member ID]]="", output_table[[#This Row],[Input error count]]&gt;0), "", SUMIFS(calculations_table[Total interest due], calculations_table[Member ID], output_table[[#This Row],[Member ID]]))</f>
        <v/>
      </c>
      <c r="K139" s="149" t="str">
        <f>IF(OR(output_table[[#This Row],[Member ID]]="", output_table[[#This Row],[Input error count]]&gt;0), "", INDEX(calculations_table[Interest start date - Judgments], MATCH(output_table[[#This Row],[Member ID]], calculations_table[Member ID], 0)))</f>
        <v/>
      </c>
    </row>
    <row r="140" spans="1:11" x14ac:dyDescent="0.2">
      <c r="A140"/>
      <c r="D140" s="58" t="str">
        <f t="shared" si="1"/>
        <v/>
      </c>
      <c r="E140" s="58" t="str">
        <f>IF(OR(output_table[[#This Row],[Member ID]]="", Calc_type&lt;&gt;"Bulk"), "",
IF(ISBLANK(INDEX(data_final_bulk[Global ID], MATCH(output_table[[#This Row],[Member ID]], data_final_bulk[Member ID], 0))), "", INDEX(data_final_bulk[Global ID], MATCH(output_table[[#This Row],[Member ID]], data_final_bulk[Member ID], 0))))</f>
        <v/>
      </c>
      <c r="F140" s="16" t="str">
        <f>IF(output_table[[#This Row],[Member ID]]="", "", INDEX(calculations_table[Effective date], MATCH(output_table[[#This Row],[Member ID]], calculations_table[Member ID], 0)))</f>
        <v/>
      </c>
      <c r="G140" s="58" t="str">
        <f>IF(output_table[[#This Row],[Member ID]]="", "", INDEX(calculations_table[Payment type], MATCH(output_table[[#This Row],[Member ID]], calculations_table[Member ID], 0)))</f>
        <v/>
      </c>
      <c r="H140" s="145" t="str">
        <f>IF(output_table[[#This Row],[Member ID]]="", "", SUMIFS(calculations_table[Payment amount], calculations_table[Member ID], output_table[[#This Row],[Member ID]]))</f>
        <v/>
      </c>
      <c r="I140" s="58" t="str">
        <f>IF(output_table[[#This Row],[Member ID]]="", "",
IF(Calc_type="Bulk", SUMIFS(data_final_bulk[Error count], data_final_bulk[Member ID], output_table[[#This Row],[Member ID]]), Error_count))</f>
        <v/>
      </c>
      <c r="J140" s="145" t="str">
        <f>IF(OR(output_table[[#This Row],[Member ID]]="", output_table[[#This Row],[Input error count]]&gt;0), "", SUMIFS(calculations_table[Total interest due], calculations_table[Member ID], output_table[[#This Row],[Member ID]]))</f>
        <v/>
      </c>
      <c r="K140" s="149" t="str">
        <f>IF(OR(output_table[[#This Row],[Member ID]]="", output_table[[#This Row],[Input error count]]&gt;0), "", INDEX(calculations_table[Interest start date - Judgments], MATCH(output_table[[#This Row],[Member ID]], calculations_table[Member ID], 0)))</f>
        <v/>
      </c>
    </row>
    <row r="141" spans="1:11" x14ac:dyDescent="0.2">
      <c r="A141"/>
      <c r="D141" s="58" t="str">
        <f t="shared" si="1"/>
        <v/>
      </c>
      <c r="E141" s="58" t="str">
        <f>IF(OR(output_table[[#This Row],[Member ID]]="", Calc_type&lt;&gt;"Bulk"), "",
IF(ISBLANK(INDEX(data_final_bulk[Global ID], MATCH(output_table[[#This Row],[Member ID]], data_final_bulk[Member ID], 0))), "", INDEX(data_final_bulk[Global ID], MATCH(output_table[[#This Row],[Member ID]], data_final_bulk[Member ID], 0))))</f>
        <v/>
      </c>
      <c r="F141" s="16" t="str">
        <f>IF(output_table[[#This Row],[Member ID]]="", "", INDEX(calculations_table[Effective date], MATCH(output_table[[#This Row],[Member ID]], calculations_table[Member ID], 0)))</f>
        <v/>
      </c>
      <c r="G141" s="58" t="str">
        <f>IF(output_table[[#This Row],[Member ID]]="", "", INDEX(calculations_table[Payment type], MATCH(output_table[[#This Row],[Member ID]], calculations_table[Member ID], 0)))</f>
        <v/>
      </c>
      <c r="H141" s="145" t="str">
        <f>IF(output_table[[#This Row],[Member ID]]="", "", SUMIFS(calculations_table[Payment amount], calculations_table[Member ID], output_table[[#This Row],[Member ID]]))</f>
        <v/>
      </c>
      <c r="I141" s="58" t="str">
        <f>IF(output_table[[#This Row],[Member ID]]="", "",
IF(Calc_type="Bulk", SUMIFS(data_final_bulk[Error count], data_final_bulk[Member ID], output_table[[#This Row],[Member ID]]), Error_count))</f>
        <v/>
      </c>
      <c r="J141" s="145" t="str">
        <f>IF(OR(output_table[[#This Row],[Member ID]]="", output_table[[#This Row],[Input error count]]&gt;0), "", SUMIFS(calculations_table[Total interest due], calculations_table[Member ID], output_table[[#This Row],[Member ID]]))</f>
        <v/>
      </c>
      <c r="K141" s="149" t="str">
        <f>IF(OR(output_table[[#This Row],[Member ID]]="", output_table[[#This Row],[Input error count]]&gt;0), "", INDEX(calculations_table[Interest start date - Judgments], MATCH(output_table[[#This Row],[Member ID]], calculations_table[Member ID], 0)))</f>
        <v/>
      </c>
    </row>
    <row r="142" spans="1:11" x14ac:dyDescent="0.2">
      <c r="A142"/>
      <c r="D142" s="58" t="str">
        <f t="shared" si="1"/>
        <v/>
      </c>
      <c r="E142" s="58" t="str">
        <f>IF(OR(output_table[[#This Row],[Member ID]]="", Calc_type&lt;&gt;"Bulk"), "",
IF(ISBLANK(INDEX(data_final_bulk[Global ID], MATCH(output_table[[#This Row],[Member ID]], data_final_bulk[Member ID], 0))), "", INDEX(data_final_bulk[Global ID], MATCH(output_table[[#This Row],[Member ID]], data_final_bulk[Member ID], 0))))</f>
        <v/>
      </c>
      <c r="F142" s="16" t="str">
        <f>IF(output_table[[#This Row],[Member ID]]="", "", INDEX(calculations_table[Effective date], MATCH(output_table[[#This Row],[Member ID]], calculations_table[Member ID], 0)))</f>
        <v/>
      </c>
      <c r="G142" s="58" t="str">
        <f>IF(output_table[[#This Row],[Member ID]]="", "", INDEX(calculations_table[Payment type], MATCH(output_table[[#This Row],[Member ID]], calculations_table[Member ID], 0)))</f>
        <v/>
      </c>
      <c r="H142" s="145" t="str">
        <f>IF(output_table[[#This Row],[Member ID]]="", "", SUMIFS(calculations_table[Payment amount], calculations_table[Member ID], output_table[[#This Row],[Member ID]]))</f>
        <v/>
      </c>
      <c r="I142" s="58" t="str">
        <f>IF(output_table[[#This Row],[Member ID]]="", "",
IF(Calc_type="Bulk", SUMIFS(data_final_bulk[Error count], data_final_bulk[Member ID], output_table[[#This Row],[Member ID]]), Error_count))</f>
        <v/>
      </c>
      <c r="J142" s="145" t="str">
        <f>IF(OR(output_table[[#This Row],[Member ID]]="", output_table[[#This Row],[Input error count]]&gt;0), "", SUMIFS(calculations_table[Total interest due], calculations_table[Member ID], output_table[[#This Row],[Member ID]]))</f>
        <v/>
      </c>
      <c r="K142" s="149" t="str">
        <f>IF(OR(output_table[[#This Row],[Member ID]]="", output_table[[#This Row],[Input error count]]&gt;0), "", INDEX(calculations_table[Interest start date - Judgments], MATCH(output_table[[#This Row],[Member ID]], calculations_table[Member ID], 0)))</f>
        <v/>
      </c>
    </row>
    <row r="143" spans="1:11" x14ac:dyDescent="0.2">
      <c r="A143"/>
      <c r="D143" s="58" t="str">
        <f t="shared" si="1"/>
        <v/>
      </c>
      <c r="E143" s="58" t="str">
        <f>IF(OR(output_table[[#This Row],[Member ID]]="", Calc_type&lt;&gt;"Bulk"), "",
IF(ISBLANK(INDEX(data_final_bulk[Global ID], MATCH(output_table[[#This Row],[Member ID]], data_final_bulk[Member ID], 0))), "", INDEX(data_final_bulk[Global ID], MATCH(output_table[[#This Row],[Member ID]], data_final_bulk[Member ID], 0))))</f>
        <v/>
      </c>
      <c r="F143" s="16" t="str">
        <f>IF(output_table[[#This Row],[Member ID]]="", "", INDEX(calculations_table[Effective date], MATCH(output_table[[#This Row],[Member ID]], calculations_table[Member ID], 0)))</f>
        <v/>
      </c>
      <c r="G143" s="58" t="str">
        <f>IF(output_table[[#This Row],[Member ID]]="", "", INDEX(calculations_table[Payment type], MATCH(output_table[[#This Row],[Member ID]], calculations_table[Member ID], 0)))</f>
        <v/>
      </c>
      <c r="H143" s="145" t="str">
        <f>IF(output_table[[#This Row],[Member ID]]="", "", SUMIFS(calculations_table[Payment amount], calculations_table[Member ID], output_table[[#This Row],[Member ID]]))</f>
        <v/>
      </c>
      <c r="I143" s="58" t="str">
        <f>IF(output_table[[#This Row],[Member ID]]="", "",
IF(Calc_type="Bulk", SUMIFS(data_final_bulk[Error count], data_final_bulk[Member ID], output_table[[#This Row],[Member ID]]), Error_count))</f>
        <v/>
      </c>
      <c r="J143" s="145" t="str">
        <f>IF(OR(output_table[[#This Row],[Member ID]]="", output_table[[#This Row],[Input error count]]&gt;0), "", SUMIFS(calculations_table[Total interest due], calculations_table[Member ID], output_table[[#This Row],[Member ID]]))</f>
        <v/>
      </c>
      <c r="K143" s="149" t="str">
        <f>IF(OR(output_table[[#This Row],[Member ID]]="", output_table[[#This Row],[Input error count]]&gt;0), "", INDEX(calculations_table[Interest start date - Judgments], MATCH(output_table[[#This Row],[Member ID]], calculations_table[Member ID], 0)))</f>
        <v/>
      </c>
    </row>
    <row r="144" spans="1:11" x14ac:dyDescent="0.2">
      <c r="A144"/>
      <c r="D144" s="58" t="str">
        <f t="shared" si="1"/>
        <v/>
      </c>
      <c r="E144" s="58" t="str">
        <f>IF(OR(output_table[[#This Row],[Member ID]]="", Calc_type&lt;&gt;"Bulk"), "",
IF(ISBLANK(INDEX(data_final_bulk[Global ID], MATCH(output_table[[#This Row],[Member ID]], data_final_bulk[Member ID], 0))), "", INDEX(data_final_bulk[Global ID], MATCH(output_table[[#This Row],[Member ID]], data_final_bulk[Member ID], 0))))</f>
        <v/>
      </c>
      <c r="F144" s="16" t="str">
        <f>IF(output_table[[#This Row],[Member ID]]="", "", INDEX(calculations_table[Effective date], MATCH(output_table[[#This Row],[Member ID]], calculations_table[Member ID], 0)))</f>
        <v/>
      </c>
      <c r="G144" s="58" t="str">
        <f>IF(output_table[[#This Row],[Member ID]]="", "", INDEX(calculations_table[Payment type], MATCH(output_table[[#This Row],[Member ID]], calculations_table[Member ID], 0)))</f>
        <v/>
      </c>
      <c r="H144" s="145" t="str">
        <f>IF(output_table[[#This Row],[Member ID]]="", "", SUMIFS(calculations_table[Payment amount], calculations_table[Member ID], output_table[[#This Row],[Member ID]]))</f>
        <v/>
      </c>
      <c r="I144" s="58" t="str">
        <f>IF(output_table[[#This Row],[Member ID]]="", "",
IF(Calc_type="Bulk", SUMIFS(data_final_bulk[Error count], data_final_bulk[Member ID], output_table[[#This Row],[Member ID]]), Error_count))</f>
        <v/>
      </c>
      <c r="J144" s="145" t="str">
        <f>IF(OR(output_table[[#This Row],[Member ID]]="", output_table[[#This Row],[Input error count]]&gt;0), "", SUMIFS(calculations_table[Total interest due], calculations_table[Member ID], output_table[[#This Row],[Member ID]]))</f>
        <v/>
      </c>
      <c r="K144" s="149" t="str">
        <f>IF(OR(output_table[[#This Row],[Member ID]]="", output_table[[#This Row],[Input error count]]&gt;0), "", INDEX(calculations_table[Interest start date - Judgments], MATCH(output_table[[#This Row],[Member ID]], calculations_table[Member ID], 0)))</f>
        <v/>
      </c>
    </row>
    <row r="145" spans="1:11" x14ac:dyDescent="0.2">
      <c r="A145"/>
      <c r="D145" s="58" t="str">
        <f t="shared" si="1"/>
        <v/>
      </c>
      <c r="E145" s="58" t="str">
        <f>IF(OR(output_table[[#This Row],[Member ID]]="", Calc_type&lt;&gt;"Bulk"), "",
IF(ISBLANK(INDEX(data_final_bulk[Global ID], MATCH(output_table[[#This Row],[Member ID]], data_final_bulk[Member ID], 0))), "", INDEX(data_final_bulk[Global ID], MATCH(output_table[[#This Row],[Member ID]], data_final_bulk[Member ID], 0))))</f>
        <v/>
      </c>
      <c r="F145" s="16" t="str">
        <f>IF(output_table[[#This Row],[Member ID]]="", "", INDEX(calculations_table[Effective date], MATCH(output_table[[#This Row],[Member ID]], calculations_table[Member ID], 0)))</f>
        <v/>
      </c>
      <c r="G145" s="58" t="str">
        <f>IF(output_table[[#This Row],[Member ID]]="", "", INDEX(calculations_table[Payment type], MATCH(output_table[[#This Row],[Member ID]], calculations_table[Member ID], 0)))</f>
        <v/>
      </c>
      <c r="H145" s="145" t="str">
        <f>IF(output_table[[#This Row],[Member ID]]="", "", SUMIFS(calculations_table[Payment amount], calculations_table[Member ID], output_table[[#This Row],[Member ID]]))</f>
        <v/>
      </c>
      <c r="I145" s="58" t="str">
        <f>IF(output_table[[#This Row],[Member ID]]="", "",
IF(Calc_type="Bulk", SUMIFS(data_final_bulk[Error count], data_final_bulk[Member ID], output_table[[#This Row],[Member ID]]), Error_count))</f>
        <v/>
      </c>
      <c r="J145" s="145" t="str">
        <f>IF(OR(output_table[[#This Row],[Member ID]]="", output_table[[#This Row],[Input error count]]&gt;0), "", SUMIFS(calculations_table[Total interest due], calculations_table[Member ID], output_table[[#This Row],[Member ID]]))</f>
        <v/>
      </c>
      <c r="K145" s="149" t="str">
        <f>IF(OR(output_table[[#This Row],[Member ID]]="", output_table[[#This Row],[Input error count]]&gt;0), "", INDEX(calculations_table[Interest start date - Judgments], MATCH(output_table[[#This Row],[Member ID]], calculations_table[Member ID], 0)))</f>
        <v/>
      </c>
    </row>
    <row r="146" spans="1:11" x14ac:dyDescent="0.2">
      <c r="A146"/>
      <c r="D146" s="58" t="str">
        <f t="shared" si="1"/>
        <v/>
      </c>
      <c r="E146" s="58" t="str">
        <f>IF(OR(output_table[[#This Row],[Member ID]]="", Calc_type&lt;&gt;"Bulk"), "",
IF(ISBLANK(INDEX(data_final_bulk[Global ID], MATCH(output_table[[#This Row],[Member ID]], data_final_bulk[Member ID], 0))), "", INDEX(data_final_bulk[Global ID], MATCH(output_table[[#This Row],[Member ID]], data_final_bulk[Member ID], 0))))</f>
        <v/>
      </c>
      <c r="F146" s="16" t="str">
        <f>IF(output_table[[#This Row],[Member ID]]="", "", INDEX(calculations_table[Effective date], MATCH(output_table[[#This Row],[Member ID]], calculations_table[Member ID], 0)))</f>
        <v/>
      </c>
      <c r="G146" s="58" t="str">
        <f>IF(output_table[[#This Row],[Member ID]]="", "", INDEX(calculations_table[Payment type], MATCH(output_table[[#This Row],[Member ID]], calculations_table[Member ID], 0)))</f>
        <v/>
      </c>
      <c r="H146" s="145" t="str">
        <f>IF(output_table[[#This Row],[Member ID]]="", "", SUMIFS(calculations_table[Payment amount], calculations_table[Member ID], output_table[[#This Row],[Member ID]]))</f>
        <v/>
      </c>
      <c r="I146" s="58" t="str">
        <f>IF(output_table[[#This Row],[Member ID]]="", "",
IF(Calc_type="Bulk", SUMIFS(data_final_bulk[Error count], data_final_bulk[Member ID], output_table[[#This Row],[Member ID]]), Error_count))</f>
        <v/>
      </c>
      <c r="J146" s="145" t="str">
        <f>IF(OR(output_table[[#This Row],[Member ID]]="", output_table[[#This Row],[Input error count]]&gt;0), "", SUMIFS(calculations_table[Total interest due], calculations_table[Member ID], output_table[[#This Row],[Member ID]]))</f>
        <v/>
      </c>
      <c r="K146" s="149" t="str">
        <f>IF(OR(output_table[[#This Row],[Member ID]]="", output_table[[#This Row],[Input error count]]&gt;0), "", INDEX(calculations_table[Interest start date - Judgments], MATCH(output_table[[#This Row],[Member ID]], calculations_table[Member ID], 0)))</f>
        <v/>
      </c>
    </row>
    <row r="147" spans="1:11" x14ac:dyDescent="0.2">
      <c r="A147"/>
      <c r="D147" s="58" t="str">
        <f t="shared" si="1"/>
        <v/>
      </c>
      <c r="E147" s="58" t="str">
        <f>IF(OR(output_table[[#This Row],[Member ID]]="", Calc_type&lt;&gt;"Bulk"), "",
IF(ISBLANK(INDEX(data_final_bulk[Global ID], MATCH(output_table[[#This Row],[Member ID]], data_final_bulk[Member ID], 0))), "", INDEX(data_final_bulk[Global ID], MATCH(output_table[[#This Row],[Member ID]], data_final_bulk[Member ID], 0))))</f>
        <v/>
      </c>
      <c r="F147" s="16" t="str">
        <f>IF(output_table[[#This Row],[Member ID]]="", "", INDEX(calculations_table[Effective date], MATCH(output_table[[#This Row],[Member ID]], calculations_table[Member ID], 0)))</f>
        <v/>
      </c>
      <c r="G147" s="58" t="str">
        <f>IF(output_table[[#This Row],[Member ID]]="", "", INDEX(calculations_table[Payment type], MATCH(output_table[[#This Row],[Member ID]], calculations_table[Member ID], 0)))</f>
        <v/>
      </c>
      <c r="H147" s="145" t="str">
        <f>IF(output_table[[#This Row],[Member ID]]="", "", SUMIFS(calculations_table[Payment amount], calculations_table[Member ID], output_table[[#This Row],[Member ID]]))</f>
        <v/>
      </c>
      <c r="I147" s="58" t="str">
        <f>IF(output_table[[#This Row],[Member ID]]="", "",
IF(Calc_type="Bulk", SUMIFS(data_final_bulk[Error count], data_final_bulk[Member ID], output_table[[#This Row],[Member ID]]), Error_count))</f>
        <v/>
      </c>
      <c r="J147" s="145" t="str">
        <f>IF(OR(output_table[[#This Row],[Member ID]]="", output_table[[#This Row],[Input error count]]&gt;0), "", SUMIFS(calculations_table[Total interest due], calculations_table[Member ID], output_table[[#This Row],[Member ID]]))</f>
        <v/>
      </c>
      <c r="K147" s="149" t="str">
        <f>IF(OR(output_table[[#This Row],[Member ID]]="", output_table[[#This Row],[Input error count]]&gt;0), "", INDEX(calculations_table[Interest start date - Judgments], MATCH(output_table[[#This Row],[Member ID]], calculations_table[Member ID], 0)))</f>
        <v/>
      </c>
    </row>
    <row r="148" spans="1:11" x14ac:dyDescent="0.2">
      <c r="A148"/>
      <c r="D148" s="58" t="str">
        <f t="shared" si="1"/>
        <v/>
      </c>
      <c r="E148" s="58" t="str">
        <f>IF(OR(output_table[[#This Row],[Member ID]]="", Calc_type&lt;&gt;"Bulk"), "",
IF(ISBLANK(INDEX(data_final_bulk[Global ID], MATCH(output_table[[#This Row],[Member ID]], data_final_bulk[Member ID], 0))), "", INDEX(data_final_bulk[Global ID], MATCH(output_table[[#This Row],[Member ID]], data_final_bulk[Member ID], 0))))</f>
        <v/>
      </c>
      <c r="F148" s="16" t="str">
        <f>IF(output_table[[#This Row],[Member ID]]="", "", INDEX(calculations_table[Effective date], MATCH(output_table[[#This Row],[Member ID]], calculations_table[Member ID], 0)))</f>
        <v/>
      </c>
      <c r="G148" s="58" t="str">
        <f>IF(output_table[[#This Row],[Member ID]]="", "", INDEX(calculations_table[Payment type], MATCH(output_table[[#This Row],[Member ID]], calculations_table[Member ID], 0)))</f>
        <v/>
      </c>
      <c r="H148" s="145" t="str">
        <f>IF(output_table[[#This Row],[Member ID]]="", "", SUMIFS(calculations_table[Payment amount], calculations_table[Member ID], output_table[[#This Row],[Member ID]]))</f>
        <v/>
      </c>
      <c r="I148" s="58" t="str">
        <f>IF(output_table[[#This Row],[Member ID]]="", "",
IF(Calc_type="Bulk", SUMIFS(data_final_bulk[Error count], data_final_bulk[Member ID], output_table[[#This Row],[Member ID]]), Error_count))</f>
        <v/>
      </c>
      <c r="J148" s="145" t="str">
        <f>IF(OR(output_table[[#This Row],[Member ID]]="", output_table[[#This Row],[Input error count]]&gt;0), "", SUMIFS(calculations_table[Total interest due], calculations_table[Member ID], output_table[[#This Row],[Member ID]]))</f>
        <v/>
      </c>
      <c r="K148" s="149" t="str">
        <f>IF(OR(output_table[[#This Row],[Member ID]]="", output_table[[#This Row],[Input error count]]&gt;0), "", INDEX(calculations_table[Interest start date - Judgments], MATCH(output_table[[#This Row],[Member ID]], calculations_table[Member ID], 0)))</f>
        <v/>
      </c>
    </row>
    <row r="149" spans="1:11" x14ac:dyDescent="0.2">
      <c r="A149"/>
      <c r="D149" s="58" t="str">
        <f t="shared" si="1"/>
        <v/>
      </c>
      <c r="E149" s="58" t="str">
        <f>IF(OR(output_table[[#This Row],[Member ID]]="", Calc_type&lt;&gt;"Bulk"), "",
IF(ISBLANK(INDEX(data_final_bulk[Global ID], MATCH(output_table[[#This Row],[Member ID]], data_final_bulk[Member ID], 0))), "", INDEX(data_final_bulk[Global ID], MATCH(output_table[[#This Row],[Member ID]], data_final_bulk[Member ID], 0))))</f>
        <v/>
      </c>
      <c r="F149" s="16" t="str">
        <f>IF(output_table[[#This Row],[Member ID]]="", "", INDEX(calculations_table[Effective date], MATCH(output_table[[#This Row],[Member ID]], calculations_table[Member ID], 0)))</f>
        <v/>
      </c>
      <c r="G149" s="58" t="str">
        <f>IF(output_table[[#This Row],[Member ID]]="", "", INDEX(calculations_table[Payment type], MATCH(output_table[[#This Row],[Member ID]], calculations_table[Member ID], 0)))</f>
        <v/>
      </c>
      <c r="H149" s="145" t="str">
        <f>IF(output_table[[#This Row],[Member ID]]="", "", SUMIFS(calculations_table[Payment amount], calculations_table[Member ID], output_table[[#This Row],[Member ID]]))</f>
        <v/>
      </c>
      <c r="I149" s="58" t="str">
        <f>IF(output_table[[#This Row],[Member ID]]="", "",
IF(Calc_type="Bulk", SUMIFS(data_final_bulk[Error count], data_final_bulk[Member ID], output_table[[#This Row],[Member ID]]), Error_count))</f>
        <v/>
      </c>
      <c r="J149" s="145" t="str">
        <f>IF(OR(output_table[[#This Row],[Member ID]]="", output_table[[#This Row],[Input error count]]&gt;0), "", SUMIFS(calculations_table[Total interest due], calculations_table[Member ID], output_table[[#This Row],[Member ID]]))</f>
        <v/>
      </c>
      <c r="K149" s="149" t="str">
        <f>IF(OR(output_table[[#This Row],[Member ID]]="", output_table[[#This Row],[Input error count]]&gt;0), "", INDEX(calculations_table[Interest start date - Judgments], MATCH(output_table[[#This Row],[Member ID]], calculations_table[Member ID], 0)))</f>
        <v/>
      </c>
    </row>
    <row r="150" spans="1:11" x14ac:dyDescent="0.2">
      <c r="A150"/>
      <c r="D150" s="58" t="str">
        <f t="shared" si="1"/>
        <v/>
      </c>
      <c r="E150" s="58" t="str">
        <f>IF(OR(output_table[[#This Row],[Member ID]]="", Calc_type&lt;&gt;"Bulk"), "",
IF(ISBLANK(INDEX(data_final_bulk[Global ID], MATCH(output_table[[#This Row],[Member ID]], data_final_bulk[Member ID], 0))), "", INDEX(data_final_bulk[Global ID], MATCH(output_table[[#This Row],[Member ID]], data_final_bulk[Member ID], 0))))</f>
        <v/>
      </c>
      <c r="F150" s="16" t="str">
        <f>IF(output_table[[#This Row],[Member ID]]="", "", INDEX(calculations_table[Effective date], MATCH(output_table[[#This Row],[Member ID]], calculations_table[Member ID], 0)))</f>
        <v/>
      </c>
      <c r="G150" s="58" t="str">
        <f>IF(output_table[[#This Row],[Member ID]]="", "", INDEX(calculations_table[Payment type], MATCH(output_table[[#This Row],[Member ID]], calculations_table[Member ID], 0)))</f>
        <v/>
      </c>
      <c r="H150" s="145" t="str">
        <f>IF(output_table[[#This Row],[Member ID]]="", "", SUMIFS(calculations_table[Payment amount], calculations_table[Member ID], output_table[[#This Row],[Member ID]]))</f>
        <v/>
      </c>
      <c r="I150" s="58" t="str">
        <f>IF(output_table[[#This Row],[Member ID]]="", "",
IF(Calc_type="Bulk", SUMIFS(data_final_bulk[Error count], data_final_bulk[Member ID], output_table[[#This Row],[Member ID]]), Error_count))</f>
        <v/>
      </c>
      <c r="J150" s="145" t="str">
        <f>IF(OR(output_table[[#This Row],[Member ID]]="", output_table[[#This Row],[Input error count]]&gt;0), "", SUMIFS(calculations_table[Total interest due], calculations_table[Member ID], output_table[[#This Row],[Member ID]]))</f>
        <v/>
      </c>
      <c r="K150" s="149" t="str">
        <f>IF(OR(output_table[[#This Row],[Member ID]]="", output_table[[#This Row],[Input error count]]&gt;0), "", INDEX(calculations_table[Interest start date - Judgments], MATCH(output_table[[#This Row],[Member ID]], calculations_table[Member ID], 0)))</f>
        <v/>
      </c>
    </row>
    <row r="151" spans="1:11" x14ac:dyDescent="0.2">
      <c r="A151"/>
      <c r="D151" s="58" t="str">
        <f t="shared" ref="D151:D214" si="2">IF(A151="", "", A151)</f>
        <v/>
      </c>
      <c r="E151" s="58" t="str">
        <f>IF(OR(output_table[[#This Row],[Member ID]]="", Calc_type&lt;&gt;"Bulk"), "",
IF(ISBLANK(INDEX(data_final_bulk[Global ID], MATCH(output_table[[#This Row],[Member ID]], data_final_bulk[Member ID], 0))), "", INDEX(data_final_bulk[Global ID], MATCH(output_table[[#This Row],[Member ID]], data_final_bulk[Member ID], 0))))</f>
        <v/>
      </c>
      <c r="F151" s="16" t="str">
        <f>IF(output_table[[#This Row],[Member ID]]="", "", INDEX(calculations_table[Effective date], MATCH(output_table[[#This Row],[Member ID]], calculations_table[Member ID], 0)))</f>
        <v/>
      </c>
      <c r="G151" s="58" t="str">
        <f>IF(output_table[[#This Row],[Member ID]]="", "", INDEX(calculations_table[Payment type], MATCH(output_table[[#This Row],[Member ID]], calculations_table[Member ID], 0)))</f>
        <v/>
      </c>
      <c r="H151" s="145" t="str">
        <f>IF(output_table[[#This Row],[Member ID]]="", "", SUMIFS(calculations_table[Payment amount], calculations_table[Member ID], output_table[[#This Row],[Member ID]]))</f>
        <v/>
      </c>
      <c r="I151" s="58" t="str">
        <f>IF(output_table[[#This Row],[Member ID]]="", "",
IF(Calc_type="Bulk", SUMIFS(data_final_bulk[Error count], data_final_bulk[Member ID], output_table[[#This Row],[Member ID]]), Error_count))</f>
        <v/>
      </c>
      <c r="J151" s="145" t="str">
        <f>IF(OR(output_table[[#This Row],[Member ID]]="", output_table[[#This Row],[Input error count]]&gt;0), "", SUMIFS(calculations_table[Total interest due], calculations_table[Member ID], output_table[[#This Row],[Member ID]]))</f>
        <v/>
      </c>
      <c r="K151" s="149" t="str">
        <f>IF(OR(output_table[[#This Row],[Member ID]]="", output_table[[#This Row],[Input error count]]&gt;0), "", INDEX(calculations_table[Interest start date - Judgments], MATCH(output_table[[#This Row],[Member ID]], calculations_table[Member ID], 0)))</f>
        <v/>
      </c>
    </row>
    <row r="152" spans="1:11" x14ac:dyDescent="0.2">
      <c r="A152"/>
      <c r="D152" s="58" t="str">
        <f t="shared" si="2"/>
        <v/>
      </c>
      <c r="E152" s="58" t="str">
        <f>IF(OR(output_table[[#This Row],[Member ID]]="", Calc_type&lt;&gt;"Bulk"), "",
IF(ISBLANK(INDEX(data_final_bulk[Global ID], MATCH(output_table[[#This Row],[Member ID]], data_final_bulk[Member ID], 0))), "", INDEX(data_final_bulk[Global ID], MATCH(output_table[[#This Row],[Member ID]], data_final_bulk[Member ID], 0))))</f>
        <v/>
      </c>
      <c r="F152" s="16" t="str">
        <f>IF(output_table[[#This Row],[Member ID]]="", "", INDEX(calculations_table[Effective date], MATCH(output_table[[#This Row],[Member ID]], calculations_table[Member ID], 0)))</f>
        <v/>
      </c>
      <c r="G152" s="58" t="str">
        <f>IF(output_table[[#This Row],[Member ID]]="", "", INDEX(calculations_table[Payment type], MATCH(output_table[[#This Row],[Member ID]], calculations_table[Member ID], 0)))</f>
        <v/>
      </c>
      <c r="H152" s="145" t="str">
        <f>IF(output_table[[#This Row],[Member ID]]="", "", SUMIFS(calculations_table[Payment amount], calculations_table[Member ID], output_table[[#This Row],[Member ID]]))</f>
        <v/>
      </c>
      <c r="I152" s="58" t="str">
        <f>IF(output_table[[#This Row],[Member ID]]="", "",
IF(Calc_type="Bulk", SUMIFS(data_final_bulk[Error count], data_final_bulk[Member ID], output_table[[#This Row],[Member ID]]), Error_count))</f>
        <v/>
      </c>
      <c r="J152" s="145" t="str">
        <f>IF(OR(output_table[[#This Row],[Member ID]]="", output_table[[#This Row],[Input error count]]&gt;0), "", SUMIFS(calculations_table[Total interest due], calculations_table[Member ID], output_table[[#This Row],[Member ID]]))</f>
        <v/>
      </c>
      <c r="K152" s="149" t="str">
        <f>IF(OR(output_table[[#This Row],[Member ID]]="", output_table[[#This Row],[Input error count]]&gt;0), "", INDEX(calculations_table[Interest start date - Judgments], MATCH(output_table[[#This Row],[Member ID]], calculations_table[Member ID], 0)))</f>
        <v/>
      </c>
    </row>
    <row r="153" spans="1:11" x14ac:dyDescent="0.2">
      <c r="A153"/>
      <c r="D153" s="58" t="str">
        <f t="shared" si="2"/>
        <v/>
      </c>
      <c r="E153" s="58" t="str">
        <f>IF(OR(output_table[[#This Row],[Member ID]]="", Calc_type&lt;&gt;"Bulk"), "",
IF(ISBLANK(INDEX(data_final_bulk[Global ID], MATCH(output_table[[#This Row],[Member ID]], data_final_bulk[Member ID], 0))), "", INDEX(data_final_bulk[Global ID], MATCH(output_table[[#This Row],[Member ID]], data_final_bulk[Member ID], 0))))</f>
        <v/>
      </c>
      <c r="F153" s="16" t="str">
        <f>IF(output_table[[#This Row],[Member ID]]="", "", INDEX(calculations_table[Effective date], MATCH(output_table[[#This Row],[Member ID]], calculations_table[Member ID], 0)))</f>
        <v/>
      </c>
      <c r="G153" s="58" t="str">
        <f>IF(output_table[[#This Row],[Member ID]]="", "", INDEX(calculations_table[Payment type], MATCH(output_table[[#This Row],[Member ID]], calculations_table[Member ID], 0)))</f>
        <v/>
      </c>
      <c r="H153" s="145" t="str">
        <f>IF(output_table[[#This Row],[Member ID]]="", "", SUMIFS(calculations_table[Payment amount], calculations_table[Member ID], output_table[[#This Row],[Member ID]]))</f>
        <v/>
      </c>
      <c r="I153" s="58" t="str">
        <f>IF(output_table[[#This Row],[Member ID]]="", "",
IF(Calc_type="Bulk", SUMIFS(data_final_bulk[Error count], data_final_bulk[Member ID], output_table[[#This Row],[Member ID]]), Error_count))</f>
        <v/>
      </c>
      <c r="J153" s="145" t="str">
        <f>IF(OR(output_table[[#This Row],[Member ID]]="", output_table[[#This Row],[Input error count]]&gt;0), "", SUMIFS(calculations_table[Total interest due], calculations_table[Member ID], output_table[[#This Row],[Member ID]]))</f>
        <v/>
      </c>
      <c r="K153" s="149" t="str">
        <f>IF(OR(output_table[[#This Row],[Member ID]]="", output_table[[#This Row],[Input error count]]&gt;0), "", INDEX(calculations_table[Interest start date - Judgments], MATCH(output_table[[#This Row],[Member ID]], calculations_table[Member ID], 0)))</f>
        <v/>
      </c>
    </row>
    <row r="154" spans="1:11" x14ac:dyDescent="0.2">
      <c r="A154"/>
      <c r="D154" s="58" t="str">
        <f t="shared" si="2"/>
        <v/>
      </c>
      <c r="E154" s="58" t="str">
        <f>IF(OR(output_table[[#This Row],[Member ID]]="", Calc_type&lt;&gt;"Bulk"), "",
IF(ISBLANK(INDEX(data_final_bulk[Global ID], MATCH(output_table[[#This Row],[Member ID]], data_final_bulk[Member ID], 0))), "", INDEX(data_final_bulk[Global ID], MATCH(output_table[[#This Row],[Member ID]], data_final_bulk[Member ID], 0))))</f>
        <v/>
      </c>
      <c r="F154" s="16" t="str">
        <f>IF(output_table[[#This Row],[Member ID]]="", "", INDEX(calculations_table[Effective date], MATCH(output_table[[#This Row],[Member ID]], calculations_table[Member ID], 0)))</f>
        <v/>
      </c>
      <c r="G154" s="58" t="str">
        <f>IF(output_table[[#This Row],[Member ID]]="", "", INDEX(calculations_table[Payment type], MATCH(output_table[[#This Row],[Member ID]], calculations_table[Member ID], 0)))</f>
        <v/>
      </c>
      <c r="H154" s="145" t="str">
        <f>IF(output_table[[#This Row],[Member ID]]="", "", SUMIFS(calculations_table[Payment amount], calculations_table[Member ID], output_table[[#This Row],[Member ID]]))</f>
        <v/>
      </c>
      <c r="I154" s="58" t="str">
        <f>IF(output_table[[#This Row],[Member ID]]="", "",
IF(Calc_type="Bulk", SUMIFS(data_final_bulk[Error count], data_final_bulk[Member ID], output_table[[#This Row],[Member ID]]), Error_count))</f>
        <v/>
      </c>
      <c r="J154" s="145" t="str">
        <f>IF(OR(output_table[[#This Row],[Member ID]]="", output_table[[#This Row],[Input error count]]&gt;0), "", SUMIFS(calculations_table[Total interest due], calculations_table[Member ID], output_table[[#This Row],[Member ID]]))</f>
        <v/>
      </c>
      <c r="K154" s="149" t="str">
        <f>IF(OR(output_table[[#This Row],[Member ID]]="", output_table[[#This Row],[Input error count]]&gt;0), "", INDEX(calculations_table[Interest start date - Judgments], MATCH(output_table[[#This Row],[Member ID]], calculations_table[Member ID], 0)))</f>
        <v/>
      </c>
    </row>
    <row r="155" spans="1:11" x14ac:dyDescent="0.2">
      <c r="A155"/>
      <c r="D155" s="58" t="str">
        <f t="shared" si="2"/>
        <v/>
      </c>
      <c r="E155" s="58" t="str">
        <f>IF(OR(output_table[[#This Row],[Member ID]]="", Calc_type&lt;&gt;"Bulk"), "",
IF(ISBLANK(INDEX(data_final_bulk[Global ID], MATCH(output_table[[#This Row],[Member ID]], data_final_bulk[Member ID], 0))), "", INDEX(data_final_bulk[Global ID], MATCH(output_table[[#This Row],[Member ID]], data_final_bulk[Member ID], 0))))</f>
        <v/>
      </c>
      <c r="F155" s="16" t="str">
        <f>IF(output_table[[#This Row],[Member ID]]="", "", INDEX(calculations_table[Effective date], MATCH(output_table[[#This Row],[Member ID]], calculations_table[Member ID], 0)))</f>
        <v/>
      </c>
      <c r="G155" s="58" t="str">
        <f>IF(output_table[[#This Row],[Member ID]]="", "", INDEX(calculations_table[Payment type], MATCH(output_table[[#This Row],[Member ID]], calculations_table[Member ID], 0)))</f>
        <v/>
      </c>
      <c r="H155" s="145" t="str">
        <f>IF(output_table[[#This Row],[Member ID]]="", "", SUMIFS(calculations_table[Payment amount], calculations_table[Member ID], output_table[[#This Row],[Member ID]]))</f>
        <v/>
      </c>
      <c r="I155" s="58" t="str">
        <f>IF(output_table[[#This Row],[Member ID]]="", "",
IF(Calc_type="Bulk", SUMIFS(data_final_bulk[Error count], data_final_bulk[Member ID], output_table[[#This Row],[Member ID]]), Error_count))</f>
        <v/>
      </c>
      <c r="J155" s="145" t="str">
        <f>IF(OR(output_table[[#This Row],[Member ID]]="", output_table[[#This Row],[Input error count]]&gt;0), "", SUMIFS(calculations_table[Total interest due], calculations_table[Member ID], output_table[[#This Row],[Member ID]]))</f>
        <v/>
      </c>
      <c r="K155" s="149" t="str">
        <f>IF(OR(output_table[[#This Row],[Member ID]]="", output_table[[#This Row],[Input error count]]&gt;0), "", INDEX(calculations_table[Interest start date - Judgments], MATCH(output_table[[#This Row],[Member ID]], calculations_table[Member ID], 0)))</f>
        <v/>
      </c>
    </row>
    <row r="156" spans="1:11" x14ac:dyDescent="0.2">
      <c r="A156"/>
      <c r="D156" s="58" t="str">
        <f t="shared" si="2"/>
        <v/>
      </c>
      <c r="E156" s="58" t="str">
        <f>IF(OR(output_table[[#This Row],[Member ID]]="", Calc_type&lt;&gt;"Bulk"), "",
IF(ISBLANK(INDEX(data_final_bulk[Global ID], MATCH(output_table[[#This Row],[Member ID]], data_final_bulk[Member ID], 0))), "", INDEX(data_final_bulk[Global ID], MATCH(output_table[[#This Row],[Member ID]], data_final_bulk[Member ID], 0))))</f>
        <v/>
      </c>
      <c r="F156" s="16" t="str">
        <f>IF(output_table[[#This Row],[Member ID]]="", "", INDEX(calculations_table[Effective date], MATCH(output_table[[#This Row],[Member ID]], calculations_table[Member ID], 0)))</f>
        <v/>
      </c>
      <c r="G156" s="58" t="str">
        <f>IF(output_table[[#This Row],[Member ID]]="", "", INDEX(calculations_table[Payment type], MATCH(output_table[[#This Row],[Member ID]], calculations_table[Member ID], 0)))</f>
        <v/>
      </c>
      <c r="H156" s="145" t="str">
        <f>IF(output_table[[#This Row],[Member ID]]="", "", SUMIFS(calculations_table[Payment amount], calculations_table[Member ID], output_table[[#This Row],[Member ID]]))</f>
        <v/>
      </c>
      <c r="I156" s="58" t="str">
        <f>IF(output_table[[#This Row],[Member ID]]="", "",
IF(Calc_type="Bulk", SUMIFS(data_final_bulk[Error count], data_final_bulk[Member ID], output_table[[#This Row],[Member ID]]), Error_count))</f>
        <v/>
      </c>
      <c r="J156" s="145" t="str">
        <f>IF(OR(output_table[[#This Row],[Member ID]]="", output_table[[#This Row],[Input error count]]&gt;0), "", SUMIFS(calculations_table[Total interest due], calculations_table[Member ID], output_table[[#This Row],[Member ID]]))</f>
        <v/>
      </c>
      <c r="K156" s="149" t="str">
        <f>IF(OR(output_table[[#This Row],[Member ID]]="", output_table[[#This Row],[Input error count]]&gt;0), "", INDEX(calculations_table[Interest start date - Judgments], MATCH(output_table[[#This Row],[Member ID]], calculations_table[Member ID], 0)))</f>
        <v/>
      </c>
    </row>
    <row r="157" spans="1:11" x14ac:dyDescent="0.2">
      <c r="A157"/>
      <c r="D157" s="58" t="str">
        <f t="shared" si="2"/>
        <v/>
      </c>
      <c r="E157" s="58" t="str">
        <f>IF(OR(output_table[[#This Row],[Member ID]]="", Calc_type&lt;&gt;"Bulk"), "",
IF(ISBLANK(INDEX(data_final_bulk[Global ID], MATCH(output_table[[#This Row],[Member ID]], data_final_bulk[Member ID], 0))), "", INDEX(data_final_bulk[Global ID], MATCH(output_table[[#This Row],[Member ID]], data_final_bulk[Member ID], 0))))</f>
        <v/>
      </c>
      <c r="F157" s="16" t="str">
        <f>IF(output_table[[#This Row],[Member ID]]="", "", INDEX(calculations_table[Effective date], MATCH(output_table[[#This Row],[Member ID]], calculations_table[Member ID], 0)))</f>
        <v/>
      </c>
      <c r="G157" s="58" t="str">
        <f>IF(output_table[[#This Row],[Member ID]]="", "", INDEX(calculations_table[Payment type], MATCH(output_table[[#This Row],[Member ID]], calculations_table[Member ID], 0)))</f>
        <v/>
      </c>
      <c r="H157" s="145" t="str">
        <f>IF(output_table[[#This Row],[Member ID]]="", "", SUMIFS(calculations_table[Payment amount], calculations_table[Member ID], output_table[[#This Row],[Member ID]]))</f>
        <v/>
      </c>
      <c r="I157" s="58" t="str">
        <f>IF(output_table[[#This Row],[Member ID]]="", "",
IF(Calc_type="Bulk", SUMIFS(data_final_bulk[Error count], data_final_bulk[Member ID], output_table[[#This Row],[Member ID]]), Error_count))</f>
        <v/>
      </c>
      <c r="J157" s="145" t="str">
        <f>IF(OR(output_table[[#This Row],[Member ID]]="", output_table[[#This Row],[Input error count]]&gt;0), "", SUMIFS(calculations_table[Total interest due], calculations_table[Member ID], output_table[[#This Row],[Member ID]]))</f>
        <v/>
      </c>
      <c r="K157" s="149" t="str">
        <f>IF(OR(output_table[[#This Row],[Member ID]]="", output_table[[#This Row],[Input error count]]&gt;0), "", INDEX(calculations_table[Interest start date - Judgments], MATCH(output_table[[#This Row],[Member ID]], calculations_table[Member ID], 0)))</f>
        <v/>
      </c>
    </row>
    <row r="158" spans="1:11" x14ac:dyDescent="0.2">
      <c r="A158"/>
      <c r="D158" s="58" t="str">
        <f t="shared" si="2"/>
        <v/>
      </c>
      <c r="E158" s="58" t="str">
        <f>IF(OR(output_table[[#This Row],[Member ID]]="", Calc_type&lt;&gt;"Bulk"), "",
IF(ISBLANK(INDEX(data_final_bulk[Global ID], MATCH(output_table[[#This Row],[Member ID]], data_final_bulk[Member ID], 0))), "", INDEX(data_final_bulk[Global ID], MATCH(output_table[[#This Row],[Member ID]], data_final_bulk[Member ID], 0))))</f>
        <v/>
      </c>
      <c r="F158" s="16" t="str">
        <f>IF(output_table[[#This Row],[Member ID]]="", "", INDEX(calculations_table[Effective date], MATCH(output_table[[#This Row],[Member ID]], calculations_table[Member ID], 0)))</f>
        <v/>
      </c>
      <c r="G158" s="58" t="str">
        <f>IF(output_table[[#This Row],[Member ID]]="", "", INDEX(calculations_table[Payment type], MATCH(output_table[[#This Row],[Member ID]], calculations_table[Member ID], 0)))</f>
        <v/>
      </c>
      <c r="H158" s="145" t="str">
        <f>IF(output_table[[#This Row],[Member ID]]="", "", SUMIFS(calculations_table[Payment amount], calculations_table[Member ID], output_table[[#This Row],[Member ID]]))</f>
        <v/>
      </c>
      <c r="I158" s="58" t="str">
        <f>IF(output_table[[#This Row],[Member ID]]="", "",
IF(Calc_type="Bulk", SUMIFS(data_final_bulk[Error count], data_final_bulk[Member ID], output_table[[#This Row],[Member ID]]), Error_count))</f>
        <v/>
      </c>
      <c r="J158" s="145" t="str">
        <f>IF(OR(output_table[[#This Row],[Member ID]]="", output_table[[#This Row],[Input error count]]&gt;0), "", SUMIFS(calculations_table[Total interest due], calculations_table[Member ID], output_table[[#This Row],[Member ID]]))</f>
        <v/>
      </c>
      <c r="K158" s="149" t="str">
        <f>IF(OR(output_table[[#This Row],[Member ID]]="", output_table[[#This Row],[Input error count]]&gt;0), "", INDEX(calculations_table[Interest start date - Judgments], MATCH(output_table[[#This Row],[Member ID]], calculations_table[Member ID], 0)))</f>
        <v/>
      </c>
    </row>
    <row r="159" spans="1:11" x14ac:dyDescent="0.2">
      <c r="A159"/>
      <c r="D159" s="58" t="str">
        <f t="shared" si="2"/>
        <v/>
      </c>
      <c r="E159" s="58" t="str">
        <f>IF(OR(output_table[[#This Row],[Member ID]]="", Calc_type&lt;&gt;"Bulk"), "",
IF(ISBLANK(INDEX(data_final_bulk[Global ID], MATCH(output_table[[#This Row],[Member ID]], data_final_bulk[Member ID], 0))), "", INDEX(data_final_bulk[Global ID], MATCH(output_table[[#This Row],[Member ID]], data_final_bulk[Member ID], 0))))</f>
        <v/>
      </c>
      <c r="F159" s="16" t="str">
        <f>IF(output_table[[#This Row],[Member ID]]="", "", INDEX(calculations_table[Effective date], MATCH(output_table[[#This Row],[Member ID]], calculations_table[Member ID], 0)))</f>
        <v/>
      </c>
      <c r="G159" s="58" t="str">
        <f>IF(output_table[[#This Row],[Member ID]]="", "", INDEX(calculations_table[Payment type], MATCH(output_table[[#This Row],[Member ID]], calculations_table[Member ID], 0)))</f>
        <v/>
      </c>
      <c r="H159" s="145" t="str">
        <f>IF(output_table[[#This Row],[Member ID]]="", "", SUMIFS(calculations_table[Payment amount], calculations_table[Member ID], output_table[[#This Row],[Member ID]]))</f>
        <v/>
      </c>
      <c r="I159" s="58" t="str">
        <f>IF(output_table[[#This Row],[Member ID]]="", "",
IF(Calc_type="Bulk", SUMIFS(data_final_bulk[Error count], data_final_bulk[Member ID], output_table[[#This Row],[Member ID]]), Error_count))</f>
        <v/>
      </c>
      <c r="J159" s="145" t="str">
        <f>IF(OR(output_table[[#This Row],[Member ID]]="", output_table[[#This Row],[Input error count]]&gt;0), "", SUMIFS(calculations_table[Total interest due], calculations_table[Member ID], output_table[[#This Row],[Member ID]]))</f>
        <v/>
      </c>
      <c r="K159" s="149" t="str">
        <f>IF(OR(output_table[[#This Row],[Member ID]]="", output_table[[#This Row],[Input error count]]&gt;0), "", INDEX(calculations_table[Interest start date - Judgments], MATCH(output_table[[#This Row],[Member ID]], calculations_table[Member ID], 0)))</f>
        <v/>
      </c>
    </row>
    <row r="160" spans="1:11" x14ac:dyDescent="0.2">
      <c r="A160"/>
      <c r="D160" s="58" t="str">
        <f t="shared" si="2"/>
        <v/>
      </c>
      <c r="E160" s="58" t="str">
        <f>IF(OR(output_table[[#This Row],[Member ID]]="", Calc_type&lt;&gt;"Bulk"), "",
IF(ISBLANK(INDEX(data_final_bulk[Global ID], MATCH(output_table[[#This Row],[Member ID]], data_final_bulk[Member ID], 0))), "", INDEX(data_final_bulk[Global ID], MATCH(output_table[[#This Row],[Member ID]], data_final_bulk[Member ID], 0))))</f>
        <v/>
      </c>
      <c r="F160" s="16" t="str">
        <f>IF(output_table[[#This Row],[Member ID]]="", "", INDEX(calculations_table[Effective date], MATCH(output_table[[#This Row],[Member ID]], calculations_table[Member ID], 0)))</f>
        <v/>
      </c>
      <c r="G160" s="58" t="str">
        <f>IF(output_table[[#This Row],[Member ID]]="", "", INDEX(calculations_table[Payment type], MATCH(output_table[[#This Row],[Member ID]], calculations_table[Member ID], 0)))</f>
        <v/>
      </c>
      <c r="H160" s="145" t="str">
        <f>IF(output_table[[#This Row],[Member ID]]="", "", SUMIFS(calculations_table[Payment amount], calculations_table[Member ID], output_table[[#This Row],[Member ID]]))</f>
        <v/>
      </c>
      <c r="I160" s="58" t="str">
        <f>IF(output_table[[#This Row],[Member ID]]="", "",
IF(Calc_type="Bulk", SUMIFS(data_final_bulk[Error count], data_final_bulk[Member ID], output_table[[#This Row],[Member ID]]), Error_count))</f>
        <v/>
      </c>
      <c r="J160" s="145" t="str">
        <f>IF(OR(output_table[[#This Row],[Member ID]]="", output_table[[#This Row],[Input error count]]&gt;0), "", SUMIFS(calculations_table[Total interest due], calculations_table[Member ID], output_table[[#This Row],[Member ID]]))</f>
        <v/>
      </c>
      <c r="K160" s="149" t="str">
        <f>IF(OR(output_table[[#This Row],[Member ID]]="", output_table[[#This Row],[Input error count]]&gt;0), "", INDEX(calculations_table[Interest start date - Judgments], MATCH(output_table[[#This Row],[Member ID]], calculations_table[Member ID], 0)))</f>
        <v/>
      </c>
    </row>
    <row r="161" spans="1:11" x14ac:dyDescent="0.2">
      <c r="A161"/>
      <c r="D161" s="58" t="str">
        <f t="shared" si="2"/>
        <v/>
      </c>
      <c r="E161" s="58" t="str">
        <f>IF(OR(output_table[[#This Row],[Member ID]]="", Calc_type&lt;&gt;"Bulk"), "",
IF(ISBLANK(INDEX(data_final_bulk[Global ID], MATCH(output_table[[#This Row],[Member ID]], data_final_bulk[Member ID], 0))), "", INDEX(data_final_bulk[Global ID], MATCH(output_table[[#This Row],[Member ID]], data_final_bulk[Member ID], 0))))</f>
        <v/>
      </c>
      <c r="F161" s="16" t="str">
        <f>IF(output_table[[#This Row],[Member ID]]="", "", INDEX(calculations_table[Effective date], MATCH(output_table[[#This Row],[Member ID]], calculations_table[Member ID], 0)))</f>
        <v/>
      </c>
      <c r="G161" s="58" t="str">
        <f>IF(output_table[[#This Row],[Member ID]]="", "", INDEX(calculations_table[Payment type], MATCH(output_table[[#This Row],[Member ID]], calculations_table[Member ID], 0)))</f>
        <v/>
      </c>
      <c r="H161" s="145" t="str">
        <f>IF(output_table[[#This Row],[Member ID]]="", "", SUMIFS(calculations_table[Payment amount], calculations_table[Member ID], output_table[[#This Row],[Member ID]]))</f>
        <v/>
      </c>
      <c r="I161" s="58" t="str">
        <f>IF(output_table[[#This Row],[Member ID]]="", "",
IF(Calc_type="Bulk", SUMIFS(data_final_bulk[Error count], data_final_bulk[Member ID], output_table[[#This Row],[Member ID]]), Error_count))</f>
        <v/>
      </c>
      <c r="J161" s="145" t="str">
        <f>IF(OR(output_table[[#This Row],[Member ID]]="", output_table[[#This Row],[Input error count]]&gt;0), "", SUMIFS(calculations_table[Total interest due], calculations_table[Member ID], output_table[[#This Row],[Member ID]]))</f>
        <v/>
      </c>
      <c r="K161" s="149" t="str">
        <f>IF(OR(output_table[[#This Row],[Member ID]]="", output_table[[#This Row],[Input error count]]&gt;0), "", INDEX(calculations_table[Interest start date - Judgments], MATCH(output_table[[#This Row],[Member ID]], calculations_table[Member ID], 0)))</f>
        <v/>
      </c>
    </row>
    <row r="162" spans="1:11" x14ac:dyDescent="0.2">
      <c r="A162"/>
      <c r="D162" s="58" t="str">
        <f t="shared" si="2"/>
        <v/>
      </c>
      <c r="E162" s="58" t="str">
        <f>IF(OR(output_table[[#This Row],[Member ID]]="", Calc_type&lt;&gt;"Bulk"), "",
IF(ISBLANK(INDEX(data_final_bulk[Global ID], MATCH(output_table[[#This Row],[Member ID]], data_final_bulk[Member ID], 0))), "", INDEX(data_final_bulk[Global ID], MATCH(output_table[[#This Row],[Member ID]], data_final_bulk[Member ID], 0))))</f>
        <v/>
      </c>
      <c r="F162" s="16" t="str">
        <f>IF(output_table[[#This Row],[Member ID]]="", "", INDEX(calculations_table[Effective date], MATCH(output_table[[#This Row],[Member ID]], calculations_table[Member ID], 0)))</f>
        <v/>
      </c>
      <c r="G162" s="58" t="str">
        <f>IF(output_table[[#This Row],[Member ID]]="", "", INDEX(calculations_table[Payment type], MATCH(output_table[[#This Row],[Member ID]], calculations_table[Member ID], 0)))</f>
        <v/>
      </c>
      <c r="H162" s="145" t="str">
        <f>IF(output_table[[#This Row],[Member ID]]="", "", SUMIFS(calculations_table[Payment amount], calculations_table[Member ID], output_table[[#This Row],[Member ID]]))</f>
        <v/>
      </c>
      <c r="I162" s="58" t="str">
        <f>IF(output_table[[#This Row],[Member ID]]="", "",
IF(Calc_type="Bulk", SUMIFS(data_final_bulk[Error count], data_final_bulk[Member ID], output_table[[#This Row],[Member ID]]), Error_count))</f>
        <v/>
      </c>
      <c r="J162" s="145" t="str">
        <f>IF(OR(output_table[[#This Row],[Member ID]]="", output_table[[#This Row],[Input error count]]&gt;0), "", SUMIFS(calculations_table[Total interest due], calculations_table[Member ID], output_table[[#This Row],[Member ID]]))</f>
        <v/>
      </c>
      <c r="K162" s="149" t="str">
        <f>IF(OR(output_table[[#This Row],[Member ID]]="", output_table[[#This Row],[Input error count]]&gt;0), "", INDEX(calculations_table[Interest start date - Judgments], MATCH(output_table[[#This Row],[Member ID]], calculations_table[Member ID], 0)))</f>
        <v/>
      </c>
    </row>
    <row r="163" spans="1:11" x14ac:dyDescent="0.2">
      <c r="A163"/>
      <c r="D163" s="58" t="str">
        <f t="shared" si="2"/>
        <v/>
      </c>
      <c r="E163" s="58" t="str">
        <f>IF(OR(output_table[[#This Row],[Member ID]]="", Calc_type&lt;&gt;"Bulk"), "",
IF(ISBLANK(INDEX(data_final_bulk[Global ID], MATCH(output_table[[#This Row],[Member ID]], data_final_bulk[Member ID], 0))), "", INDEX(data_final_bulk[Global ID], MATCH(output_table[[#This Row],[Member ID]], data_final_bulk[Member ID], 0))))</f>
        <v/>
      </c>
      <c r="F163" s="16" t="str">
        <f>IF(output_table[[#This Row],[Member ID]]="", "", INDEX(calculations_table[Effective date], MATCH(output_table[[#This Row],[Member ID]], calculations_table[Member ID], 0)))</f>
        <v/>
      </c>
      <c r="G163" s="58" t="str">
        <f>IF(output_table[[#This Row],[Member ID]]="", "", INDEX(calculations_table[Payment type], MATCH(output_table[[#This Row],[Member ID]], calculations_table[Member ID], 0)))</f>
        <v/>
      </c>
      <c r="H163" s="145" t="str">
        <f>IF(output_table[[#This Row],[Member ID]]="", "", SUMIFS(calculations_table[Payment amount], calculations_table[Member ID], output_table[[#This Row],[Member ID]]))</f>
        <v/>
      </c>
      <c r="I163" s="58" t="str">
        <f>IF(output_table[[#This Row],[Member ID]]="", "",
IF(Calc_type="Bulk", SUMIFS(data_final_bulk[Error count], data_final_bulk[Member ID], output_table[[#This Row],[Member ID]]), Error_count))</f>
        <v/>
      </c>
      <c r="J163" s="145" t="str">
        <f>IF(OR(output_table[[#This Row],[Member ID]]="", output_table[[#This Row],[Input error count]]&gt;0), "", SUMIFS(calculations_table[Total interest due], calculations_table[Member ID], output_table[[#This Row],[Member ID]]))</f>
        <v/>
      </c>
      <c r="K163" s="149" t="str">
        <f>IF(OR(output_table[[#This Row],[Member ID]]="", output_table[[#This Row],[Input error count]]&gt;0), "", INDEX(calculations_table[Interest start date - Judgments], MATCH(output_table[[#This Row],[Member ID]], calculations_table[Member ID], 0)))</f>
        <v/>
      </c>
    </row>
    <row r="164" spans="1:11" x14ac:dyDescent="0.2">
      <c r="A164"/>
      <c r="D164" s="58" t="str">
        <f t="shared" si="2"/>
        <v/>
      </c>
      <c r="E164" s="58" t="str">
        <f>IF(OR(output_table[[#This Row],[Member ID]]="", Calc_type&lt;&gt;"Bulk"), "",
IF(ISBLANK(INDEX(data_final_bulk[Global ID], MATCH(output_table[[#This Row],[Member ID]], data_final_bulk[Member ID], 0))), "", INDEX(data_final_bulk[Global ID], MATCH(output_table[[#This Row],[Member ID]], data_final_bulk[Member ID], 0))))</f>
        <v/>
      </c>
      <c r="F164" s="16" t="str">
        <f>IF(output_table[[#This Row],[Member ID]]="", "", INDEX(calculations_table[Effective date], MATCH(output_table[[#This Row],[Member ID]], calculations_table[Member ID], 0)))</f>
        <v/>
      </c>
      <c r="G164" s="58" t="str">
        <f>IF(output_table[[#This Row],[Member ID]]="", "", INDEX(calculations_table[Payment type], MATCH(output_table[[#This Row],[Member ID]], calculations_table[Member ID], 0)))</f>
        <v/>
      </c>
      <c r="H164" s="145" t="str">
        <f>IF(output_table[[#This Row],[Member ID]]="", "", SUMIFS(calculations_table[Payment amount], calculations_table[Member ID], output_table[[#This Row],[Member ID]]))</f>
        <v/>
      </c>
      <c r="I164" s="58" t="str">
        <f>IF(output_table[[#This Row],[Member ID]]="", "",
IF(Calc_type="Bulk", SUMIFS(data_final_bulk[Error count], data_final_bulk[Member ID], output_table[[#This Row],[Member ID]]), Error_count))</f>
        <v/>
      </c>
      <c r="J164" s="145" t="str">
        <f>IF(OR(output_table[[#This Row],[Member ID]]="", output_table[[#This Row],[Input error count]]&gt;0), "", SUMIFS(calculations_table[Total interest due], calculations_table[Member ID], output_table[[#This Row],[Member ID]]))</f>
        <v/>
      </c>
      <c r="K164" s="149" t="str">
        <f>IF(OR(output_table[[#This Row],[Member ID]]="", output_table[[#This Row],[Input error count]]&gt;0), "", INDEX(calculations_table[Interest start date - Judgments], MATCH(output_table[[#This Row],[Member ID]], calculations_table[Member ID], 0)))</f>
        <v/>
      </c>
    </row>
    <row r="165" spans="1:11" x14ac:dyDescent="0.2">
      <c r="A165"/>
      <c r="D165" s="58" t="str">
        <f t="shared" si="2"/>
        <v/>
      </c>
      <c r="E165" s="58" t="str">
        <f>IF(OR(output_table[[#This Row],[Member ID]]="", Calc_type&lt;&gt;"Bulk"), "",
IF(ISBLANK(INDEX(data_final_bulk[Global ID], MATCH(output_table[[#This Row],[Member ID]], data_final_bulk[Member ID], 0))), "", INDEX(data_final_bulk[Global ID], MATCH(output_table[[#This Row],[Member ID]], data_final_bulk[Member ID], 0))))</f>
        <v/>
      </c>
      <c r="F165" s="16" t="str">
        <f>IF(output_table[[#This Row],[Member ID]]="", "", INDEX(calculations_table[Effective date], MATCH(output_table[[#This Row],[Member ID]], calculations_table[Member ID], 0)))</f>
        <v/>
      </c>
      <c r="G165" s="58" t="str">
        <f>IF(output_table[[#This Row],[Member ID]]="", "", INDEX(calculations_table[Payment type], MATCH(output_table[[#This Row],[Member ID]], calculations_table[Member ID], 0)))</f>
        <v/>
      </c>
      <c r="H165" s="145" t="str">
        <f>IF(output_table[[#This Row],[Member ID]]="", "", SUMIFS(calculations_table[Payment amount], calculations_table[Member ID], output_table[[#This Row],[Member ID]]))</f>
        <v/>
      </c>
      <c r="I165" s="58" t="str">
        <f>IF(output_table[[#This Row],[Member ID]]="", "",
IF(Calc_type="Bulk", SUMIFS(data_final_bulk[Error count], data_final_bulk[Member ID], output_table[[#This Row],[Member ID]]), Error_count))</f>
        <v/>
      </c>
      <c r="J165" s="145" t="str">
        <f>IF(OR(output_table[[#This Row],[Member ID]]="", output_table[[#This Row],[Input error count]]&gt;0), "", SUMIFS(calculations_table[Total interest due], calculations_table[Member ID], output_table[[#This Row],[Member ID]]))</f>
        <v/>
      </c>
      <c r="K165" s="149" t="str">
        <f>IF(OR(output_table[[#This Row],[Member ID]]="", output_table[[#This Row],[Input error count]]&gt;0), "", INDEX(calculations_table[Interest start date - Judgments], MATCH(output_table[[#This Row],[Member ID]], calculations_table[Member ID], 0)))</f>
        <v/>
      </c>
    </row>
    <row r="166" spans="1:11" x14ac:dyDescent="0.2">
      <c r="A166"/>
      <c r="D166" s="58" t="str">
        <f t="shared" si="2"/>
        <v/>
      </c>
      <c r="E166" s="58" t="str">
        <f>IF(OR(output_table[[#This Row],[Member ID]]="", Calc_type&lt;&gt;"Bulk"), "",
IF(ISBLANK(INDEX(data_final_bulk[Global ID], MATCH(output_table[[#This Row],[Member ID]], data_final_bulk[Member ID], 0))), "", INDEX(data_final_bulk[Global ID], MATCH(output_table[[#This Row],[Member ID]], data_final_bulk[Member ID], 0))))</f>
        <v/>
      </c>
      <c r="F166" s="16" t="str">
        <f>IF(output_table[[#This Row],[Member ID]]="", "", INDEX(calculations_table[Effective date], MATCH(output_table[[#This Row],[Member ID]], calculations_table[Member ID], 0)))</f>
        <v/>
      </c>
      <c r="G166" s="58" t="str">
        <f>IF(output_table[[#This Row],[Member ID]]="", "", INDEX(calculations_table[Payment type], MATCH(output_table[[#This Row],[Member ID]], calculations_table[Member ID], 0)))</f>
        <v/>
      </c>
      <c r="H166" s="145" t="str">
        <f>IF(output_table[[#This Row],[Member ID]]="", "", SUMIFS(calculations_table[Payment amount], calculations_table[Member ID], output_table[[#This Row],[Member ID]]))</f>
        <v/>
      </c>
      <c r="I166" s="58" t="str">
        <f>IF(output_table[[#This Row],[Member ID]]="", "",
IF(Calc_type="Bulk", SUMIFS(data_final_bulk[Error count], data_final_bulk[Member ID], output_table[[#This Row],[Member ID]]), Error_count))</f>
        <v/>
      </c>
      <c r="J166" s="145" t="str">
        <f>IF(OR(output_table[[#This Row],[Member ID]]="", output_table[[#This Row],[Input error count]]&gt;0), "", SUMIFS(calculations_table[Total interest due], calculations_table[Member ID], output_table[[#This Row],[Member ID]]))</f>
        <v/>
      </c>
      <c r="K166" s="149" t="str">
        <f>IF(OR(output_table[[#This Row],[Member ID]]="", output_table[[#This Row],[Input error count]]&gt;0), "", INDEX(calculations_table[Interest start date - Judgments], MATCH(output_table[[#This Row],[Member ID]], calculations_table[Member ID], 0)))</f>
        <v/>
      </c>
    </row>
    <row r="167" spans="1:11" x14ac:dyDescent="0.2">
      <c r="A167"/>
      <c r="D167" s="58" t="str">
        <f t="shared" si="2"/>
        <v/>
      </c>
      <c r="E167" s="58" t="str">
        <f>IF(OR(output_table[[#This Row],[Member ID]]="", Calc_type&lt;&gt;"Bulk"), "",
IF(ISBLANK(INDEX(data_final_bulk[Global ID], MATCH(output_table[[#This Row],[Member ID]], data_final_bulk[Member ID], 0))), "", INDEX(data_final_bulk[Global ID], MATCH(output_table[[#This Row],[Member ID]], data_final_bulk[Member ID], 0))))</f>
        <v/>
      </c>
      <c r="F167" s="16" t="str">
        <f>IF(output_table[[#This Row],[Member ID]]="", "", INDEX(calculations_table[Effective date], MATCH(output_table[[#This Row],[Member ID]], calculations_table[Member ID], 0)))</f>
        <v/>
      </c>
      <c r="G167" s="58" t="str">
        <f>IF(output_table[[#This Row],[Member ID]]="", "", INDEX(calculations_table[Payment type], MATCH(output_table[[#This Row],[Member ID]], calculations_table[Member ID], 0)))</f>
        <v/>
      </c>
      <c r="H167" s="145" t="str">
        <f>IF(output_table[[#This Row],[Member ID]]="", "", SUMIFS(calculations_table[Payment amount], calculations_table[Member ID], output_table[[#This Row],[Member ID]]))</f>
        <v/>
      </c>
      <c r="I167" s="58" t="str">
        <f>IF(output_table[[#This Row],[Member ID]]="", "",
IF(Calc_type="Bulk", SUMIFS(data_final_bulk[Error count], data_final_bulk[Member ID], output_table[[#This Row],[Member ID]]), Error_count))</f>
        <v/>
      </c>
      <c r="J167" s="145" t="str">
        <f>IF(OR(output_table[[#This Row],[Member ID]]="", output_table[[#This Row],[Input error count]]&gt;0), "", SUMIFS(calculations_table[Total interest due], calculations_table[Member ID], output_table[[#This Row],[Member ID]]))</f>
        <v/>
      </c>
      <c r="K167" s="149" t="str">
        <f>IF(OR(output_table[[#This Row],[Member ID]]="", output_table[[#This Row],[Input error count]]&gt;0), "", INDEX(calculations_table[Interest start date - Judgments], MATCH(output_table[[#This Row],[Member ID]], calculations_table[Member ID], 0)))</f>
        <v/>
      </c>
    </row>
    <row r="168" spans="1:11" x14ac:dyDescent="0.2">
      <c r="A168"/>
      <c r="D168" s="58" t="str">
        <f t="shared" si="2"/>
        <v/>
      </c>
      <c r="E168" s="58" t="str">
        <f>IF(OR(output_table[[#This Row],[Member ID]]="", Calc_type&lt;&gt;"Bulk"), "",
IF(ISBLANK(INDEX(data_final_bulk[Global ID], MATCH(output_table[[#This Row],[Member ID]], data_final_bulk[Member ID], 0))), "", INDEX(data_final_bulk[Global ID], MATCH(output_table[[#This Row],[Member ID]], data_final_bulk[Member ID], 0))))</f>
        <v/>
      </c>
      <c r="F168" s="16" t="str">
        <f>IF(output_table[[#This Row],[Member ID]]="", "", INDEX(calculations_table[Effective date], MATCH(output_table[[#This Row],[Member ID]], calculations_table[Member ID], 0)))</f>
        <v/>
      </c>
      <c r="G168" s="58" t="str">
        <f>IF(output_table[[#This Row],[Member ID]]="", "", INDEX(calculations_table[Payment type], MATCH(output_table[[#This Row],[Member ID]], calculations_table[Member ID], 0)))</f>
        <v/>
      </c>
      <c r="H168" s="145" t="str">
        <f>IF(output_table[[#This Row],[Member ID]]="", "", SUMIFS(calculations_table[Payment amount], calculations_table[Member ID], output_table[[#This Row],[Member ID]]))</f>
        <v/>
      </c>
      <c r="I168" s="58" t="str">
        <f>IF(output_table[[#This Row],[Member ID]]="", "",
IF(Calc_type="Bulk", SUMIFS(data_final_bulk[Error count], data_final_bulk[Member ID], output_table[[#This Row],[Member ID]]), Error_count))</f>
        <v/>
      </c>
      <c r="J168" s="145" t="str">
        <f>IF(OR(output_table[[#This Row],[Member ID]]="", output_table[[#This Row],[Input error count]]&gt;0), "", SUMIFS(calculations_table[Total interest due], calculations_table[Member ID], output_table[[#This Row],[Member ID]]))</f>
        <v/>
      </c>
      <c r="K168" s="149" t="str">
        <f>IF(OR(output_table[[#This Row],[Member ID]]="", output_table[[#This Row],[Input error count]]&gt;0), "", INDEX(calculations_table[Interest start date - Judgments], MATCH(output_table[[#This Row],[Member ID]], calculations_table[Member ID], 0)))</f>
        <v/>
      </c>
    </row>
    <row r="169" spans="1:11" x14ac:dyDescent="0.2">
      <c r="A169"/>
      <c r="D169" s="58" t="str">
        <f t="shared" si="2"/>
        <v/>
      </c>
      <c r="E169" s="58" t="str">
        <f>IF(OR(output_table[[#This Row],[Member ID]]="", Calc_type&lt;&gt;"Bulk"), "",
IF(ISBLANK(INDEX(data_final_bulk[Global ID], MATCH(output_table[[#This Row],[Member ID]], data_final_bulk[Member ID], 0))), "", INDEX(data_final_bulk[Global ID], MATCH(output_table[[#This Row],[Member ID]], data_final_bulk[Member ID], 0))))</f>
        <v/>
      </c>
      <c r="F169" s="16" t="str">
        <f>IF(output_table[[#This Row],[Member ID]]="", "", INDEX(calculations_table[Effective date], MATCH(output_table[[#This Row],[Member ID]], calculations_table[Member ID], 0)))</f>
        <v/>
      </c>
      <c r="G169" s="58" t="str">
        <f>IF(output_table[[#This Row],[Member ID]]="", "", INDEX(calculations_table[Payment type], MATCH(output_table[[#This Row],[Member ID]], calculations_table[Member ID], 0)))</f>
        <v/>
      </c>
      <c r="H169" s="145" t="str">
        <f>IF(output_table[[#This Row],[Member ID]]="", "", SUMIFS(calculations_table[Payment amount], calculations_table[Member ID], output_table[[#This Row],[Member ID]]))</f>
        <v/>
      </c>
      <c r="I169" s="58" t="str">
        <f>IF(output_table[[#This Row],[Member ID]]="", "",
IF(Calc_type="Bulk", SUMIFS(data_final_bulk[Error count], data_final_bulk[Member ID], output_table[[#This Row],[Member ID]]), Error_count))</f>
        <v/>
      </c>
      <c r="J169" s="145" t="str">
        <f>IF(OR(output_table[[#This Row],[Member ID]]="", output_table[[#This Row],[Input error count]]&gt;0), "", SUMIFS(calculations_table[Total interest due], calculations_table[Member ID], output_table[[#This Row],[Member ID]]))</f>
        <v/>
      </c>
      <c r="K169" s="149" t="str">
        <f>IF(OR(output_table[[#This Row],[Member ID]]="", output_table[[#This Row],[Input error count]]&gt;0), "", INDEX(calculations_table[Interest start date - Judgments], MATCH(output_table[[#This Row],[Member ID]], calculations_table[Member ID], 0)))</f>
        <v/>
      </c>
    </row>
    <row r="170" spans="1:11" x14ac:dyDescent="0.2">
      <c r="A170"/>
      <c r="D170" s="58" t="str">
        <f t="shared" si="2"/>
        <v/>
      </c>
      <c r="E170" s="58" t="str">
        <f>IF(OR(output_table[[#This Row],[Member ID]]="", Calc_type&lt;&gt;"Bulk"), "",
IF(ISBLANK(INDEX(data_final_bulk[Global ID], MATCH(output_table[[#This Row],[Member ID]], data_final_bulk[Member ID], 0))), "", INDEX(data_final_bulk[Global ID], MATCH(output_table[[#This Row],[Member ID]], data_final_bulk[Member ID], 0))))</f>
        <v/>
      </c>
      <c r="F170" s="16" t="str">
        <f>IF(output_table[[#This Row],[Member ID]]="", "", INDEX(calculations_table[Effective date], MATCH(output_table[[#This Row],[Member ID]], calculations_table[Member ID], 0)))</f>
        <v/>
      </c>
      <c r="G170" s="58" t="str">
        <f>IF(output_table[[#This Row],[Member ID]]="", "", INDEX(calculations_table[Payment type], MATCH(output_table[[#This Row],[Member ID]], calculations_table[Member ID], 0)))</f>
        <v/>
      </c>
      <c r="H170" s="145" t="str">
        <f>IF(output_table[[#This Row],[Member ID]]="", "", SUMIFS(calculations_table[Payment amount], calculations_table[Member ID], output_table[[#This Row],[Member ID]]))</f>
        <v/>
      </c>
      <c r="I170" s="58" t="str">
        <f>IF(output_table[[#This Row],[Member ID]]="", "",
IF(Calc_type="Bulk", SUMIFS(data_final_bulk[Error count], data_final_bulk[Member ID], output_table[[#This Row],[Member ID]]), Error_count))</f>
        <v/>
      </c>
      <c r="J170" s="145" t="str">
        <f>IF(OR(output_table[[#This Row],[Member ID]]="", output_table[[#This Row],[Input error count]]&gt;0), "", SUMIFS(calculations_table[Total interest due], calculations_table[Member ID], output_table[[#This Row],[Member ID]]))</f>
        <v/>
      </c>
      <c r="K170" s="149" t="str">
        <f>IF(OR(output_table[[#This Row],[Member ID]]="", output_table[[#This Row],[Input error count]]&gt;0), "", INDEX(calculations_table[Interest start date - Judgments], MATCH(output_table[[#This Row],[Member ID]], calculations_table[Member ID], 0)))</f>
        <v/>
      </c>
    </row>
    <row r="171" spans="1:11" x14ac:dyDescent="0.2">
      <c r="A171"/>
      <c r="D171" s="58" t="str">
        <f t="shared" si="2"/>
        <v/>
      </c>
      <c r="E171" s="58" t="str">
        <f>IF(OR(output_table[[#This Row],[Member ID]]="", Calc_type&lt;&gt;"Bulk"), "",
IF(ISBLANK(INDEX(data_final_bulk[Global ID], MATCH(output_table[[#This Row],[Member ID]], data_final_bulk[Member ID], 0))), "", INDEX(data_final_bulk[Global ID], MATCH(output_table[[#This Row],[Member ID]], data_final_bulk[Member ID], 0))))</f>
        <v/>
      </c>
      <c r="F171" s="16" t="str">
        <f>IF(output_table[[#This Row],[Member ID]]="", "", INDEX(calculations_table[Effective date], MATCH(output_table[[#This Row],[Member ID]], calculations_table[Member ID], 0)))</f>
        <v/>
      </c>
      <c r="G171" s="58" t="str">
        <f>IF(output_table[[#This Row],[Member ID]]="", "", INDEX(calculations_table[Payment type], MATCH(output_table[[#This Row],[Member ID]], calculations_table[Member ID], 0)))</f>
        <v/>
      </c>
      <c r="H171" s="145" t="str">
        <f>IF(output_table[[#This Row],[Member ID]]="", "", SUMIFS(calculations_table[Payment amount], calculations_table[Member ID], output_table[[#This Row],[Member ID]]))</f>
        <v/>
      </c>
      <c r="I171" s="58" t="str">
        <f>IF(output_table[[#This Row],[Member ID]]="", "",
IF(Calc_type="Bulk", SUMIFS(data_final_bulk[Error count], data_final_bulk[Member ID], output_table[[#This Row],[Member ID]]), Error_count))</f>
        <v/>
      </c>
      <c r="J171" s="145" t="str">
        <f>IF(OR(output_table[[#This Row],[Member ID]]="", output_table[[#This Row],[Input error count]]&gt;0), "", SUMIFS(calculations_table[Total interest due], calculations_table[Member ID], output_table[[#This Row],[Member ID]]))</f>
        <v/>
      </c>
      <c r="K171" s="149" t="str">
        <f>IF(OR(output_table[[#This Row],[Member ID]]="", output_table[[#This Row],[Input error count]]&gt;0), "", INDEX(calculations_table[Interest start date - Judgments], MATCH(output_table[[#This Row],[Member ID]], calculations_table[Member ID], 0)))</f>
        <v/>
      </c>
    </row>
    <row r="172" spans="1:11" x14ac:dyDescent="0.2">
      <c r="A172"/>
      <c r="D172" s="58" t="str">
        <f t="shared" si="2"/>
        <v/>
      </c>
      <c r="E172" s="58" t="str">
        <f>IF(OR(output_table[[#This Row],[Member ID]]="", Calc_type&lt;&gt;"Bulk"), "",
IF(ISBLANK(INDEX(data_final_bulk[Global ID], MATCH(output_table[[#This Row],[Member ID]], data_final_bulk[Member ID], 0))), "", INDEX(data_final_bulk[Global ID], MATCH(output_table[[#This Row],[Member ID]], data_final_bulk[Member ID], 0))))</f>
        <v/>
      </c>
      <c r="F172" s="16" t="str">
        <f>IF(output_table[[#This Row],[Member ID]]="", "", INDEX(calculations_table[Effective date], MATCH(output_table[[#This Row],[Member ID]], calculations_table[Member ID], 0)))</f>
        <v/>
      </c>
      <c r="G172" s="58" t="str">
        <f>IF(output_table[[#This Row],[Member ID]]="", "", INDEX(calculations_table[Payment type], MATCH(output_table[[#This Row],[Member ID]], calculations_table[Member ID], 0)))</f>
        <v/>
      </c>
      <c r="H172" s="145" t="str">
        <f>IF(output_table[[#This Row],[Member ID]]="", "", SUMIFS(calculations_table[Payment amount], calculations_table[Member ID], output_table[[#This Row],[Member ID]]))</f>
        <v/>
      </c>
      <c r="I172" s="58" t="str">
        <f>IF(output_table[[#This Row],[Member ID]]="", "",
IF(Calc_type="Bulk", SUMIFS(data_final_bulk[Error count], data_final_bulk[Member ID], output_table[[#This Row],[Member ID]]), Error_count))</f>
        <v/>
      </c>
      <c r="J172" s="145" t="str">
        <f>IF(OR(output_table[[#This Row],[Member ID]]="", output_table[[#This Row],[Input error count]]&gt;0), "", SUMIFS(calculations_table[Total interest due], calculations_table[Member ID], output_table[[#This Row],[Member ID]]))</f>
        <v/>
      </c>
      <c r="K172" s="149" t="str">
        <f>IF(OR(output_table[[#This Row],[Member ID]]="", output_table[[#This Row],[Input error count]]&gt;0), "", INDEX(calculations_table[Interest start date - Judgments], MATCH(output_table[[#This Row],[Member ID]], calculations_table[Member ID], 0)))</f>
        <v/>
      </c>
    </row>
    <row r="173" spans="1:11" x14ac:dyDescent="0.2">
      <c r="A173"/>
      <c r="D173" s="58" t="str">
        <f t="shared" si="2"/>
        <v/>
      </c>
      <c r="E173" s="58" t="str">
        <f>IF(OR(output_table[[#This Row],[Member ID]]="", Calc_type&lt;&gt;"Bulk"), "",
IF(ISBLANK(INDEX(data_final_bulk[Global ID], MATCH(output_table[[#This Row],[Member ID]], data_final_bulk[Member ID], 0))), "", INDEX(data_final_bulk[Global ID], MATCH(output_table[[#This Row],[Member ID]], data_final_bulk[Member ID], 0))))</f>
        <v/>
      </c>
      <c r="F173" s="16" t="str">
        <f>IF(output_table[[#This Row],[Member ID]]="", "", INDEX(calculations_table[Effective date], MATCH(output_table[[#This Row],[Member ID]], calculations_table[Member ID], 0)))</f>
        <v/>
      </c>
      <c r="G173" s="58" t="str">
        <f>IF(output_table[[#This Row],[Member ID]]="", "", INDEX(calculations_table[Payment type], MATCH(output_table[[#This Row],[Member ID]], calculations_table[Member ID], 0)))</f>
        <v/>
      </c>
      <c r="H173" s="145" t="str">
        <f>IF(output_table[[#This Row],[Member ID]]="", "", SUMIFS(calculations_table[Payment amount], calculations_table[Member ID], output_table[[#This Row],[Member ID]]))</f>
        <v/>
      </c>
      <c r="I173" s="58" t="str">
        <f>IF(output_table[[#This Row],[Member ID]]="", "",
IF(Calc_type="Bulk", SUMIFS(data_final_bulk[Error count], data_final_bulk[Member ID], output_table[[#This Row],[Member ID]]), Error_count))</f>
        <v/>
      </c>
      <c r="J173" s="145" t="str">
        <f>IF(OR(output_table[[#This Row],[Member ID]]="", output_table[[#This Row],[Input error count]]&gt;0), "", SUMIFS(calculations_table[Total interest due], calculations_table[Member ID], output_table[[#This Row],[Member ID]]))</f>
        <v/>
      </c>
      <c r="K173" s="149" t="str">
        <f>IF(OR(output_table[[#This Row],[Member ID]]="", output_table[[#This Row],[Input error count]]&gt;0), "", INDEX(calculations_table[Interest start date - Judgments], MATCH(output_table[[#This Row],[Member ID]], calculations_table[Member ID], 0)))</f>
        <v/>
      </c>
    </row>
    <row r="174" spans="1:11" x14ac:dyDescent="0.2">
      <c r="A174"/>
      <c r="D174" s="58" t="str">
        <f t="shared" si="2"/>
        <v/>
      </c>
      <c r="E174" s="58" t="str">
        <f>IF(OR(output_table[[#This Row],[Member ID]]="", Calc_type&lt;&gt;"Bulk"), "",
IF(ISBLANK(INDEX(data_final_bulk[Global ID], MATCH(output_table[[#This Row],[Member ID]], data_final_bulk[Member ID], 0))), "", INDEX(data_final_bulk[Global ID], MATCH(output_table[[#This Row],[Member ID]], data_final_bulk[Member ID], 0))))</f>
        <v/>
      </c>
      <c r="F174" s="16" t="str">
        <f>IF(output_table[[#This Row],[Member ID]]="", "", INDEX(calculations_table[Effective date], MATCH(output_table[[#This Row],[Member ID]], calculations_table[Member ID], 0)))</f>
        <v/>
      </c>
      <c r="G174" s="58" t="str">
        <f>IF(output_table[[#This Row],[Member ID]]="", "", INDEX(calculations_table[Payment type], MATCH(output_table[[#This Row],[Member ID]], calculations_table[Member ID], 0)))</f>
        <v/>
      </c>
      <c r="H174" s="145" t="str">
        <f>IF(output_table[[#This Row],[Member ID]]="", "", SUMIFS(calculations_table[Payment amount], calculations_table[Member ID], output_table[[#This Row],[Member ID]]))</f>
        <v/>
      </c>
      <c r="I174" s="58" t="str">
        <f>IF(output_table[[#This Row],[Member ID]]="", "",
IF(Calc_type="Bulk", SUMIFS(data_final_bulk[Error count], data_final_bulk[Member ID], output_table[[#This Row],[Member ID]]), Error_count))</f>
        <v/>
      </c>
      <c r="J174" s="145" t="str">
        <f>IF(OR(output_table[[#This Row],[Member ID]]="", output_table[[#This Row],[Input error count]]&gt;0), "", SUMIFS(calculations_table[Total interest due], calculations_table[Member ID], output_table[[#This Row],[Member ID]]))</f>
        <v/>
      </c>
      <c r="K174" s="149" t="str">
        <f>IF(OR(output_table[[#This Row],[Member ID]]="", output_table[[#This Row],[Input error count]]&gt;0), "", INDEX(calculations_table[Interest start date - Judgments], MATCH(output_table[[#This Row],[Member ID]], calculations_table[Member ID], 0)))</f>
        <v/>
      </c>
    </row>
    <row r="175" spans="1:11" x14ac:dyDescent="0.2">
      <c r="A175"/>
      <c r="D175" s="58" t="str">
        <f t="shared" si="2"/>
        <v/>
      </c>
      <c r="E175" s="58" t="str">
        <f>IF(OR(output_table[[#This Row],[Member ID]]="", Calc_type&lt;&gt;"Bulk"), "",
IF(ISBLANK(INDEX(data_final_bulk[Global ID], MATCH(output_table[[#This Row],[Member ID]], data_final_bulk[Member ID], 0))), "", INDEX(data_final_bulk[Global ID], MATCH(output_table[[#This Row],[Member ID]], data_final_bulk[Member ID], 0))))</f>
        <v/>
      </c>
      <c r="F175" s="16" t="str">
        <f>IF(output_table[[#This Row],[Member ID]]="", "", INDEX(calculations_table[Effective date], MATCH(output_table[[#This Row],[Member ID]], calculations_table[Member ID], 0)))</f>
        <v/>
      </c>
      <c r="G175" s="58" t="str">
        <f>IF(output_table[[#This Row],[Member ID]]="", "", INDEX(calculations_table[Payment type], MATCH(output_table[[#This Row],[Member ID]], calculations_table[Member ID], 0)))</f>
        <v/>
      </c>
      <c r="H175" s="145" t="str">
        <f>IF(output_table[[#This Row],[Member ID]]="", "", SUMIFS(calculations_table[Payment amount], calculations_table[Member ID], output_table[[#This Row],[Member ID]]))</f>
        <v/>
      </c>
      <c r="I175" s="58" t="str">
        <f>IF(output_table[[#This Row],[Member ID]]="", "",
IF(Calc_type="Bulk", SUMIFS(data_final_bulk[Error count], data_final_bulk[Member ID], output_table[[#This Row],[Member ID]]), Error_count))</f>
        <v/>
      </c>
      <c r="J175" s="145" t="str">
        <f>IF(OR(output_table[[#This Row],[Member ID]]="", output_table[[#This Row],[Input error count]]&gt;0), "", SUMIFS(calculations_table[Total interest due], calculations_table[Member ID], output_table[[#This Row],[Member ID]]))</f>
        <v/>
      </c>
      <c r="K175" s="149" t="str">
        <f>IF(OR(output_table[[#This Row],[Member ID]]="", output_table[[#This Row],[Input error count]]&gt;0), "", INDEX(calculations_table[Interest start date - Judgments], MATCH(output_table[[#This Row],[Member ID]], calculations_table[Member ID], 0)))</f>
        <v/>
      </c>
    </row>
    <row r="176" spans="1:11" x14ac:dyDescent="0.2">
      <c r="A176"/>
      <c r="D176" s="58" t="str">
        <f t="shared" si="2"/>
        <v/>
      </c>
      <c r="E176" s="58" t="str">
        <f>IF(OR(output_table[[#This Row],[Member ID]]="", Calc_type&lt;&gt;"Bulk"), "",
IF(ISBLANK(INDEX(data_final_bulk[Global ID], MATCH(output_table[[#This Row],[Member ID]], data_final_bulk[Member ID], 0))), "", INDEX(data_final_bulk[Global ID], MATCH(output_table[[#This Row],[Member ID]], data_final_bulk[Member ID], 0))))</f>
        <v/>
      </c>
      <c r="F176" s="16" t="str">
        <f>IF(output_table[[#This Row],[Member ID]]="", "", INDEX(calculations_table[Effective date], MATCH(output_table[[#This Row],[Member ID]], calculations_table[Member ID], 0)))</f>
        <v/>
      </c>
      <c r="G176" s="58" t="str">
        <f>IF(output_table[[#This Row],[Member ID]]="", "", INDEX(calculations_table[Payment type], MATCH(output_table[[#This Row],[Member ID]], calculations_table[Member ID], 0)))</f>
        <v/>
      </c>
      <c r="H176" s="145" t="str">
        <f>IF(output_table[[#This Row],[Member ID]]="", "", SUMIFS(calculations_table[Payment amount], calculations_table[Member ID], output_table[[#This Row],[Member ID]]))</f>
        <v/>
      </c>
      <c r="I176" s="58" t="str">
        <f>IF(output_table[[#This Row],[Member ID]]="", "",
IF(Calc_type="Bulk", SUMIFS(data_final_bulk[Error count], data_final_bulk[Member ID], output_table[[#This Row],[Member ID]]), Error_count))</f>
        <v/>
      </c>
      <c r="J176" s="145" t="str">
        <f>IF(OR(output_table[[#This Row],[Member ID]]="", output_table[[#This Row],[Input error count]]&gt;0), "", SUMIFS(calculations_table[Total interest due], calculations_table[Member ID], output_table[[#This Row],[Member ID]]))</f>
        <v/>
      </c>
      <c r="K176" s="149" t="str">
        <f>IF(OR(output_table[[#This Row],[Member ID]]="", output_table[[#This Row],[Input error count]]&gt;0), "", INDEX(calculations_table[Interest start date - Judgments], MATCH(output_table[[#This Row],[Member ID]], calculations_table[Member ID], 0)))</f>
        <v/>
      </c>
    </row>
    <row r="177" spans="1:11" x14ac:dyDescent="0.2">
      <c r="A177"/>
      <c r="D177" s="58" t="str">
        <f t="shared" si="2"/>
        <v/>
      </c>
      <c r="E177" s="58" t="str">
        <f>IF(OR(output_table[[#This Row],[Member ID]]="", Calc_type&lt;&gt;"Bulk"), "",
IF(ISBLANK(INDEX(data_final_bulk[Global ID], MATCH(output_table[[#This Row],[Member ID]], data_final_bulk[Member ID], 0))), "", INDEX(data_final_bulk[Global ID], MATCH(output_table[[#This Row],[Member ID]], data_final_bulk[Member ID], 0))))</f>
        <v/>
      </c>
      <c r="F177" s="16" t="str">
        <f>IF(output_table[[#This Row],[Member ID]]="", "", INDEX(calculations_table[Effective date], MATCH(output_table[[#This Row],[Member ID]], calculations_table[Member ID], 0)))</f>
        <v/>
      </c>
      <c r="G177" s="58" t="str">
        <f>IF(output_table[[#This Row],[Member ID]]="", "", INDEX(calculations_table[Payment type], MATCH(output_table[[#This Row],[Member ID]], calculations_table[Member ID], 0)))</f>
        <v/>
      </c>
      <c r="H177" s="145" t="str">
        <f>IF(output_table[[#This Row],[Member ID]]="", "", SUMIFS(calculations_table[Payment amount], calculations_table[Member ID], output_table[[#This Row],[Member ID]]))</f>
        <v/>
      </c>
      <c r="I177" s="58" t="str">
        <f>IF(output_table[[#This Row],[Member ID]]="", "",
IF(Calc_type="Bulk", SUMIFS(data_final_bulk[Error count], data_final_bulk[Member ID], output_table[[#This Row],[Member ID]]), Error_count))</f>
        <v/>
      </c>
      <c r="J177" s="145" t="str">
        <f>IF(OR(output_table[[#This Row],[Member ID]]="", output_table[[#This Row],[Input error count]]&gt;0), "", SUMIFS(calculations_table[Total interest due], calculations_table[Member ID], output_table[[#This Row],[Member ID]]))</f>
        <v/>
      </c>
      <c r="K177" s="149" t="str">
        <f>IF(OR(output_table[[#This Row],[Member ID]]="", output_table[[#This Row],[Input error count]]&gt;0), "", INDEX(calculations_table[Interest start date - Judgments], MATCH(output_table[[#This Row],[Member ID]], calculations_table[Member ID], 0)))</f>
        <v/>
      </c>
    </row>
    <row r="178" spans="1:11" x14ac:dyDescent="0.2">
      <c r="A178"/>
      <c r="D178" s="58" t="str">
        <f t="shared" si="2"/>
        <v/>
      </c>
      <c r="E178" s="58" t="str">
        <f>IF(OR(output_table[[#This Row],[Member ID]]="", Calc_type&lt;&gt;"Bulk"), "",
IF(ISBLANK(INDEX(data_final_bulk[Global ID], MATCH(output_table[[#This Row],[Member ID]], data_final_bulk[Member ID], 0))), "", INDEX(data_final_bulk[Global ID], MATCH(output_table[[#This Row],[Member ID]], data_final_bulk[Member ID], 0))))</f>
        <v/>
      </c>
      <c r="F178" s="16" t="str">
        <f>IF(output_table[[#This Row],[Member ID]]="", "", INDEX(calculations_table[Effective date], MATCH(output_table[[#This Row],[Member ID]], calculations_table[Member ID], 0)))</f>
        <v/>
      </c>
      <c r="G178" s="58" t="str">
        <f>IF(output_table[[#This Row],[Member ID]]="", "", INDEX(calculations_table[Payment type], MATCH(output_table[[#This Row],[Member ID]], calculations_table[Member ID], 0)))</f>
        <v/>
      </c>
      <c r="H178" s="145" t="str">
        <f>IF(output_table[[#This Row],[Member ID]]="", "", SUMIFS(calculations_table[Payment amount], calculations_table[Member ID], output_table[[#This Row],[Member ID]]))</f>
        <v/>
      </c>
      <c r="I178" s="58" t="str">
        <f>IF(output_table[[#This Row],[Member ID]]="", "",
IF(Calc_type="Bulk", SUMIFS(data_final_bulk[Error count], data_final_bulk[Member ID], output_table[[#This Row],[Member ID]]), Error_count))</f>
        <v/>
      </c>
      <c r="J178" s="145" t="str">
        <f>IF(OR(output_table[[#This Row],[Member ID]]="", output_table[[#This Row],[Input error count]]&gt;0), "", SUMIFS(calculations_table[Total interest due], calculations_table[Member ID], output_table[[#This Row],[Member ID]]))</f>
        <v/>
      </c>
      <c r="K178" s="149" t="str">
        <f>IF(OR(output_table[[#This Row],[Member ID]]="", output_table[[#This Row],[Input error count]]&gt;0), "", INDEX(calculations_table[Interest start date - Judgments], MATCH(output_table[[#This Row],[Member ID]], calculations_table[Member ID], 0)))</f>
        <v/>
      </c>
    </row>
    <row r="179" spans="1:11" x14ac:dyDescent="0.2">
      <c r="A179"/>
      <c r="D179" s="58" t="str">
        <f t="shared" si="2"/>
        <v/>
      </c>
      <c r="E179" s="58" t="str">
        <f>IF(OR(output_table[[#This Row],[Member ID]]="", Calc_type&lt;&gt;"Bulk"), "",
IF(ISBLANK(INDEX(data_final_bulk[Global ID], MATCH(output_table[[#This Row],[Member ID]], data_final_bulk[Member ID], 0))), "", INDEX(data_final_bulk[Global ID], MATCH(output_table[[#This Row],[Member ID]], data_final_bulk[Member ID], 0))))</f>
        <v/>
      </c>
      <c r="F179" s="16" t="str">
        <f>IF(output_table[[#This Row],[Member ID]]="", "", INDEX(calculations_table[Effective date], MATCH(output_table[[#This Row],[Member ID]], calculations_table[Member ID], 0)))</f>
        <v/>
      </c>
      <c r="G179" s="58" t="str">
        <f>IF(output_table[[#This Row],[Member ID]]="", "", INDEX(calculations_table[Payment type], MATCH(output_table[[#This Row],[Member ID]], calculations_table[Member ID], 0)))</f>
        <v/>
      </c>
      <c r="H179" s="145" t="str">
        <f>IF(output_table[[#This Row],[Member ID]]="", "", SUMIFS(calculations_table[Payment amount], calculations_table[Member ID], output_table[[#This Row],[Member ID]]))</f>
        <v/>
      </c>
      <c r="I179" s="58" t="str">
        <f>IF(output_table[[#This Row],[Member ID]]="", "",
IF(Calc_type="Bulk", SUMIFS(data_final_bulk[Error count], data_final_bulk[Member ID], output_table[[#This Row],[Member ID]]), Error_count))</f>
        <v/>
      </c>
      <c r="J179" s="145" t="str">
        <f>IF(OR(output_table[[#This Row],[Member ID]]="", output_table[[#This Row],[Input error count]]&gt;0), "", SUMIFS(calculations_table[Total interest due], calculations_table[Member ID], output_table[[#This Row],[Member ID]]))</f>
        <v/>
      </c>
      <c r="K179" s="149" t="str">
        <f>IF(OR(output_table[[#This Row],[Member ID]]="", output_table[[#This Row],[Input error count]]&gt;0), "", INDEX(calculations_table[Interest start date - Judgments], MATCH(output_table[[#This Row],[Member ID]], calculations_table[Member ID], 0)))</f>
        <v/>
      </c>
    </row>
    <row r="180" spans="1:11" x14ac:dyDescent="0.2">
      <c r="A180"/>
      <c r="D180" s="58" t="str">
        <f t="shared" si="2"/>
        <v/>
      </c>
      <c r="E180" s="58" t="str">
        <f>IF(OR(output_table[[#This Row],[Member ID]]="", Calc_type&lt;&gt;"Bulk"), "",
IF(ISBLANK(INDEX(data_final_bulk[Global ID], MATCH(output_table[[#This Row],[Member ID]], data_final_bulk[Member ID], 0))), "", INDEX(data_final_bulk[Global ID], MATCH(output_table[[#This Row],[Member ID]], data_final_bulk[Member ID], 0))))</f>
        <v/>
      </c>
      <c r="F180" s="16" t="str">
        <f>IF(output_table[[#This Row],[Member ID]]="", "", INDEX(calculations_table[Effective date], MATCH(output_table[[#This Row],[Member ID]], calculations_table[Member ID], 0)))</f>
        <v/>
      </c>
      <c r="G180" s="58" t="str">
        <f>IF(output_table[[#This Row],[Member ID]]="", "", INDEX(calculations_table[Payment type], MATCH(output_table[[#This Row],[Member ID]], calculations_table[Member ID], 0)))</f>
        <v/>
      </c>
      <c r="H180" s="145" t="str">
        <f>IF(output_table[[#This Row],[Member ID]]="", "", SUMIFS(calculations_table[Payment amount], calculations_table[Member ID], output_table[[#This Row],[Member ID]]))</f>
        <v/>
      </c>
      <c r="I180" s="58" t="str">
        <f>IF(output_table[[#This Row],[Member ID]]="", "",
IF(Calc_type="Bulk", SUMIFS(data_final_bulk[Error count], data_final_bulk[Member ID], output_table[[#This Row],[Member ID]]), Error_count))</f>
        <v/>
      </c>
      <c r="J180" s="145" t="str">
        <f>IF(OR(output_table[[#This Row],[Member ID]]="", output_table[[#This Row],[Input error count]]&gt;0), "", SUMIFS(calculations_table[Total interest due], calculations_table[Member ID], output_table[[#This Row],[Member ID]]))</f>
        <v/>
      </c>
      <c r="K180" s="149" t="str">
        <f>IF(OR(output_table[[#This Row],[Member ID]]="", output_table[[#This Row],[Input error count]]&gt;0), "", INDEX(calculations_table[Interest start date - Judgments], MATCH(output_table[[#This Row],[Member ID]], calculations_table[Member ID], 0)))</f>
        <v/>
      </c>
    </row>
    <row r="181" spans="1:11" x14ac:dyDescent="0.2">
      <c r="A181"/>
      <c r="D181" s="58" t="str">
        <f t="shared" si="2"/>
        <v/>
      </c>
      <c r="E181" s="58" t="str">
        <f>IF(OR(output_table[[#This Row],[Member ID]]="", Calc_type&lt;&gt;"Bulk"), "",
IF(ISBLANK(INDEX(data_final_bulk[Global ID], MATCH(output_table[[#This Row],[Member ID]], data_final_bulk[Member ID], 0))), "", INDEX(data_final_bulk[Global ID], MATCH(output_table[[#This Row],[Member ID]], data_final_bulk[Member ID], 0))))</f>
        <v/>
      </c>
      <c r="F181" s="16" t="str">
        <f>IF(output_table[[#This Row],[Member ID]]="", "", INDEX(calculations_table[Effective date], MATCH(output_table[[#This Row],[Member ID]], calculations_table[Member ID], 0)))</f>
        <v/>
      </c>
      <c r="G181" s="58" t="str">
        <f>IF(output_table[[#This Row],[Member ID]]="", "", INDEX(calculations_table[Payment type], MATCH(output_table[[#This Row],[Member ID]], calculations_table[Member ID], 0)))</f>
        <v/>
      </c>
      <c r="H181" s="145" t="str">
        <f>IF(output_table[[#This Row],[Member ID]]="", "", SUMIFS(calculations_table[Payment amount], calculations_table[Member ID], output_table[[#This Row],[Member ID]]))</f>
        <v/>
      </c>
      <c r="I181" s="58" t="str">
        <f>IF(output_table[[#This Row],[Member ID]]="", "",
IF(Calc_type="Bulk", SUMIFS(data_final_bulk[Error count], data_final_bulk[Member ID], output_table[[#This Row],[Member ID]]), Error_count))</f>
        <v/>
      </c>
      <c r="J181" s="145" t="str">
        <f>IF(OR(output_table[[#This Row],[Member ID]]="", output_table[[#This Row],[Input error count]]&gt;0), "", SUMIFS(calculations_table[Total interest due], calculations_table[Member ID], output_table[[#This Row],[Member ID]]))</f>
        <v/>
      </c>
      <c r="K181" s="149" t="str">
        <f>IF(OR(output_table[[#This Row],[Member ID]]="", output_table[[#This Row],[Input error count]]&gt;0), "", INDEX(calculations_table[Interest start date - Judgments], MATCH(output_table[[#This Row],[Member ID]], calculations_table[Member ID], 0)))</f>
        <v/>
      </c>
    </row>
    <row r="182" spans="1:11" x14ac:dyDescent="0.2">
      <c r="A182"/>
      <c r="D182" s="58" t="str">
        <f t="shared" si="2"/>
        <v/>
      </c>
      <c r="E182" s="58" t="str">
        <f>IF(OR(output_table[[#This Row],[Member ID]]="", Calc_type&lt;&gt;"Bulk"), "",
IF(ISBLANK(INDEX(data_final_bulk[Global ID], MATCH(output_table[[#This Row],[Member ID]], data_final_bulk[Member ID], 0))), "", INDEX(data_final_bulk[Global ID], MATCH(output_table[[#This Row],[Member ID]], data_final_bulk[Member ID], 0))))</f>
        <v/>
      </c>
      <c r="F182" s="16" t="str">
        <f>IF(output_table[[#This Row],[Member ID]]="", "", INDEX(calculations_table[Effective date], MATCH(output_table[[#This Row],[Member ID]], calculations_table[Member ID], 0)))</f>
        <v/>
      </c>
      <c r="G182" s="58" t="str">
        <f>IF(output_table[[#This Row],[Member ID]]="", "", INDEX(calculations_table[Payment type], MATCH(output_table[[#This Row],[Member ID]], calculations_table[Member ID], 0)))</f>
        <v/>
      </c>
      <c r="H182" s="145" t="str">
        <f>IF(output_table[[#This Row],[Member ID]]="", "", SUMIFS(calculations_table[Payment amount], calculations_table[Member ID], output_table[[#This Row],[Member ID]]))</f>
        <v/>
      </c>
      <c r="I182" s="58" t="str">
        <f>IF(output_table[[#This Row],[Member ID]]="", "",
IF(Calc_type="Bulk", SUMIFS(data_final_bulk[Error count], data_final_bulk[Member ID], output_table[[#This Row],[Member ID]]), Error_count))</f>
        <v/>
      </c>
      <c r="J182" s="145" t="str">
        <f>IF(OR(output_table[[#This Row],[Member ID]]="", output_table[[#This Row],[Input error count]]&gt;0), "", SUMIFS(calculations_table[Total interest due], calculations_table[Member ID], output_table[[#This Row],[Member ID]]))</f>
        <v/>
      </c>
      <c r="K182" s="149" t="str">
        <f>IF(OR(output_table[[#This Row],[Member ID]]="", output_table[[#This Row],[Input error count]]&gt;0), "", INDEX(calculations_table[Interest start date - Judgments], MATCH(output_table[[#This Row],[Member ID]], calculations_table[Member ID], 0)))</f>
        <v/>
      </c>
    </row>
    <row r="183" spans="1:11" x14ac:dyDescent="0.2">
      <c r="A183"/>
      <c r="D183" s="58" t="str">
        <f t="shared" si="2"/>
        <v/>
      </c>
      <c r="E183" s="58" t="str">
        <f>IF(OR(output_table[[#This Row],[Member ID]]="", Calc_type&lt;&gt;"Bulk"), "",
IF(ISBLANK(INDEX(data_final_bulk[Global ID], MATCH(output_table[[#This Row],[Member ID]], data_final_bulk[Member ID], 0))), "", INDEX(data_final_bulk[Global ID], MATCH(output_table[[#This Row],[Member ID]], data_final_bulk[Member ID], 0))))</f>
        <v/>
      </c>
      <c r="F183" s="16" t="str">
        <f>IF(output_table[[#This Row],[Member ID]]="", "", INDEX(calculations_table[Effective date], MATCH(output_table[[#This Row],[Member ID]], calculations_table[Member ID], 0)))</f>
        <v/>
      </c>
      <c r="G183" s="58" t="str">
        <f>IF(output_table[[#This Row],[Member ID]]="", "", INDEX(calculations_table[Payment type], MATCH(output_table[[#This Row],[Member ID]], calculations_table[Member ID], 0)))</f>
        <v/>
      </c>
      <c r="H183" s="145" t="str">
        <f>IF(output_table[[#This Row],[Member ID]]="", "", SUMIFS(calculations_table[Payment amount], calculations_table[Member ID], output_table[[#This Row],[Member ID]]))</f>
        <v/>
      </c>
      <c r="I183" s="58" t="str">
        <f>IF(output_table[[#This Row],[Member ID]]="", "",
IF(Calc_type="Bulk", SUMIFS(data_final_bulk[Error count], data_final_bulk[Member ID], output_table[[#This Row],[Member ID]]), Error_count))</f>
        <v/>
      </c>
      <c r="J183" s="145" t="str">
        <f>IF(OR(output_table[[#This Row],[Member ID]]="", output_table[[#This Row],[Input error count]]&gt;0), "", SUMIFS(calculations_table[Total interest due], calculations_table[Member ID], output_table[[#This Row],[Member ID]]))</f>
        <v/>
      </c>
      <c r="K183" s="149" t="str">
        <f>IF(OR(output_table[[#This Row],[Member ID]]="", output_table[[#This Row],[Input error count]]&gt;0), "", INDEX(calculations_table[Interest start date - Judgments], MATCH(output_table[[#This Row],[Member ID]], calculations_table[Member ID], 0)))</f>
        <v/>
      </c>
    </row>
    <row r="184" spans="1:11" x14ac:dyDescent="0.2">
      <c r="A184"/>
      <c r="D184" s="58" t="str">
        <f t="shared" si="2"/>
        <v/>
      </c>
      <c r="E184" s="58" t="str">
        <f>IF(OR(output_table[[#This Row],[Member ID]]="", Calc_type&lt;&gt;"Bulk"), "",
IF(ISBLANK(INDEX(data_final_bulk[Global ID], MATCH(output_table[[#This Row],[Member ID]], data_final_bulk[Member ID], 0))), "", INDEX(data_final_bulk[Global ID], MATCH(output_table[[#This Row],[Member ID]], data_final_bulk[Member ID], 0))))</f>
        <v/>
      </c>
      <c r="F184" s="16" t="str">
        <f>IF(output_table[[#This Row],[Member ID]]="", "", INDEX(calculations_table[Effective date], MATCH(output_table[[#This Row],[Member ID]], calculations_table[Member ID], 0)))</f>
        <v/>
      </c>
      <c r="G184" s="58" t="str">
        <f>IF(output_table[[#This Row],[Member ID]]="", "", INDEX(calculations_table[Payment type], MATCH(output_table[[#This Row],[Member ID]], calculations_table[Member ID], 0)))</f>
        <v/>
      </c>
      <c r="H184" s="145" t="str">
        <f>IF(output_table[[#This Row],[Member ID]]="", "", SUMIFS(calculations_table[Payment amount], calculations_table[Member ID], output_table[[#This Row],[Member ID]]))</f>
        <v/>
      </c>
      <c r="I184" s="58" t="str">
        <f>IF(output_table[[#This Row],[Member ID]]="", "",
IF(Calc_type="Bulk", SUMIFS(data_final_bulk[Error count], data_final_bulk[Member ID], output_table[[#This Row],[Member ID]]), Error_count))</f>
        <v/>
      </c>
      <c r="J184" s="145" t="str">
        <f>IF(OR(output_table[[#This Row],[Member ID]]="", output_table[[#This Row],[Input error count]]&gt;0), "", SUMIFS(calculations_table[Total interest due], calculations_table[Member ID], output_table[[#This Row],[Member ID]]))</f>
        <v/>
      </c>
      <c r="K184" s="149" t="str">
        <f>IF(OR(output_table[[#This Row],[Member ID]]="", output_table[[#This Row],[Input error count]]&gt;0), "", INDEX(calculations_table[Interest start date - Judgments], MATCH(output_table[[#This Row],[Member ID]], calculations_table[Member ID], 0)))</f>
        <v/>
      </c>
    </row>
    <row r="185" spans="1:11" x14ac:dyDescent="0.2">
      <c r="A185"/>
      <c r="D185" s="58" t="str">
        <f t="shared" si="2"/>
        <v/>
      </c>
      <c r="E185" s="58" t="str">
        <f>IF(OR(output_table[[#This Row],[Member ID]]="", Calc_type&lt;&gt;"Bulk"), "",
IF(ISBLANK(INDEX(data_final_bulk[Global ID], MATCH(output_table[[#This Row],[Member ID]], data_final_bulk[Member ID], 0))), "", INDEX(data_final_bulk[Global ID], MATCH(output_table[[#This Row],[Member ID]], data_final_bulk[Member ID], 0))))</f>
        <v/>
      </c>
      <c r="F185" s="16" t="str">
        <f>IF(output_table[[#This Row],[Member ID]]="", "", INDEX(calculations_table[Effective date], MATCH(output_table[[#This Row],[Member ID]], calculations_table[Member ID], 0)))</f>
        <v/>
      </c>
      <c r="G185" s="58" t="str">
        <f>IF(output_table[[#This Row],[Member ID]]="", "", INDEX(calculations_table[Payment type], MATCH(output_table[[#This Row],[Member ID]], calculations_table[Member ID], 0)))</f>
        <v/>
      </c>
      <c r="H185" s="145" t="str">
        <f>IF(output_table[[#This Row],[Member ID]]="", "", SUMIFS(calculations_table[Payment amount], calculations_table[Member ID], output_table[[#This Row],[Member ID]]))</f>
        <v/>
      </c>
      <c r="I185" s="58" t="str">
        <f>IF(output_table[[#This Row],[Member ID]]="", "",
IF(Calc_type="Bulk", SUMIFS(data_final_bulk[Error count], data_final_bulk[Member ID], output_table[[#This Row],[Member ID]]), Error_count))</f>
        <v/>
      </c>
      <c r="J185" s="145" t="str">
        <f>IF(OR(output_table[[#This Row],[Member ID]]="", output_table[[#This Row],[Input error count]]&gt;0), "", SUMIFS(calculations_table[Total interest due], calculations_table[Member ID], output_table[[#This Row],[Member ID]]))</f>
        <v/>
      </c>
      <c r="K185" s="149" t="str">
        <f>IF(OR(output_table[[#This Row],[Member ID]]="", output_table[[#This Row],[Input error count]]&gt;0), "", INDEX(calculations_table[Interest start date - Judgments], MATCH(output_table[[#This Row],[Member ID]], calculations_table[Member ID], 0)))</f>
        <v/>
      </c>
    </row>
    <row r="186" spans="1:11" x14ac:dyDescent="0.2">
      <c r="A186"/>
      <c r="D186" s="58" t="str">
        <f t="shared" si="2"/>
        <v/>
      </c>
      <c r="E186" s="58" t="str">
        <f>IF(OR(output_table[[#This Row],[Member ID]]="", Calc_type&lt;&gt;"Bulk"), "",
IF(ISBLANK(INDEX(data_final_bulk[Global ID], MATCH(output_table[[#This Row],[Member ID]], data_final_bulk[Member ID], 0))), "", INDEX(data_final_bulk[Global ID], MATCH(output_table[[#This Row],[Member ID]], data_final_bulk[Member ID], 0))))</f>
        <v/>
      </c>
      <c r="F186" s="16" t="str">
        <f>IF(output_table[[#This Row],[Member ID]]="", "", INDEX(calculations_table[Effective date], MATCH(output_table[[#This Row],[Member ID]], calculations_table[Member ID], 0)))</f>
        <v/>
      </c>
      <c r="G186" s="58" t="str">
        <f>IF(output_table[[#This Row],[Member ID]]="", "", INDEX(calculations_table[Payment type], MATCH(output_table[[#This Row],[Member ID]], calculations_table[Member ID], 0)))</f>
        <v/>
      </c>
      <c r="H186" s="145" t="str">
        <f>IF(output_table[[#This Row],[Member ID]]="", "", SUMIFS(calculations_table[Payment amount], calculations_table[Member ID], output_table[[#This Row],[Member ID]]))</f>
        <v/>
      </c>
      <c r="I186" s="58" t="str">
        <f>IF(output_table[[#This Row],[Member ID]]="", "",
IF(Calc_type="Bulk", SUMIFS(data_final_bulk[Error count], data_final_bulk[Member ID], output_table[[#This Row],[Member ID]]), Error_count))</f>
        <v/>
      </c>
      <c r="J186" s="145" t="str">
        <f>IF(OR(output_table[[#This Row],[Member ID]]="", output_table[[#This Row],[Input error count]]&gt;0), "", SUMIFS(calculations_table[Total interest due], calculations_table[Member ID], output_table[[#This Row],[Member ID]]))</f>
        <v/>
      </c>
      <c r="K186" s="149" t="str">
        <f>IF(OR(output_table[[#This Row],[Member ID]]="", output_table[[#This Row],[Input error count]]&gt;0), "", INDEX(calculations_table[Interest start date - Judgments], MATCH(output_table[[#This Row],[Member ID]], calculations_table[Member ID], 0)))</f>
        <v/>
      </c>
    </row>
    <row r="187" spans="1:11" x14ac:dyDescent="0.2">
      <c r="A187"/>
      <c r="D187" s="58" t="str">
        <f t="shared" si="2"/>
        <v/>
      </c>
      <c r="E187" s="58" t="str">
        <f>IF(OR(output_table[[#This Row],[Member ID]]="", Calc_type&lt;&gt;"Bulk"), "",
IF(ISBLANK(INDEX(data_final_bulk[Global ID], MATCH(output_table[[#This Row],[Member ID]], data_final_bulk[Member ID], 0))), "", INDEX(data_final_bulk[Global ID], MATCH(output_table[[#This Row],[Member ID]], data_final_bulk[Member ID], 0))))</f>
        <v/>
      </c>
      <c r="F187" s="16" t="str">
        <f>IF(output_table[[#This Row],[Member ID]]="", "", INDEX(calculations_table[Effective date], MATCH(output_table[[#This Row],[Member ID]], calculations_table[Member ID], 0)))</f>
        <v/>
      </c>
      <c r="G187" s="58" t="str">
        <f>IF(output_table[[#This Row],[Member ID]]="", "", INDEX(calculations_table[Payment type], MATCH(output_table[[#This Row],[Member ID]], calculations_table[Member ID], 0)))</f>
        <v/>
      </c>
      <c r="H187" s="145" t="str">
        <f>IF(output_table[[#This Row],[Member ID]]="", "", SUMIFS(calculations_table[Payment amount], calculations_table[Member ID], output_table[[#This Row],[Member ID]]))</f>
        <v/>
      </c>
      <c r="I187" s="58" t="str">
        <f>IF(output_table[[#This Row],[Member ID]]="", "",
IF(Calc_type="Bulk", SUMIFS(data_final_bulk[Error count], data_final_bulk[Member ID], output_table[[#This Row],[Member ID]]), Error_count))</f>
        <v/>
      </c>
      <c r="J187" s="145" t="str">
        <f>IF(OR(output_table[[#This Row],[Member ID]]="", output_table[[#This Row],[Input error count]]&gt;0), "", SUMIFS(calculations_table[Total interest due], calculations_table[Member ID], output_table[[#This Row],[Member ID]]))</f>
        <v/>
      </c>
      <c r="K187" s="149" t="str">
        <f>IF(OR(output_table[[#This Row],[Member ID]]="", output_table[[#This Row],[Input error count]]&gt;0), "", INDEX(calculations_table[Interest start date - Judgments], MATCH(output_table[[#This Row],[Member ID]], calculations_table[Member ID], 0)))</f>
        <v/>
      </c>
    </row>
    <row r="188" spans="1:11" x14ac:dyDescent="0.2">
      <c r="A188"/>
      <c r="D188" s="58" t="str">
        <f t="shared" si="2"/>
        <v/>
      </c>
      <c r="E188" s="58" t="str">
        <f>IF(OR(output_table[[#This Row],[Member ID]]="", Calc_type&lt;&gt;"Bulk"), "",
IF(ISBLANK(INDEX(data_final_bulk[Global ID], MATCH(output_table[[#This Row],[Member ID]], data_final_bulk[Member ID], 0))), "", INDEX(data_final_bulk[Global ID], MATCH(output_table[[#This Row],[Member ID]], data_final_bulk[Member ID], 0))))</f>
        <v/>
      </c>
      <c r="F188" s="16" t="str">
        <f>IF(output_table[[#This Row],[Member ID]]="", "", INDEX(calculations_table[Effective date], MATCH(output_table[[#This Row],[Member ID]], calculations_table[Member ID], 0)))</f>
        <v/>
      </c>
      <c r="G188" s="58" t="str">
        <f>IF(output_table[[#This Row],[Member ID]]="", "", INDEX(calculations_table[Payment type], MATCH(output_table[[#This Row],[Member ID]], calculations_table[Member ID], 0)))</f>
        <v/>
      </c>
      <c r="H188" s="145" t="str">
        <f>IF(output_table[[#This Row],[Member ID]]="", "", SUMIFS(calculations_table[Payment amount], calculations_table[Member ID], output_table[[#This Row],[Member ID]]))</f>
        <v/>
      </c>
      <c r="I188" s="58" t="str">
        <f>IF(output_table[[#This Row],[Member ID]]="", "",
IF(Calc_type="Bulk", SUMIFS(data_final_bulk[Error count], data_final_bulk[Member ID], output_table[[#This Row],[Member ID]]), Error_count))</f>
        <v/>
      </c>
      <c r="J188" s="145" t="str">
        <f>IF(OR(output_table[[#This Row],[Member ID]]="", output_table[[#This Row],[Input error count]]&gt;0), "", SUMIFS(calculations_table[Total interest due], calculations_table[Member ID], output_table[[#This Row],[Member ID]]))</f>
        <v/>
      </c>
      <c r="K188" s="149" t="str">
        <f>IF(OR(output_table[[#This Row],[Member ID]]="", output_table[[#This Row],[Input error count]]&gt;0), "", INDEX(calculations_table[Interest start date - Judgments], MATCH(output_table[[#This Row],[Member ID]], calculations_table[Member ID], 0)))</f>
        <v/>
      </c>
    </row>
    <row r="189" spans="1:11" x14ac:dyDescent="0.2">
      <c r="A189"/>
      <c r="D189" s="58" t="str">
        <f t="shared" si="2"/>
        <v/>
      </c>
      <c r="E189" s="58" t="str">
        <f>IF(OR(output_table[[#This Row],[Member ID]]="", Calc_type&lt;&gt;"Bulk"), "",
IF(ISBLANK(INDEX(data_final_bulk[Global ID], MATCH(output_table[[#This Row],[Member ID]], data_final_bulk[Member ID], 0))), "", INDEX(data_final_bulk[Global ID], MATCH(output_table[[#This Row],[Member ID]], data_final_bulk[Member ID], 0))))</f>
        <v/>
      </c>
      <c r="F189" s="16" t="str">
        <f>IF(output_table[[#This Row],[Member ID]]="", "", INDEX(calculations_table[Effective date], MATCH(output_table[[#This Row],[Member ID]], calculations_table[Member ID], 0)))</f>
        <v/>
      </c>
      <c r="G189" s="58" t="str">
        <f>IF(output_table[[#This Row],[Member ID]]="", "", INDEX(calculations_table[Payment type], MATCH(output_table[[#This Row],[Member ID]], calculations_table[Member ID], 0)))</f>
        <v/>
      </c>
      <c r="H189" s="145" t="str">
        <f>IF(output_table[[#This Row],[Member ID]]="", "", SUMIFS(calculations_table[Payment amount], calculations_table[Member ID], output_table[[#This Row],[Member ID]]))</f>
        <v/>
      </c>
      <c r="I189" s="58" t="str">
        <f>IF(output_table[[#This Row],[Member ID]]="", "",
IF(Calc_type="Bulk", SUMIFS(data_final_bulk[Error count], data_final_bulk[Member ID], output_table[[#This Row],[Member ID]]), Error_count))</f>
        <v/>
      </c>
      <c r="J189" s="145" t="str">
        <f>IF(OR(output_table[[#This Row],[Member ID]]="", output_table[[#This Row],[Input error count]]&gt;0), "", SUMIFS(calculations_table[Total interest due], calculations_table[Member ID], output_table[[#This Row],[Member ID]]))</f>
        <v/>
      </c>
      <c r="K189" s="149" t="str">
        <f>IF(OR(output_table[[#This Row],[Member ID]]="", output_table[[#This Row],[Input error count]]&gt;0), "", INDEX(calculations_table[Interest start date - Judgments], MATCH(output_table[[#This Row],[Member ID]], calculations_table[Member ID], 0)))</f>
        <v/>
      </c>
    </row>
    <row r="190" spans="1:11" x14ac:dyDescent="0.2">
      <c r="A190"/>
      <c r="D190" s="58" t="str">
        <f t="shared" si="2"/>
        <v/>
      </c>
      <c r="E190" s="58" t="str">
        <f>IF(OR(output_table[[#This Row],[Member ID]]="", Calc_type&lt;&gt;"Bulk"), "",
IF(ISBLANK(INDEX(data_final_bulk[Global ID], MATCH(output_table[[#This Row],[Member ID]], data_final_bulk[Member ID], 0))), "", INDEX(data_final_bulk[Global ID], MATCH(output_table[[#This Row],[Member ID]], data_final_bulk[Member ID], 0))))</f>
        <v/>
      </c>
      <c r="F190" s="16" t="str">
        <f>IF(output_table[[#This Row],[Member ID]]="", "", INDEX(calculations_table[Effective date], MATCH(output_table[[#This Row],[Member ID]], calculations_table[Member ID], 0)))</f>
        <v/>
      </c>
      <c r="G190" s="58" t="str">
        <f>IF(output_table[[#This Row],[Member ID]]="", "", INDEX(calculations_table[Payment type], MATCH(output_table[[#This Row],[Member ID]], calculations_table[Member ID], 0)))</f>
        <v/>
      </c>
      <c r="H190" s="145" t="str">
        <f>IF(output_table[[#This Row],[Member ID]]="", "", SUMIFS(calculations_table[Payment amount], calculations_table[Member ID], output_table[[#This Row],[Member ID]]))</f>
        <v/>
      </c>
      <c r="I190" s="58" t="str">
        <f>IF(output_table[[#This Row],[Member ID]]="", "",
IF(Calc_type="Bulk", SUMIFS(data_final_bulk[Error count], data_final_bulk[Member ID], output_table[[#This Row],[Member ID]]), Error_count))</f>
        <v/>
      </c>
      <c r="J190" s="145" t="str">
        <f>IF(OR(output_table[[#This Row],[Member ID]]="", output_table[[#This Row],[Input error count]]&gt;0), "", SUMIFS(calculations_table[Total interest due], calculations_table[Member ID], output_table[[#This Row],[Member ID]]))</f>
        <v/>
      </c>
      <c r="K190" s="149" t="str">
        <f>IF(OR(output_table[[#This Row],[Member ID]]="", output_table[[#This Row],[Input error count]]&gt;0), "", INDEX(calculations_table[Interest start date - Judgments], MATCH(output_table[[#This Row],[Member ID]], calculations_table[Member ID], 0)))</f>
        <v/>
      </c>
    </row>
    <row r="191" spans="1:11" x14ac:dyDescent="0.2">
      <c r="A191"/>
      <c r="D191" s="58" t="str">
        <f t="shared" si="2"/>
        <v/>
      </c>
      <c r="E191" s="58" t="str">
        <f>IF(OR(output_table[[#This Row],[Member ID]]="", Calc_type&lt;&gt;"Bulk"), "",
IF(ISBLANK(INDEX(data_final_bulk[Global ID], MATCH(output_table[[#This Row],[Member ID]], data_final_bulk[Member ID], 0))), "", INDEX(data_final_bulk[Global ID], MATCH(output_table[[#This Row],[Member ID]], data_final_bulk[Member ID], 0))))</f>
        <v/>
      </c>
      <c r="F191" s="16" t="str">
        <f>IF(output_table[[#This Row],[Member ID]]="", "", INDEX(calculations_table[Effective date], MATCH(output_table[[#This Row],[Member ID]], calculations_table[Member ID], 0)))</f>
        <v/>
      </c>
      <c r="G191" s="58" t="str">
        <f>IF(output_table[[#This Row],[Member ID]]="", "", INDEX(calculations_table[Payment type], MATCH(output_table[[#This Row],[Member ID]], calculations_table[Member ID], 0)))</f>
        <v/>
      </c>
      <c r="H191" s="145" t="str">
        <f>IF(output_table[[#This Row],[Member ID]]="", "", SUMIFS(calculations_table[Payment amount], calculations_table[Member ID], output_table[[#This Row],[Member ID]]))</f>
        <v/>
      </c>
      <c r="I191" s="58" t="str">
        <f>IF(output_table[[#This Row],[Member ID]]="", "",
IF(Calc_type="Bulk", SUMIFS(data_final_bulk[Error count], data_final_bulk[Member ID], output_table[[#This Row],[Member ID]]), Error_count))</f>
        <v/>
      </c>
      <c r="J191" s="145" t="str">
        <f>IF(OR(output_table[[#This Row],[Member ID]]="", output_table[[#This Row],[Input error count]]&gt;0), "", SUMIFS(calculations_table[Total interest due], calculations_table[Member ID], output_table[[#This Row],[Member ID]]))</f>
        <v/>
      </c>
      <c r="K191" s="149" t="str">
        <f>IF(OR(output_table[[#This Row],[Member ID]]="", output_table[[#This Row],[Input error count]]&gt;0), "", INDEX(calculations_table[Interest start date - Judgments], MATCH(output_table[[#This Row],[Member ID]], calculations_table[Member ID], 0)))</f>
        <v/>
      </c>
    </row>
    <row r="192" spans="1:11" x14ac:dyDescent="0.2">
      <c r="A192"/>
      <c r="D192" s="58" t="str">
        <f t="shared" si="2"/>
        <v/>
      </c>
      <c r="E192" s="58" t="str">
        <f>IF(OR(output_table[[#This Row],[Member ID]]="", Calc_type&lt;&gt;"Bulk"), "",
IF(ISBLANK(INDEX(data_final_bulk[Global ID], MATCH(output_table[[#This Row],[Member ID]], data_final_bulk[Member ID], 0))), "", INDEX(data_final_bulk[Global ID], MATCH(output_table[[#This Row],[Member ID]], data_final_bulk[Member ID], 0))))</f>
        <v/>
      </c>
      <c r="F192" s="16" t="str">
        <f>IF(output_table[[#This Row],[Member ID]]="", "", INDEX(calculations_table[Effective date], MATCH(output_table[[#This Row],[Member ID]], calculations_table[Member ID], 0)))</f>
        <v/>
      </c>
      <c r="G192" s="58" t="str">
        <f>IF(output_table[[#This Row],[Member ID]]="", "", INDEX(calculations_table[Payment type], MATCH(output_table[[#This Row],[Member ID]], calculations_table[Member ID], 0)))</f>
        <v/>
      </c>
      <c r="H192" s="145" t="str">
        <f>IF(output_table[[#This Row],[Member ID]]="", "", SUMIFS(calculations_table[Payment amount], calculations_table[Member ID], output_table[[#This Row],[Member ID]]))</f>
        <v/>
      </c>
      <c r="I192" s="58" t="str">
        <f>IF(output_table[[#This Row],[Member ID]]="", "",
IF(Calc_type="Bulk", SUMIFS(data_final_bulk[Error count], data_final_bulk[Member ID], output_table[[#This Row],[Member ID]]), Error_count))</f>
        <v/>
      </c>
      <c r="J192" s="145" t="str">
        <f>IF(OR(output_table[[#This Row],[Member ID]]="", output_table[[#This Row],[Input error count]]&gt;0), "", SUMIFS(calculations_table[Total interest due], calculations_table[Member ID], output_table[[#This Row],[Member ID]]))</f>
        <v/>
      </c>
      <c r="K192" s="149" t="str">
        <f>IF(OR(output_table[[#This Row],[Member ID]]="", output_table[[#This Row],[Input error count]]&gt;0), "", INDEX(calculations_table[Interest start date - Judgments], MATCH(output_table[[#This Row],[Member ID]], calculations_table[Member ID], 0)))</f>
        <v/>
      </c>
    </row>
    <row r="193" spans="1:11" x14ac:dyDescent="0.2">
      <c r="A193"/>
      <c r="D193" s="58" t="str">
        <f t="shared" si="2"/>
        <v/>
      </c>
      <c r="E193" s="58" t="str">
        <f>IF(OR(output_table[[#This Row],[Member ID]]="", Calc_type&lt;&gt;"Bulk"), "",
IF(ISBLANK(INDEX(data_final_bulk[Global ID], MATCH(output_table[[#This Row],[Member ID]], data_final_bulk[Member ID], 0))), "", INDEX(data_final_bulk[Global ID], MATCH(output_table[[#This Row],[Member ID]], data_final_bulk[Member ID], 0))))</f>
        <v/>
      </c>
      <c r="F193" s="16" t="str">
        <f>IF(output_table[[#This Row],[Member ID]]="", "", INDEX(calculations_table[Effective date], MATCH(output_table[[#This Row],[Member ID]], calculations_table[Member ID], 0)))</f>
        <v/>
      </c>
      <c r="G193" s="58" t="str">
        <f>IF(output_table[[#This Row],[Member ID]]="", "", INDEX(calculations_table[Payment type], MATCH(output_table[[#This Row],[Member ID]], calculations_table[Member ID], 0)))</f>
        <v/>
      </c>
      <c r="H193" s="145" t="str">
        <f>IF(output_table[[#This Row],[Member ID]]="", "", SUMIFS(calculations_table[Payment amount], calculations_table[Member ID], output_table[[#This Row],[Member ID]]))</f>
        <v/>
      </c>
      <c r="I193" s="58" t="str">
        <f>IF(output_table[[#This Row],[Member ID]]="", "",
IF(Calc_type="Bulk", SUMIFS(data_final_bulk[Error count], data_final_bulk[Member ID], output_table[[#This Row],[Member ID]]), Error_count))</f>
        <v/>
      </c>
      <c r="J193" s="145" t="str">
        <f>IF(OR(output_table[[#This Row],[Member ID]]="", output_table[[#This Row],[Input error count]]&gt;0), "", SUMIFS(calculations_table[Total interest due], calculations_table[Member ID], output_table[[#This Row],[Member ID]]))</f>
        <v/>
      </c>
      <c r="K193" s="149" t="str">
        <f>IF(OR(output_table[[#This Row],[Member ID]]="", output_table[[#This Row],[Input error count]]&gt;0), "", INDEX(calculations_table[Interest start date - Judgments], MATCH(output_table[[#This Row],[Member ID]], calculations_table[Member ID], 0)))</f>
        <v/>
      </c>
    </row>
    <row r="194" spans="1:11" x14ac:dyDescent="0.2">
      <c r="A194"/>
      <c r="D194" s="58" t="str">
        <f t="shared" si="2"/>
        <v/>
      </c>
      <c r="E194" s="58" t="str">
        <f>IF(OR(output_table[[#This Row],[Member ID]]="", Calc_type&lt;&gt;"Bulk"), "",
IF(ISBLANK(INDEX(data_final_bulk[Global ID], MATCH(output_table[[#This Row],[Member ID]], data_final_bulk[Member ID], 0))), "", INDEX(data_final_bulk[Global ID], MATCH(output_table[[#This Row],[Member ID]], data_final_bulk[Member ID], 0))))</f>
        <v/>
      </c>
      <c r="F194" s="16" t="str">
        <f>IF(output_table[[#This Row],[Member ID]]="", "", INDEX(calculations_table[Effective date], MATCH(output_table[[#This Row],[Member ID]], calculations_table[Member ID], 0)))</f>
        <v/>
      </c>
      <c r="G194" s="58" t="str">
        <f>IF(output_table[[#This Row],[Member ID]]="", "", INDEX(calculations_table[Payment type], MATCH(output_table[[#This Row],[Member ID]], calculations_table[Member ID], 0)))</f>
        <v/>
      </c>
      <c r="H194" s="145" t="str">
        <f>IF(output_table[[#This Row],[Member ID]]="", "", SUMIFS(calculations_table[Payment amount], calculations_table[Member ID], output_table[[#This Row],[Member ID]]))</f>
        <v/>
      </c>
      <c r="I194" s="58" t="str">
        <f>IF(output_table[[#This Row],[Member ID]]="", "",
IF(Calc_type="Bulk", SUMIFS(data_final_bulk[Error count], data_final_bulk[Member ID], output_table[[#This Row],[Member ID]]), Error_count))</f>
        <v/>
      </c>
      <c r="J194" s="145" t="str">
        <f>IF(OR(output_table[[#This Row],[Member ID]]="", output_table[[#This Row],[Input error count]]&gt;0), "", SUMIFS(calculations_table[Total interest due], calculations_table[Member ID], output_table[[#This Row],[Member ID]]))</f>
        <v/>
      </c>
      <c r="K194" s="149" t="str">
        <f>IF(OR(output_table[[#This Row],[Member ID]]="", output_table[[#This Row],[Input error count]]&gt;0), "", INDEX(calculations_table[Interest start date - Judgments], MATCH(output_table[[#This Row],[Member ID]], calculations_table[Member ID], 0)))</f>
        <v/>
      </c>
    </row>
    <row r="195" spans="1:11" x14ac:dyDescent="0.2">
      <c r="A195"/>
      <c r="D195" s="58" t="str">
        <f t="shared" si="2"/>
        <v/>
      </c>
      <c r="E195" s="58" t="str">
        <f>IF(OR(output_table[[#This Row],[Member ID]]="", Calc_type&lt;&gt;"Bulk"), "",
IF(ISBLANK(INDEX(data_final_bulk[Global ID], MATCH(output_table[[#This Row],[Member ID]], data_final_bulk[Member ID], 0))), "", INDEX(data_final_bulk[Global ID], MATCH(output_table[[#This Row],[Member ID]], data_final_bulk[Member ID], 0))))</f>
        <v/>
      </c>
      <c r="F195" s="16" t="str">
        <f>IF(output_table[[#This Row],[Member ID]]="", "", INDEX(calculations_table[Effective date], MATCH(output_table[[#This Row],[Member ID]], calculations_table[Member ID], 0)))</f>
        <v/>
      </c>
      <c r="G195" s="58" t="str">
        <f>IF(output_table[[#This Row],[Member ID]]="", "", INDEX(calculations_table[Payment type], MATCH(output_table[[#This Row],[Member ID]], calculations_table[Member ID], 0)))</f>
        <v/>
      </c>
      <c r="H195" s="145" t="str">
        <f>IF(output_table[[#This Row],[Member ID]]="", "", SUMIFS(calculations_table[Payment amount], calculations_table[Member ID], output_table[[#This Row],[Member ID]]))</f>
        <v/>
      </c>
      <c r="I195" s="58" t="str">
        <f>IF(output_table[[#This Row],[Member ID]]="", "",
IF(Calc_type="Bulk", SUMIFS(data_final_bulk[Error count], data_final_bulk[Member ID], output_table[[#This Row],[Member ID]]), Error_count))</f>
        <v/>
      </c>
      <c r="J195" s="145" t="str">
        <f>IF(OR(output_table[[#This Row],[Member ID]]="", output_table[[#This Row],[Input error count]]&gt;0), "", SUMIFS(calculations_table[Total interest due], calculations_table[Member ID], output_table[[#This Row],[Member ID]]))</f>
        <v/>
      </c>
      <c r="K195" s="149" t="str">
        <f>IF(OR(output_table[[#This Row],[Member ID]]="", output_table[[#This Row],[Input error count]]&gt;0), "", INDEX(calculations_table[Interest start date - Judgments], MATCH(output_table[[#This Row],[Member ID]], calculations_table[Member ID], 0)))</f>
        <v/>
      </c>
    </row>
    <row r="196" spans="1:11" x14ac:dyDescent="0.2">
      <c r="A196"/>
      <c r="D196" s="58" t="str">
        <f t="shared" si="2"/>
        <v/>
      </c>
      <c r="E196" s="58" t="str">
        <f>IF(OR(output_table[[#This Row],[Member ID]]="", Calc_type&lt;&gt;"Bulk"), "",
IF(ISBLANK(INDEX(data_final_bulk[Global ID], MATCH(output_table[[#This Row],[Member ID]], data_final_bulk[Member ID], 0))), "", INDEX(data_final_bulk[Global ID], MATCH(output_table[[#This Row],[Member ID]], data_final_bulk[Member ID], 0))))</f>
        <v/>
      </c>
      <c r="F196" s="16" t="str">
        <f>IF(output_table[[#This Row],[Member ID]]="", "", INDEX(calculations_table[Effective date], MATCH(output_table[[#This Row],[Member ID]], calculations_table[Member ID], 0)))</f>
        <v/>
      </c>
      <c r="G196" s="58" t="str">
        <f>IF(output_table[[#This Row],[Member ID]]="", "", INDEX(calculations_table[Payment type], MATCH(output_table[[#This Row],[Member ID]], calculations_table[Member ID], 0)))</f>
        <v/>
      </c>
      <c r="H196" s="145" t="str">
        <f>IF(output_table[[#This Row],[Member ID]]="", "", SUMIFS(calculations_table[Payment amount], calculations_table[Member ID], output_table[[#This Row],[Member ID]]))</f>
        <v/>
      </c>
      <c r="I196" s="58" t="str">
        <f>IF(output_table[[#This Row],[Member ID]]="", "",
IF(Calc_type="Bulk", SUMIFS(data_final_bulk[Error count], data_final_bulk[Member ID], output_table[[#This Row],[Member ID]]), Error_count))</f>
        <v/>
      </c>
      <c r="J196" s="145" t="str">
        <f>IF(OR(output_table[[#This Row],[Member ID]]="", output_table[[#This Row],[Input error count]]&gt;0), "", SUMIFS(calculations_table[Total interest due], calculations_table[Member ID], output_table[[#This Row],[Member ID]]))</f>
        <v/>
      </c>
      <c r="K196" s="149" t="str">
        <f>IF(OR(output_table[[#This Row],[Member ID]]="", output_table[[#This Row],[Input error count]]&gt;0), "", INDEX(calculations_table[Interest start date - Judgments], MATCH(output_table[[#This Row],[Member ID]], calculations_table[Member ID], 0)))</f>
        <v/>
      </c>
    </row>
    <row r="197" spans="1:11" x14ac:dyDescent="0.2">
      <c r="A197"/>
      <c r="D197" s="58" t="str">
        <f t="shared" si="2"/>
        <v/>
      </c>
      <c r="E197" s="58" t="str">
        <f>IF(OR(output_table[[#This Row],[Member ID]]="", Calc_type&lt;&gt;"Bulk"), "",
IF(ISBLANK(INDEX(data_final_bulk[Global ID], MATCH(output_table[[#This Row],[Member ID]], data_final_bulk[Member ID], 0))), "", INDEX(data_final_bulk[Global ID], MATCH(output_table[[#This Row],[Member ID]], data_final_bulk[Member ID], 0))))</f>
        <v/>
      </c>
      <c r="F197" s="16" t="str">
        <f>IF(output_table[[#This Row],[Member ID]]="", "", INDEX(calculations_table[Effective date], MATCH(output_table[[#This Row],[Member ID]], calculations_table[Member ID], 0)))</f>
        <v/>
      </c>
      <c r="G197" s="58" t="str">
        <f>IF(output_table[[#This Row],[Member ID]]="", "", INDEX(calculations_table[Payment type], MATCH(output_table[[#This Row],[Member ID]], calculations_table[Member ID], 0)))</f>
        <v/>
      </c>
      <c r="H197" s="145" t="str">
        <f>IF(output_table[[#This Row],[Member ID]]="", "", SUMIFS(calculations_table[Payment amount], calculations_table[Member ID], output_table[[#This Row],[Member ID]]))</f>
        <v/>
      </c>
      <c r="I197" s="58" t="str">
        <f>IF(output_table[[#This Row],[Member ID]]="", "",
IF(Calc_type="Bulk", SUMIFS(data_final_bulk[Error count], data_final_bulk[Member ID], output_table[[#This Row],[Member ID]]), Error_count))</f>
        <v/>
      </c>
      <c r="J197" s="145" t="str">
        <f>IF(OR(output_table[[#This Row],[Member ID]]="", output_table[[#This Row],[Input error count]]&gt;0), "", SUMIFS(calculations_table[Total interest due], calculations_table[Member ID], output_table[[#This Row],[Member ID]]))</f>
        <v/>
      </c>
      <c r="K197" s="149" t="str">
        <f>IF(OR(output_table[[#This Row],[Member ID]]="", output_table[[#This Row],[Input error count]]&gt;0), "", INDEX(calculations_table[Interest start date - Judgments], MATCH(output_table[[#This Row],[Member ID]], calculations_table[Member ID], 0)))</f>
        <v/>
      </c>
    </row>
    <row r="198" spans="1:11" x14ac:dyDescent="0.2">
      <c r="A198"/>
      <c r="D198" s="58" t="str">
        <f t="shared" si="2"/>
        <v/>
      </c>
      <c r="E198" s="58" t="str">
        <f>IF(OR(output_table[[#This Row],[Member ID]]="", Calc_type&lt;&gt;"Bulk"), "",
IF(ISBLANK(INDEX(data_final_bulk[Global ID], MATCH(output_table[[#This Row],[Member ID]], data_final_bulk[Member ID], 0))), "", INDEX(data_final_bulk[Global ID], MATCH(output_table[[#This Row],[Member ID]], data_final_bulk[Member ID], 0))))</f>
        <v/>
      </c>
      <c r="F198" s="16" t="str">
        <f>IF(output_table[[#This Row],[Member ID]]="", "", INDEX(calculations_table[Effective date], MATCH(output_table[[#This Row],[Member ID]], calculations_table[Member ID], 0)))</f>
        <v/>
      </c>
      <c r="G198" s="58" t="str">
        <f>IF(output_table[[#This Row],[Member ID]]="", "", INDEX(calculations_table[Payment type], MATCH(output_table[[#This Row],[Member ID]], calculations_table[Member ID], 0)))</f>
        <v/>
      </c>
      <c r="H198" s="145" t="str">
        <f>IF(output_table[[#This Row],[Member ID]]="", "", SUMIFS(calculations_table[Payment amount], calculations_table[Member ID], output_table[[#This Row],[Member ID]]))</f>
        <v/>
      </c>
      <c r="I198" s="58" t="str">
        <f>IF(output_table[[#This Row],[Member ID]]="", "",
IF(Calc_type="Bulk", SUMIFS(data_final_bulk[Error count], data_final_bulk[Member ID], output_table[[#This Row],[Member ID]]), Error_count))</f>
        <v/>
      </c>
      <c r="J198" s="145" t="str">
        <f>IF(OR(output_table[[#This Row],[Member ID]]="", output_table[[#This Row],[Input error count]]&gt;0), "", SUMIFS(calculations_table[Total interest due], calculations_table[Member ID], output_table[[#This Row],[Member ID]]))</f>
        <v/>
      </c>
      <c r="K198" s="149" t="str">
        <f>IF(OR(output_table[[#This Row],[Member ID]]="", output_table[[#This Row],[Input error count]]&gt;0), "", INDEX(calculations_table[Interest start date - Judgments], MATCH(output_table[[#This Row],[Member ID]], calculations_table[Member ID], 0)))</f>
        <v/>
      </c>
    </row>
    <row r="199" spans="1:11" x14ac:dyDescent="0.2">
      <c r="A199"/>
      <c r="D199" s="58" t="str">
        <f t="shared" si="2"/>
        <v/>
      </c>
      <c r="E199" s="58" t="str">
        <f>IF(OR(output_table[[#This Row],[Member ID]]="", Calc_type&lt;&gt;"Bulk"), "",
IF(ISBLANK(INDEX(data_final_bulk[Global ID], MATCH(output_table[[#This Row],[Member ID]], data_final_bulk[Member ID], 0))), "", INDEX(data_final_bulk[Global ID], MATCH(output_table[[#This Row],[Member ID]], data_final_bulk[Member ID], 0))))</f>
        <v/>
      </c>
      <c r="F199" s="16" t="str">
        <f>IF(output_table[[#This Row],[Member ID]]="", "", INDEX(calculations_table[Effective date], MATCH(output_table[[#This Row],[Member ID]], calculations_table[Member ID], 0)))</f>
        <v/>
      </c>
      <c r="G199" s="58" t="str">
        <f>IF(output_table[[#This Row],[Member ID]]="", "", INDEX(calculations_table[Payment type], MATCH(output_table[[#This Row],[Member ID]], calculations_table[Member ID], 0)))</f>
        <v/>
      </c>
      <c r="H199" s="145" t="str">
        <f>IF(output_table[[#This Row],[Member ID]]="", "", SUMIFS(calculations_table[Payment amount], calculations_table[Member ID], output_table[[#This Row],[Member ID]]))</f>
        <v/>
      </c>
      <c r="I199" s="58" t="str">
        <f>IF(output_table[[#This Row],[Member ID]]="", "",
IF(Calc_type="Bulk", SUMIFS(data_final_bulk[Error count], data_final_bulk[Member ID], output_table[[#This Row],[Member ID]]), Error_count))</f>
        <v/>
      </c>
      <c r="J199" s="145" t="str">
        <f>IF(OR(output_table[[#This Row],[Member ID]]="", output_table[[#This Row],[Input error count]]&gt;0), "", SUMIFS(calculations_table[Total interest due], calculations_table[Member ID], output_table[[#This Row],[Member ID]]))</f>
        <v/>
      </c>
      <c r="K199" s="149" t="str">
        <f>IF(OR(output_table[[#This Row],[Member ID]]="", output_table[[#This Row],[Input error count]]&gt;0), "", INDEX(calculations_table[Interest start date - Judgments], MATCH(output_table[[#This Row],[Member ID]], calculations_table[Member ID], 0)))</f>
        <v/>
      </c>
    </row>
    <row r="200" spans="1:11" x14ac:dyDescent="0.2">
      <c r="A200"/>
      <c r="D200" s="58" t="str">
        <f t="shared" si="2"/>
        <v/>
      </c>
      <c r="E200" s="58" t="str">
        <f>IF(OR(output_table[[#This Row],[Member ID]]="", Calc_type&lt;&gt;"Bulk"), "",
IF(ISBLANK(INDEX(data_final_bulk[Global ID], MATCH(output_table[[#This Row],[Member ID]], data_final_bulk[Member ID], 0))), "", INDEX(data_final_bulk[Global ID], MATCH(output_table[[#This Row],[Member ID]], data_final_bulk[Member ID], 0))))</f>
        <v/>
      </c>
      <c r="F200" s="16" t="str">
        <f>IF(output_table[[#This Row],[Member ID]]="", "", INDEX(calculations_table[Effective date], MATCH(output_table[[#This Row],[Member ID]], calculations_table[Member ID], 0)))</f>
        <v/>
      </c>
      <c r="G200" s="58" t="str">
        <f>IF(output_table[[#This Row],[Member ID]]="", "", INDEX(calculations_table[Payment type], MATCH(output_table[[#This Row],[Member ID]], calculations_table[Member ID], 0)))</f>
        <v/>
      </c>
      <c r="H200" s="145" t="str">
        <f>IF(output_table[[#This Row],[Member ID]]="", "", SUMIFS(calculations_table[Payment amount], calculations_table[Member ID], output_table[[#This Row],[Member ID]]))</f>
        <v/>
      </c>
      <c r="I200" s="58" t="str">
        <f>IF(output_table[[#This Row],[Member ID]]="", "",
IF(Calc_type="Bulk", SUMIFS(data_final_bulk[Error count], data_final_bulk[Member ID], output_table[[#This Row],[Member ID]]), Error_count))</f>
        <v/>
      </c>
      <c r="J200" s="145" t="str">
        <f>IF(OR(output_table[[#This Row],[Member ID]]="", output_table[[#This Row],[Input error count]]&gt;0), "", SUMIFS(calculations_table[Total interest due], calculations_table[Member ID], output_table[[#This Row],[Member ID]]))</f>
        <v/>
      </c>
      <c r="K200" s="149" t="str">
        <f>IF(OR(output_table[[#This Row],[Member ID]]="", output_table[[#This Row],[Input error count]]&gt;0), "", INDEX(calculations_table[Interest start date - Judgments], MATCH(output_table[[#This Row],[Member ID]], calculations_table[Member ID], 0)))</f>
        <v/>
      </c>
    </row>
    <row r="201" spans="1:11" x14ac:dyDescent="0.2">
      <c r="A201"/>
      <c r="D201" s="58" t="str">
        <f t="shared" si="2"/>
        <v/>
      </c>
      <c r="E201" s="58" t="str">
        <f>IF(OR(output_table[[#This Row],[Member ID]]="", Calc_type&lt;&gt;"Bulk"), "",
IF(ISBLANK(INDEX(data_final_bulk[Global ID], MATCH(output_table[[#This Row],[Member ID]], data_final_bulk[Member ID], 0))), "", INDEX(data_final_bulk[Global ID], MATCH(output_table[[#This Row],[Member ID]], data_final_bulk[Member ID], 0))))</f>
        <v/>
      </c>
      <c r="F201" s="16" t="str">
        <f>IF(output_table[[#This Row],[Member ID]]="", "", INDEX(calculations_table[Effective date], MATCH(output_table[[#This Row],[Member ID]], calculations_table[Member ID], 0)))</f>
        <v/>
      </c>
      <c r="G201" s="58" t="str">
        <f>IF(output_table[[#This Row],[Member ID]]="", "", INDEX(calculations_table[Payment type], MATCH(output_table[[#This Row],[Member ID]], calculations_table[Member ID], 0)))</f>
        <v/>
      </c>
      <c r="H201" s="145" t="str">
        <f>IF(output_table[[#This Row],[Member ID]]="", "", SUMIFS(calculations_table[Payment amount], calculations_table[Member ID], output_table[[#This Row],[Member ID]]))</f>
        <v/>
      </c>
      <c r="I201" s="58" t="str">
        <f>IF(output_table[[#This Row],[Member ID]]="", "",
IF(Calc_type="Bulk", SUMIFS(data_final_bulk[Error count], data_final_bulk[Member ID], output_table[[#This Row],[Member ID]]), Error_count))</f>
        <v/>
      </c>
      <c r="J201" s="145" t="str">
        <f>IF(OR(output_table[[#This Row],[Member ID]]="", output_table[[#This Row],[Input error count]]&gt;0), "", SUMIFS(calculations_table[Total interest due], calculations_table[Member ID], output_table[[#This Row],[Member ID]]))</f>
        <v/>
      </c>
      <c r="K201" s="149" t="str">
        <f>IF(OR(output_table[[#This Row],[Member ID]]="", output_table[[#This Row],[Input error count]]&gt;0), "", INDEX(calculations_table[Interest start date - Judgments], MATCH(output_table[[#This Row],[Member ID]], calculations_table[Member ID], 0)))</f>
        <v/>
      </c>
    </row>
    <row r="202" spans="1:11" x14ac:dyDescent="0.2">
      <c r="A202"/>
      <c r="D202" s="58" t="str">
        <f t="shared" si="2"/>
        <v/>
      </c>
      <c r="E202" s="58" t="str">
        <f>IF(OR(output_table[[#This Row],[Member ID]]="", Calc_type&lt;&gt;"Bulk"), "",
IF(ISBLANK(INDEX(data_final_bulk[Global ID], MATCH(output_table[[#This Row],[Member ID]], data_final_bulk[Member ID], 0))), "", INDEX(data_final_bulk[Global ID], MATCH(output_table[[#This Row],[Member ID]], data_final_bulk[Member ID], 0))))</f>
        <v/>
      </c>
      <c r="F202" s="16" t="str">
        <f>IF(output_table[[#This Row],[Member ID]]="", "", INDEX(calculations_table[Effective date], MATCH(output_table[[#This Row],[Member ID]], calculations_table[Member ID], 0)))</f>
        <v/>
      </c>
      <c r="G202" s="58" t="str">
        <f>IF(output_table[[#This Row],[Member ID]]="", "", INDEX(calculations_table[Payment type], MATCH(output_table[[#This Row],[Member ID]], calculations_table[Member ID], 0)))</f>
        <v/>
      </c>
      <c r="H202" s="145" t="str">
        <f>IF(output_table[[#This Row],[Member ID]]="", "", SUMIFS(calculations_table[Payment amount], calculations_table[Member ID], output_table[[#This Row],[Member ID]]))</f>
        <v/>
      </c>
      <c r="I202" s="58" t="str">
        <f>IF(output_table[[#This Row],[Member ID]]="", "",
IF(Calc_type="Bulk", SUMIFS(data_final_bulk[Error count], data_final_bulk[Member ID], output_table[[#This Row],[Member ID]]), Error_count))</f>
        <v/>
      </c>
      <c r="J202" s="145" t="str">
        <f>IF(OR(output_table[[#This Row],[Member ID]]="", output_table[[#This Row],[Input error count]]&gt;0), "", SUMIFS(calculations_table[Total interest due], calculations_table[Member ID], output_table[[#This Row],[Member ID]]))</f>
        <v/>
      </c>
      <c r="K202" s="149" t="str">
        <f>IF(OR(output_table[[#This Row],[Member ID]]="", output_table[[#This Row],[Input error count]]&gt;0), "", INDEX(calculations_table[Interest start date - Judgments], MATCH(output_table[[#This Row],[Member ID]], calculations_table[Member ID], 0)))</f>
        <v/>
      </c>
    </row>
    <row r="203" spans="1:11" x14ac:dyDescent="0.2">
      <c r="A203"/>
      <c r="D203" s="58" t="str">
        <f t="shared" si="2"/>
        <v/>
      </c>
      <c r="E203" s="58" t="str">
        <f>IF(OR(output_table[[#This Row],[Member ID]]="", Calc_type&lt;&gt;"Bulk"), "",
IF(ISBLANK(INDEX(data_final_bulk[Global ID], MATCH(output_table[[#This Row],[Member ID]], data_final_bulk[Member ID], 0))), "", INDEX(data_final_bulk[Global ID], MATCH(output_table[[#This Row],[Member ID]], data_final_bulk[Member ID], 0))))</f>
        <v/>
      </c>
      <c r="F203" s="16" t="str">
        <f>IF(output_table[[#This Row],[Member ID]]="", "", INDEX(calculations_table[Effective date], MATCH(output_table[[#This Row],[Member ID]], calculations_table[Member ID], 0)))</f>
        <v/>
      </c>
      <c r="G203" s="58" t="str">
        <f>IF(output_table[[#This Row],[Member ID]]="", "", INDEX(calculations_table[Payment type], MATCH(output_table[[#This Row],[Member ID]], calculations_table[Member ID], 0)))</f>
        <v/>
      </c>
      <c r="H203" s="145" t="str">
        <f>IF(output_table[[#This Row],[Member ID]]="", "", SUMIFS(calculations_table[Payment amount], calculations_table[Member ID], output_table[[#This Row],[Member ID]]))</f>
        <v/>
      </c>
      <c r="I203" s="58" t="str">
        <f>IF(output_table[[#This Row],[Member ID]]="", "",
IF(Calc_type="Bulk", SUMIFS(data_final_bulk[Error count], data_final_bulk[Member ID], output_table[[#This Row],[Member ID]]), Error_count))</f>
        <v/>
      </c>
      <c r="J203" s="145" t="str">
        <f>IF(OR(output_table[[#This Row],[Member ID]]="", output_table[[#This Row],[Input error count]]&gt;0), "", SUMIFS(calculations_table[Total interest due], calculations_table[Member ID], output_table[[#This Row],[Member ID]]))</f>
        <v/>
      </c>
      <c r="K203" s="149" t="str">
        <f>IF(OR(output_table[[#This Row],[Member ID]]="", output_table[[#This Row],[Input error count]]&gt;0), "", INDEX(calculations_table[Interest start date - Judgments], MATCH(output_table[[#This Row],[Member ID]], calculations_table[Member ID], 0)))</f>
        <v/>
      </c>
    </row>
    <row r="204" spans="1:11" x14ac:dyDescent="0.2">
      <c r="A204"/>
      <c r="D204" s="58" t="str">
        <f t="shared" si="2"/>
        <v/>
      </c>
      <c r="E204" s="58" t="str">
        <f>IF(OR(output_table[[#This Row],[Member ID]]="", Calc_type&lt;&gt;"Bulk"), "",
IF(ISBLANK(INDEX(data_final_bulk[Global ID], MATCH(output_table[[#This Row],[Member ID]], data_final_bulk[Member ID], 0))), "", INDEX(data_final_bulk[Global ID], MATCH(output_table[[#This Row],[Member ID]], data_final_bulk[Member ID], 0))))</f>
        <v/>
      </c>
      <c r="F204" s="16" t="str">
        <f>IF(output_table[[#This Row],[Member ID]]="", "", INDEX(calculations_table[Effective date], MATCH(output_table[[#This Row],[Member ID]], calculations_table[Member ID], 0)))</f>
        <v/>
      </c>
      <c r="G204" s="58" t="str">
        <f>IF(output_table[[#This Row],[Member ID]]="", "", INDEX(calculations_table[Payment type], MATCH(output_table[[#This Row],[Member ID]], calculations_table[Member ID], 0)))</f>
        <v/>
      </c>
      <c r="H204" s="145" t="str">
        <f>IF(output_table[[#This Row],[Member ID]]="", "", SUMIFS(calculations_table[Payment amount], calculations_table[Member ID], output_table[[#This Row],[Member ID]]))</f>
        <v/>
      </c>
      <c r="I204" s="58" t="str">
        <f>IF(output_table[[#This Row],[Member ID]]="", "",
IF(Calc_type="Bulk", SUMIFS(data_final_bulk[Error count], data_final_bulk[Member ID], output_table[[#This Row],[Member ID]]), Error_count))</f>
        <v/>
      </c>
      <c r="J204" s="145" t="str">
        <f>IF(OR(output_table[[#This Row],[Member ID]]="", output_table[[#This Row],[Input error count]]&gt;0), "", SUMIFS(calculations_table[Total interest due], calculations_table[Member ID], output_table[[#This Row],[Member ID]]))</f>
        <v/>
      </c>
      <c r="K204" s="149" t="str">
        <f>IF(OR(output_table[[#This Row],[Member ID]]="", output_table[[#This Row],[Input error count]]&gt;0), "", INDEX(calculations_table[Interest start date - Judgments], MATCH(output_table[[#This Row],[Member ID]], calculations_table[Member ID], 0)))</f>
        <v/>
      </c>
    </row>
    <row r="205" spans="1:11" x14ac:dyDescent="0.2">
      <c r="A205"/>
      <c r="D205" s="58" t="str">
        <f t="shared" si="2"/>
        <v/>
      </c>
      <c r="E205" s="58" t="str">
        <f>IF(OR(output_table[[#This Row],[Member ID]]="", Calc_type&lt;&gt;"Bulk"), "",
IF(ISBLANK(INDEX(data_final_bulk[Global ID], MATCH(output_table[[#This Row],[Member ID]], data_final_bulk[Member ID], 0))), "", INDEX(data_final_bulk[Global ID], MATCH(output_table[[#This Row],[Member ID]], data_final_bulk[Member ID], 0))))</f>
        <v/>
      </c>
      <c r="F205" s="16" t="str">
        <f>IF(output_table[[#This Row],[Member ID]]="", "", INDEX(calculations_table[Effective date], MATCH(output_table[[#This Row],[Member ID]], calculations_table[Member ID], 0)))</f>
        <v/>
      </c>
      <c r="G205" s="58" t="str">
        <f>IF(output_table[[#This Row],[Member ID]]="", "", INDEX(calculations_table[Payment type], MATCH(output_table[[#This Row],[Member ID]], calculations_table[Member ID], 0)))</f>
        <v/>
      </c>
      <c r="H205" s="145" t="str">
        <f>IF(output_table[[#This Row],[Member ID]]="", "", SUMIFS(calculations_table[Payment amount], calculations_table[Member ID], output_table[[#This Row],[Member ID]]))</f>
        <v/>
      </c>
      <c r="I205" s="58" t="str">
        <f>IF(output_table[[#This Row],[Member ID]]="", "",
IF(Calc_type="Bulk", SUMIFS(data_final_bulk[Error count], data_final_bulk[Member ID], output_table[[#This Row],[Member ID]]), Error_count))</f>
        <v/>
      </c>
      <c r="J205" s="145" t="str">
        <f>IF(OR(output_table[[#This Row],[Member ID]]="", output_table[[#This Row],[Input error count]]&gt;0), "", SUMIFS(calculations_table[Total interest due], calculations_table[Member ID], output_table[[#This Row],[Member ID]]))</f>
        <v/>
      </c>
      <c r="K205" s="149" t="str">
        <f>IF(OR(output_table[[#This Row],[Member ID]]="", output_table[[#This Row],[Input error count]]&gt;0), "", INDEX(calculations_table[Interest start date - Judgments], MATCH(output_table[[#This Row],[Member ID]], calculations_table[Member ID], 0)))</f>
        <v/>
      </c>
    </row>
    <row r="206" spans="1:11" x14ac:dyDescent="0.2">
      <c r="A206"/>
      <c r="D206" s="58" t="str">
        <f t="shared" si="2"/>
        <v/>
      </c>
      <c r="E206" s="58" t="str">
        <f>IF(OR(output_table[[#This Row],[Member ID]]="", Calc_type&lt;&gt;"Bulk"), "",
IF(ISBLANK(INDEX(data_final_bulk[Global ID], MATCH(output_table[[#This Row],[Member ID]], data_final_bulk[Member ID], 0))), "", INDEX(data_final_bulk[Global ID], MATCH(output_table[[#This Row],[Member ID]], data_final_bulk[Member ID], 0))))</f>
        <v/>
      </c>
      <c r="F206" s="16" t="str">
        <f>IF(output_table[[#This Row],[Member ID]]="", "", INDEX(calculations_table[Effective date], MATCH(output_table[[#This Row],[Member ID]], calculations_table[Member ID], 0)))</f>
        <v/>
      </c>
      <c r="G206" s="58" t="str">
        <f>IF(output_table[[#This Row],[Member ID]]="", "", INDEX(calculations_table[Payment type], MATCH(output_table[[#This Row],[Member ID]], calculations_table[Member ID], 0)))</f>
        <v/>
      </c>
      <c r="H206" s="145" t="str">
        <f>IF(output_table[[#This Row],[Member ID]]="", "", SUMIFS(calculations_table[Payment amount], calculations_table[Member ID], output_table[[#This Row],[Member ID]]))</f>
        <v/>
      </c>
      <c r="I206" s="58" t="str">
        <f>IF(output_table[[#This Row],[Member ID]]="", "",
IF(Calc_type="Bulk", SUMIFS(data_final_bulk[Error count], data_final_bulk[Member ID], output_table[[#This Row],[Member ID]]), Error_count))</f>
        <v/>
      </c>
      <c r="J206" s="145" t="str">
        <f>IF(OR(output_table[[#This Row],[Member ID]]="", output_table[[#This Row],[Input error count]]&gt;0), "", SUMIFS(calculations_table[Total interest due], calculations_table[Member ID], output_table[[#This Row],[Member ID]]))</f>
        <v/>
      </c>
      <c r="K206" s="149" t="str">
        <f>IF(OR(output_table[[#This Row],[Member ID]]="", output_table[[#This Row],[Input error count]]&gt;0), "", INDEX(calculations_table[Interest start date - Judgments], MATCH(output_table[[#This Row],[Member ID]], calculations_table[Member ID], 0)))</f>
        <v/>
      </c>
    </row>
    <row r="207" spans="1:11" x14ac:dyDescent="0.2">
      <c r="A207"/>
      <c r="D207" s="58" t="str">
        <f t="shared" si="2"/>
        <v/>
      </c>
      <c r="E207" s="58" t="str">
        <f>IF(OR(output_table[[#This Row],[Member ID]]="", Calc_type&lt;&gt;"Bulk"), "",
IF(ISBLANK(INDEX(data_final_bulk[Global ID], MATCH(output_table[[#This Row],[Member ID]], data_final_bulk[Member ID], 0))), "", INDEX(data_final_bulk[Global ID], MATCH(output_table[[#This Row],[Member ID]], data_final_bulk[Member ID], 0))))</f>
        <v/>
      </c>
      <c r="F207" s="16" t="str">
        <f>IF(output_table[[#This Row],[Member ID]]="", "", INDEX(calculations_table[Effective date], MATCH(output_table[[#This Row],[Member ID]], calculations_table[Member ID], 0)))</f>
        <v/>
      </c>
      <c r="G207" s="58" t="str">
        <f>IF(output_table[[#This Row],[Member ID]]="", "", INDEX(calculations_table[Payment type], MATCH(output_table[[#This Row],[Member ID]], calculations_table[Member ID], 0)))</f>
        <v/>
      </c>
      <c r="H207" s="145" t="str">
        <f>IF(output_table[[#This Row],[Member ID]]="", "", SUMIFS(calculations_table[Payment amount], calculations_table[Member ID], output_table[[#This Row],[Member ID]]))</f>
        <v/>
      </c>
      <c r="I207" s="58" t="str">
        <f>IF(output_table[[#This Row],[Member ID]]="", "",
IF(Calc_type="Bulk", SUMIFS(data_final_bulk[Error count], data_final_bulk[Member ID], output_table[[#This Row],[Member ID]]), Error_count))</f>
        <v/>
      </c>
      <c r="J207" s="145" t="str">
        <f>IF(OR(output_table[[#This Row],[Member ID]]="", output_table[[#This Row],[Input error count]]&gt;0), "", SUMIFS(calculations_table[Total interest due], calculations_table[Member ID], output_table[[#This Row],[Member ID]]))</f>
        <v/>
      </c>
      <c r="K207" s="149" t="str">
        <f>IF(OR(output_table[[#This Row],[Member ID]]="", output_table[[#This Row],[Input error count]]&gt;0), "", INDEX(calculations_table[Interest start date - Judgments], MATCH(output_table[[#This Row],[Member ID]], calculations_table[Member ID], 0)))</f>
        <v/>
      </c>
    </row>
    <row r="208" spans="1:11" x14ac:dyDescent="0.2">
      <c r="A208"/>
      <c r="D208" s="58" t="str">
        <f t="shared" si="2"/>
        <v/>
      </c>
      <c r="E208" s="58" t="str">
        <f>IF(OR(output_table[[#This Row],[Member ID]]="", Calc_type&lt;&gt;"Bulk"), "",
IF(ISBLANK(INDEX(data_final_bulk[Global ID], MATCH(output_table[[#This Row],[Member ID]], data_final_bulk[Member ID], 0))), "", INDEX(data_final_bulk[Global ID], MATCH(output_table[[#This Row],[Member ID]], data_final_bulk[Member ID], 0))))</f>
        <v/>
      </c>
      <c r="F208" s="16" t="str">
        <f>IF(output_table[[#This Row],[Member ID]]="", "", INDEX(calculations_table[Effective date], MATCH(output_table[[#This Row],[Member ID]], calculations_table[Member ID], 0)))</f>
        <v/>
      </c>
      <c r="G208" s="58" t="str">
        <f>IF(output_table[[#This Row],[Member ID]]="", "", INDEX(calculations_table[Payment type], MATCH(output_table[[#This Row],[Member ID]], calculations_table[Member ID], 0)))</f>
        <v/>
      </c>
      <c r="H208" s="145" t="str">
        <f>IF(output_table[[#This Row],[Member ID]]="", "", SUMIFS(calculations_table[Payment amount], calculations_table[Member ID], output_table[[#This Row],[Member ID]]))</f>
        <v/>
      </c>
      <c r="I208" s="58" t="str">
        <f>IF(output_table[[#This Row],[Member ID]]="", "",
IF(Calc_type="Bulk", SUMIFS(data_final_bulk[Error count], data_final_bulk[Member ID], output_table[[#This Row],[Member ID]]), Error_count))</f>
        <v/>
      </c>
      <c r="J208" s="145" t="str">
        <f>IF(OR(output_table[[#This Row],[Member ID]]="", output_table[[#This Row],[Input error count]]&gt;0), "", SUMIFS(calculations_table[Total interest due], calculations_table[Member ID], output_table[[#This Row],[Member ID]]))</f>
        <v/>
      </c>
      <c r="K208" s="149" t="str">
        <f>IF(OR(output_table[[#This Row],[Member ID]]="", output_table[[#This Row],[Input error count]]&gt;0), "", INDEX(calculations_table[Interest start date - Judgments], MATCH(output_table[[#This Row],[Member ID]], calculations_table[Member ID], 0)))</f>
        <v/>
      </c>
    </row>
    <row r="209" spans="1:11" x14ac:dyDescent="0.2">
      <c r="A209"/>
      <c r="D209" s="58" t="str">
        <f t="shared" si="2"/>
        <v/>
      </c>
      <c r="E209" s="58" t="str">
        <f>IF(OR(output_table[[#This Row],[Member ID]]="", Calc_type&lt;&gt;"Bulk"), "",
IF(ISBLANK(INDEX(data_final_bulk[Global ID], MATCH(output_table[[#This Row],[Member ID]], data_final_bulk[Member ID], 0))), "", INDEX(data_final_bulk[Global ID], MATCH(output_table[[#This Row],[Member ID]], data_final_bulk[Member ID], 0))))</f>
        <v/>
      </c>
      <c r="F209" s="16" t="str">
        <f>IF(output_table[[#This Row],[Member ID]]="", "", INDEX(calculations_table[Effective date], MATCH(output_table[[#This Row],[Member ID]], calculations_table[Member ID], 0)))</f>
        <v/>
      </c>
      <c r="G209" s="58" t="str">
        <f>IF(output_table[[#This Row],[Member ID]]="", "", INDEX(calculations_table[Payment type], MATCH(output_table[[#This Row],[Member ID]], calculations_table[Member ID], 0)))</f>
        <v/>
      </c>
      <c r="H209" s="145" t="str">
        <f>IF(output_table[[#This Row],[Member ID]]="", "", SUMIFS(calculations_table[Payment amount], calculations_table[Member ID], output_table[[#This Row],[Member ID]]))</f>
        <v/>
      </c>
      <c r="I209" s="58" t="str">
        <f>IF(output_table[[#This Row],[Member ID]]="", "",
IF(Calc_type="Bulk", SUMIFS(data_final_bulk[Error count], data_final_bulk[Member ID], output_table[[#This Row],[Member ID]]), Error_count))</f>
        <v/>
      </c>
      <c r="J209" s="145" t="str">
        <f>IF(OR(output_table[[#This Row],[Member ID]]="", output_table[[#This Row],[Input error count]]&gt;0), "", SUMIFS(calculations_table[Total interest due], calculations_table[Member ID], output_table[[#This Row],[Member ID]]))</f>
        <v/>
      </c>
      <c r="K209" s="149" t="str">
        <f>IF(OR(output_table[[#This Row],[Member ID]]="", output_table[[#This Row],[Input error count]]&gt;0), "", INDEX(calculations_table[Interest start date - Judgments], MATCH(output_table[[#This Row],[Member ID]], calculations_table[Member ID], 0)))</f>
        <v/>
      </c>
    </row>
    <row r="210" spans="1:11" x14ac:dyDescent="0.2">
      <c r="A210"/>
      <c r="D210" s="58" t="str">
        <f t="shared" si="2"/>
        <v/>
      </c>
      <c r="E210" s="58" t="str">
        <f>IF(OR(output_table[[#This Row],[Member ID]]="", Calc_type&lt;&gt;"Bulk"), "",
IF(ISBLANK(INDEX(data_final_bulk[Global ID], MATCH(output_table[[#This Row],[Member ID]], data_final_bulk[Member ID], 0))), "", INDEX(data_final_bulk[Global ID], MATCH(output_table[[#This Row],[Member ID]], data_final_bulk[Member ID], 0))))</f>
        <v/>
      </c>
      <c r="F210" s="16" t="str">
        <f>IF(output_table[[#This Row],[Member ID]]="", "", INDEX(calculations_table[Effective date], MATCH(output_table[[#This Row],[Member ID]], calculations_table[Member ID], 0)))</f>
        <v/>
      </c>
      <c r="G210" s="58" t="str">
        <f>IF(output_table[[#This Row],[Member ID]]="", "", INDEX(calculations_table[Payment type], MATCH(output_table[[#This Row],[Member ID]], calculations_table[Member ID], 0)))</f>
        <v/>
      </c>
      <c r="H210" s="145" t="str">
        <f>IF(output_table[[#This Row],[Member ID]]="", "", SUMIFS(calculations_table[Payment amount], calculations_table[Member ID], output_table[[#This Row],[Member ID]]))</f>
        <v/>
      </c>
      <c r="I210" s="58" t="str">
        <f>IF(output_table[[#This Row],[Member ID]]="", "",
IF(Calc_type="Bulk", SUMIFS(data_final_bulk[Error count], data_final_bulk[Member ID], output_table[[#This Row],[Member ID]]), Error_count))</f>
        <v/>
      </c>
      <c r="J210" s="145" t="str">
        <f>IF(OR(output_table[[#This Row],[Member ID]]="", output_table[[#This Row],[Input error count]]&gt;0), "", SUMIFS(calculations_table[Total interest due], calculations_table[Member ID], output_table[[#This Row],[Member ID]]))</f>
        <v/>
      </c>
      <c r="K210" s="149" t="str">
        <f>IF(OR(output_table[[#This Row],[Member ID]]="", output_table[[#This Row],[Input error count]]&gt;0), "", INDEX(calculations_table[Interest start date - Judgments], MATCH(output_table[[#This Row],[Member ID]], calculations_table[Member ID], 0)))</f>
        <v/>
      </c>
    </row>
    <row r="211" spans="1:11" x14ac:dyDescent="0.2">
      <c r="A211"/>
      <c r="D211" s="58" t="str">
        <f t="shared" si="2"/>
        <v/>
      </c>
      <c r="E211" s="58" t="str">
        <f>IF(OR(output_table[[#This Row],[Member ID]]="", Calc_type&lt;&gt;"Bulk"), "",
IF(ISBLANK(INDEX(data_final_bulk[Global ID], MATCH(output_table[[#This Row],[Member ID]], data_final_bulk[Member ID], 0))), "", INDEX(data_final_bulk[Global ID], MATCH(output_table[[#This Row],[Member ID]], data_final_bulk[Member ID], 0))))</f>
        <v/>
      </c>
      <c r="F211" s="16" t="str">
        <f>IF(output_table[[#This Row],[Member ID]]="", "", INDEX(calculations_table[Effective date], MATCH(output_table[[#This Row],[Member ID]], calculations_table[Member ID], 0)))</f>
        <v/>
      </c>
      <c r="G211" s="58" t="str">
        <f>IF(output_table[[#This Row],[Member ID]]="", "", INDEX(calculations_table[Payment type], MATCH(output_table[[#This Row],[Member ID]], calculations_table[Member ID], 0)))</f>
        <v/>
      </c>
      <c r="H211" s="145" t="str">
        <f>IF(output_table[[#This Row],[Member ID]]="", "", SUMIFS(calculations_table[Payment amount], calculations_table[Member ID], output_table[[#This Row],[Member ID]]))</f>
        <v/>
      </c>
      <c r="I211" s="58" t="str">
        <f>IF(output_table[[#This Row],[Member ID]]="", "",
IF(Calc_type="Bulk", SUMIFS(data_final_bulk[Error count], data_final_bulk[Member ID], output_table[[#This Row],[Member ID]]), Error_count))</f>
        <v/>
      </c>
      <c r="J211" s="145" t="str">
        <f>IF(OR(output_table[[#This Row],[Member ID]]="", output_table[[#This Row],[Input error count]]&gt;0), "", SUMIFS(calculations_table[Total interest due], calculations_table[Member ID], output_table[[#This Row],[Member ID]]))</f>
        <v/>
      </c>
      <c r="K211" s="149" t="str">
        <f>IF(OR(output_table[[#This Row],[Member ID]]="", output_table[[#This Row],[Input error count]]&gt;0), "", INDEX(calculations_table[Interest start date - Judgments], MATCH(output_table[[#This Row],[Member ID]], calculations_table[Member ID], 0)))</f>
        <v/>
      </c>
    </row>
    <row r="212" spans="1:11" x14ac:dyDescent="0.2">
      <c r="A212"/>
      <c r="D212" s="58" t="str">
        <f t="shared" si="2"/>
        <v/>
      </c>
      <c r="E212" s="58" t="str">
        <f>IF(OR(output_table[[#This Row],[Member ID]]="", Calc_type&lt;&gt;"Bulk"), "",
IF(ISBLANK(INDEX(data_final_bulk[Global ID], MATCH(output_table[[#This Row],[Member ID]], data_final_bulk[Member ID], 0))), "", INDEX(data_final_bulk[Global ID], MATCH(output_table[[#This Row],[Member ID]], data_final_bulk[Member ID], 0))))</f>
        <v/>
      </c>
      <c r="F212" s="16" t="str">
        <f>IF(output_table[[#This Row],[Member ID]]="", "", INDEX(calculations_table[Effective date], MATCH(output_table[[#This Row],[Member ID]], calculations_table[Member ID], 0)))</f>
        <v/>
      </c>
      <c r="G212" s="58" t="str">
        <f>IF(output_table[[#This Row],[Member ID]]="", "", INDEX(calculations_table[Payment type], MATCH(output_table[[#This Row],[Member ID]], calculations_table[Member ID], 0)))</f>
        <v/>
      </c>
      <c r="H212" s="145" t="str">
        <f>IF(output_table[[#This Row],[Member ID]]="", "", SUMIFS(calculations_table[Payment amount], calculations_table[Member ID], output_table[[#This Row],[Member ID]]))</f>
        <v/>
      </c>
      <c r="I212" s="58" t="str">
        <f>IF(output_table[[#This Row],[Member ID]]="", "",
IF(Calc_type="Bulk", SUMIFS(data_final_bulk[Error count], data_final_bulk[Member ID], output_table[[#This Row],[Member ID]]), Error_count))</f>
        <v/>
      </c>
      <c r="J212" s="145" t="str">
        <f>IF(OR(output_table[[#This Row],[Member ID]]="", output_table[[#This Row],[Input error count]]&gt;0), "", SUMIFS(calculations_table[Total interest due], calculations_table[Member ID], output_table[[#This Row],[Member ID]]))</f>
        <v/>
      </c>
      <c r="K212" s="149" t="str">
        <f>IF(OR(output_table[[#This Row],[Member ID]]="", output_table[[#This Row],[Input error count]]&gt;0), "", INDEX(calculations_table[Interest start date - Judgments], MATCH(output_table[[#This Row],[Member ID]], calculations_table[Member ID], 0)))</f>
        <v/>
      </c>
    </row>
    <row r="213" spans="1:11" x14ac:dyDescent="0.2">
      <c r="A213"/>
      <c r="D213" s="58" t="str">
        <f t="shared" si="2"/>
        <v/>
      </c>
      <c r="E213" s="58" t="str">
        <f>IF(OR(output_table[[#This Row],[Member ID]]="", Calc_type&lt;&gt;"Bulk"), "",
IF(ISBLANK(INDEX(data_final_bulk[Global ID], MATCH(output_table[[#This Row],[Member ID]], data_final_bulk[Member ID], 0))), "", INDEX(data_final_bulk[Global ID], MATCH(output_table[[#This Row],[Member ID]], data_final_bulk[Member ID], 0))))</f>
        <v/>
      </c>
      <c r="F213" s="16" t="str">
        <f>IF(output_table[[#This Row],[Member ID]]="", "", INDEX(calculations_table[Effective date], MATCH(output_table[[#This Row],[Member ID]], calculations_table[Member ID], 0)))</f>
        <v/>
      </c>
      <c r="G213" s="58" t="str">
        <f>IF(output_table[[#This Row],[Member ID]]="", "", INDEX(calculations_table[Payment type], MATCH(output_table[[#This Row],[Member ID]], calculations_table[Member ID], 0)))</f>
        <v/>
      </c>
      <c r="H213" s="145" t="str">
        <f>IF(output_table[[#This Row],[Member ID]]="", "", SUMIFS(calculations_table[Payment amount], calculations_table[Member ID], output_table[[#This Row],[Member ID]]))</f>
        <v/>
      </c>
      <c r="I213" s="58" t="str">
        <f>IF(output_table[[#This Row],[Member ID]]="", "",
IF(Calc_type="Bulk", SUMIFS(data_final_bulk[Error count], data_final_bulk[Member ID], output_table[[#This Row],[Member ID]]), Error_count))</f>
        <v/>
      </c>
      <c r="J213" s="145" t="str">
        <f>IF(OR(output_table[[#This Row],[Member ID]]="", output_table[[#This Row],[Input error count]]&gt;0), "", SUMIFS(calculations_table[Total interest due], calculations_table[Member ID], output_table[[#This Row],[Member ID]]))</f>
        <v/>
      </c>
      <c r="K213" s="149" t="str">
        <f>IF(OR(output_table[[#This Row],[Member ID]]="", output_table[[#This Row],[Input error count]]&gt;0), "", INDEX(calculations_table[Interest start date - Judgments], MATCH(output_table[[#This Row],[Member ID]], calculations_table[Member ID], 0)))</f>
        <v/>
      </c>
    </row>
    <row r="214" spans="1:11" x14ac:dyDescent="0.2">
      <c r="A214"/>
      <c r="D214" s="58" t="str">
        <f t="shared" si="2"/>
        <v/>
      </c>
      <c r="E214" s="58" t="str">
        <f>IF(OR(output_table[[#This Row],[Member ID]]="", Calc_type&lt;&gt;"Bulk"), "",
IF(ISBLANK(INDEX(data_final_bulk[Global ID], MATCH(output_table[[#This Row],[Member ID]], data_final_bulk[Member ID], 0))), "", INDEX(data_final_bulk[Global ID], MATCH(output_table[[#This Row],[Member ID]], data_final_bulk[Member ID], 0))))</f>
        <v/>
      </c>
      <c r="F214" s="16" t="str">
        <f>IF(output_table[[#This Row],[Member ID]]="", "", INDEX(calculations_table[Effective date], MATCH(output_table[[#This Row],[Member ID]], calculations_table[Member ID], 0)))</f>
        <v/>
      </c>
      <c r="G214" s="58" t="str">
        <f>IF(output_table[[#This Row],[Member ID]]="", "", INDEX(calculations_table[Payment type], MATCH(output_table[[#This Row],[Member ID]], calculations_table[Member ID], 0)))</f>
        <v/>
      </c>
      <c r="H214" s="145" t="str">
        <f>IF(output_table[[#This Row],[Member ID]]="", "", SUMIFS(calculations_table[Payment amount], calculations_table[Member ID], output_table[[#This Row],[Member ID]]))</f>
        <v/>
      </c>
      <c r="I214" s="58" t="str">
        <f>IF(output_table[[#This Row],[Member ID]]="", "",
IF(Calc_type="Bulk", SUMIFS(data_final_bulk[Error count], data_final_bulk[Member ID], output_table[[#This Row],[Member ID]]), Error_count))</f>
        <v/>
      </c>
      <c r="J214" s="145" t="str">
        <f>IF(OR(output_table[[#This Row],[Member ID]]="", output_table[[#This Row],[Input error count]]&gt;0), "", SUMIFS(calculations_table[Total interest due], calculations_table[Member ID], output_table[[#This Row],[Member ID]]))</f>
        <v/>
      </c>
      <c r="K214" s="149" t="str">
        <f>IF(OR(output_table[[#This Row],[Member ID]]="", output_table[[#This Row],[Input error count]]&gt;0), "", INDEX(calculations_table[Interest start date - Judgments], MATCH(output_table[[#This Row],[Member ID]], calculations_table[Member ID], 0)))</f>
        <v/>
      </c>
    </row>
    <row r="215" spans="1:11" x14ac:dyDescent="0.2">
      <c r="A215"/>
      <c r="D215" s="58" t="str">
        <f t="shared" ref="D215:D278" si="3">IF(A215="", "", A215)</f>
        <v/>
      </c>
      <c r="E215" s="58" t="str">
        <f>IF(OR(output_table[[#This Row],[Member ID]]="", Calc_type&lt;&gt;"Bulk"), "",
IF(ISBLANK(INDEX(data_final_bulk[Global ID], MATCH(output_table[[#This Row],[Member ID]], data_final_bulk[Member ID], 0))), "", INDEX(data_final_bulk[Global ID], MATCH(output_table[[#This Row],[Member ID]], data_final_bulk[Member ID], 0))))</f>
        <v/>
      </c>
      <c r="F215" s="16" t="str">
        <f>IF(output_table[[#This Row],[Member ID]]="", "", INDEX(calculations_table[Effective date], MATCH(output_table[[#This Row],[Member ID]], calculations_table[Member ID], 0)))</f>
        <v/>
      </c>
      <c r="G215" s="58" t="str">
        <f>IF(output_table[[#This Row],[Member ID]]="", "", INDEX(calculations_table[Payment type], MATCH(output_table[[#This Row],[Member ID]], calculations_table[Member ID], 0)))</f>
        <v/>
      </c>
      <c r="H215" s="145" t="str">
        <f>IF(output_table[[#This Row],[Member ID]]="", "", SUMIFS(calculations_table[Payment amount], calculations_table[Member ID], output_table[[#This Row],[Member ID]]))</f>
        <v/>
      </c>
      <c r="I215" s="58" t="str">
        <f>IF(output_table[[#This Row],[Member ID]]="", "",
IF(Calc_type="Bulk", SUMIFS(data_final_bulk[Error count], data_final_bulk[Member ID], output_table[[#This Row],[Member ID]]), Error_count))</f>
        <v/>
      </c>
      <c r="J215" s="145" t="str">
        <f>IF(OR(output_table[[#This Row],[Member ID]]="", output_table[[#This Row],[Input error count]]&gt;0), "", SUMIFS(calculations_table[Total interest due], calculations_table[Member ID], output_table[[#This Row],[Member ID]]))</f>
        <v/>
      </c>
      <c r="K215" s="149" t="str">
        <f>IF(OR(output_table[[#This Row],[Member ID]]="", output_table[[#This Row],[Input error count]]&gt;0), "", INDEX(calculations_table[Interest start date - Judgments], MATCH(output_table[[#This Row],[Member ID]], calculations_table[Member ID], 0)))</f>
        <v/>
      </c>
    </row>
    <row r="216" spans="1:11" x14ac:dyDescent="0.2">
      <c r="A216"/>
      <c r="D216" s="58" t="str">
        <f t="shared" si="3"/>
        <v/>
      </c>
      <c r="E216" s="58" t="str">
        <f>IF(OR(output_table[[#This Row],[Member ID]]="", Calc_type&lt;&gt;"Bulk"), "",
IF(ISBLANK(INDEX(data_final_bulk[Global ID], MATCH(output_table[[#This Row],[Member ID]], data_final_bulk[Member ID], 0))), "", INDEX(data_final_bulk[Global ID], MATCH(output_table[[#This Row],[Member ID]], data_final_bulk[Member ID], 0))))</f>
        <v/>
      </c>
      <c r="F216" s="16" t="str">
        <f>IF(output_table[[#This Row],[Member ID]]="", "", INDEX(calculations_table[Effective date], MATCH(output_table[[#This Row],[Member ID]], calculations_table[Member ID], 0)))</f>
        <v/>
      </c>
      <c r="G216" s="58" t="str">
        <f>IF(output_table[[#This Row],[Member ID]]="", "", INDEX(calculations_table[Payment type], MATCH(output_table[[#This Row],[Member ID]], calculations_table[Member ID], 0)))</f>
        <v/>
      </c>
      <c r="H216" s="145" t="str">
        <f>IF(output_table[[#This Row],[Member ID]]="", "", SUMIFS(calculations_table[Payment amount], calculations_table[Member ID], output_table[[#This Row],[Member ID]]))</f>
        <v/>
      </c>
      <c r="I216" s="58" t="str">
        <f>IF(output_table[[#This Row],[Member ID]]="", "",
IF(Calc_type="Bulk", SUMIFS(data_final_bulk[Error count], data_final_bulk[Member ID], output_table[[#This Row],[Member ID]]), Error_count))</f>
        <v/>
      </c>
      <c r="J216" s="145" t="str">
        <f>IF(OR(output_table[[#This Row],[Member ID]]="", output_table[[#This Row],[Input error count]]&gt;0), "", SUMIFS(calculations_table[Total interest due], calculations_table[Member ID], output_table[[#This Row],[Member ID]]))</f>
        <v/>
      </c>
      <c r="K216" s="149" t="str">
        <f>IF(OR(output_table[[#This Row],[Member ID]]="", output_table[[#This Row],[Input error count]]&gt;0), "", INDEX(calculations_table[Interest start date - Judgments], MATCH(output_table[[#This Row],[Member ID]], calculations_table[Member ID], 0)))</f>
        <v/>
      </c>
    </row>
    <row r="217" spans="1:11" x14ac:dyDescent="0.2">
      <c r="A217"/>
      <c r="D217" s="58" t="str">
        <f t="shared" si="3"/>
        <v/>
      </c>
      <c r="E217" s="58" t="str">
        <f>IF(OR(output_table[[#This Row],[Member ID]]="", Calc_type&lt;&gt;"Bulk"), "",
IF(ISBLANK(INDEX(data_final_bulk[Global ID], MATCH(output_table[[#This Row],[Member ID]], data_final_bulk[Member ID], 0))), "", INDEX(data_final_bulk[Global ID], MATCH(output_table[[#This Row],[Member ID]], data_final_bulk[Member ID], 0))))</f>
        <v/>
      </c>
      <c r="F217" s="16" t="str">
        <f>IF(output_table[[#This Row],[Member ID]]="", "", INDEX(calculations_table[Effective date], MATCH(output_table[[#This Row],[Member ID]], calculations_table[Member ID], 0)))</f>
        <v/>
      </c>
      <c r="G217" s="58" t="str">
        <f>IF(output_table[[#This Row],[Member ID]]="", "", INDEX(calculations_table[Payment type], MATCH(output_table[[#This Row],[Member ID]], calculations_table[Member ID], 0)))</f>
        <v/>
      </c>
      <c r="H217" s="145" t="str">
        <f>IF(output_table[[#This Row],[Member ID]]="", "", SUMIFS(calculations_table[Payment amount], calculations_table[Member ID], output_table[[#This Row],[Member ID]]))</f>
        <v/>
      </c>
      <c r="I217" s="58" t="str">
        <f>IF(output_table[[#This Row],[Member ID]]="", "",
IF(Calc_type="Bulk", SUMIFS(data_final_bulk[Error count], data_final_bulk[Member ID], output_table[[#This Row],[Member ID]]), Error_count))</f>
        <v/>
      </c>
      <c r="J217" s="145" t="str">
        <f>IF(OR(output_table[[#This Row],[Member ID]]="", output_table[[#This Row],[Input error count]]&gt;0), "", SUMIFS(calculations_table[Total interest due], calculations_table[Member ID], output_table[[#This Row],[Member ID]]))</f>
        <v/>
      </c>
      <c r="K217" s="149" t="str">
        <f>IF(OR(output_table[[#This Row],[Member ID]]="", output_table[[#This Row],[Input error count]]&gt;0), "", INDEX(calculations_table[Interest start date - Judgments], MATCH(output_table[[#This Row],[Member ID]], calculations_table[Member ID], 0)))</f>
        <v/>
      </c>
    </row>
    <row r="218" spans="1:11" x14ac:dyDescent="0.2">
      <c r="A218"/>
      <c r="D218" s="58" t="str">
        <f t="shared" si="3"/>
        <v/>
      </c>
      <c r="E218" s="58" t="str">
        <f>IF(OR(output_table[[#This Row],[Member ID]]="", Calc_type&lt;&gt;"Bulk"), "",
IF(ISBLANK(INDEX(data_final_bulk[Global ID], MATCH(output_table[[#This Row],[Member ID]], data_final_bulk[Member ID], 0))), "", INDEX(data_final_bulk[Global ID], MATCH(output_table[[#This Row],[Member ID]], data_final_bulk[Member ID], 0))))</f>
        <v/>
      </c>
      <c r="F218" s="16" t="str">
        <f>IF(output_table[[#This Row],[Member ID]]="", "", INDEX(calculations_table[Effective date], MATCH(output_table[[#This Row],[Member ID]], calculations_table[Member ID], 0)))</f>
        <v/>
      </c>
      <c r="G218" s="58" t="str">
        <f>IF(output_table[[#This Row],[Member ID]]="", "", INDEX(calculations_table[Payment type], MATCH(output_table[[#This Row],[Member ID]], calculations_table[Member ID], 0)))</f>
        <v/>
      </c>
      <c r="H218" s="145" t="str">
        <f>IF(output_table[[#This Row],[Member ID]]="", "", SUMIFS(calculations_table[Payment amount], calculations_table[Member ID], output_table[[#This Row],[Member ID]]))</f>
        <v/>
      </c>
      <c r="I218" s="58" t="str">
        <f>IF(output_table[[#This Row],[Member ID]]="", "",
IF(Calc_type="Bulk", SUMIFS(data_final_bulk[Error count], data_final_bulk[Member ID], output_table[[#This Row],[Member ID]]), Error_count))</f>
        <v/>
      </c>
      <c r="J218" s="145" t="str">
        <f>IF(OR(output_table[[#This Row],[Member ID]]="", output_table[[#This Row],[Input error count]]&gt;0), "", SUMIFS(calculations_table[Total interest due], calculations_table[Member ID], output_table[[#This Row],[Member ID]]))</f>
        <v/>
      </c>
      <c r="K218" s="149" t="str">
        <f>IF(OR(output_table[[#This Row],[Member ID]]="", output_table[[#This Row],[Input error count]]&gt;0), "", INDEX(calculations_table[Interest start date - Judgments], MATCH(output_table[[#This Row],[Member ID]], calculations_table[Member ID], 0)))</f>
        <v/>
      </c>
    </row>
    <row r="219" spans="1:11" x14ac:dyDescent="0.2">
      <c r="A219"/>
      <c r="D219" s="58" t="str">
        <f t="shared" si="3"/>
        <v/>
      </c>
      <c r="E219" s="58" t="str">
        <f>IF(OR(output_table[[#This Row],[Member ID]]="", Calc_type&lt;&gt;"Bulk"), "",
IF(ISBLANK(INDEX(data_final_bulk[Global ID], MATCH(output_table[[#This Row],[Member ID]], data_final_bulk[Member ID], 0))), "", INDEX(data_final_bulk[Global ID], MATCH(output_table[[#This Row],[Member ID]], data_final_bulk[Member ID], 0))))</f>
        <v/>
      </c>
      <c r="F219" s="16" t="str">
        <f>IF(output_table[[#This Row],[Member ID]]="", "", INDEX(calculations_table[Effective date], MATCH(output_table[[#This Row],[Member ID]], calculations_table[Member ID], 0)))</f>
        <v/>
      </c>
      <c r="G219" s="58" t="str">
        <f>IF(output_table[[#This Row],[Member ID]]="", "", INDEX(calculations_table[Payment type], MATCH(output_table[[#This Row],[Member ID]], calculations_table[Member ID], 0)))</f>
        <v/>
      </c>
      <c r="H219" s="145" t="str">
        <f>IF(output_table[[#This Row],[Member ID]]="", "", SUMIFS(calculations_table[Payment amount], calculations_table[Member ID], output_table[[#This Row],[Member ID]]))</f>
        <v/>
      </c>
      <c r="I219" s="58" t="str">
        <f>IF(output_table[[#This Row],[Member ID]]="", "",
IF(Calc_type="Bulk", SUMIFS(data_final_bulk[Error count], data_final_bulk[Member ID], output_table[[#This Row],[Member ID]]), Error_count))</f>
        <v/>
      </c>
      <c r="J219" s="145" t="str">
        <f>IF(OR(output_table[[#This Row],[Member ID]]="", output_table[[#This Row],[Input error count]]&gt;0), "", SUMIFS(calculations_table[Total interest due], calculations_table[Member ID], output_table[[#This Row],[Member ID]]))</f>
        <v/>
      </c>
      <c r="K219" s="149" t="str">
        <f>IF(OR(output_table[[#This Row],[Member ID]]="", output_table[[#This Row],[Input error count]]&gt;0), "", INDEX(calculations_table[Interest start date - Judgments], MATCH(output_table[[#This Row],[Member ID]], calculations_table[Member ID], 0)))</f>
        <v/>
      </c>
    </row>
    <row r="220" spans="1:11" x14ac:dyDescent="0.2">
      <c r="A220"/>
      <c r="D220" s="58" t="str">
        <f t="shared" si="3"/>
        <v/>
      </c>
      <c r="E220" s="58" t="str">
        <f>IF(OR(output_table[[#This Row],[Member ID]]="", Calc_type&lt;&gt;"Bulk"), "",
IF(ISBLANK(INDEX(data_final_bulk[Global ID], MATCH(output_table[[#This Row],[Member ID]], data_final_bulk[Member ID], 0))), "", INDEX(data_final_bulk[Global ID], MATCH(output_table[[#This Row],[Member ID]], data_final_bulk[Member ID], 0))))</f>
        <v/>
      </c>
      <c r="F220" s="16" t="str">
        <f>IF(output_table[[#This Row],[Member ID]]="", "", INDEX(calculations_table[Effective date], MATCH(output_table[[#This Row],[Member ID]], calculations_table[Member ID], 0)))</f>
        <v/>
      </c>
      <c r="G220" s="58" t="str">
        <f>IF(output_table[[#This Row],[Member ID]]="", "", INDEX(calculations_table[Payment type], MATCH(output_table[[#This Row],[Member ID]], calculations_table[Member ID], 0)))</f>
        <v/>
      </c>
      <c r="H220" s="145" t="str">
        <f>IF(output_table[[#This Row],[Member ID]]="", "", SUMIFS(calculations_table[Payment amount], calculations_table[Member ID], output_table[[#This Row],[Member ID]]))</f>
        <v/>
      </c>
      <c r="I220" s="58" t="str">
        <f>IF(output_table[[#This Row],[Member ID]]="", "",
IF(Calc_type="Bulk", SUMIFS(data_final_bulk[Error count], data_final_bulk[Member ID], output_table[[#This Row],[Member ID]]), Error_count))</f>
        <v/>
      </c>
      <c r="J220" s="145" t="str">
        <f>IF(OR(output_table[[#This Row],[Member ID]]="", output_table[[#This Row],[Input error count]]&gt;0), "", SUMIFS(calculations_table[Total interest due], calculations_table[Member ID], output_table[[#This Row],[Member ID]]))</f>
        <v/>
      </c>
      <c r="K220" s="149" t="str">
        <f>IF(OR(output_table[[#This Row],[Member ID]]="", output_table[[#This Row],[Input error count]]&gt;0), "", INDEX(calculations_table[Interest start date - Judgments], MATCH(output_table[[#This Row],[Member ID]], calculations_table[Member ID], 0)))</f>
        <v/>
      </c>
    </row>
    <row r="221" spans="1:11" x14ac:dyDescent="0.2">
      <c r="A221"/>
      <c r="D221" s="58" t="str">
        <f t="shared" si="3"/>
        <v/>
      </c>
      <c r="E221" s="58" t="str">
        <f>IF(OR(output_table[[#This Row],[Member ID]]="", Calc_type&lt;&gt;"Bulk"), "",
IF(ISBLANK(INDEX(data_final_bulk[Global ID], MATCH(output_table[[#This Row],[Member ID]], data_final_bulk[Member ID], 0))), "", INDEX(data_final_bulk[Global ID], MATCH(output_table[[#This Row],[Member ID]], data_final_bulk[Member ID], 0))))</f>
        <v/>
      </c>
      <c r="F221" s="16" t="str">
        <f>IF(output_table[[#This Row],[Member ID]]="", "", INDEX(calculations_table[Effective date], MATCH(output_table[[#This Row],[Member ID]], calculations_table[Member ID], 0)))</f>
        <v/>
      </c>
      <c r="G221" s="58" t="str">
        <f>IF(output_table[[#This Row],[Member ID]]="", "", INDEX(calculations_table[Payment type], MATCH(output_table[[#This Row],[Member ID]], calculations_table[Member ID], 0)))</f>
        <v/>
      </c>
      <c r="H221" s="145" t="str">
        <f>IF(output_table[[#This Row],[Member ID]]="", "", SUMIFS(calculations_table[Payment amount], calculations_table[Member ID], output_table[[#This Row],[Member ID]]))</f>
        <v/>
      </c>
      <c r="I221" s="58" t="str">
        <f>IF(output_table[[#This Row],[Member ID]]="", "",
IF(Calc_type="Bulk", SUMIFS(data_final_bulk[Error count], data_final_bulk[Member ID], output_table[[#This Row],[Member ID]]), Error_count))</f>
        <v/>
      </c>
      <c r="J221" s="145" t="str">
        <f>IF(OR(output_table[[#This Row],[Member ID]]="", output_table[[#This Row],[Input error count]]&gt;0), "", SUMIFS(calculations_table[Total interest due], calculations_table[Member ID], output_table[[#This Row],[Member ID]]))</f>
        <v/>
      </c>
      <c r="K221" s="149" t="str">
        <f>IF(OR(output_table[[#This Row],[Member ID]]="", output_table[[#This Row],[Input error count]]&gt;0), "", INDEX(calculations_table[Interest start date - Judgments], MATCH(output_table[[#This Row],[Member ID]], calculations_table[Member ID], 0)))</f>
        <v/>
      </c>
    </row>
    <row r="222" spans="1:11" x14ac:dyDescent="0.2">
      <c r="A222"/>
      <c r="D222" s="58" t="str">
        <f t="shared" si="3"/>
        <v/>
      </c>
      <c r="E222" s="58" t="str">
        <f>IF(OR(output_table[[#This Row],[Member ID]]="", Calc_type&lt;&gt;"Bulk"), "",
IF(ISBLANK(INDEX(data_final_bulk[Global ID], MATCH(output_table[[#This Row],[Member ID]], data_final_bulk[Member ID], 0))), "", INDEX(data_final_bulk[Global ID], MATCH(output_table[[#This Row],[Member ID]], data_final_bulk[Member ID], 0))))</f>
        <v/>
      </c>
      <c r="F222" s="16" t="str">
        <f>IF(output_table[[#This Row],[Member ID]]="", "", INDEX(calculations_table[Effective date], MATCH(output_table[[#This Row],[Member ID]], calculations_table[Member ID], 0)))</f>
        <v/>
      </c>
      <c r="G222" s="58" t="str">
        <f>IF(output_table[[#This Row],[Member ID]]="", "", INDEX(calculations_table[Payment type], MATCH(output_table[[#This Row],[Member ID]], calculations_table[Member ID], 0)))</f>
        <v/>
      </c>
      <c r="H222" s="145" t="str">
        <f>IF(output_table[[#This Row],[Member ID]]="", "", SUMIFS(calculations_table[Payment amount], calculations_table[Member ID], output_table[[#This Row],[Member ID]]))</f>
        <v/>
      </c>
      <c r="I222" s="58" t="str">
        <f>IF(output_table[[#This Row],[Member ID]]="", "",
IF(Calc_type="Bulk", SUMIFS(data_final_bulk[Error count], data_final_bulk[Member ID], output_table[[#This Row],[Member ID]]), Error_count))</f>
        <v/>
      </c>
      <c r="J222" s="145" t="str">
        <f>IF(OR(output_table[[#This Row],[Member ID]]="", output_table[[#This Row],[Input error count]]&gt;0), "", SUMIFS(calculations_table[Total interest due], calculations_table[Member ID], output_table[[#This Row],[Member ID]]))</f>
        <v/>
      </c>
      <c r="K222" s="149" t="str">
        <f>IF(OR(output_table[[#This Row],[Member ID]]="", output_table[[#This Row],[Input error count]]&gt;0), "", INDEX(calculations_table[Interest start date - Judgments], MATCH(output_table[[#This Row],[Member ID]], calculations_table[Member ID], 0)))</f>
        <v/>
      </c>
    </row>
    <row r="223" spans="1:11" x14ac:dyDescent="0.2">
      <c r="A223"/>
      <c r="D223" s="58" t="str">
        <f t="shared" si="3"/>
        <v/>
      </c>
      <c r="E223" s="58" t="str">
        <f>IF(OR(output_table[[#This Row],[Member ID]]="", Calc_type&lt;&gt;"Bulk"), "",
IF(ISBLANK(INDEX(data_final_bulk[Global ID], MATCH(output_table[[#This Row],[Member ID]], data_final_bulk[Member ID], 0))), "", INDEX(data_final_bulk[Global ID], MATCH(output_table[[#This Row],[Member ID]], data_final_bulk[Member ID], 0))))</f>
        <v/>
      </c>
      <c r="F223" s="16" t="str">
        <f>IF(output_table[[#This Row],[Member ID]]="", "", INDEX(calculations_table[Effective date], MATCH(output_table[[#This Row],[Member ID]], calculations_table[Member ID], 0)))</f>
        <v/>
      </c>
      <c r="G223" s="58" t="str">
        <f>IF(output_table[[#This Row],[Member ID]]="", "", INDEX(calculations_table[Payment type], MATCH(output_table[[#This Row],[Member ID]], calculations_table[Member ID], 0)))</f>
        <v/>
      </c>
      <c r="H223" s="145" t="str">
        <f>IF(output_table[[#This Row],[Member ID]]="", "", SUMIFS(calculations_table[Payment amount], calculations_table[Member ID], output_table[[#This Row],[Member ID]]))</f>
        <v/>
      </c>
      <c r="I223" s="58" t="str">
        <f>IF(output_table[[#This Row],[Member ID]]="", "",
IF(Calc_type="Bulk", SUMIFS(data_final_bulk[Error count], data_final_bulk[Member ID], output_table[[#This Row],[Member ID]]), Error_count))</f>
        <v/>
      </c>
      <c r="J223" s="145" t="str">
        <f>IF(OR(output_table[[#This Row],[Member ID]]="", output_table[[#This Row],[Input error count]]&gt;0), "", SUMIFS(calculations_table[Total interest due], calculations_table[Member ID], output_table[[#This Row],[Member ID]]))</f>
        <v/>
      </c>
      <c r="K223" s="149" t="str">
        <f>IF(OR(output_table[[#This Row],[Member ID]]="", output_table[[#This Row],[Input error count]]&gt;0), "", INDEX(calculations_table[Interest start date - Judgments], MATCH(output_table[[#This Row],[Member ID]], calculations_table[Member ID], 0)))</f>
        <v/>
      </c>
    </row>
    <row r="224" spans="1:11" x14ac:dyDescent="0.2">
      <c r="A224"/>
      <c r="D224" s="58" t="str">
        <f t="shared" si="3"/>
        <v/>
      </c>
      <c r="E224" s="58" t="str">
        <f>IF(OR(output_table[[#This Row],[Member ID]]="", Calc_type&lt;&gt;"Bulk"), "",
IF(ISBLANK(INDEX(data_final_bulk[Global ID], MATCH(output_table[[#This Row],[Member ID]], data_final_bulk[Member ID], 0))), "", INDEX(data_final_bulk[Global ID], MATCH(output_table[[#This Row],[Member ID]], data_final_bulk[Member ID], 0))))</f>
        <v/>
      </c>
      <c r="F224" s="16" t="str">
        <f>IF(output_table[[#This Row],[Member ID]]="", "", INDEX(calculations_table[Effective date], MATCH(output_table[[#This Row],[Member ID]], calculations_table[Member ID], 0)))</f>
        <v/>
      </c>
      <c r="G224" s="58" t="str">
        <f>IF(output_table[[#This Row],[Member ID]]="", "", INDEX(calculations_table[Payment type], MATCH(output_table[[#This Row],[Member ID]], calculations_table[Member ID], 0)))</f>
        <v/>
      </c>
      <c r="H224" s="145" t="str">
        <f>IF(output_table[[#This Row],[Member ID]]="", "", SUMIFS(calculations_table[Payment amount], calculations_table[Member ID], output_table[[#This Row],[Member ID]]))</f>
        <v/>
      </c>
      <c r="I224" s="58" t="str">
        <f>IF(output_table[[#This Row],[Member ID]]="", "",
IF(Calc_type="Bulk", SUMIFS(data_final_bulk[Error count], data_final_bulk[Member ID], output_table[[#This Row],[Member ID]]), Error_count))</f>
        <v/>
      </c>
      <c r="J224" s="145" t="str">
        <f>IF(OR(output_table[[#This Row],[Member ID]]="", output_table[[#This Row],[Input error count]]&gt;0), "", SUMIFS(calculations_table[Total interest due], calculations_table[Member ID], output_table[[#This Row],[Member ID]]))</f>
        <v/>
      </c>
      <c r="K224" s="149" t="str">
        <f>IF(OR(output_table[[#This Row],[Member ID]]="", output_table[[#This Row],[Input error count]]&gt;0), "", INDEX(calculations_table[Interest start date - Judgments], MATCH(output_table[[#This Row],[Member ID]], calculations_table[Member ID], 0)))</f>
        <v/>
      </c>
    </row>
    <row r="225" spans="1:11" x14ac:dyDescent="0.2">
      <c r="A225"/>
      <c r="D225" s="58" t="str">
        <f t="shared" si="3"/>
        <v/>
      </c>
      <c r="E225" s="58" t="str">
        <f>IF(OR(output_table[[#This Row],[Member ID]]="", Calc_type&lt;&gt;"Bulk"), "",
IF(ISBLANK(INDEX(data_final_bulk[Global ID], MATCH(output_table[[#This Row],[Member ID]], data_final_bulk[Member ID], 0))), "", INDEX(data_final_bulk[Global ID], MATCH(output_table[[#This Row],[Member ID]], data_final_bulk[Member ID], 0))))</f>
        <v/>
      </c>
      <c r="F225" s="16" t="str">
        <f>IF(output_table[[#This Row],[Member ID]]="", "", INDEX(calculations_table[Effective date], MATCH(output_table[[#This Row],[Member ID]], calculations_table[Member ID], 0)))</f>
        <v/>
      </c>
      <c r="G225" s="58" t="str">
        <f>IF(output_table[[#This Row],[Member ID]]="", "", INDEX(calculations_table[Payment type], MATCH(output_table[[#This Row],[Member ID]], calculations_table[Member ID], 0)))</f>
        <v/>
      </c>
      <c r="H225" s="145" t="str">
        <f>IF(output_table[[#This Row],[Member ID]]="", "", SUMIFS(calculations_table[Payment amount], calculations_table[Member ID], output_table[[#This Row],[Member ID]]))</f>
        <v/>
      </c>
      <c r="I225" s="58" t="str">
        <f>IF(output_table[[#This Row],[Member ID]]="", "",
IF(Calc_type="Bulk", SUMIFS(data_final_bulk[Error count], data_final_bulk[Member ID], output_table[[#This Row],[Member ID]]), Error_count))</f>
        <v/>
      </c>
      <c r="J225" s="145" t="str">
        <f>IF(OR(output_table[[#This Row],[Member ID]]="", output_table[[#This Row],[Input error count]]&gt;0), "", SUMIFS(calculations_table[Total interest due], calculations_table[Member ID], output_table[[#This Row],[Member ID]]))</f>
        <v/>
      </c>
      <c r="K225" s="149" t="str">
        <f>IF(OR(output_table[[#This Row],[Member ID]]="", output_table[[#This Row],[Input error count]]&gt;0), "", INDEX(calculations_table[Interest start date - Judgments], MATCH(output_table[[#This Row],[Member ID]], calculations_table[Member ID], 0)))</f>
        <v/>
      </c>
    </row>
    <row r="226" spans="1:11" x14ac:dyDescent="0.2">
      <c r="A226"/>
      <c r="D226" s="58" t="str">
        <f t="shared" si="3"/>
        <v/>
      </c>
      <c r="E226" s="58" t="str">
        <f>IF(OR(output_table[[#This Row],[Member ID]]="", Calc_type&lt;&gt;"Bulk"), "",
IF(ISBLANK(INDEX(data_final_bulk[Global ID], MATCH(output_table[[#This Row],[Member ID]], data_final_bulk[Member ID], 0))), "", INDEX(data_final_bulk[Global ID], MATCH(output_table[[#This Row],[Member ID]], data_final_bulk[Member ID], 0))))</f>
        <v/>
      </c>
      <c r="F226" s="16" t="str">
        <f>IF(output_table[[#This Row],[Member ID]]="", "", INDEX(calculations_table[Effective date], MATCH(output_table[[#This Row],[Member ID]], calculations_table[Member ID], 0)))</f>
        <v/>
      </c>
      <c r="G226" s="58" t="str">
        <f>IF(output_table[[#This Row],[Member ID]]="", "", INDEX(calculations_table[Payment type], MATCH(output_table[[#This Row],[Member ID]], calculations_table[Member ID], 0)))</f>
        <v/>
      </c>
      <c r="H226" s="145" t="str">
        <f>IF(output_table[[#This Row],[Member ID]]="", "", SUMIFS(calculations_table[Payment amount], calculations_table[Member ID], output_table[[#This Row],[Member ID]]))</f>
        <v/>
      </c>
      <c r="I226" s="58" t="str">
        <f>IF(output_table[[#This Row],[Member ID]]="", "",
IF(Calc_type="Bulk", SUMIFS(data_final_bulk[Error count], data_final_bulk[Member ID], output_table[[#This Row],[Member ID]]), Error_count))</f>
        <v/>
      </c>
      <c r="J226" s="145" t="str">
        <f>IF(OR(output_table[[#This Row],[Member ID]]="", output_table[[#This Row],[Input error count]]&gt;0), "", SUMIFS(calculations_table[Total interest due], calculations_table[Member ID], output_table[[#This Row],[Member ID]]))</f>
        <v/>
      </c>
      <c r="K226" s="149" t="str">
        <f>IF(OR(output_table[[#This Row],[Member ID]]="", output_table[[#This Row],[Input error count]]&gt;0), "", INDEX(calculations_table[Interest start date - Judgments], MATCH(output_table[[#This Row],[Member ID]], calculations_table[Member ID], 0)))</f>
        <v/>
      </c>
    </row>
    <row r="227" spans="1:11" x14ac:dyDescent="0.2">
      <c r="A227"/>
      <c r="D227" s="58" t="str">
        <f t="shared" si="3"/>
        <v/>
      </c>
      <c r="E227" s="58" t="str">
        <f>IF(OR(output_table[[#This Row],[Member ID]]="", Calc_type&lt;&gt;"Bulk"), "",
IF(ISBLANK(INDEX(data_final_bulk[Global ID], MATCH(output_table[[#This Row],[Member ID]], data_final_bulk[Member ID], 0))), "", INDEX(data_final_bulk[Global ID], MATCH(output_table[[#This Row],[Member ID]], data_final_bulk[Member ID], 0))))</f>
        <v/>
      </c>
      <c r="F227" s="16" t="str">
        <f>IF(output_table[[#This Row],[Member ID]]="", "", INDEX(calculations_table[Effective date], MATCH(output_table[[#This Row],[Member ID]], calculations_table[Member ID], 0)))</f>
        <v/>
      </c>
      <c r="G227" s="58" t="str">
        <f>IF(output_table[[#This Row],[Member ID]]="", "", INDEX(calculations_table[Payment type], MATCH(output_table[[#This Row],[Member ID]], calculations_table[Member ID], 0)))</f>
        <v/>
      </c>
      <c r="H227" s="145" t="str">
        <f>IF(output_table[[#This Row],[Member ID]]="", "", SUMIFS(calculations_table[Payment amount], calculations_table[Member ID], output_table[[#This Row],[Member ID]]))</f>
        <v/>
      </c>
      <c r="I227" s="58" t="str">
        <f>IF(output_table[[#This Row],[Member ID]]="", "",
IF(Calc_type="Bulk", SUMIFS(data_final_bulk[Error count], data_final_bulk[Member ID], output_table[[#This Row],[Member ID]]), Error_count))</f>
        <v/>
      </c>
      <c r="J227" s="145" t="str">
        <f>IF(OR(output_table[[#This Row],[Member ID]]="", output_table[[#This Row],[Input error count]]&gt;0), "", SUMIFS(calculations_table[Total interest due], calculations_table[Member ID], output_table[[#This Row],[Member ID]]))</f>
        <v/>
      </c>
      <c r="K227" s="149" t="str">
        <f>IF(OR(output_table[[#This Row],[Member ID]]="", output_table[[#This Row],[Input error count]]&gt;0), "", INDEX(calculations_table[Interest start date - Judgments], MATCH(output_table[[#This Row],[Member ID]], calculations_table[Member ID], 0)))</f>
        <v/>
      </c>
    </row>
    <row r="228" spans="1:11" x14ac:dyDescent="0.2">
      <c r="A228"/>
      <c r="D228" s="58" t="str">
        <f t="shared" si="3"/>
        <v/>
      </c>
      <c r="E228" s="58" t="str">
        <f>IF(OR(output_table[[#This Row],[Member ID]]="", Calc_type&lt;&gt;"Bulk"), "",
IF(ISBLANK(INDEX(data_final_bulk[Global ID], MATCH(output_table[[#This Row],[Member ID]], data_final_bulk[Member ID], 0))), "", INDEX(data_final_bulk[Global ID], MATCH(output_table[[#This Row],[Member ID]], data_final_bulk[Member ID], 0))))</f>
        <v/>
      </c>
      <c r="F228" s="16" t="str">
        <f>IF(output_table[[#This Row],[Member ID]]="", "", INDEX(calculations_table[Effective date], MATCH(output_table[[#This Row],[Member ID]], calculations_table[Member ID], 0)))</f>
        <v/>
      </c>
      <c r="G228" s="58" t="str">
        <f>IF(output_table[[#This Row],[Member ID]]="", "", INDEX(calculations_table[Payment type], MATCH(output_table[[#This Row],[Member ID]], calculations_table[Member ID], 0)))</f>
        <v/>
      </c>
      <c r="H228" s="145" t="str">
        <f>IF(output_table[[#This Row],[Member ID]]="", "", SUMIFS(calculations_table[Payment amount], calculations_table[Member ID], output_table[[#This Row],[Member ID]]))</f>
        <v/>
      </c>
      <c r="I228" s="58" t="str">
        <f>IF(output_table[[#This Row],[Member ID]]="", "",
IF(Calc_type="Bulk", SUMIFS(data_final_bulk[Error count], data_final_bulk[Member ID], output_table[[#This Row],[Member ID]]), Error_count))</f>
        <v/>
      </c>
      <c r="J228" s="145" t="str">
        <f>IF(OR(output_table[[#This Row],[Member ID]]="", output_table[[#This Row],[Input error count]]&gt;0), "", SUMIFS(calculations_table[Total interest due], calculations_table[Member ID], output_table[[#This Row],[Member ID]]))</f>
        <v/>
      </c>
      <c r="K228" s="149" t="str">
        <f>IF(OR(output_table[[#This Row],[Member ID]]="", output_table[[#This Row],[Input error count]]&gt;0), "", INDEX(calculations_table[Interest start date - Judgments], MATCH(output_table[[#This Row],[Member ID]], calculations_table[Member ID], 0)))</f>
        <v/>
      </c>
    </row>
    <row r="229" spans="1:11" x14ac:dyDescent="0.2">
      <c r="A229"/>
      <c r="D229" s="58" t="str">
        <f t="shared" si="3"/>
        <v/>
      </c>
      <c r="E229" s="58" t="str">
        <f>IF(OR(output_table[[#This Row],[Member ID]]="", Calc_type&lt;&gt;"Bulk"), "",
IF(ISBLANK(INDEX(data_final_bulk[Global ID], MATCH(output_table[[#This Row],[Member ID]], data_final_bulk[Member ID], 0))), "", INDEX(data_final_bulk[Global ID], MATCH(output_table[[#This Row],[Member ID]], data_final_bulk[Member ID], 0))))</f>
        <v/>
      </c>
      <c r="F229" s="16" t="str">
        <f>IF(output_table[[#This Row],[Member ID]]="", "", INDEX(calculations_table[Effective date], MATCH(output_table[[#This Row],[Member ID]], calculations_table[Member ID], 0)))</f>
        <v/>
      </c>
      <c r="G229" s="58" t="str">
        <f>IF(output_table[[#This Row],[Member ID]]="", "", INDEX(calculations_table[Payment type], MATCH(output_table[[#This Row],[Member ID]], calculations_table[Member ID], 0)))</f>
        <v/>
      </c>
      <c r="H229" s="145" t="str">
        <f>IF(output_table[[#This Row],[Member ID]]="", "", SUMIFS(calculations_table[Payment amount], calculations_table[Member ID], output_table[[#This Row],[Member ID]]))</f>
        <v/>
      </c>
      <c r="I229" s="58" t="str">
        <f>IF(output_table[[#This Row],[Member ID]]="", "",
IF(Calc_type="Bulk", SUMIFS(data_final_bulk[Error count], data_final_bulk[Member ID], output_table[[#This Row],[Member ID]]), Error_count))</f>
        <v/>
      </c>
      <c r="J229" s="145" t="str">
        <f>IF(OR(output_table[[#This Row],[Member ID]]="", output_table[[#This Row],[Input error count]]&gt;0), "", SUMIFS(calculations_table[Total interest due], calculations_table[Member ID], output_table[[#This Row],[Member ID]]))</f>
        <v/>
      </c>
      <c r="K229" s="149" t="str">
        <f>IF(OR(output_table[[#This Row],[Member ID]]="", output_table[[#This Row],[Input error count]]&gt;0), "", INDEX(calculations_table[Interest start date - Judgments], MATCH(output_table[[#This Row],[Member ID]], calculations_table[Member ID], 0)))</f>
        <v/>
      </c>
    </row>
    <row r="230" spans="1:11" x14ac:dyDescent="0.2">
      <c r="A230"/>
      <c r="D230" s="58" t="str">
        <f t="shared" si="3"/>
        <v/>
      </c>
      <c r="E230" s="58" t="str">
        <f>IF(OR(output_table[[#This Row],[Member ID]]="", Calc_type&lt;&gt;"Bulk"), "",
IF(ISBLANK(INDEX(data_final_bulk[Global ID], MATCH(output_table[[#This Row],[Member ID]], data_final_bulk[Member ID], 0))), "", INDEX(data_final_bulk[Global ID], MATCH(output_table[[#This Row],[Member ID]], data_final_bulk[Member ID], 0))))</f>
        <v/>
      </c>
      <c r="F230" s="16" t="str">
        <f>IF(output_table[[#This Row],[Member ID]]="", "", INDEX(calculations_table[Effective date], MATCH(output_table[[#This Row],[Member ID]], calculations_table[Member ID], 0)))</f>
        <v/>
      </c>
      <c r="G230" s="58" t="str">
        <f>IF(output_table[[#This Row],[Member ID]]="", "", INDEX(calculations_table[Payment type], MATCH(output_table[[#This Row],[Member ID]], calculations_table[Member ID], 0)))</f>
        <v/>
      </c>
      <c r="H230" s="145" t="str">
        <f>IF(output_table[[#This Row],[Member ID]]="", "", SUMIFS(calculations_table[Payment amount], calculations_table[Member ID], output_table[[#This Row],[Member ID]]))</f>
        <v/>
      </c>
      <c r="I230" s="58" t="str">
        <f>IF(output_table[[#This Row],[Member ID]]="", "",
IF(Calc_type="Bulk", SUMIFS(data_final_bulk[Error count], data_final_bulk[Member ID], output_table[[#This Row],[Member ID]]), Error_count))</f>
        <v/>
      </c>
      <c r="J230" s="145" t="str">
        <f>IF(OR(output_table[[#This Row],[Member ID]]="", output_table[[#This Row],[Input error count]]&gt;0), "", SUMIFS(calculations_table[Total interest due], calculations_table[Member ID], output_table[[#This Row],[Member ID]]))</f>
        <v/>
      </c>
      <c r="K230" s="149" t="str">
        <f>IF(OR(output_table[[#This Row],[Member ID]]="", output_table[[#This Row],[Input error count]]&gt;0), "", INDEX(calculations_table[Interest start date - Judgments], MATCH(output_table[[#This Row],[Member ID]], calculations_table[Member ID], 0)))</f>
        <v/>
      </c>
    </row>
    <row r="231" spans="1:11" x14ac:dyDescent="0.2">
      <c r="A231"/>
      <c r="D231" s="58" t="str">
        <f t="shared" si="3"/>
        <v/>
      </c>
      <c r="E231" s="58" t="str">
        <f>IF(OR(output_table[[#This Row],[Member ID]]="", Calc_type&lt;&gt;"Bulk"), "",
IF(ISBLANK(INDEX(data_final_bulk[Global ID], MATCH(output_table[[#This Row],[Member ID]], data_final_bulk[Member ID], 0))), "", INDEX(data_final_bulk[Global ID], MATCH(output_table[[#This Row],[Member ID]], data_final_bulk[Member ID], 0))))</f>
        <v/>
      </c>
      <c r="F231" s="16" t="str">
        <f>IF(output_table[[#This Row],[Member ID]]="", "", INDEX(calculations_table[Effective date], MATCH(output_table[[#This Row],[Member ID]], calculations_table[Member ID], 0)))</f>
        <v/>
      </c>
      <c r="G231" s="58" t="str">
        <f>IF(output_table[[#This Row],[Member ID]]="", "", INDEX(calculations_table[Payment type], MATCH(output_table[[#This Row],[Member ID]], calculations_table[Member ID], 0)))</f>
        <v/>
      </c>
      <c r="H231" s="145" t="str">
        <f>IF(output_table[[#This Row],[Member ID]]="", "", SUMIFS(calculations_table[Payment amount], calculations_table[Member ID], output_table[[#This Row],[Member ID]]))</f>
        <v/>
      </c>
      <c r="I231" s="58" t="str">
        <f>IF(output_table[[#This Row],[Member ID]]="", "",
IF(Calc_type="Bulk", SUMIFS(data_final_bulk[Error count], data_final_bulk[Member ID], output_table[[#This Row],[Member ID]]), Error_count))</f>
        <v/>
      </c>
      <c r="J231" s="145" t="str">
        <f>IF(OR(output_table[[#This Row],[Member ID]]="", output_table[[#This Row],[Input error count]]&gt;0), "", SUMIFS(calculations_table[Total interest due], calculations_table[Member ID], output_table[[#This Row],[Member ID]]))</f>
        <v/>
      </c>
      <c r="K231" s="149" t="str">
        <f>IF(OR(output_table[[#This Row],[Member ID]]="", output_table[[#This Row],[Input error count]]&gt;0), "", INDEX(calculations_table[Interest start date - Judgments], MATCH(output_table[[#This Row],[Member ID]], calculations_table[Member ID], 0)))</f>
        <v/>
      </c>
    </row>
    <row r="232" spans="1:11" x14ac:dyDescent="0.2">
      <c r="A232"/>
      <c r="D232" s="58" t="str">
        <f t="shared" si="3"/>
        <v/>
      </c>
      <c r="E232" s="58" t="str">
        <f>IF(OR(output_table[[#This Row],[Member ID]]="", Calc_type&lt;&gt;"Bulk"), "",
IF(ISBLANK(INDEX(data_final_bulk[Global ID], MATCH(output_table[[#This Row],[Member ID]], data_final_bulk[Member ID], 0))), "", INDEX(data_final_bulk[Global ID], MATCH(output_table[[#This Row],[Member ID]], data_final_bulk[Member ID], 0))))</f>
        <v/>
      </c>
      <c r="F232" s="16" t="str">
        <f>IF(output_table[[#This Row],[Member ID]]="", "", INDEX(calculations_table[Effective date], MATCH(output_table[[#This Row],[Member ID]], calculations_table[Member ID], 0)))</f>
        <v/>
      </c>
      <c r="G232" s="58" t="str">
        <f>IF(output_table[[#This Row],[Member ID]]="", "", INDEX(calculations_table[Payment type], MATCH(output_table[[#This Row],[Member ID]], calculations_table[Member ID], 0)))</f>
        <v/>
      </c>
      <c r="H232" s="145" t="str">
        <f>IF(output_table[[#This Row],[Member ID]]="", "", SUMIFS(calculations_table[Payment amount], calculations_table[Member ID], output_table[[#This Row],[Member ID]]))</f>
        <v/>
      </c>
      <c r="I232" s="58" t="str">
        <f>IF(output_table[[#This Row],[Member ID]]="", "",
IF(Calc_type="Bulk", SUMIFS(data_final_bulk[Error count], data_final_bulk[Member ID], output_table[[#This Row],[Member ID]]), Error_count))</f>
        <v/>
      </c>
      <c r="J232" s="145" t="str">
        <f>IF(OR(output_table[[#This Row],[Member ID]]="", output_table[[#This Row],[Input error count]]&gt;0), "", SUMIFS(calculations_table[Total interest due], calculations_table[Member ID], output_table[[#This Row],[Member ID]]))</f>
        <v/>
      </c>
      <c r="K232" s="149" t="str">
        <f>IF(OR(output_table[[#This Row],[Member ID]]="", output_table[[#This Row],[Input error count]]&gt;0), "", INDEX(calculations_table[Interest start date - Judgments], MATCH(output_table[[#This Row],[Member ID]], calculations_table[Member ID], 0)))</f>
        <v/>
      </c>
    </row>
    <row r="233" spans="1:11" x14ac:dyDescent="0.2">
      <c r="A233"/>
      <c r="D233" s="58" t="str">
        <f t="shared" si="3"/>
        <v/>
      </c>
      <c r="E233" s="58" t="str">
        <f>IF(OR(output_table[[#This Row],[Member ID]]="", Calc_type&lt;&gt;"Bulk"), "",
IF(ISBLANK(INDEX(data_final_bulk[Global ID], MATCH(output_table[[#This Row],[Member ID]], data_final_bulk[Member ID], 0))), "", INDEX(data_final_bulk[Global ID], MATCH(output_table[[#This Row],[Member ID]], data_final_bulk[Member ID], 0))))</f>
        <v/>
      </c>
      <c r="F233" s="16" t="str">
        <f>IF(output_table[[#This Row],[Member ID]]="", "", INDEX(calculations_table[Effective date], MATCH(output_table[[#This Row],[Member ID]], calculations_table[Member ID], 0)))</f>
        <v/>
      </c>
      <c r="G233" s="58" t="str">
        <f>IF(output_table[[#This Row],[Member ID]]="", "", INDEX(calculations_table[Payment type], MATCH(output_table[[#This Row],[Member ID]], calculations_table[Member ID], 0)))</f>
        <v/>
      </c>
      <c r="H233" s="145" t="str">
        <f>IF(output_table[[#This Row],[Member ID]]="", "", SUMIFS(calculations_table[Payment amount], calculations_table[Member ID], output_table[[#This Row],[Member ID]]))</f>
        <v/>
      </c>
      <c r="I233" s="58" t="str">
        <f>IF(output_table[[#This Row],[Member ID]]="", "",
IF(Calc_type="Bulk", SUMIFS(data_final_bulk[Error count], data_final_bulk[Member ID], output_table[[#This Row],[Member ID]]), Error_count))</f>
        <v/>
      </c>
      <c r="J233" s="145" t="str">
        <f>IF(OR(output_table[[#This Row],[Member ID]]="", output_table[[#This Row],[Input error count]]&gt;0), "", SUMIFS(calculations_table[Total interest due], calculations_table[Member ID], output_table[[#This Row],[Member ID]]))</f>
        <v/>
      </c>
      <c r="K233" s="149" t="str">
        <f>IF(OR(output_table[[#This Row],[Member ID]]="", output_table[[#This Row],[Input error count]]&gt;0), "", INDEX(calculations_table[Interest start date - Judgments], MATCH(output_table[[#This Row],[Member ID]], calculations_table[Member ID], 0)))</f>
        <v/>
      </c>
    </row>
    <row r="234" spans="1:11" x14ac:dyDescent="0.2">
      <c r="A234"/>
      <c r="D234" s="58" t="str">
        <f t="shared" si="3"/>
        <v/>
      </c>
      <c r="E234" s="58" t="str">
        <f>IF(OR(output_table[[#This Row],[Member ID]]="", Calc_type&lt;&gt;"Bulk"), "",
IF(ISBLANK(INDEX(data_final_bulk[Global ID], MATCH(output_table[[#This Row],[Member ID]], data_final_bulk[Member ID], 0))), "", INDEX(data_final_bulk[Global ID], MATCH(output_table[[#This Row],[Member ID]], data_final_bulk[Member ID], 0))))</f>
        <v/>
      </c>
      <c r="F234" s="16" t="str">
        <f>IF(output_table[[#This Row],[Member ID]]="", "", INDEX(calculations_table[Effective date], MATCH(output_table[[#This Row],[Member ID]], calculations_table[Member ID], 0)))</f>
        <v/>
      </c>
      <c r="G234" s="58" t="str">
        <f>IF(output_table[[#This Row],[Member ID]]="", "", INDEX(calculations_table[Payment type], MATCH(output_table[[#This Row],[Member ID]], calculations_table[Member ID], 0)))</f>
        <v/>
      </c>
      <c r="H234" s="145" t="str">
        <f>IF(output_table[[#This Row],[Member ID]]="", "", SUMIFS(calculations_table[Payment amount], calculations_table[Member ID], output_table[[#This Row],[Member ID]]))</f>
        <v/>
      </c>
      <c r="I234" s="58" t="str">
        <f>IF(output_table[[#This Row],[Member ID]]="", "",
IF(Calc_type="Bulk", SUMIFS(data_final_bulk[Error count], data_final_bulk[Member ID], output_table[[#This Row],[Member ID]]), Error_count))</f>
        <v/>
      </c>
      <c r="J234" s="145" t="str">
        <f>IF(OR(output_table[[#This Row],[Member ID]]="", output_table[[#This Row],[Input error count]]&gt;0), "", SUMIFS(calculations_table[Total interest due], calculations_table[Member ID], output_table[[#This Row],[Member ID]]))</f>
        <v/>
      </c>
      <c r="K234" s="149" t="str">
        <f>IF(OR(output_table[[#This Row],[Member ID]]="", output_table[[#This Row],[Input error count]]&gt;0), "", INDEX(calculations_table[Interest start date - Judgments], MATCH(output_table[[#This Row],[Member ID]], calculations_table[Member ID], 0)))</f>
        <v/>
      </c>
    </row>
    <row r="235" spans="1:11" x14ac:dyDescent="0.2">
      <c r="A235"/>
      <c r="D235" s="58" t="str">
        <f t="shared" si="3"/>
        <v/>
      </c>
      <c r="E235" s="58" t="str">
        <f>IF(OR(output_table[[#This Row],[Member ID]]="", Calc_type&lt;&gt;"Bulk"), "",
IF(ISBLANK(INDEX(data_final_bulk[Global ID], MATCH(output_table[[#This Row],[Member ID]], data_final_bulk[Member ID], 0))), "", INDEX(data_final_bulk[Global ID], MATCH(output_table[[#This Row],[Member ID]], data_final_bulk[Member ID], 0))))</f>
        <v/>
      </c>
      <c r="F235" s="16" t="str">
        <f>IF(output_table[[#This Row],[Member ID]]="", "", INDEX(calculations_table[Effective date], MATCH(output_table[[#This Row],[Member ID]], calculations_table[Member ID], 0)))</f>
        <v/>
      </c>
      <c r="G235" s="58" t="str">
        <f>IF(output_table[[#This Row],[Member ID]]="", "", INDEX(calculations_table[Payment type], MATCH(output_table[[#This Row],[Member ID]], calculations_table[Member ID], 0)))</f>
        <v/>
      </c>
      <c r="H235" s="145" t="str">
        <f>IF(output_table[[#This Row],[Member ID]]="", "", SUMIFS(calculations_table[Payment amount], calculations_table[Member ID], output_table[[#This Row],[Member ID]]))</f>
        <v/>
      </c>
      <c r="I235" s="58" t="str">
        <f>IF(output_table[[#This Row],[Member ID]]="", "",
IF(Calc_type="Bulk", SUMIFS(data_final_bulk[Error count], data_final_bulk[Member ID], output_table[[#This Row],[Member ID]]), Error_count))</f>
        <v/>
      </c>
      <c r="J235" s="145" t="str">
        <f>IF(OR(output_table[[#This Row],[Member ID]]="", output_table[[#This Row],[Input error count]]&gt;0), "", SUMIFS(calculations_table[Total interest due], calculations_table[Member ID], output_table[[#This Row],[Member ID]]))</f>
        <v/>
      </c>
      <c r="K235" s="149" t="str">
        <f>IF(OR(output_table[[#This Row],[Member ID]]="", output_table[[#This Row],[Input error count]]&gt;0), "", INDEX(calculations_table[Interest start date - Judgments], MATCH(output_table[[#This Row],[Member ID]], calculations_table[Member ID], 0)))</f>
        <v/>
      </c>
    </row>
    <row r="236" spans="1:11" x14ac:dyDescent="0.2">
      <c r="A236"/>
      <c r="D236" s="58" t="str">
        <f t="shared" si="3"/>
        <v/>
      </c>
      <c r="E236" s="58" t="str">
        <f>IF(OR(output_table[[#This Row],[Member ID]]="", Calc_type&lt;&gt;"Bulk"), "",
IF(ISBLANK(INDEX(data_final_bulk[Global ID], MATCH(output_table[[#This Row],[Member ID]], data_final_bulk[Member ID], 0))), "", INDEX(data_final_bulk[Global ID], MATCH(output_table[[#This Row],[Member ID]], data_final_bulk[Member ID], 0))))</f>
        <v/>
      </c>
      <c r="F236" s="16" t="str">
        <f>IF(output_table[[#This Row],[Member ID]]="", "", INDEX(calculations_table[Effective date], MATCH(output_table[[#This Row],[Member ID]], calculations_table[Member ID], 0)))</f>
        <v/>
      </c>
      <c r="G236" s="58" t="str">
        <f>IF(output_table[[#This Row],[Member ID]]="", "", INDEX(calculations_table[Payment type], MATCH(output_table[[#This Row],[Member ID]], calculations_table[Member ID], 0)))</f>
        <v/>
      </c>
      <c r="H236" s="145" t="str">
        <f>IF(output_table[[#This Row],[Member ID]]="", "", SUMIFS(calculations_table[Payment amount], calculations_table[Member ID], output_table[[#This Row],[Member ID]]))</f>
        <v/>
      </c>
      <c r="I236" s="58" t="str">
        <f>IF(output_table[[#This Row],[Member ID]]="", "",
IF(Calc_type="Bulk", SUMIFS(data_final_bulk[Error count], data_final_bulk[Member ID], output_table[[#This Row],[Member ID]]), Error_count))</f>
        <v/>
      </c>
      <c r="J236" s="145" t="str">
        <f>IF(OR(output_table[[#This Row],[Member ID]]="", output_table[[#This Row],[Input error count]]&gt;0), "", SUMIFS(calculations_table[Total interest due], calculations_table[Member ID], output_table[[#This Row],[Member ID]]))</f>
        <v/>
      </c>
      <c r="K236" s="149" t="str">
        <f>IF(OR(output_table[[#This Row],[Member ID]]="", output_table[[#This Row],[Input error count]]&gt;0), "", INDEX(calculations_table[Interest start date - Judgments], MATCH(output_table[[#This Row],[Member ID]], calculations_table[Member ID], 0)))</f>
        <v/>
      </c>
    </row>
    <row r="237" spans="1:11" x14ac:dyDescent="0.2">
      <c r="A237"/>
      <c r="D237" s="58" t="str">
        <f t="shared" si="3"/>
        <v/>
      </c>
      <c r="E237" s="58" t="str">
        <f>IF(OR(output_table[[#This Row],[Member ID]]="", Calc_type&lt;&gt;"Bulk"), "",
IF(ISBLANK(INDEX(data_final_bulk[Global ID], MATCH(output_table[[#This Row],[Member ID]], data_final_bulk[Member ID], 0))), "", INDEX(data_final_bulk[Global ID], MATCH(output_table[[#This Row],[Member ID]], data_final_bulk[Member ID], 0))))</f>
        <v/>
      </c>
      <c r="F237" s="16" t="str">
        <f>IF(output_table[[#This Row],[Member ID]]="", "", INDEX(calculations_table[Effective date], MATCH(output_table[[#This Row],[Member ID]], calculations_table[Member ID], 0)))</f>
        <v/>
      </c>
      <c r="G237" s="58" t="str">
        <f>IF(output_table[[#This Row],[Member ID]]="", "", INDEX(calculations_table[Payment type], MATCH(output_table[[#This Row],[Member ID]], calculations_table[Member ID], 0)))</f>
        <v/>
      </c>
      <c r="H237" s="145" t="str">
        <f>IF(output_table[[#This Row],[Member ID]]="", "", SUMIFS(calculations_table[Payment amount], calculations_table[Member ID], output_table[[#This Row],[Member ID]]))</f>
        <v/>
      </c>
      <c r="I237" s="58" t="str">
        <f>IF(output_table[[#This Row],[Member ID]]="", "",
IF(Calc_type="Bulk", SUMIFS(data_final_bulk[Error count], data_final_bulk[Member ID], output_table[[#This Row],[Member ID]]), Error_count))</f>
        <v/>
      </c>
      <c r="J237" s="145" t="str">
        <f>IF(OR(output_table[[#This Row],[Member ID]]="", output_table[[#This Row],[Input error count]]&gt;0), "", SUMIFS(calculations_table[Total interest due], calculations_table[Member ID], output_table[[#This Row],[Member ID]]))</f>
        <v/>
      </c>
      <c r="K237" s="149" t="str">
        <f>IF(OR(output_table[[#This Row],[Member ID]]="", output_table[[#This Row],[Input error count]]&gt;0), "", INDEX(calculations_table[Interest start date - Judgments], MATCH(output_table[[#This Row],[Member ID]], calculations_table[Member ID], 0)))</f>
        <v/>
      </c>
    </row>
    <row r="238" spans="1:11" x14ac:dyDescent="0.2">
      <c r="A238"/>
      <c r="D238" s="58" t="str">
        <f t="shared" si="3"/>
        <v/>
      </c>
      <c r="E238" s="58" t="str">
        <f>IF(OR(output_table[[#This Row],[Member ID]]="", Calc_type&lt;&gt;"Bulk"), "",
IF(ISBLANK(INDEX(data_final_bulk[Global ID], MATCH(output_table[[#This Row],[Member ID]], data_final_bulk[Member ID], 0))), "", INDEX(data_final_bulk[Global ID], MATCH(output_table[[#This Row],[Member ID]], data_final_bulk[Member ID], 0))))</f>
        <v/>
      </c>
      <c r="F238" s="16" t="str">
        <f>IF(output_table[[#This Row],[Member ID]]="", "", INDEX(calculations_table[Effective date], MATCH(output_table[[#This Row],[Member ID]], calculations_table[Member ID], 0)))</f>
        <v/>
      </c>
      <c r="G238" s="58" t="str">
        <f>IF(output_table[[#This Row],[Member ID]]="", "", INDEX(calculations_table[Payment type], MATCH(output_table[[#This Row],[Member ID]], calculations_table[Member ID], 0)))</f>
        <v/>
      </c>
      <c r="H238" s="145" t="str">
        <f>IF(output_table[[#This Row],[Member ID]]="", "", SUMIFS(calculations_table[Payment amount], calculations_table[Member ID], output_table[[#This Row],[Member ID]]))</f>
        <v/>
      </c>
      <c r="I238" s="58" t="str">
        <f>IF(output_table[[#This Row],[Member ID]]="", "",
IF(Calc_type="Bulk", SUMIFS(data_final_bulk[Error count], data_final_bulk[Member ID], output_table[[#This Row],[Member ID]]), Error_count))</f>
        <v/>
      </c>
      <c r="J238" s="145" t="str">
        <f>IF(OR(output_table[[#This Row],[Member ID]]="", output_table[[#This Row],[Input error count]]&gt;0), "", SUMIFS(calculations_table[Total interest due], calculations_table[Member ID], output_table[[#This Row],[Member ID]]))</f>
        <v/>
      </c>
      <c r="K238" s="149" t="str">
        <f>IF(OR(output_table[[#This Row],[Member ID]]="", output_table[[#This Row],[Input error count]]&gt;0), "", INDEX(calculations_table[Interest start date - Judgments], MATCH(output_table[[#This Row],[Member ID]], calculations_table[Member ID], 0)))</f>
        <v/>
      </c>
    </row>
    <row r="239" spans="1:11" x14ac:dyDescent="0.2">
      <c r="A239"/>
      <c r="D239" s="58" t="str">
        <f t="shared" si="3"/>
        <v/>
      </c>
      <c r="E239" s="58" t="str">
        <f>IF(OR(output_table[[#This Row],[Member ID]]="", Calc_type&lt;&gt;"Bulk"), "",
IF(ISBLANK(INDEX(data_final_bulk[Global ID], MATCH(output_table[[#This Row],[Member ID]], data_final_bulk[Member ID], 0))), "", INDEX(data_final_bulk[Global ID], MATCH(output_table[[#This Row],[Member ID]], data_final_bulk[Member ID], 0))))</f>
        <v/>
      </c>
      <c r="F239" s="16" t="str">
        <f>IF(output_table[[#This Row],[Member ID]]="", "", INDEX(calculations_table[Effective date], MATCH(output_table[[#This Row],[Member ID]], calculations_table[Member ID], 0)))</f>
        <v/>
      </c>
      <c r="G239" s="58" t="str">
        <f>IF(output_table[[#This Row],[Member ID]]="", "", INDEX(calculations_table[Payment type], MATCH(output_table[[#This Row],[Member ID]], calculations_table[Member ID], 0)))</f>
        <v/>
      </c>
      <c r="H239" s="145" t="str">
        <f>IF(output_table[[#This Row],[Member ID]]="", "", SUMIFS(calculations_table[Payment amount], calculations_table[Member ID], output_table[[#This Row],[Member ID]]))</f>
        <v/>
      </c>
      <c r="I239" s="58" t="str">
        <f>IF(output_table[[#This Row],[Member ID]]="", "",
IF(Calc_type="Bulk", SUMIFS(data_final_bulk[Error count], data_final_bulk[Member ID], output_table[[#This Row],[Member ID]]), Error_count))</f>
        <v/>
      </c>
      <c r="J239" s="145" t="str">
        <f>IF(OR(output_table[[#This Row],[Member ID]]="", output_table[[#This Row],[Input error count]]&gt;0), "", SUMIFS(calculations_table[Total interest due], calculations_table[Member ID], output_table[[#This Row],[Member ID]]))</f>
        <v/>
      </c>
      <c r="K239" s="149" t="str">
        <f>IF(OR(output_table[[#This Row],[Member ID]]="", output_table[[#This Row],[Input error count]]&gt;0), "", INDEX(calculations_table[Interest start date - Judgments], MATCH(output_table[[#This Row],[Member ID]], calculations_table[Member ID], 0)))</f>
        <v/>
      </c>
    </row>
    <row r="240" spans="1:11" x14ac:dyDescent="0.2">
      <c r="A240"/>
      <c r="D240" s="58" t="str">
        <f t="shared" si="3"/>
        <v/>
      </c>
      <c r="E240" s="58" t="str">
        <f>IF(OR(output_table[[#This Row],[Member ID]]="", Calc_type&lt;&gt;"Bulk"), "",
IF(ISBLANK(INDEX(data_final_bulk[Global ID], MATCH(output_table[[#This Row],[Member ID]], data_final_bulk[Member ID], 0))), "", INDEX(data_final_bulk[Global ID], MATCH(output_table[[#This Row],[Member ID]], data_final_bulk[Member ID], 0))))</f>
        <v/>
      </c>
      <c r="F240" s="16" t="str">
        <f>IF(output_table[[#This Row],[Member ID]]="", "", INDEX(calculations_table[Effective date], MATCH(output_table[[#This Row],[Member ID]], calculations_table[Member ID], 0)))</f>
        <v/>
      </c>
      <c r="G240" s="58" t="str">
        <f>IF(output_table[[#This Row],[Member ID]]="", "", INDEX(calculations_table[Payment type], MATCH(output_table[[#This Row],[Member ID]], calculations_table[Member ID], 0)))</f>
        <v/>
      </c>
      <c r="H240" s="145" t="str">
        <f>IF(output_table[[#This Row],[Member ID]]="", "", SUMIFS(calculations_table[Payment amount], calculations_table[Member ID], output_table[[#This Row],[Member ID]]))</f>
        <v/>
      </c>
      <c r="I240" s="58" t="str">
        <f>IF(output_table[[#This Row],[Member ID]]="", "",
IF(Calc_type="Bulk", SUMIFS(data_final_bulk[Error count], data_final_bulk[Member ID], output_table[[#This Row],[Member ID]]), Error_count))</f>
        <v/>
      </c>
      <c r="J240" s="145" t="str">
        <f>IF(OR(output_table[[#This Row],[Member ID]]="", output_table[[#This Row],[Input error count]]&gt;0), "", SUMIFS(calculations_table[Total interest due], calculations_table[Member ID], output_table[[#This Row],[Member ID]]))</f>
        <v/>
      </c>
      <c r="K240" s="149" t="str">
        <f>IF(OR(output_table[[#This Row],[Member ID]]="", output_table[[#This Row],[Input error count]]&gt;0), "", INDEX(calculations_table[Interest start date - Judgments], MATCH(output_table[[#This Row],[Member ID]], calculations_table[Member ID], 0)))</f>
        <v/>
      </c>
    </row>
    <row r="241" spans="1:11" x14ac:dyDescent="0.2">
      <c r="A241"/>
      <c r="D241" s="58" t="str">
        <f t="shared" si="3"/>
        <v/>
      </c>
      <c r="E241" s="58" t="str">
        <f>IF(OR(output_table[[#This Row],[Member ID]]="", Calc_type&lt;&gt;"Bulk"), "",
IF(ISBLANK(INDEX(data_final_bulk[Global ID], MATCH(output_table[[#This Row],[Member ID]], data_final_bulk[Member ID], 0))), "", INDEX(data_final_bulk[Global ID], MATCH(output_table[[#This Row],[Member ID]], data_final_bulk[Member ID], 0))))</f>
        <v/>
      </c>
      <c r="F241" s="16" t="str">
        <f>IF(output_table[[#This Row],[Member ID]]="", "", INDEX(calculations_table[Effective date], MATCH(output_table[[#This Row],[Member ID]], calculations_table[Member ID], 0)))</f>
        <v/>
      </c>
      <c r="G241" s="58" t="str">
        <f>IF(output_table[[#This Row],[Member ID]]="", "", INDEX(calculations_table[Payment type], MATCH(output_table[[#This Row],[Member ID]], calculations_table[Member ID], 0)))</f>
        <v/>
      </c>
      <c r="H241" s="145" t="str">
        <f>IF(output_table[[#This Row],[Member ID]]="", "", SUMIFS(calculations_table[Payment amount], calculations_table[Member ID], output_table[[#This Row],[Member ID]]))</f>
        <v/>
      </c>
      <c r="I241" s="58" t="str">
        <f>IF(output_table[[#This Row],[Member ID]]="", "",
IF(Calc_type="Bulk", SUMIFS(data_final_bulk[Error count], data_final_bulk[Member ID], output_table[[#This Row],[Member ID]]), Error_count))</f>
        <v/>
      </c>
      <c r="J241" s="145" t="str">
        <f>IF(OR(output_table[[#This Row],[Member ID]]="", output_table[[#This Row],[Input error count]]&gt;0), "", SUMIFS(calculations_table[Total interest due], calculations_table[Member ID], output_table[[#This Row],[Member ID]]))</f>
        <v/>
      </c>
      <c r="K241" s="149" t="str">
        <f>IF(OR(output_table[[#This Row],[Member ID]]="", output_table[[#This Row],[Input error count]]&gt;0), "", INDEX(calculations_table[Interest start date - Judgments], MATCH(output_table[[#This Row],[Member ID]], calculations_table[Member ID], 0)))</f>
        <v/>
      </c>
    </row>
    <row r="242" spans="1:11" x14ac:dyDescent="0.2">
      <c r="A242"/>
      <c r="D242" s="58" t="str">
        <f t="shared" si="3"/>
        <v/>
      </c>
      <c r="E242" s="58" t="str">
        <f>IF(OR(output_table[[#This Row],[Member ID]]="", Calc_type&lt;&gt;"Bulk"), "",
IF(ISBLANK(INDEX(data_final_bulk[Global ID], MATCH(output_table[[#This Row],[Member ID]], data_final_bulk[Member ID], 0))), "", INDEX(data_final_bulk[Global ID], MATCH(output_table[[#This Row],[Member ID]], data_final_bulk[Member ID], 0))))</f>
        <v/>
      </c>
      <c r="F242" s="16" t="str">
        <f>IF(output_table[[#This Row],[Member ID]]="", "", INDEX(calculations_table[Effective date], MATCH(output_table[[#This Row],[Member ID]], calculations_table[Member ID], 0)))</f>
        <v/>
      </c>
      <c r="G242" s="58" t="str">
        <f>IF(output_table[[#This Row],[Member ID]]="", "", INDEX(calculations_table[Payment type], MATCH(output_table[[#This Row],[Member ID]], calculations_table[Member ID], 0)))</f>
        <v/>
      </c>
      <c r="H242" s="145" t="str">
        <f>IF(output_table[[#This Row],[Member ID]]="", "", SUMIFS(calculations_table[Payment amount], calculations_table[Member ID], output_table[[#This Row],[Member ID]]))</f>
        <v/>
      </c>
      <c r="I242" s="58" t="str">
        <f>IF(output_table[[#This Row],[Member ID]]="", "",
IF(Calc_type="Bulk", SUMIFS(data_final_bulk[Error count], data_final_bulk[Member ID], output_table[[#This Row],[Member ID]]), Error_count))</f>
        <v/>
      </c>
      <c r="J242" s="145" t="str">
        <f>IF(OR(output_table[[#This Row],[Member ID]]="", output_table[[#This Row],[Input error count]]&gt;0), "", SUMIFS(calculations_table[Total interest due], calculations_table[Member ID], output_table[[#This Row],[Member ID]]))</f>
        <v/>
      </c>
      <c r="K242" s="149" t="str">
        <f>IF(OR(output_table[[#This Row],[Member ID]]="", output_table[[#This Row],[Input error count]]&gt;0), "", INDEX(calculations_table[Interest start date - Judgments], MATCH(output_table[[#This Row],[Member ID]], calculations_table[Member ID], 0)))</f>
        <v/>
      </c>
    </row>
    <row r="243" spans="1:11" x14ac:dyDescent="0.2">
      <c r="A243"/>
      <c r="D243" s="58" t="str">
        <f t="shared" si="3"/>
        <v/>
      </c>
      <c r="E243" s="58" t="str">
        <f>IF(OR(output_table[[#This Row],[Member ID]]="", Calc_type&lt;&gt;"Bulk"), "",
IF(ISBLANK(INDEX(data_final_bulk[Global ID], MATCH(output_table[[#This Row],[Member ID]], data_final_bulk[Member ID], 0))), "", INDEX(data_final_bulk[Global ID], MATCH(output_table[[#This Row],[Member ID]], data_final_bulk[Member ID], 0))))</f>
        <v/>
      </c>
      <c r="F243" s="16" t="str">
        <f>IF(output_table[[#This Row],[Member ID]]="", "", INDEX(calculations_table[Effective date], MATCH(output_table[[#This Row],[Member ID]], calculations_table[Member ID], 0)))</f>
        <v/>
      </c>
      <c r="G243" s="58" t="str">
        <f>IF(output_table[[#This Row],[Member ID]]="", "", INDEX(calculations_table[Payment type], MATCH(output_table[[#This Row],[Member ID]], calculations_table[Member ID], 0)))</f>
        <v/>
      </c>
      <c r="H243" s="145" t="str">
        <f>IF(output_table[[#This Row],[Member ID]]="", "", SUMIFS(calculations_table[Payment amount], calculations_table[Member ID], output_table[[#This Row],[Member ID]]))</f>
        <v/>
      </c>
      <c r="I243" s="58" t="str">
        <f>IF(output_table[[#This Row],[Member ID]]="", "",
IF(Calc_type="Bulk", SUMIFS(data_final_bulk[Error count], data_final_bulk[Member ID], output_table[[#This Row],[Member ID]]), Error_count))</f>
        <v/>
      </c>
      <c r="J243" s="145" t="str">
        <f>IF(OR(output_table[[#This Row],[Member ID]]="", output_table[[#This Row],[Input error count]]&gt;0), "", SUMIFS(calculations_table[Total interest due], calculations_table[Member ID], output_table[[#This Row],[Member ID]]))</f>
        <v/>
      </c>
      <c r="K243" s="149" t="str">
        <f>IF(OR(output_table[[#This Row],[Member ID]]="", output_table[[#This Row],[Input error count]]&gt;0), "", INDEX(calculations_table[Interest start date - Judgments], MATCH(output_table[[#This Row],[Member ID]], calculations_table[Member ID], 0)))</f>
        <v/>
      </c>
    </row>
    <row r="244" spans="1:11" x14ac:dyDescent="0.2">
      <c r="A244"/>
      <c r="D244" s="58" t="str">
        <f t="shared" si="3"/>
        <v/>
      </c>
      <c r="E244" s="58" t="str">
        <f>IF(OR(output_table[[#This Row],[Member ID]]="", Calc_type&lt;&gt;"Bulk"), "",
IF(ISBLANK(INDEX(data_final_bulk[Global ID], MATCH(output_table[[#This Row],[Member ID]], data_final_bulk[Member ID], 0))), "", INDEX(data_final_bulk[Global ID], MATCH(output_table[[#This Row],[Member ID]], data_final_bulk[Member ID], 0))))</f>
        <v/>
      </c>
      <c r="F244" s="16" t="str">
        <f>IF(output_table[[#This Row],[Member ID]]="", "", INDEX(calculations_table[Effective date], MATCH(output_table[[#This Row],[Member ID]], calculations_table[Member ID], 0)))</f>
        <v/>
      </c>
      <c r="G244" s="58" t="str">
        <f>IF(output_table[[#This Row],[Member ID]]="", "", INDEX(calculations_table[Payment type], MATCH(output_table[[#This Row],[Member ID]], calculations_table[Member ID], 0)))</f>
        <v/>
      </c>
      <c r="H244" s="145" t="str">
        <f>IF(output_table[[#This Row],[Member ID]]="", "", SUMIFS(calculations_table[Payment amount], calculations_table[Member ID], output_table[[#This Row],[Member ID]]))</f>
        <v/>
      </c>
      <c r="I244" s="58" t="str">
        <f>IF(output_table[[#This Row],[Member ID]]="", "",
IF(Calc_type="Bulk", SUMIFS(data_final_bulk[Error count], data_final_bulk[Member ID], output_table[[#This Row],[Member ID]]), Error_count))</f>
        <v/>
      </c>
      <c r="J244" s="145" t="str">
        <f>IF(OR(output_table[[#This Row],[Member ID]]="", output_table[[#This Row],[Input error count]]&gt;0), "", SUMIFS(calculations_table[Total interest due], calculations_table[Member ID], output_table[[#This Row],[Member ID]]))</f>
        <v/>
      </c>
      <c r="K244" s="149" t="str">
        <f>IF(OR(output_table[[#This Row],[Member ID]]="", output_table[[#This Row],[Input error count]]&gt;0), "", INDEX(calculations_table[Interest start date - Judgments], MATCH(output_table[[#This Row],[Member ID]], calculations_table[Member ID], 0)))</f>
        <v/>
      </c>
    </row>
    <row r="245" spans="1:11" x14ac:dyDescent="0.2">
      <c r="A245"/>
      <c r="D245" s="58" t="str">
        <f t="shared" si="3"/>
        <v/>
      </c>
      <c r="E245" s="58" t="str">
        <f>IF(OR(output_table[[#This Row],[Member ID]]="", Calc_type&lt;&gt;"Bulk"), "",
IF(ISBLANK(INDEX(data_final_bulk[Global ID], MATCH(output_table[[#This Row],[Member ID]], data_final_bulk[Member ID], 0))), "", INDEX(data_final_bulk[Global ID], MATCH(output_table[[#This Row],[Member ID]], data_final_bulk[Member ID], 0))))</f>
        <v/>
      </c>
      <c r="F245" s="16" t="str">
        <f>IF(output_table[[#This Row],[Member ID]]="", "", INDEX(calculations_table[Effective date], MATCH(output_table[[#This Row],[Member ID]], calculations_table[Member ID], 0)))</f>
        <v/>
      </c>
      <c r="G245" s="58" t="str">
        <f>IF(output_table[[#This Row],[Member ID]]="", "", INDEX(calculations_table[Payment type], MATCH(output_table[[#This Row],[Member ID]], calculations_table[Member ID], 0)))</f>
        <v/>
      </c>
      <c r="H245" s="145" t="str">
        <f>IF(output_table[[#This Row],[Member ID]]="", "", SUMIFS(calculations_table[Payment amount], calculations_table[Member ID], output_table[[#This Row],[Member ID]]))</f>
        <v/>
      </c>
      <c r="I245" s="58" t="str">
        <f>IF(output_table[[#This Row],[Member ID]]="", "",
IF(Calc_type="Bulk", SUMIFS(data_final_bulk[Error count], data_final_bulk[Member ID], output_table[[#This Row],[Member ID]]), Error_count))</f>
        <v/>
      </c>
      <c r="J245" s="145" t="str">
        <f>IF(OR(output_table[[#This Row],[Member ID]]="", output_table[[#This Row],[Input error count]]&gt;0), "", SUMIFS(calculations_table[Total interest due], calculations_table[Member ID], output_table[[#This Row],[Member ID]]))</f>
        <v/>
      </c>
      <c r="K245" s="149" t="str">
        <f>IF(OR(output_table[[#This Row],[Member ID]]="", output_table[[#This Row],[Input error count]]&gt;0), "", INDEX(calculations_table[Interest start date - Judgments], MATCH(output_table[[#This Row],[Member ID]], calculations_table[Member ID], 0)))</f>
        <v/>
      </c>
    </row>
    <row r="246" spans="1:11" x14ac:dyDescent="0.2">
      <c r="A246"/>
      <c r="D246" s="58" t="str">
        <f t="shared" si="3"/>
        <v/>
      </c>
      <c r="E246" s="58" t="str">
        <f>IF(OR(output_table[[#This Row],[Member ID]]="", Calc_type&lt;&gt;"Bulk"), "",
IF(ISBLANK(INDEX(data_final_bulk[Global ID], MATCH(output_table[[#This Row],[Member ID]], data_final_bulk[Member ID], 0))), "", INDEX(data_final_bulk[Global ID], MATCH(output_table[[#This Row],[Member ID]], data_final_bulk[Member ID], 0))))</f>
        <v/>
      </c>
      <c r="F246" s="16" t="str">
        <f>IF(output_table[[#This Row],[Member ID]]="", "", INDEX(calculations_table[Effective date], MATCH(output_table[[#This Row],[Member ID]], calculations_table[Member ID], 0)))</f>
        <v/>
      </c>
      <c r="G246" s="58" t="str">
        <f>IF(output_table[[#This Row],[Member ID]]="", "", INDEX(calculations_table[Payment type], MATCH(output_table[[#This Row],[Member ID]], calculations_table[Member ID], 0)))</f>
        <v/>
      </c>
      <c r="H246" s="145" t="str">
        <f>IF(output_table[[#This Row],[Member ID]]="", "", SUMIFS(calculations_table[Payment amount], calculations_table[Member ID], output_table[[#This Row],[Member ID]]))</f>
        <v/>
      </c>
      <c r="I246" s="58" t="str">
        <f>IF(output_table[[#This Row],[Member ID]]="", "",
IF(Calc_type="Bulk", SUMIFS(data_final_bulk[Error count], data_final_bulk[Member ID], output_table[[#This Row],[Member ID]]), Error_count))</f>
        <v/>
      </c>
      <c r="J246" s="145" t="str">
        <f>IF(OR(output_table[[#This Row],[Member ID]]="", output_table[[#This Row],[Input error count]]&gt;0), "", SUMIFS(calculations_table[Total interest due], calculations_table[Member ID], output_table[[#This Row],[Member ID]]))</f>
        <v/>
      </c>
      <c r="K246" s="149" t="str">
        <f>IF(OR(output_table[[#This Row],[Member ID]]="", output_table[[#This Row],[Input error count]]&gt;0), "", INDEX(calculations_table[Interest start date - Judgments], MATCH(output_table[[#This Row],[Member ID]], calculations_table[Member ID], 0)))</f>
        <v/>
      </c>
    </row>
    <row r="247" spans="1:11" x14ac:dyDescent="0.2">
      <c r="A247"/>
      <c r="D247" s="58" t="str">
        <f t="shared" si="3"/>
        <v/>
      </c>
      <c r="E247" s="58" t="str">
        <f>IF(OR(output_table[[#This Row],[Member ID]]="", Calc_type&lt;&gt;"Bulk"), "",
IF(ISBLANK(INDEX(data_final_bulk[Global ID], MATCH(output_table[[#This Row],[Member ID]], data_final_bulk[Member ID], 0))), "", INDEX(data_final_bulk[Global ID], MATCH(output_table[[#This Row],[Member ID]], data_final_bulk[Member ID], 0))))</f>
        <v/>
      </c>
      <c r="F247" s="16" t="str">
        <f>IF(output_table[[#This Row],[Member ID]]="", "", INDEX(calculations_table[Effective date], MATCH(output_table[[#This Row],[Member ID]], calculations_table[Member ID], 0)))</f>
        <v/>
      </c>
      <c r="G247" s="58" t="str">
        <f>IF(output_table[[#This Row],[Member ID]]="", "", INDEX(calculations_table[Payment type], MATCH(output_table[[#This Row],[Member ID]], calculations_table[Member ID], 0)))</f>
        <v/>
      </c>
      <c r="H247" s="145" t="str">
        <f>IF(output_table[[#This Row],[Member ID]]="", "", SUMIFS(calculations_table[Payment amount], calculations_table[Member ID], output_table[[#This Row],[Member ID]]))</f>
        <v/>
      </c>
      <c r="I247" s="58" t="str">
        <f>IF(output_table[[#This Row],[Member ID]]="", "",
IF(Calc_type="Bulk", SUMIFS(data_final_bulk[Error count], data_final_bulk[Member ID], output_table[[#This Row],[Member ID]]), Error_count))</f>
        <v/>
      </c>
      <c r="J247" s="145" t="str">
        <f>IF(OR(output_table[[#This Row],[Member ID]]="", output_table[[#This Row],[Input error count]]&gt;0), "", SUMIFS(calculations_table[Total interest due], calculations_table[Member ID], output_table[[#This Row],[Member ID]]))</f>
        <v/>
      </c>
      <c r="K247" s="149" t="str">
        <f>IF(OR(output_table[[#This Row],[Member ID]]="", output_table[[#This Row],[Input error count]]&gt;0), "", INDEX(calculations_table[Interest start date - Judgments], MATCH(output_table[[#This Row],[Member ID]], calculations_table[Member ID], 0)))</f>
        <v/>
      </c>
    </row>
    <row r="248" spans="1:11" x14ac:dyDescent="0.2">
      <c r="A248"/>
      <c r="D248" s="58" t="str">
        <f t="shared" si="3"/>
        <v/>
      </c>
      <c r="E248" s="58" t="str">
        <f>IF(OR(output_table[[#This Row],[Member ID]]="", Calc_type&lt;&gt;"Bulk"), "",
IF(ISBLANK(INDEX(data_final_bulk[Global ID], MATCH(output_table[[#This Row],[Member ID]], data_final_bulk[Member ID], 0))), "", INDEX(data_final_bulk[Global ID], MATCH(output_table[[#This Row],[Member ID]], data_final_bulk[Member ID], 0))))</f>
        <v/>
      </c>
      <c r="F248" s="16" t="str">
        <f>IF(output_table[[#This Row],[Member ID]]="", "", INDEX(calculations_table[Effective date], MATCH(output_table[[#This Row],[Member ID]], calculations_table[Member ID], 0)))</f>
        <v/>
      </c>
      <c r="G248" s="58" t="str">
        <f>IF(output_table[[#This Row],[Member ID]]="", "", INDEX(calculations_table[Payment type], MATCH(output_table[[#This Row],[Member ID]], calculations_table[Member ID], 0)))</f>
        <v/>
      </c>
      <c r="H248" s="145" t="str">
        <f>IF(output_table[[#This Row],[Member ID]]="", "", SUMIFS(calculations_table[Payment amount], calculations_table[Member ID], output_table[[#This Row],[Member ID]]))</f>
        <v/>
      </c>
      <c r="I248" s="58" t="str">
        <f>IF(output_table[[#This Row],[Member ID]]="", "",
IF(Calc_type="Bulk", SUMIFS(data_final_bulk[Error count], data_final_bulk[Member ID], output_table[[#This Row],[Member ID]]), Error_count))</f>
        <v/>
      </c>
      <c r="J248" s="145" t="str">
        <f>IF(OR(output_table[[#This Row],[Member ID]]="", output_table[[#This Row],[Input error count]]&gt;0), "", SUMIFS(calculations_table[Total interest due], calculations_table[Member ID], output_table[[#This Row],[Member ID]]))</f>
        <v/>
      </c>
      <c r="K248" s="149" t="str">
        <f>IF(OR(output_table[[#This Row],[Member ID]]="", output_table[[#This Row],[Input error count]]&gt;0), "", INDEX(calculations_table[Interest start date - Judgments], MATCH(output_table[[#This Row],[Member ID]], calculations_table[Member ID], 0)))</f>
        <v/>
      </c>
    </row>
    <row r="249" spans="1:11" x14ac:dyDescent="0.2">
      <c r="A249"/>
      <c r="D249" s="58" t="str">
        <f t="shared" si="3"/>
        <v/>
      </c>
      <c r="E249" s="58" t="str">
        <f>IF(OR(output_table[[#This Row],[Member ID]]="", Calc_type&lt;&gt;"Bulk"), "",
IF(ISBLANK(INDEX(data_final_bulk[Global ID], MATCH(output_table[[#This Row],[Member ID]], data_final_bulk[Member ID], 0))), "", INDEX(data_final_bulk[Global ID], MATCH(output_table[[#This Row],[Member ID]], data_final_bulk[Member ID], 0))))</f>
        <v/>
      </c>
      <c r="F249" s="16" t="str">
        <f>IF(output_table[[#This Row],[Member ID]]="", "", INDEX(calculations_table[Effective date], MATCH(output_table[[#This Row],[Member ID]], calculations_table[Member ID], 0)))</f>
        <v/>
      </c>
      <c r="G249" s="58" t="str">
        <f>IF(output_table[[#This Row],[Member ID]]="", "", INDEX(calculations_table[Payment type], MATCH(output_table[[#This Row],[Member ID]], calculations_table[Member ID], 0)))</f>
        <v/>
      </c>
      <c r="H249" s="145" t="str">
        <f>IF(output_table[[#This Row],[Member ID]]="", "", SUMIFS(calculations_table[Payment amount], calculations_table[Member ID], output_table[[#This Row],[Member ID]]))</f>
        <v/>
      </c>
      <c r="I249" s="58" t="str">
        <f>IF(output_table[[#This Row],[Member ID]]="", "",
IF(Calc_type="Bulk", SUMIFS(data_final_bulk[Error count], data_final_bulk[Member ID], output_table[[#This Row],[Member ID]]), Error_count))</f>
        <v/>
      </c>
      <c r="J249" s="145" t="str">
        <f>IF(OR(output_table[[#This Row],[Member ID]]="", output_table[[#This Row],[Input error count]]&gt;0), "", SUMIFS(calculations_table[Total interest due], calculations_table[Member ID], output_table[[#This Row],[Member ID]]))</f>
        <v/>
      </c>
      <c r="K249" s="149" t="str">
        <f>IF(OR(output_table[[#This Row],[Member ID]]="", output_table[[#This Row],[Input error count]]&gt;0), "", INDEX(calculations_table[Interest start date - Judgments], MATCH(output_table[[#This Row],[Member ID]], calculations_table[Member ID], 0)))</f>
        <v/>
      </c>
    </row>
    <row r="250" spans="1:11" x14ac:dyDescent="0.2">
      <c r="A250"/>
      <c r="D250" s="58" t="str">
        <f t="shared" si="3"/>
        <v/>
      </c>
      <c r="E250" s="58" t="str">
        <f>IF(OR(output_table[[#This Row],[Member ID]]="", Calc_type&lt;&gt;"Bulk"), "",
IF(ISBLANK(INDEX(data_final_bulk[Global ID], MATCH(output_table[[#This Row],[Member ID]], data_final_bulk[Member ID], 0))), "", INDEX(data_final_bulk[Global ID], MATCH(output_table[[#This Row],[Member ID]], data_final_bulk[Member ID], 0))))</f>
        <v/>
      </c>
      <c r="F250" s="16" t="str">
        <f>IF(output_table[[#This Row],[Member ID]]="", "", INDEX(calculations_table[Effective date], MATCH(output_table[[#This Row],[Member ID]], calculations_table[Member ID], 0)))</f>
        <v/>
      </c>
      <c r="G250" s="58" t="str">
        <f>IF(output_table[[#This Row],[Member ID]]="", "", INDEX(calculations_table[Payment type], MATCH(output_table[[#This Row],[Member ID]], calculations_table[Member ID], 0)))</f>
        <v/>
      </c>
      <c r="H250" s="145" t="str">
        <f>IF(output_table[[#This Row],[Member ID]]="", "", SUMIFS(calculations_table[Payment amount], calculations_table[Member ID], output_table[[#This Row],[Member ID]]))</f>
        <v/>
      </c>
      <c r="I250" s="58" t="str">
        <f>IF(output_table[[#This Row],[Member ID]]="", "",
IF(Calc_type="Bulk", SUMIFS(data_final_bulk[Error count], data_final_bulk[Member ID], output_table[[#This Row],[Member ID]]), Error_count))</f>
        <v/>
      </c>
      <c r="J250" s="145" t="str">
        <f>IF(OR(output_table[[#This Row],[Member ID]]="", output_table[[#This Row],[Input error count]]&gt;0), "", SUMIFS(calculations_table[Total interest due], calculations_table[Member ID], output_table[[#This Row],[Member ID]]))</f>
        <v/>
      </c>
      <c r="K250" s="149" t="str">
        <f>IF(OR(output_table[[#This Row],[Member ID]]="", output_table[[#This Row],[Input error count]]&gt;0), "", INDEX(calculations_table[Interest start date - Judgments], MATCH(output_table[[#This Row],[Member ID]], calculations_table[Member ID], 0)))</f>
        <v/>
      </c>
    </row>
    <row r="251" spans="1:11" x14ac:dyDescent="0.2">
      <c r="A251"/>
      <c r="D251" s="58" t="str">
        <f t="shared" si="3"/>
        <v/>
      </c>
      <c r="E251" s="58" t="str">
        <f>IF(OR(output_table[[#This Row],[Member ID]]="", Calc_type&lt;&gt;"Bulk"), "",
IF(ISBLANK(INDEX(data_final_bulk[Global ID], MATCH(output_table[[#This Row],[Member ID]], data_final_bulk[Member ID], 0))), "", INDEX(data_final_bulk[Global ID], MATCH(output_table[[#This Row],[Member ID]], data_final_bulk[Member ID], 0))))</f>
        <v/>
      </c>
      <c r="F251" s="16" t="str">
        <f>IF(output_table[[#This Row],[Member ID]]="", "", INDEX(calculations_table[Effective date], MATCH(output_table[[#This Row],[Member ID]], calculations_table[Member ID], 0)))</f>
        <v/>
      </c>
      <c r="G251" s="58" t="str">
        <f>IF(output_table[[#This Row],[Member ID]]="", "", INDEX(calculations_table[Payment type], MATCH(output_table[[#This Row],[Member ID]], calculations_table[Member ID], 0)))</f>
        <v/>
      </c>
      <c r="H251" s="145" t="str">
        <f>IF(output_table[[#This Row],[Member ID]]="", "", SUMIFS(calculations_table[Payment amount], calculations_table[Member ID], output_table[[#This Row],[Member ID]]))</f>
        <v/>
      </c>
      <c r="I251" s="58" t="str">
        <f>IF(output_table[[#This Row],[Member ID]]="", "",
IF(Calc_type="Bulk", SUMIFS(data_final_bulk[Error count], data_final_bulk[Member ID], output_table[[#This Row],[Member ID]]), Error_count))</f>
        <v/>
      </c>
      <c r="J251" s="145" t="str">
        <f>IF(OR(output_table[[#This Row],[Member ID]]="", output_table[[#This Row],[Input error count]]&gt;0), "", SUMIFS(calculations_table[Total interest due], calculations_table[Member ID], output_table[[#This Row],[Member ID]]))</f>
        <v/>
      </c>
      <c r="K251" s="149" t="str">
        <f>IF(OR(output_table[[#This Row],[Member ID]]="", output_table[[#This Row],[Input error count]]&gt;0), "", INDEX(calculations_table[Interest start date - Judgments], MATCH(output_table[[#This Row],[Member ID]], calculations_table[Member ID], 0)))</f>
        <v/>
      </c>
    </row>
    <row r="252" spans="1:11" x14ac:dyDescent="0.2">
      <c r="A252"/>
      <c r="D252" s="58" t="str">
        <f t="shared" si="3"/>
        <v/>
      </c>
      <c r="E252" s="58" t="str">
        <f>IF(OR(output_table[[#This Row],[Member ID]]="", Calc_type&lt;&gt;"Bulk"), "",
IF(ISBLANK(INDEX(data_final_bulk[Global ID], MATCH(output_table[[#This Row],[Member ID]], data_final_bulk[Member ID], 0))), "", INDEX(data_final_bulk[Global ID], MATCH(output_table[[#This Row],[Member ID]], data_final_bulk[Member ID], 0))))</f>
        <v/>
      </c>
      <c r="F252" s="16" t="str">
        <f>IF(output_table[[#This Row],[Member ID]]="", "", INDEX(calculations_table[Effective date], MATCH(output_table[[#This Row],[Member ID]], calculations_table[Member ID], 0)))</f>
        <v/>
      </c>
      <c r="G252" s="58" t="str">
        <f>IF(output_table[[#This Row],[Member ID]]="", "", INDEX(calculations_table[Payment type], MATCH(output_table[[#This Row],[Member ID]], calculations_table[Member ID], 0)))</f>
        <v/>
      </c>
      <c r="H252" s="145" t="str">
        <f>IF(output_table[[#This Row],[Member ID]]="", "", SUMIFS(calculations_table[Payment amount], calculations_table[Member ID], output_table[[#This Row],[Member ID]]))</f>
        <v/>
      </c>
      <c r="I252" s="58" t="str">
        <f>IF(output_table[[#This Row],[Member ID]]="", "",
IF(Calc_type="Bulk", SUMIFS(data_final_bulk[Error count], data_final_bulk[Member ID], output_table[[#This Row],[Member ID]]), Error_count))</f>
        <v/>
      </c>
      <c r="J252" s="145" t="str">
        <f>IF(OR(output_table[[#This Row],[Member ID]]="", output_table[[#This Row],[Input error count]]&gt;0), "", SUMIFS(calculations_table[Total interest due], calculations_table[Member ID], output_table[[#This Row],[Member ID]]))</f>
        <v/>
      </c>
      <c r="K252" s="149" t="str">
        <f>IF(OR(output_table[[#This Row],[Member ID]]="", output_table[[#This Row],[Input error count]]&gt;0), "", INDEX(calculations_table[Interest start date - Judgments], MATCH(output_table[[#This Row],[Member ID]], calculations_table[Member ID], 0)))</f>
        <v/>
      </c>
    </row>
    <row r="253" spans="1:11" x14ac:dyDescent="0.2">
      <c r="A253"/>
      <c r="D253" s="58" t="str">
        <f t="shared" si="3"/>
        <v/>
      </c>
      <c r="E253" s="58" t="str">
        <f>IF(OR(output_table[[#This Row],[Member ID]]="", Calc_type&lt;&gt;"Bulk"), "",
IF(ISBLANK(INDEX(data_final_bulk[Global ID], MATCH(output_table[[#This Row],[Member ID]], data_final_bulk[Member ID], 0))), "", INDEX(data_final_bulk[Global ID], MATCH(output_table[[#This Row],[Member ID]], data_final_bulk[Member ID], 0))))</f>
        <v/>
      </c>
      <c r="F253" s="16" t="str">
        <f>IF(output_table[[#This Row],[Member ID]]="", "", INDEX(calculations_table[Effective date], MATCH(output_table[[#This Row],[Member ID]], calculations_table[Member ID], 0)))</f>
        <v/>
      </c>
      <c r="G253" s="58" t="str">
        <f>IF(output_table[[#This Row],[Member ID]]="", "", INDEX(calculations_table[Payment type], MATCH(output_table[[#This Row],[Member ID]], calculations_table[Member ID], 0)))</f>
        <v/>
      </c>
      <c r="H253" s="145" t="str">
        <f>IF(output_table[[#This Row],[Member ID]]="", "", SUMIFS(calculations_table[Payment amount], calculations_table[Member ID], output_table[[#This Row],[Member ID]]))</f>
        <v/>
      </c>
      <c r="I253" s="58" t="str">
        <f>IF(output_table[[#This Row],[Member ID]]="", "",
IF(Calc_type="Bulk", SUMIFS(data_final_bulk[Error count], data_final_bulk[Member ID], output_table[[#This Row],[Member ID]]), Error_count))</f>
        <v/>
      </c>
      <c r="J253" s="145" t="str">
        <f>IF(OR(output_table[[#This Row],[Member ID]]="", output_table[[#This Row],[Input error count]]&gt;0), "", SUMIFS(calculations_table[Total interest due], calculations_table[Member ID], output_table[[#This Row],[Member ID]]))</f>
        <v/>
      </c>
      <c r="K253" s="149" t="str">
        <f>IF(OR(output_table[[#This Row],[Member ID]]="", output_table[[#This Row],[Input error count]]&gt;0), "", INDEX(calculations_table[Interest start date - Judgments], MATCH(output_table[[#This Row],[Member ID]], calculations_table[Member ID], 0)))</f>
        <v/>
      </c>
    </row>
    <row r="254" spans="1:11" x14ac:dyDescent="0.2">
      <c r="A254"/>
      <c r="D254" s="58" t="str">
        <f t="shared" si="3"/>
        <v/>
      </c>
      <c r="E254" s="58" t="str">
        <f>IF(OR(output_table[[#This Row],[Member ID]]="", Calc_type&lt;&gt;"Bulk"), "",
IF(ISBLANK(INDEX(data_final_bulk[Global ID], MATCH(output_table[[#This Row],[Member ID]], data_final_bulk[Member ID], 0))), "", INDEX(data_final_bulk[Global ID], MATCH(output_table[[#This Row],[Member ID]], data_final_bulk[Member ID], 0))))</f>
        <v/>
      </c>
      <c r="F254" s="16" t="str">
        <f>IF(output_table[[#This Row],[Member ID]]="", "", INDEX(calculations_table[Effective date], MATCH(output_table[[#This Row],[Member ID]], calculations_table[Member ID], 0)))</f>
        <v/>
      </c>
      <c r="G254" s="58" t="str">
        <f>IF(output_table[[#This Row],[Member ID]]="", "", INDEX(calculations_table[Payment type], MATCH(output_table[[#This Row],[Member ID]], calculations_table[Member ID], 0)))</f>
        <v/>
      </c>
      <c r="H254" s="145" t="str">
        <f>IF(output_table[[#This Row],[Member ID]]="", "", SUMIFS(calculations_table[Payment amount], calculations_table[Member ID], output_table[[#This Row],[Member ID]]))</f>
        <v/>
      </c>
      <c r="I254" s="58" t="str">
        <f>IF(output_table[[#This Row],[Member ID]]="", "",
IF(Calc_type="Bulk", SUMIFS(data_final_bulk[Error count], data_final_bulk[Member ID], output_table[[#This Row],[Member ID]]), Error_count))</f>
        <v/>
      </c>
      <c r="J254" s="145" t="str">
        <f>IF(OR(output_table[[#This Row],[Member ID]]="", output_table[[#This Row],[Input error count]]&gt;0), "", SUMIFS(calculations_table[Total interest due], calculations_table[Member ID], output_table[[#This Row],[Member ID]]))</f>
        <v/>
      </c>
      <c r="K254" s="149" t="str">
        <f>IF(OR(output_table[[#This Row],[Member ID]]="", output_table[[#This Row],[Input error count]]&gt;0), "", INDEX(calculations_table[Interest start date - Judgments], MATCH(output_table[[#This Row],[Member ID]], calculations_table[Member ID], 0)))</f>
        <v/>
      </c>
    </row>
    <row r="255" spans="1:11" x14ac:dyDescent="0.2">
      <c r="A255"/>
      <c r="D255" s="58" t="str">
        <f t="shared" si="3"/>
        <v/>
      </c>
      <c r="E255" s="58" t="str">
        <f>IF(OR(output_table[[#This Row],[Member ID]]="", Calc_type&lt;&gt;"Bulk"), "",
IF(ISBLANK(INDEX(data_final_bulk[Global ID], MATCH(output_table[[#This Row],[Member ID]], data_final_bulk[Member ID], 0))), "", INDEX(data_final_bulk[Global ID], MATCH(output_table[[#This Row],[Member ID]], data_final_bulk[Member ID], 0))))</f>
        <v/>
      </c>
      <c r="F255" s="16" t="str">
        <f>IF(output_table[[#This Row],[Member ID]]="", "", INDEX(calculations_table[Effective date], MATCH(output_table[[#This Row],[Member ID]], calculations_table[Member ID], 0)))</f>
        <v/>
      </c>
      <c r="G255" s="58" t="str">
        <f>IF(output_table[[#This Row],[Member ID]]="", "", INDEX(calculations_table[Payment type], MATCH(output_table[[#This Row],[Member ID]], calculations_table[Member ID], 0)))</f>
        <v/>
      </c>
      <c r="H255" s="145" t="str">
        <f>IF(output_table[[#This Row],[Member ID]]="", "", SUMIFS(calculations_table[Payment amount], calculations_table[Member ID], output_table[[#This Row],[Member ID]]))</f>
        <v/>
      </c>
      <c r="I255" s="58" t="str">
        <f>IF(output_table[[#This Row],[Member ID]]="", "",
IF(Calc_type="Bulk", SUMIFS(data_final_bulk[Error count], data_final_bulk[Member ID], output_table[[#This Row],[Member ID]]), Error_count))</f>
        <v/>
      </c>
      <c r="J255" s="145" t="str">
        <f>IF(OR(output_table[[#This Row],[Member ID]]="", output_table[[#This Row],[Input error count]]&gt;0), "", SUMIFS(calculations_table[Total interest due], calculations_table[Member ID], output_table[[#This Row],[Member ID]]))</f>
        <v/>
      </c>
      <c r="K255" s="149" t="str">
        <f>IF(OR(output_table[[#This Row],[Member ID]]="", output_table[[#This Row],[Input error count]]&gt;0), "", INDEX(calculations_table[Interest start date - Judgments], MATCH(output_table[[#This Row],[Member ID]], calculations_table[Member ID], 0)))</f>
        <v/>
      </c>
    </row>
    <row r="256" spans="1:11" x14ac:dyDescent="0.2">
      <c r="A256"/>
      <c r="D256" s="58" t="str">
        <f t="shared" si="3"/>
        <v/>
      </c>
      <c r="E256" s="58" t="str">
        <f>IF(OR(output_table[[#This Row],[Member ID]]="", Calc_type&lt;&gt;"Bulk"), "",
IF(ISBLANK(INDEX(data_final_bulk[Global ID], MATCH(output_table[[#This Row],[Member ID]], data_final_bulk[Member ID], 0))), "", INDEX(data_final_bulk[Global ID], MATCH(output_table[[#This Row],[Member ID]], data_final_bulk[Member ID], 0))))</f>
        <v/>
      </c>
      <c r="F256" s="16" t="str">
        <f>IF(output_table[[#This Row],[Member ID]]="", "", INDEX(calculations_table[Effective date], MATCH(output_table[[#This Row],[Member ID]], calculations_table[Member ID], 0)))</f>
        <v/>
      </c>
      <c r="G256" s="58" t="str">
        <f>IF(output_table[[#This Row],[Member ID]]="", "", INDEX(calculations_table[Payment type], MATCH(output_table[[#This Row],[Member ID]], calculations_table[Member ID], 0)))</f>
        <v/>
      </c>
      <c r="H256" s="145" t="str">
        <f>IF(output_table[[#This Row],[Member ID]]="", "", SUMIFS(calculations_table[Payment amount], calculations_table[Member ID], output_table[[#This Row],[Member ID]]))</f>
        <v/>
      </c>
      <c r="I256" s="58" t="str">
        <f>IF(output_table[[#This Row],[Member ID]]="", "",
IF(Calc_type="Bulk", SUMIFS(data_final_bulk[Error count], data_final_bulk[Member ID], output_table[[#This Row],[Member ID]]), Error_count))</f>
        <v/>
      </c>
      <c r="J256" s="145" t="str">
        <f>IF(OR(output_table[[#This Row],[Member ID]]="", output_table[[#This Row],[Input error count]]&gt;0), "", SUMIFS(calculations_table[Total interest due], calculations_table[Member ID], output_table[[#This Row],[Member ID]]))</f>
        <v/>
      </c>
      <c r="K256" s="149" t="str">
        <f>IF(OR(output_table[[#This Row],[Member ID]]="", output_table[[#This Row],[Input error count]]&gt;0), "", INDEX(calculations_table[Interest start date - Judgments], MATCH(output_table[[#This Row],[Member ID]], calculations_table[Member ID], 0)))</f>
        <v/>
      </c>
    </row>
    <row r="257" spans="1:11" x14ac:dyDescent="0.2">
      <c r="A257"/>
      <c r="D257" s="58" t="str">
        <f t="shared" si="3"/>
        <v/>
      </c>
      <c r="E257" s="58" t="str">
        <f>IF(OR(output_table[[#This Row],[Member ID]]="", Calc_type&lt;&gt;"Bulk"), "",
IF(ISBLANK(INDEX(data_final_bulk[Global ID], MATCH(output_table[[#This Row],[Member ID]], data_final_bulk[Member ID], 0))), "", INDEX(data_final_bulk[Global ID], MATCH(output_table[[#This Row],[Member ID]], data_final_bulk[Member ID], 0))))</f>
        <v/>
      </c>
      <c r="F257" s="16" t="str">
        <f>IF(output_table[[#This Row],[Member ID]]="", "", INDEX(calculations_table[Effective date], MATCH(output_table[[#This Row],[Member ID]], calculations_table[Member ID], 0)))</f>
        <v/>
      </c>
      <c r="G257" s="58" t="str">
        <f>IF(output_table[[#This Row],[Member ID]]="", "", INDEX(calculations_table[Payment type], MATCH(output_table[[#This Row],[Member ID]], calculations_table[Member ID], 0)))</f>
        <v/>
      </c>
      <c r="H257" s="145" t="str">
        <f>IF(output_table[[#This Row],[Member ID]]="", "", SUMIFS(calculations_table[Payment amount], calculations_table[Member ID], output_table[[#This Row],[Member ID]]))</f>
        <v/>
      </c>
      <c r="I257" s="58" t="str">
        <f>IF(output_table[[#This Row],[Member ID]]="", "",
IF(Calc_type="Bulk", SUMIFS(data_final_bulk[Error count], data_final_bulk[Member ID], output_table[[#This Row],[Member ID]]), Error_count))</f>
        <v/>
      </c>
      <c r="J257" s="145" t="str">
        <f>IF(OR(output_table[[#This Row],[Member ID]]="", output_table[[#This Row],[Input error count]]&gt;0), "", SUMIFS(calculations_table[Total interest due], calculations_table[Member ID], output_table[[#This Row],[Member ID]]))</f>
        <v/>
      </c>
      <c r="K257" s="149" t="str">
        <f>IF(OR(output_table[[#This Row],[Member ID]]="", output_table[[#This Row],[Input error count]]&gt;0), "", INDEX(calculations_table[Interest start date - Judgments], MATCH(output_table[[#This Row],[Member ID]], calculations_table[Member ID], 0)))</f>
        <v/>
      </c>
    </row>
    <row r="258" spans="1:11" x14ac:dyDescent="0.2">
      <c r="A258"/>
      <c r="D258" s="58" t="str">
        <f t="shared" si="3"/>
        <v/>
      </c>
      <c r="E258" s="58" t="str">
        <f>IF(OR(output_table[[#This Row],[Member ID]]="", Calc_type&lt;&gt;"Bulk"), "",
IF(ISBLANK(INDEX(data_final_bulk[Global ID], MATCH(output_table[[#This Row],[Member ID]], data_final_bulk[Member ID], 0))), "", INDEX(data_final_bulk[Global ID], MATCH(output_table[[#This Row],[Member ID]], data_final_bulk[Member ID], 0))))</f>
        <v/>
      </c>
      <c r="F258" s="16" t="str">
        <f>IF(output_table[[#This Row],[Member ID]]="", "", INDEX(calculations_table[Effective date], MATCH(output_table[[#This Row],[Member ID]], calculations_table[Member ID], 0)))</f>
        <v/>
      </c>
      <c r="G258" s="58" t="str">
        <f>IF(output_table[[#This Row],[Member ID]]="", "", INDEX(calculations_table[Payment type], MATCH(output_table[[#This Row],[Member ID]], calculations_table[Member ID], 0)))</f>
        <v/>
      </c>
      <c r="H258" s="145" t="str">
        <f>IF(output_table[[#This Row],[Member ID]]="", "", SUMIFS(calculations_table[Payment amount], calculations_table[Member ID], output_table[[#This Row],[Member ID]]))</f>
        <v/>
      </c>
      <c r="I258" s="58" t="str">
        <f>IF(output_table[[#This Row],[Member ID]]="", "",
IF(Calc_type="Bulk", SUMIFS(data_final_bulk[Error count], data_final_bulk[Member ID], output_table[[#This Row],[Member ID]]), Error_count))</f>
        <v/>
      </c>
      <c r="J258" s="145" t="str">
        <f>IF(OR(output_table[[#This Row],[Member ID]]="", output_table[[#This Row],[Input error count]]&gt;0), "", SUMIFS(calculations_table[Total interest due], calculations_table[Member ID], output_table[[#This Row],[Member ID]]))</f>
        <v/>
      </c>
      <c r="K258" s="149" t="str">
        <f>IF(OR(output_table[[#This Row],[Member ID]]="", output_table[[#This Row],[Input error count]]&gt;0), "", INDEX(calculations_table[Interest start date - Judgments], MATCH(output_table[[#This Row],[Member ID]], calculations_table[Member ID], 0)))</f>
        <v/>
      </c>
    </row>
    <row r="259" spans="1:11" x14ac:dyDescent="0.2">
      <c r="A259"/>
      <c r="D259" s="58" t="str">
        <f t="shared" si="3"/>
        <v/>
      </c>
      <c r="E259" s="58" t="str">
        <f>IF(OR(output_table[[#This Row],[Member ID]]="", Calc_type&lt;&gt;"Bulk"), "",
IF(ISBLANK(INDEX(data_final_bulk[Global ID], MATCH(output_table[[#This Row],[Member ID]], data_final_bulk[Member ID], 0))), "", INDEX(data_final_bulk[Global ID], MATCH(output_table[[#This Row],[Member ID]], data_final_bulk[Member ID], 0))))</f>
        <v/>
      </c>
      <c r="F259" s="16" t="str">
        <f>IF(output_table[[#This Row],[Member ID]]="", "", INDEX(calculations_table[Effective date], MATCH(output_table[[#This Row],[Member ID]], calculations_table[Member ID], 0)))</f>
        <v/>
      </c>
      <c r="G259" s="58" t="str">
        <f>IF(output_table[[#This Row],[Member ID]]="", "", INDEX(calculations_table[Payment type], MATCH(output_table[[#This Row],[Member ID]], calculations_table[Member ID], 0)))</f>
        <v/>
      </c>
      <c r="H259" s="145" t="str">
        <f>IF(output_table[[#This Row],[Member ID]]="", "", SUMIFS(calculations_table[Payment amount], calculations_table[Member ID], output_table[[#This Row],[Member ID]]))</f>
        <v/>
      </c>
      <c r="I259" s="58" t="str">
        <f>IF(output_table[[#This Row],[Member ID]]="", "",
IF(Calc_type="Bulk", SUMIFS(data_final_bulk[Error count], data_final_bulk[Member ID], output_table[[#This Row],[Member ID]]), Error_count))</f>
        <v/>
      </c>
      <c r="J259" s="145" t="str">
        <f>IF(OR(output_table[[#This Row],[Member ID]]="", output_table[[#This Row],[Input error count]]&gt;0), "", SUMIFS(calculations_table[Total interest due], calculations_table[Member ID], output_table[[#This Row],[Member ID]]))</f>
        <v/>
      </c>
      <c r="K259" s="149" t="str">
        <f>IF(OR(output_table[[#This Row],[Member ID]]="", output_table[[#This Row],[Input error count]]&gt;0), "", INDEX(calculations_table[Interest start date - Judgments], MATCH(output_table[[#This Row],[Member ID]], calculations_table[Member ID], 0)))</f>
        <v/>
      </c>
    </row>
    <row r="260" spans="1:11" x14ac:dyDescent="0.2">
      <c r="A260"/>
      <c r="D260" s="58" t="str">
        <f t="shared" si="3"/>
        <v/>
      </c>
      <c r="E260" s="58" t="str">
        <f>IF(OR(output_table[[#This Row],[Member ID]]="", Calc_type&lt;&gt;"Bulk"), "",
IF(ISBLANK(INDEX(data_final_bulk[Global ID], MATCH(output_table[[#This Row],[Member ID]], data_final_bulk[Member ID], 0))), "", INDEX(data_final_bulk[Global ID], MATCH(output_table[[#This Row],[Member ID]], data_final_bulk[Member ID], 0))))</f>
        <v/>
      </c>
      <c r="F260" s="16" t="str">
        <f>IF(output_table[[#This Row],[Member ID]]="", "", INDEX(calculations_table[Effective date], MATCH(output_table[[#This Row],[Member ID]], calculations_table[Member ID], 0)))</f>
        <v/>
      </c>
      <c r="G260" s="58" t="str">
        <f>IF(output_table[[#This Row],[Member ID]]="", "", INDEX(calculations_table[Payment type], MATCH(output_table[[#This Row],[Member ID]], calculations_table[Member ID], 0)))</f>
        <v/>
      </c>
      <c r="H260" s="145" t="str">
        <f>IF(output_table[[#This Row],[Member ID]]="", "", SUMIFS(calculations_table[Payment amount], calculations_table[Member ID], output_table[[#This Row],[Member ID]]))</f>
        <v/>
      </c>
      <c r="I260" s="58" t="str">
        <f>IF(output_table[[#This Row],[Member ID]]="", "",
IF(Calc_type="Bulk", SUMIFS(data_final_bulk[Error count], data_final_bulk[Member ID], output_table[[#This Row],[Member ID]]), Error_count))</f>
        <v/>
      </c>
      <c r="J260" s="145" t="str">
        <f>IF(OR(output_table[[#This Row],[Member ID]]="", output_table[[#This Row],[Input error count]]&gt;0), "", SUMIFS(calculations_table[Total interest due], calculations_table[Member ID], output_table[[#This Row],[Member ID]]))</f>
        <v/>
      </c>
      <c r="K260" s="149" t="str">
        <f>IF(OR(output_table[[#This Row],[Member ID]]="", output_table[[#This Row],[Input error count]]&gt;0), "", INDEX(calculations_table[Interest start date - Judgments], MATCH(output_table[[#This Row],[Member ID]], calculations_table[Member ID], 0)))</f>
        <v/>
      </c>
    </row>
    <row r="261" spans="1:11" x14ac:dyDescent="0.2">
      <c r="A261"/>
      <c r="D261" s="58" t="str">
        <f t="shared" si="3"/>
        <v/>
      </c>
      <c r="E261" s="58" t="str">
        <f>IF(OR(output_table[[#This Row],[Member ID]]="", Calc_type&lt;&gt;"Bulk"), "",
IF(ISBLANK(INDEX(data_final_bulk[Global ID], MATCH(output_table[[#This Row],[Member ID]], data_final_bulk[Member ID], 0))), "", INDEX(data_final_bulk[Global ID], MATCH(output_table[[#This Row],[Member ID]], data_final_bulk[Member ID], 0))))</f>
        <v/>
      </c>
      <c r="F261" s="16" t="str">
        <f>IF(output_table[[#This Row],[Member ID]]="", "", INDEX(calculations_table[Effective date], MATCH(output_table[[#This Row],[Member ID]], calculations_table[Member ID], 0)))</f>
        <v/>
      </c>
      <c r="G261" s="58" t="str">
        <f>IF(output_table[[#This Row],[Member ID]]="", "", INDEX(calculations_table[Payment type], MATCH(output_table[[#This Row],[Member ID]], calculations_table[Member ID], 0)))</f>
        <v/>
      </c>
      <c r="H261" s="145" t="str">
        <f>IF(output_table[[#This Row],[Member ID]]="", "", SUMIFS(calculations_table[Payment amount], calculations_table[Member ID], output_table[[#This Row],[Member ID]]))</f>
        <v/>
      </c>
      <c r="I261" s="58" t="str">
        <f>IF(output_table[[#This Row],[Member ID]]="", "",
IF(Calc_type="Bulk", SUMIFS(data_final_bulk[Error count], data_final_bulk[Member ID], output_table[[#This Row],[Member ID]]), Error_count))</f>
        <v/>
      </c>
      <c r="J261" s="145" t="str">
        <f>IF(OR(output_table[[#This Row],[Member ID]]="", output_table[[#This Row],[Input error count]]&gt;0), "", SUMIFS(calculations_table[Total interest due], calculations_table[Member ID], output_table[[#This Row],[Member ID]]))</f>
        <v/>
      </c>
      <c r="K261" s="149" t="str">
        <f>IF(OR(output_table[[#This Row],[Member ID]]="", output_table[[#This Row],[Input error count]]&gt;0), "", INDEX(calculations_table[Interest start date - Judgments], MATCH(output_table[[#This Row],[Member ID]], calculations_table[Member ID], 0)))</f>
        <v/>
      </c>
    </row>
    <row r="262" spans="1:11" x14ac:dyDescent="0.2">
      <c r="A262"/>
      <c r="D262" s="58" t="str">
        <f t="shared" si="3"/>
        <v/>
      </c>
      <c r="E262" s="58" t="str">
        <f>IF(OR(output_table[[#This Row],[Member ID]]="", Calc_type&lt;&gt;"Bulk"), "",
IF(ISBLANK(INDEX(data_final_bulk[Global ID], MATCH(output_table[[#This Row],[Member ID]], data_final_bulk[Member ID], 0))), "", INDEX(data_final_bulk[Global ID], MATCH(output_table[[#This Row],[Member ID]], data_final_bulk[Member ID], 0))))</f>
        <v/>
      </c>
      <c r="F262" s="16" t="str">
        <f>IF(output_table[[#This Row],[Member ID]]="", "", INDEX(calculations_table[Effective date], MATCH(output_table[[#This Row],[Member ID]], calculations_table[Member ID], 0)))</f>
        <v/>
      </c>
      <c r="G262" s="58" t="str">
        <f>IF(output_table[[#This Row],[Member ID]]="", "", INDEX(calculations_table[Payment type], MATCH(output_table[[#This Row],[Member ID]], calculations_table[Member ID], 0)))</f>
        <v/>
      </c>
      <c r="H262" s="145" t="str">
        <f>IF(output_table[[#This Row],[Member ID]]="", "", SUMIFS(calculations_table[Payment amount], calculations_table[Member ID], output_table[[#This Row],[Member ID]]))</f>
        <v/>
      </c>
      <c r="I262" s="58" t="str">
        <f>IF(output_table[[#This Row],[Member ID]]="", "",
IF(Calc_type="Bulk", SUMIFS(data_final_bulk[Error count], data_final_bulk[Member ID], output_table[[#This Row],[Member ID]]), Error_count))</f>
        <v/>
      </c>
      <c r="J262" s="145" t="str">
        <f>IF(OR(output_table[[#This Row],[Member ID]]="", output_table[[#This Row],[Input error count]]&gt;0), "", SUMIFS(calculations_table[Total interest due], calculations_table[Member ID], output_table[[#This Row],[Member ID]]))</f>
        <v/>
      </c>
      <c r="K262" s="149" t="str">
        <f>IF(OR(output_table[[#This Row],[Member ID]]="", output_table[[#This Row],[Input error count]]&gt;0), "", INDEX(calculations_table[Interest start date - Judgments], MATCH(output_table[[#This Row],[Member ID]], calculations_table[Member ID], 0)))</f>
        <v/>
      </c>
    </row>
    <row r="263" spans="1:11" x14ac:dyDescent="0.2">
      <c r="A263"/>
      <c r="D263" s="58" t="str">
        <f t="shared" si="3"/>
        <v/>
      </c>
      <c r="E263" s="58" t="str">
        <f>IF(OR(output_table[[#This Row],[Member ID]]="", Calc_type&lt;&gt;"Bulk"), "",
IF(ISBLANK(INDEX(data_final_bulk[Global ID], MATCH(output_table[[#This Row],[Member ID]], data_final_bulk[Member ID], 0))), "", INDEX(data_final_bulk[Global ID], MATCH(output_table[[#This Row],[Member ID]], data_final_bulk[Member ID], 0))))</f>
        <v/>
      </c>
      <c r="F263" s="16" t="str">
        <f>IF(output_table[[#This Row],[Member ID]]="", "", INDEX(calculations_table[Effective date], MATCH(output_table[[#This Row],[Member ID]], calculations_table[Member ID], 0)))</f>
        <v/>
      </c>
      <c r="G263" s="58" t="str">
        <f>IF(output_table[[#This Row],[Member ID]]="", "", INDEX(calculations_table[Payment type], MATCH(output_table[[#This Row],[Member ID]], calculations_table[Member ID], 0)))</f>
        <v/>
      </c>
      <c r="H263" s="145" t="str">
        <f>IF(output_table[[#This Row],[Member ID]]="", "", SUMIFS(calculations_table[Payment amount], calculations_table[Member ID], output_table[[#This Row],[Member ID]]))</f>
        <v/>
      </c>
      <c r="I263" s="58" t="str">
        <f>IF(output_table[[#This Row],[Member ID]]="", "",
IF(Calc_type="Bulk", SUMIFS(data_final_bulk[Error count], data_final_bulk[Member ID], output_table[[#This Row],[Member ID]]), Error_count))</f>
        <v/>
      </c>
      <c r="J263" s="145" t="str">
        <f>IF(OR(output_table[[#This Row],[Member ID]]="", output_table[[#This Row],[Input error count]]&gt;0), "", SUMIFS(calculations_table[Total interest due], calculations_table[Member ID], output_table[[#This Row],[Member ID]]))</f>
        <v/>
      </c>
      <c r="K263" s="149" t="str">
        <f>IF(OR(output_table[[#This Row],[Member ID]]="", output_table[[#This Row],[Input error count]]&gt;0), "", INDEX(calculations_table[Interest start date - Judgments], MATCH(output_table[[#This Row],[Member ID]], calculations_table[Member ID], 0)))</f>
        <v/>
      </c>
    </row>
    <row r="264" spans="1:11" x14ac:dyDescent="0.2">
      <c r="A264"/>
      <c r="D264" s="58" t="str">
        <f t="shared" si="3"/>
        <v/>
      </c>
      <c r="E264" s="58" t="str">
        <f>IF(OR(output_table[[#This Row],[Member ID]]="", Calc_type&lt;&gt;"Bulk"), "",
IF(ISBLANK(INDEX(data_final_bulk[Global ID], MATCH(output_table[[#This Row],[Member ID]], data_final_bulk[Member ID], 0))), "", INDEX(data_final_bulk[Global ID], MATCH(output_table[[#This Row],[Member ID]], data_final_bulk[Member ID], 0))))</f>
        <v/>
      </c>
      <c r="F264" s="16" t="str">
        <f>IF(output_table[[#This Row],[Member ID]]="", "", INDEX(calculations_table[Effective date], MATCH(output_table[[#This Row],[Member ID]], calculations_table[Member ID], 0)))</f>
        <v/>
      </c>
      <c r="G264" s="58" t="str">
        <f>IF(output_table[[#This Row],[Member ID]]="", "", INDEX(calculations_table[Payment type], MATCH(output_table[[#This Row],[Member ID]], calculations_table[Member ID], 0)))</f>
        <v/>
      </c>
      <c r="H264" s="145" t="str">
        <f>IF(output_table[[#This Row],[Member ID]]="", "", SUMIFS(calculations_table[Payment amount], calculations_table[Member ID], output_table[[#This Row],[Member ID]]))</f>
        <v/>
      </c>
      <c r="I264" s="58" t="str">
        <f>IF(output_table[[#This Row],[Member ID]]="", "",
IF(Calc_type="Bulk", SUMIFS(data_final_bulk[Error count], data_final_bulk[Member ID], output_table[[#This Row],[Member ID]]), Error_count))</f>
        <v/>
      </c>
      <c r="J264" s="145" t="str">
        <f>IF(OR(output_table[[#This Row],[Member ID]]="", output_table[[#This Row],[Input error count]]&gt;0), "", SUMIFS(calculations_table[Total interest due], calculations_table[Member ID], output_table[[#This Row],[Member ID]]))</f>
        <v/>
      </c>
      <c r="K264" s="149" t="str">
        <f>IF(OR(output_table[[#This Row],[Member ID]]="", output_table[[#This Row],[Input error count]]&gt;0), "", INDEX(calculations_table[Interest start date - Judgments], MATCH(output_table[[#This Row],[Member ID]], calculations_table[Member ID], 0)))</f>
        <v/>
      </c>
    </row>
    <row r="265" spans="1:11" x14ac:dyDescent="0.2">
      <c r="A265"/>
      <c r="D265" s="58" t="str">
        <f t="shared" si="3"/>
        <v/>
      </c>
      <c r="E265" s="58" t="str">
        <f>IF(OR(output_table[[#This Row],[Member ID]]="", Calc_type&lt;&gt;"Bulk"), "",
IF(ISBLANK(INDEX(data_final_bulk[Global ID], MATCH(output_table[[#This Row],[Member ID]], data_final_bulk[Member ID], 0))), "", INDEX(data_final_bulk[Global ID], MATCH(output_table[[#This Row],[Member ID]], data_final_bulk[Member ID], 0))))</f>
        <v/>
      </c>
      <c r="F265" s="16" t="str">
        <f>IF(output_table[[#This Row],[Member ID]]="", "", INDEX(calculations_table[Effective date], MATCH(output_table[[#This Row],[Member ID]], calculations_table[Member ID], 0)))</f>
        <v/>
      </c>
      <c r="G265" s="58" t="str">
        <f>IF(output_table[[#This Row],[Member ID]]="", "", INDEX(calculations_table[Payment type], MATCH(output_table[[#This Row],[Member ID]], calculations_table[Member ID], 0)))</f>
        <v/>
      </c>
      <c r="H265" s="145" t="str">
        <f>IF(output_table[[#This Row],[Member ID]]="", "", SUMIFS(calculations_table[Payment amount], calculations_table[Member ID], output_table[[#This Row],[Member ID]]))</f>
        <v/>
      </c>
      <c r="I265" s="58" t="str">
        <f>IF(output_table[[#This Row],[Member ID]]="", "",
IF(Calc_type="Bulk", SUMIFS(data_final_bulk[Error count], data_final_bulk[Member ID], output_table[[#This Row],[Member ID]]), Error_count))</f>
        <v/>
      </c>
      <c r="J265" s="145" t="str">
        <f>IF(OR(output_table[[#This Row],[Member ID]]="", output_table[[#This Row],[Input error count]]&gt;0), "", SUMIFS(calculations_table[Total interest due], calculations_table[Member ID], output_table[[#This Row],[Member ID]]))</f>
        <v/>
      </c>
      <c r="K265" s="149" t="str">
        <f>IF(OR(output_table[[#This Row],[Member ID]]="", output_table[[#This Row],[Input error count]]&gt;0), "", INDEX(calculations_table[Interest start date - Judgments], MATCH(output_table[[#This Row],[Member ID]], calculations_table[Member ID], 0)))</f>
        <v/>
      </c>
    </row>
    <row r="266" spans="1:11" x14ac:dyDescent="0.2">
      <c r="A266"/>
      <c r="D266" s="58" t="str">
        <f t="shared" si="3"/>
        <v/>
      </c>
      <c r="E266" s="58" t="str">
        <f>IF(OR(output_table[[#This Row],[Member ID]]="", Calc_type&lt;&gt;"Bulk"), "",
IF(ISBLANK(INDEX(data_final_bulk[Global ID], MATCH(output_table[[#This Row],[Member ID]], data_final_bulk[Member ID], 0))), "", INDEX(data_final_bulk[Global ID], MATCH(output_table[[#This Row],[Member ID]], data_final_bulk[Member ID], 0))))</f>
        <v/>
      </c>
      <c r="F266" s="16" t="str">
        <f>IF(output_table[[#This Row],[Member ID]]="", "", INDEX(calculations_table[Effective date], MATCH(output_table[[#This Row],[Member ID]], calculations_table[Member ID], 0)))</f>
        <v/>
      </c>
      <c r="G266" s="58" t="str">
        <f>IF(output_table[[#This Row],[Member ID]]="", "", INDEX(calculations_table[Payment type], MATCH(output_table[[#This Row],[Member ID]], calculations_table[Member ID], 0)))</f>
        <v/>
      </c>
      <c r="H266" s="145" t="str">
        <f>IF(output_table[[#This Row],[Member ID]]="", "", SUMIFS(calculations_table[Payment amount], calculations_table[Member ID], output_table[[#This Row],[Member ID]]))</f>
        <v/>
      </c>
      <c r="I266" s="58" t="str">
        <f>IF(output_table[[#This Row],[Member ID]]="", "",
IF(Calc_type="Bulk", SUMIFS(data_final_bulk[Error count], data_final_bulk[Member ID], output_table[[#This Row],[Member ID]]), Error_count))</f>
        <v/>
      </c>
      <c r="J266" s="145" t="str">
        <f>IF(OR(output_table[[#This Row],[Member ID]]="", output_table[[#This Row],[Input error count]]&gt;0), "", SUMIFS(calculations_table[Total interest due], calculations_table[Member ID], output_table[[#This Row],[Member ID]]))</f>
        <v/>
      </c>
      <c r="K266" s="149" t="str">
        <f>IF(OR(output_table[[#This Row],[Member ID]]="", output_table[[#This Row],[Input error count]]&gt;0), "", INDEX(calculations_table[Interest start date - Judgments], MATCH(output_table[[#This Row],[Member ID]], calculations_table[Member ID], 0)))</f>
        <v/>
      </c>
    </row>
    <row r="267" spans="1:11" x14ac:dyDescent="0.2">
      <c r="A267"/>
      <c r="D267" s="58" t="str">
        <f t="shared" si="3"/>
        <v/>
      </c>
      <c r="E267" s="58" t="str">
        <f>IF(OR(output_table[[#This Row],[Member ID]]="", Calc_type&lt;&gt;"Bulk"), "",
IF(ISBLANK(INDEX(data_final_bulk[Global ID], MATCH(output_table[[#This Row],[Member ID]], data_final_bulk[Member ID], 0))), "", INDEX(data_final_bulk[Global ID], MATCH(output_table[[#This Row],[Member ID]], data_final_bulk[Member ID], 0))))</f>
        <v/>
      </c>
      <c r="F267" s="16" t="str">
        <f>IF(output_table[[#This Row],[Member ID]]="", "", INDEX(calculations_table[Effective date], MATCH(output_table[[#This Row],[Member ID]], calculations_table[Member ID], 0)))</f>
        <v/>
      </c>
      <c r="G267" s="58" t="str">
        <f>IF(output_table[[#This Row],[Member ID]]="", "", INDEX(calculations_table[Payment type], MATCH(output_table[[#This Row],[Member ID]], calculations_table[Member ID], 0)))</f>
        <v/>
      </c>
      <c r="H267" s="145" t="str">
        <f>IF(output_table[[#This Row],[Member ID]]="", "", SUMIFS(calculations_table[Payment amount], calculations_table[Member ID], output_table[[#This Row],[Member ID]]))</f>
        <v/>
      </c>
      <c r="I267" s="58" t="str">
        <f>IF(output_table[[#This Row],[Member ID]]="", "",
IF(Calc_type="Bulk", SUMIFS(data_final_bulk[Error count], data_final_bulk[Member ID], output_table[[#This Row],[Member ID]]), Error_count))</f>
        <v/>
      </c>
      <c r="J267" s="145" t="str">
        <f>IF(OR(output_table[[#This Row],[Member ID]]="", output_table[[#This Row],[Input error count]]&gt;0), "", SUMIFS(calculations_table[Total interest due], calculations_table[Member ID], output_table[[#This Row],[Member ID]]))</f>
        <v/>
      </c>
      <c r="K267" s="149" t="str">
        <f>IF(OR(output_table[[#This Row],[Member ID]]="", output_table[[#This Row],[Input error count]]&gt;0), "", INDEX(calculations_table[Interest start date - Judgments], MATCH(output_table[[#This Row],[Member ID]], calculations_table[Member ID], 0)))</f>
        <v/>
      </c>
    </row>
    <row r="268" spans="1:11" x14ac:dyDescent="0.2">
      <c r="A268"/>
      <c r="D268" s="58" t="str">
        <f t="shared" si="3"/>
        <v/>
      </c>
      <c r="E268" s="58" t="str">
        <f>IF(OR(output_table[[#This Row],[Member ID]]="", Calc_type&lt;&gt;"Bulk"), "",
IF(ISBLANK(INDEX(data_final_bulk[Global ID], MATCH(output_table[[#This Row],[Member ID]], data_final_bulk[Member ID], 0))), "", INDEX(data_final_bulk[Global ID], MATCH(output_table[[#This Row],[Member ID]], data_final_bulk[Member ID], 0))))</f>
        <v/>
      </c>
      <c r="F268" s="16" t="str">
        <f>IF(output_table[[#This Row],[Member ID]]="", "", INDEX(calculations_table[Effective date], MATCH(output_table[[#This Row],[Member ID]], calculations_table[Member ID], 0)))</f>
        <v/>
      </c>
      <c r="G268" s="58" t="str">
        <f>IF(output_table[[#This Row],[Member ID]]="", "", INDEX(calculations_table[Payment type], MATCH(output_table[[#This Row],[Member ID]], calculations_table[Member ID], 0)))</f>
        <v/>
      </c>
      <c r="H268" s="145" t="str">
        <f>IF(output_table[[#This Row],[Member ID]]="", "", SUMIFS(calculations_table[Payment amount], calculations_table[Member ID], output_table[[#This Row],[Member ID]]))</f>
        <v/>
      </c>
      <c r="I268" s="58" t="str">
        <f>IF(output_table[[#This Row],[Member ID]]="", "",
IF(Calc_type="Bulk", SUMIFS(data_final_bulk[Error count], data_final_bulk[Member ID], output_table[[#This Row],[Member ID]]), Error_count))</f>
        <v/>
      </c>
      <c r="J268" s="145" t="str">
        <f>IF(OR(output_table[[#This Row],[Member ID]]="", output_table[[#This Row],[Input error count]]&gt;0), "", SUMIFS(calculations_table[Total interest due], calculations_table[Member ID], output_table[[#This Row],[Member ID]]))</f>
        <v/>
      </c>
      <c r="K268" s="149" t="str">
        <f>IF(OR(output_table[[#This Row],[Member ID]]="", output_table[[#This Row],[Input error count]]&gt;0), "", INDEX(calculations_table[Interest start date - Judgments], MATCH(output_table[[#This Row],[Member ID]], calculations_table[Member ID], 0)))</f>
        <v/>
      </c>
    </row>
    <row r="269" spans="1:11" x14ac:dyDescent="0.2">
      <c r="A269"/>
      <c r="D269" s="58" t="str">
        <f t="shared" si="3"/>
        <v/>
      </c>
      <c r="E269" s="58" t="str">
        <f>IF(OR(output_table[[#This Row],[Member ID]]="", Calc_type&lt;&gt;"Bulk"), "",
IF(ISBLANK(INDEX(data_final_bulk[Global ID], MATCH(output_table[[#This Row],[Member ID]], data_final_bulk[Member ID], 0))), "", INDEX(data_final_bulk[Global ID], MATCH(output_table[[#This Row],[Member ID]], data_final_bulk[Member ID], 0))))</f>
        <v/>
      </c>
      <c r="F269" s="16" t="str">
        <f>IF(output_table[[#This Row],[Member ID]]="", "", INDEX(calculations_table[Effective date], MATCH(output_table[[#This Row],[Member ID]], calculations_table[Member ID], 0)))</f>
        <v/>
      </c>
      <c r="G269" s="58" t="str">
        <f>IF(output_table[[#This Row],[Member ID]]="", "", INDEX(calculations_table[Payment type], MATCH(output_table[[#This Row],[Member ID]], calculations_table[Member ID], 0)))</f>
        <v/>
      </c>
      <c r="H269" s="145" t="str">
        <f>IF(output_table[[#This Row],[Member ID]]="", "", SUMIFS(calculations_table[Payment amount], calculations_table[Member ID], output_table[[#This Row],[Member ID]]))</f>
        <v/>
      </c>
      <c r="I269" s="58" t="str">
        <f>IF(output_table[[#This Row],[Member ID]]="", "",
IF(Calc_type="Bulk", SUMIFS(data_final_bulk[Error count], data_final_bulk[Member ID], output_table[[#This Row],[Member ID]]), Error_count))</f>
        <v/>
      </c>
      <c r="J269" s="145" t="str">
        <f>IF(OR(output_table[[#This Row],[Member ID]]="", output_table[[#This Row],[Input error count]]&gt;0), "", SUMIFS(calculations_table[Total interest due], calculations_table[Member ID], output_table[[#This Row],[Member ID]]))</f>
        <v/>
      </c>
      <c r="K269" s="149" t="str">
        <f>IF(OR(output_table[[#This Row],[Member ID]]="", output_table[[#This Row],[Input error count]]&gt;0), "", INDEX(calculations_table[Interest start date - Judgments], MATCH(output_table[[#This Row],[Member ID]], calculations_table[Member ID], 0)))</f>
        <v/>
      </c>
    </row>
    <row r="270" spans="1:11" x14ac:dyDescent="0.2">
      <c r="A270"/>
      <c r="D270" s="58" t="str">
        <f t="shared" si="3"/>
        <v/>
      </c>
      <c r="E270" s="58" t="str">
        <f>IF(OR(output_table[[#This Row],[Member ID]]="", Calc_type&lt;&gt;"Bulk"), "",
IF(ISBLANK(INDEX(data_final_bulk[Global ID], MATCH(output_table[[#This Row],[Member ID]], data_final_bulk[Member ID], 0))), "", INDEX(data_final_bulk[Global ID], MATCH(output_table[[#This Row],[Member ID]], data_final_bulk[Member ID], 0))))</f>
        <v/>
      </c>
      <c r="F270" s="16" t="str">
        <f>IF(output_table[[#This Row],[Member ID]]="", "", INDEX(calculations_table[Effective date], MATCH(output_table[[#This Row],[Member ID]], calculations_table[Member ID], 0)))</f>
        <v/>
      </c>
      <c r="G270" s="58" t="str">
        <f>IF(output_table[[#This Row],[Member ID]]="", "", INDEX(calculations_table[Payment type], MATCH(output_table[[#This Row],[Member ID]], calculations_table[Member ID], 0)))</f>
        <v/>
      </c>
      <c r="H270" s="145" t="str">
        <f>IF(output_table[[#This Row],[Member ID]]="", "", SUMIFS(calculations_table[Payment amount], calculations_table[Member ID], output_table[[#This Row],[Member ID]]))</f>
        <v/>
      </c>
      <c r="I270" s="58" t="str">
        <f>IF(output_table[[#This Row],[Member ID]]="", "",
IF(Calc_type="Bulk", SUMIFS(data_final_bulk[Error count], data_final_bulk[Member ID], output_table[[#This Row],[Member ID]]), Error_count))</f>
        <v/>
      </c>
      <c r="J270" s="145" t="str">
        <f>IF(OR(output_table[[#This Row],[Member ID]]="", output_table[[#This Row],[Input error count]]&gt;0), "", SUMIFS(calculations_table[Total interest due], calculations_table[Member ID], output_table[[#This Row],[Member ID]]))</f>
        <v/>
      </c>
      <c r="K270" s="149" t="str">
        <f>IF(OR(output_table[[#This Row],[Member ID]]="", output_table[[#This Row],[Input error count]]&gt;0), "", INDEX(calculations_table[Interest start date - Judgments], MATCH(output_table[[#This Row],[Member ID]], calculations_table[Member ID], 0)))</f>
        <v/>
      </c>
    </row>
    <row r="271" spans="1:11" x14ac:dyDescent="0.2">
      <c r="A271"/>
      <c r="D271" s="58" t="str">
        <f t="shared" si="3"/>
        <v/>
      </c>
      <c r="E271" s="58" t="str">
        <f>IF(OR(output_table[[#This Row],[Member ID]]="", Calc_type&lt;&gt;"Bulk"), "",
IF(ISBLANK(INDEX(data_final_bulk[Global ID], MATCH(output_table[[#This Row],[Member ID]], data_final_bulk[Member ID], 0))), "", INDEX(data_final_bulk[Global ID], MATCH(output_table[[#This Row],[Member ID]], data_final_bulk[Member ID], 0))))</f>
        <v/>
      </c>
      <c r="F271" s="16" t="str">
        <f>IF(output_table[[#This Row],[Member ID]]="", "", INDEX(calculations_table[Effective date], MATCH(output_table[[#This Row],[Member ID]], calculations_table[Member ID], 0)))</f>
        <v/>
      </c>
      <c r="G271" s="58" t="str">
        <f>IF(output_table[[#This Row],[Member ID]]="", "", INDEX(calculations_table[Payment type], MATCH(output_table[[#This Row],[Member ID]], calculations_table[Member ID], 0)))</f>
        <v/>
      </c>
      <c r="H271" s="145" t="str">
        <f>IF(output_table[[#This Row],[Member ID]]="", "", SUMIFS(calculations_table[Payment amount], calculations_table[Member ID], output_table[[#This Row],[Member ID]]))</f>
        <v/>
      </c>
      <c r="I271" s="58" t="str">
        <f>IF(output_table[[#This Row],[Member ID]]="", "",
IF(Calc_type="Bulk", SUMIFS(data_final_bulk[Error count], data_final_bulk[Member ID], output_table[[#This Row],[Member ID]]), Error_count))</f>
        <v/>
      </c>
      <c r="J271" s="145" t="str">
        <f>IF(OR(output_table[[#This Row],[Member ID]]="", output_table[[#This Row],[Input error count]]&gt;0), "", SUMIFS(calculations_table[Total interest due], calculations_table[Member ID], output_table[[#This Row],[Member ID]]))</f>
        <v/>
      </c>
      <c r="K271" s="149" t="str">
        <f>IF(OR(output_table[[#This Row],[Member ID]]="", output_table[[#This Row],[Input error count]]&gt;0), "", INDEX(calculations_table[Interest start date - Judgments], MATCH(output_table[[#This Row],[Member ID]], calculations_table[Member ID], 0)))</f>
        <v/>
      </c>
    </row>
    <row r="272" spans="1:11" x14ac:dyDescent="0.2">
      <c r="A272"/>
      <c r="D272" s="58" t="str">
        <f t="shared" si="3"/>
        <v/>
      </c>
      <c r="E272" s="58" t="str">
        <f>IF(OR(output_table[[#This Row],[Member ID]]="", Calc_type&lt;&gt;"Bulk"), "",
IF(ISBLANK(INDEX(data_final_bulk[Global ID], MATCH(output_table[[#This Row],[Member ID]], data_final_bulk[Member ID], 0))), "", INDEX(data_final_bulk[Global ID], MATCH(output_table[[#This Row],[Member ID]], data_final_bulk[Member ID], 0))))</f>
        <v/>
      </c>
      <c r="F272" s="16" t="str">
        <f>IF(output_table[[#This Row],[Member ID]]="", "", INDEX(calculations_table[Effective date], MATCH(output_table[[#This Row],[Member ID]], calculations_table[Member ID], 0)))</f>
        <v/>
      </c>
      <c r="G272" s="58" t="str">
        <f>IF(output_table[[#This Row],[Member ID]]="", "", INDEX(calculations_table[Payment type], MATCH(output_table[[#This Row],[Member ID]], calculations_table[Member ID], 0)))</f>
        <v/>
      </c>
      <c r="H272" s="145" t="str">
        <f>IF(output_table[[#This Row],[Member ID]]="", "", SUMIFS(calculations_table[Payment amount], calculations_table[Member ID], output_table[[#This Row],[Member ID]]))</f>
        <v/>
      </c>
      <c r="I272" s="58" t="str">
        <f>IF(output_table[[#This Row],[Member ID]]="", "",
IF(Calc_type="Bulk", SUMIFS(data_final_bulk[Error count], data_final_bulk[Member ID], output_table[[#This Row],[Member ID]]), Error_count))</f>
        <v/>
      </c>
      <c r="J272" s="145" t="str">
        <f>IF(OR(output_table[[#This Row],[Member ID]]="", output_table[[#This Row],[Input error count]]&gt;0), "", SUMIFS(calculations_table[Total interest due], calculations_table[Member ID], output_table[[#This Row],[Member ID]]))</f>
        <v/>
      </c>
      <c r="K272" s="149" t="str">
        <f>IF(OR(output_table[[#This Row],[Member ID]]="", output_table[[#This Row],[Input error count]]&gt;0), "", INDEX(calculations_table[Interest start date - Judgments], MATCH(output_table[[#This Row],[Member ID]], calculations_table[Member ID], 0)))</f>
        <v/>
      </c>
    </row>
    <row r="273" spans="1:11" x14ac:dyDescent="0.2">
      <c r="A273"/>
      <c r="D273" s="58" t="str">
        <f t="shared" si="3"/>
        <v/>
      </c>
      <c r="E273" s="58" t="str">
        <f>IF(OR(output_table[[#This Row],[Member ID]]="", Calc_type&lt;&gt;"Bulk"), "",
IF(ISBLANK(INDEX(data_final_bulk[Global ID], MATCH(output_table[[#This Row],[Member ID]], data_final_bulk[Member ID], 0))), "", INDEX(data_final_bulk[Global ID], MATCH(output_table[[#This Row],[Member ID]], data_final_bulk[Member ID], 0))))</f>
        <v/>
      </c>
      <c r="F273" s="16" t="str">
        <f>IF(output_table[[#This Row],[Member ID]]="", "", INDEX(calculations_table[Effective date], MATCH(output_table[[#This Row],[Member ID]], calculations_table[Member ID], 0)))</f>
        <v/>
      </c>
      <c r="G273" s="58" t="str">
        <f>IF(output_table[[#This Row],[Member ID]]="", "", INDEX(calculations_table[Payment type], MATCH(output_table[[#This Row],[Member ID]], calculations_table[Member ID], 0)))</f>
        <v/>
      </c>
      <c r="H273" s="145" t="str">
        <f>IF(output_table[[#This Row],[Member ID]]="", "", SUMIFS(calculations_table[Payment amount], calculations_table[Member ID], output_table[[#This Row],[Member ID]]))</f>
        <v/>
      </c>
      <c r="I273" s="58" t="str">
        <f>IF(output_table[[#This Row],[Member ID]]="", "",
IF(Calc_type="Bulk", SUMIFS(data_final_bulk[Error count], data_final_bulk[Member ID], output_table[[#This Row],[Member ID]]), Error_count))</f>
        <v/>
      </c>
      <c r="J273" s="145" t="str">
        <f>IF(OR(output_table[[#This Row],[Member ID]]="", output_table[[#This Row],[Input error count]]&gt;0), "", SUMIFS(calculations_table[Total interest due], calculations_table[Member ID], output_table[[#This Row],[Member ID]]))</f>
        <v/>
      </c>
      <c r="K273" s="149" t="str">
        <f>IF(OR(output_table[[#This Row],[Member ID]]="", output_table[[#This Row],[Input error count]]&gt;0), "", INDEX(calculations_table[Interest start date - Judgments], MATCH(output_table[[#This Row],[Member ID]], calculations_table[Member ID], 0)))</f>
        <v/>
      </c>
    </row>
    <row r="274" spans="1:11" x14ac:dyDescent="0.2">
      <c r="A274"/>
      <c r="D274" s="58" t="str">
        <f t="shared" si="3"/>
        <v/>
      </c>
      <c r="E274" s="58" t="str">
        <f>IF(OR(output_table[[#This Row],[Member ID]]="", Calc_type&lt;&gt;"Bulk"), "",
IF(ISBLANK(INDEX(data_final_bulk[Global ID], MATCH(output_table[[#This Row],[Member ID]], data_final_bulk[Member ID], 0))), "", INDEX(data_final_bulk[Global ID], MATCH(output_table[[#This Row],[Member ID]], data_final_bulk[Member ID], 0))))</f>
        <v/>
      </c>
      <c r="F274" s="16" t="str">
        <f>IF(output_table[[#This Row],[Member ID]]="", "", INDEX(calculations_table[Effective date], MATCH(output_table[[#This Row],[Member ID]], calculations_table[Member ID], 0)))</f>
        <v/>
      </c>
      <c r="G274" s="58" t="str">
        <f>IF(output_table[[#This Row],[Member ID]]="", "", INDEX(calculations_table[Payment type], MATCH(output_table[[#This Row],[Member ID]], calculations_table[Member ID], 0)))</f>
        <v/>
      </c>
      <c r="H274" s="145" t="str">
        <f>IF(output_table[[#This Row],[Member ID]]="", "", SUMIFS(calculations_table[Payment amount], calculations_table[Member ID], output_table[[#This Row],[Member ID]]))</f>
        <v/>
      </c>
      <c r="I274" s="58" t="str">
        <f>IF(output_table[[#This Row],[Member ID]]="", "",
IF(Calc_type="Bulk", SUMIFS(data_final_bulk[Error count], data_final_bulk[Member ID], output_table[[#This Row],[Member ID]]), Error_count))</f>
        <v/>
      </c>
      <c r="J274" s="145" t="str">
        <f>IF(OR(output_table[[#This Row],[Member ID]]="", output_table[[#This Row],[Input error count]]&gt;0), "", SUMIFS(calculations_table[Total interest due], calculations_table[Member ID], output_table[[#This Row],[Member ID]]))</f>
        <v/>
      </c>
      <c r="K274" s="149" t="str">
        <f>IF(OR(output_table[[#This Row],[Member ID]]="", output_table[[#This Row],[Input error count]]&gt;0), "", INDEX(calculations_table[Interest start date - Judgments], MATCH(output_table[[#This Row],[Member ID]], calculations_table[Member ID], 0)))</f>
        <v/>
      </c>
    </row>
    <row r="275" spans="1:11" x14ac:dyDescent="0.2">
      <c r="A275"/>
      <c r="D275" s="58" t="str">
        <f t="shared" si="3"/>
        <v/>
      </c>
      <c r="E275" s="58" t="str">
        <f>IF(OR(output_table[[#This Row],[Member ID]]="", Calc_type&lt;&gt;"Bulk"), "",
IF(ISBLANK(INDEX(data_final_bulk[Global ID], MATCH(output_table[[#This Row],[Member ID]], data_final_bulk[Member ID], 0))), "", INDEX(data_final_bulk[Global ID], MATCH(output_table[[#This Row],[Member ID]], data_final_bulk[Member ID], 0))))</f>
        <v/>
      </c>
      <c r="F275" s="16" t="str">
        <f>IF(output_table[[#This Row],[Member ID]]="", "", INDEX(calculations_table[Effective date], MATCH(output_table[[#This Row],[Member ID]], calculations_table[Member ID], 0)))</f>
        <v/>
      </c>
      <c r="G275" s="58" t="str">
        <f>IF(output_table[[#This Row],[Member ID]]="", "", INDEX(calculations_table[Payment type], MATCH(output_table[[#This Row],[Member ID]], calculations_table[Member ID], 0)))</f>
        <v/>
      </c>
      <c r="H275" s="145" t="str">
        <f>IF(output_table[[#This Row],[Member ID]]="", "", SUMIFS(calculations_table[Payment amount], calculations_table[Member ID], output_table[[#This Row],[Member ID]]))</f>
        <v/>
      </c>
      <c r="I275" s="58" t="str">
        <f>IF(output_table[[#This Row],[Member ID]]="", "",
IF(Calc_type="Bulk", SUMIFS(data_final_bulk[Error count], data_final_bulk[Member ID], output_table[[#This Row],[Member ID]]), Error_count))</f>
        <v/>
      </c>
      <c r="J275" s="145" t="str">
        <f>IF(OR(output_table[[#This Row],[Member ID]]="", output_table[[#This Row],[Input error count]]&gt;0), "", SUMIFS(calculations_table[Total interest due], calculations_table[Member ID], output_table[[#This Row],[Member ID]]))</f>
        <v/>
      </c>
      <c r="K275" s="149" t="str">
        <f>IF(OR(output_table[[#This Row],[Member ID]]="", output_table[[#This Row],[Input error count]]&gt;0), "", INDEX(calculations_table[Interest start date - Judgments], MATCH(output_table[[#This Row],[Member ID]], calculations_table[Member ID], 0)))</f>
        <v/>
      </c>
    </row>
    <row r="276" spans="1:11" x14ac:dyDescent="0.2">
      <c r="A276"/>
      <c r="D276" s="58" t="str">
        <f t="shared" si="3"/>
        <v/>
      </c>
      <c r="E276" s="58" t="str">
        <f>IF(OR(output_table[[#This Row],[Member ID]]="", Calc_type&lt;&gt;"Bulk"), "",
IF(ISBLANK(INDEX(data_final_bulk[Global ID], MATCH(output_table[[#This Row],[Member ID]], data_final_bulk[Member ID], 0))), "", INDEX(data_final_bulk[Global ID], MATCH(output_table[[#This Row],[Member ID]], data_final_bulk[Member ID], 0))))</f>
        <v/>
      </c>
      <c r="F276" s="16" t="str">
        <f>IF(output_table[[#This Row],[Member ID]]="", "", INDEX(calculations_table[Effective date], MATCH(output_table[[#This Row],[Member ID]], calculations_table[Member ID], 0)))</f>
        <v/>
      </c>
      <c r="G276" s="58" t="str">
        <f>IF(output_table[[#This Row],[Member ID]]="", "", INDEX(calculations_table[Payment type], MATCH(output_table[[#This Row],[Member ID]], calculations_table[Member ID], 0)))</f>
        <v/>
      </c>
      <c r="H276" s="145" t="str">
        <f>IF(output_table[[#This Row],[Member ID]]="", "", SUMIFS(calculations_table[Payment amount], calculations_table[Member ID], output_table[[#This Row],[Member ID]]))</f>
        <v/>
      </c>
      <c r="I276" s="58" t="str">
        <f>IF(output_table[[#This Row],[Member ID]]="", "",
IF(Calc_type="Bulk", SUMIFS(data_final_bulk[Error count], data_final_bulk[Member ID], output_table[[#This Row],[Member ID]]), Error_count))</f>
        <v/>
      </c>
      <c r="J276" s="145" t="str">
        <f>IF(OR(output_table[[#This Row],[Member ID]]="", output_table[[#This Row],[Input error count]]&gt;0), "", SUMIFS(calculations_table[Total interest due], calculations_table[Member ID], output_table[[#This Row],[Member ID]]))</f>
        <v/>
      </c>
      <c r="K276" s="149" t="str">
        <f>IF(OR(output_table[[#This Row],[Member ID]]="", output_table[[#This Row],[Input error count]]&gt;0), "", INDEX(calculations_table[Interest start date - Judgments], MATCH(output_table[[#This Row],[Member ID]], calculations_table[Member ID], 0)))</f>
        <v/>
      </c>
    </row>
    <row r="277" spans="1:11" x14ac:dyDescent="0.2">
      <c r="A277"/>
      <c r="D277" s="58" t="str">
        <f t="shared" si="3"/>
        <v/>
      </c>
      <c r="E277" s="58" t="str">
        <f>IF(OR(output_table[[#This Row],[Member ID]]="", Calc_type&lt;&gt;"Bulk"), "",
IF(ISBLANK(INDEX(data_final_bulk[Global ID], MATCH(output_table[[#This Row],[Member ID]], data_final_bulk[Member ID], 0))), "", INDEX(data_final_bulk[Global ID], MATCH(output_table[[#This Row],[Member ID]], data_final_bulk[Member ID], 0))))</f>
        <v/>
      </c>
      <c r="F277" s="16" t="str">
        <f>IF(output_table[[#This Row],[Member ID]]="", "", INDEX(calculations_table[Effective date], MATCH(output_table[[#This Row],[Member ID]], calculations_table[Member ID], 0)))</f>
        <v/>
      </c>
      <c r="G277" s="58" t="str">
        <f>IF(output_table[[#This Row],[Member ID]]="", "", INDEX(calculations_table[Payment type], MATCH(output_table[[#This Row],[Member ID]], calculations_table[Member ID], 0)))</f>
        <v/>
      </c>
      <c r="H277" s="145" t="str">
        <f>IF(output_table[[#This Row],[Member ID]]="", "", SUMIFS(calculations_table[Payment amount], calculations_table[Member ID], output_table[[#This Row],[Member ID]]))</f>
        <v/>
      </c>
      <c r="I277" s="58" t="str">
        <f>IF(output_table[[#This Row],[Member ID]]="", "",
IF(Calc_type="Bulk", SUMIFS(data_final_bulk[Error count], data_final_bulk[Member ID], output_table[[#This Row],[Member ID]]), Error_count))</f>
        <v/>
      </c>
      <c r="J277" s="145" t="str">
        <f>IF(OR(output_table[[#This Row],[Member ID]]="", output_table[[#This Row],[Input error count]]&gt;0), "", SUMIFS(calculations_table[Total interest due], calculations_table[Member ID], output_table[[#This Row],[Member ID]]))</f>
        <v/>
      </c>
      <c r="K277" s="149" t="str">
        <f>IF(OR(output_table[[#This Row],[Member ID]]="", output_table[[#This Row],[Input error count]]&gt;0), "", INDEX(calculations_table[Interest start date - Judgments], MATCH(output_table[[#This Row],[Member ID]], calculations_table[Member ID], 0)))</f>
        <v/>
      </c>
    </row>
    <row r="278" spans="1:11" x14ac:dyDescent="0.2">
      <c r="A278"/>
      <c r="D278" s="58" t="str">
        <f t="shared" si="3"/>
        <v/>
      </c>
      <c r="E278" s="58" t="str">
        <f>IF(OR(output_table[[#This Row],[Member ID]]="", Calc_type&lt;&gt;"Bulk"), "",
IF(ISBLANK(INDEX(data_final_bulk[Global ID], MATCH(output_table[[#This Row],[Member ID]], data_final_bulk[Member ID], 0))), "", INDEX(data_final_bulk[Global ID], MATCH(output_table[[#This Row],[Member ID]], data_final_bulk[Member ID], 0))))</f>
        <v/>
      </c>
      <c r="F278" s="16" t="str">
        <f>IF(output_table[[#This Row],[Member ID]]="", "", INDEX(calculations_table[Effective date], MATCH(output_table[[#This Row],[Member ID]], calculations_table[Member ID], 0)))</f>
        <v/>
      </c>
      <c r="G278" s="58" t="str">
        <f>IF(output_table[[#This Row],[Member ID]]="", "", INDEX(calculations_table[Payment type], MATCH(output_table[[#This Row],[Member ID]], calculations_table[Member ID], 0)))</f>
        <v/>
      </c>
      <c r="H278" s="145" t="str">
        <f>IF(output_table[[#This Row],[Member ID]]="", "", SUMIFS(calculations_table[Payment amount], calculations_table[Member ID], output_table[[#This Row],[Member ID]]))</f>
        <v/>
      </c>
      <c r="I278" s="58" t="str">
        <f>IF(output_table[[#This Row],[Member ID]]="", "",
IF(Calc_type="Bulk", SUMIFS(data_final_bulk[Error count], data_final_bulk[Member ID], output_table[[#This Row],[Member ID]]), Error_count))</f>
        <v/>
      </c>
      <c r="J278" s="145" t="str">
        <f>IF(OR(output_table[[#This Row],[Member ID]]="", output_table[[#This Row],[Input error count]]&gt;0), "", SUMIFS(calculations_table[Total interest due], calculations_table[Member ID], output_table[[#This Row],[Member ID]]))</f>
        <v/>
      </c>
      <c r="K278" s="149" t="str">
        <f>IF(OR(output_table[[#This Row],[Member ID]]="", output_table[[#This Row],[Input error count]]&gt;0), "", INDEX(calculations_table[Interest start date - Judgments], MATCH(output_table[[#This Row],[Member ID]], calculations_table[Member ID], 0)))</f>
        <v/>
      </c>
    </row>
    <row r="279" spans="1:11" x14ac:dyDescent="0.2">
      <c r="A279"/>
      <c r="D279" s="58" t="str">
        <f t="shared" ref="D279:D342" si="4">IF(A279="", "", A279)</f>
        <v/>
      </c>
      <c r="E279" s="58" t="str">
        <f>IF(OR(output_table[[#This Row],[Member ID]]="", Calc_type&lt;&gt;"Bulk"), "",
IF(ISBLANK(INDEX(data_final_bulk[Global ID], MATCH(output_table[[#This Row],[Member ID]], data_final_bulk[Member ID], 0))), "", INDEX(data_final_bulk[Global ID], MATCH(output_table[[#This Row],[Member ID]], data_final_bulk[Member ID], 0))))</f>
        <v/>
      </c>
      <c r="F279" s="16" t="str">
        <f>IF(output_table[[#This Row],[Member ID]]="", "", INDEX(calculations_table[Effective date], MATCH(output_table[[#This Row],[Member ID]], calculations_table[Member ID], 0)))</f>
        <v/>
      </c>
      <c r="G279" s="58" t="str">
        <f>IF(output_table[[#This Row],[Member ID]]="", "", INDEX(calculations_table[Payment type], MATCH(output_table[[#This Row],[Member ID]], calculations_table[Member ID], 0)))</f>
        <v/>
      </c>
      <c r="H279" s="145" t="str">
        <f>IF(output_table[[#This Row],[Member ID]]="", "", SUMIFS(calculations_table[Payment amount], calculations_table[Member ID], output_table[[#This Row],[Member ID]]))</f>
        <v/>
      </c>
      <c r="I279" s="58" t="str">
        <f>IF(output_table[[#This Row],[Member ID]]="", "",
IF(Calc_type="Bulk", SUMIFS(data_final_bulk[Error count], data_final_bulk[Member ID], output_table[[#This Row],[Member ID]]), Error_count))</f>
        <v/>
      </c>
      <c r="J279" s="145" t="str">
        <f>IF(OR(output_table[[#This Row],[Member ID]]="", output_table[[#This Row],[Input error count]]&gt;0), "", SUMIFS(calculations_table[Total interest due], calculations_table[Member ID], output_table[[#This Row],[Member ID]]))</f>
        <v/>
      </c>
      <c r="K279" s="149" t="str">
        <f>IF(OR(output_table[[#This Row],[Member ID]]="", output_table[[#This Row],[Input error count]]&gt;0), "", INDEX(calculations_table[Interest start date - Judgments], MATCH(output_table[[#This Row],[Member ID]], calculations_table[Member ID], 0)))</f>
        <v/>
      </c>
    </row>
    <row r="280" spans="1:11" x14ac:dyDescent="0.2">
      <c r="A280"/>
      <c r="D280" s="58" t="str">
        <f t="shared" si="4"/>
        <v/>
      </c>
      <c r="E280" s="58" t="str">
        <f>IF(OR(output_table[[#This Row],[Member ID]]="", Calc_type&lt;&gt;"Bulk"), "",
IF(ISBLANK(INDEX(data_final_bulk[Global ID], MATCH(output_table[[#This Row],[Member ID]], data_final_bulk[Member ID], 0))), "", INDEX(data_final_bulk[Global ID], MATCH(output_table[[#This Row],[Member ID]], data_final_bulk[Member ID], 0))))</f>
        <v/>
      </c>
      <c r="F280" s="16" t="str">
        <f>IF(output_table[[#This Row],[Member ID]]="", "", INDEX(calculations_table[Effective date], MATCH(output_table[[#This Row],[Member ID]], calculations_table[Member ID], 0)))</f>
        <v/>
      </c>
      <c r="G280" s="58" t="str">
        <f>IF(output_table[[#This Row],[Member ID]]="", "", INDEX(calculations_table[Payment type], MATCH(output_table[[#This Row],[Member ID]], calculations_table[Member ID], 0)))</f>
        <v/>
      </c>
      <c r="H280" s="145" t="str">
        <f>IF(output_table[[#This Row],[Member ID]]="", "", SUMIFS(calculations_table[Payment amount], calculations_table[Member ID], output_table[[#This Row],[Member ID]]))</f>
        <v/>
      </c>
      <c r="I280" s="58" t="str">
        <f>IF(output_table[[#This Row],[Member ID]]="", "",
IF(Calc_type="Bulk", SUMIFS(data_final_bulk[Error count], data_final_bulk[Member ID], output_table[[#This Row],[Member ID]]), Error_count))</f>
        <v/>
      </c>
      <c r="J280" s="145" t="str">
        <f>IF(OR(output_table[[#This Row],[Member ID]]="", output_table[[#This Row],[Input error count]]&gt;0), "", SUMIFS(calculations_table[Total interest due], calculations_table[Member ID], output_table[[#This Row],[Member ID]]))</f>
        <v/>
      </c>
      <c r="K280" s="149" t="str">
        <f>IF(OR(output_table[[#This Row],[Member ID]]="", output_table[[#This Row],[Input error count]]&gt;0), "", INDEX(calculations_table[Interest start date - Judgments], MATCH(output_table[[#This Row],[Member ID]], calculations_table[Member ID], 0)))</f>
        <v/>
      </c>
    </row>
    <row r="281" spans="1:11" x14ac:dyDescent="0.2">
      <c r="A281"/>
      <c r="D281" s="58" t="str">
        <f t="shared" si="4"/>
        <v/>
      </c>
      <c r="E281" s="58" t="str">
        <f>IF(OR(output_table[[#This Row],[Member ID]]="", Calc_type&lt;&gt;"Bulk"), "",
IF(ISBLANK(INDEX(data_final_bulk[Global ID], MATCH(output_table[[#This Row],[Member ID]], data_final_bulk[Member ID], 0))), "", INDEX(data_final_bulk[Global ID], MATCH(output_table[[#This Row],[Member ID]], data_final_bulk[Member ID], 0))))</f>
        <v/>
      </c>
      <c r="F281" s="16" t="str">
        <f>IF(output_table[[#This Row],[Member ID]]="", "", INDEX(calculations_table[Effective date], MATCH(output_table[[#This Row],[Member ID]], calculations_table[Member ID], 0)))</f>
        <v/>
      </c>
      <c r="G281" s="58" t="str">
        <f>IF(output_table[[#This Row],[Member ID]]="", "", INDEX(calculations_table[Payment type], MATCH(output_table[[#This Row],[Member ID]], calculations_table[Member ID], 0)))</f>
        <v/>
      </c>
      <c r="H281" s="145" t="str">
        <f>IF(output_table[[#This Row],[Member ID]]="", "", SUMIFS(calculations_table[Payment amount], calculations_table[Member ID], output_table[[#This Row],[Member ID]]))</f>
        <v/>
      </c>
      <c r="I281" s="58" t="str">
        <f>IF(output_table[[#This Row],[Member ID]]="", "",
IF(Calc_type="Bulk", SUMIFS(data_final_bulk[Error count], data_final_bulk[Member ID], output_table[[#This Row],[Member ID]]), Error_count))</f>
        <v/>
      </c>
      <c r="J281" s="145" t="str">
        <f>IF(OR(output_table[[#This Row],[Member ID]]="", output_table[[#This Row],[Input error count]]&gt;0), "", SUMIFS(calculations_table[Total interest due], calculations_table[Member ID], output_table[[#This Row],[Member ID]]))</f>
        <v/>
      </c>
      <c r="K281" s="149" t="str">
        <f>IF(OR(output_table[[#This Row],[Member ID]]="", output_table[[#This Row],[Input error count]]&gt;0), "", INDEX(calculations_table[Interest start date - Judgments], MATCH(output_table[[#This Row],[Member ID]], calculations_table[Member ID], 0)))</f>
        <v/>
      </c>
    </row>
    <row r="282" spans="1:11" x14ac:dyDescent="0.2">
      <c r="A282"/>
      <c r="D282" s="58" t="str">
        <f t="shared" si="4"/>
        <v/>
      </c>
      <c r="E282" s="58" t="str">
        <f>IF(OR(output_table[[#This Row],[Member ID]]="", Calc_type&lt;&gt;"Bulk"), "",
IF(ISBLANK(INDEX(data_final_bulk[Global ID], MATCH(output_table[[#This Row],[Member ID]], data_final_bulk[Member ID], 0))), "", INDEX(data_final_bulk[Global ID], MATCH(output_table[[#This Row],[Member ID]], data_final_bulk[Member ID], 0))))</f>
        <v/>
      </c>
      <c r="F282" s="16" t="str">
        <f>IF(output_table[[#This Row],[Member ID]]="", "", INDEX(calculations_table[Effective date], MATCH(output_table[[#This Row],[Member ID]], calculations_table[Member ID], 0)))</f>
        <v/>
      </c>
      <c r="G282" s="58" t="str">
        <f>IF(output_table[[#This Row],[Member ID]]="", "", INDEX(calculations_table[Payment type], MATCH(output_table[[#This Row],[Member ID]], calculations_table[Member ID], 0)))</f>
        <v/>
      </c>
      <c r="H282" s="145" t="str">
        <f>IF(output_table[[#This Row],[Member ID]]="", "", SUMIFS(calculations_table[Payment amount], calculations_table[Member ID], output_table[[#This Row],[Member ID]]))</f>
        <v/>
      </c>
      <c r="I282" s="58" t="str">
        <f>IF(output_table[[#This Row],[Member ID]]="", "",
IF(Calc_type="Bulk", SUMIFS(data_final_bulk[Error count], data_final_bulk[Member ID], output_table[[#This Row],[Member ID]]), Error_count))</f>
        <v/>
      </c>
      <c r="J282" s="145" t="str">
        <f>IF(OR(output_table[[#This Row],[Member ID]]="", output_table[[#This Row],[Input error count]]&gt;0), "", SUMIFS(calculations_table[Total interest due], calculations_table[Member ID], output_table[[#This Row],[Member ID]]))</f>
        <v/>
      </c>
      <c r="K282" s="149" t="str">
        <f>IF(OR(output_table[[#This Row],[Member ID]]="", output_table[[#This Row],[Input error count]]&gt;0), "", INDEX(calculations_table[Interest start date - Judgments], MATCH(output_table[[#This Row],[Member ID]], calculations_table[Member ID], 0)))</f>
        <v/>
      </c>
    </row>
    <row r="283" spans="1:11" x14ac:dyDescent="0.2">
      <c r="A283"/>
      <c r="D283" s="58" t="str">
        <f t="shared" si="4"/>
        <v/>
      </c>
      <c r="E283" s="58" t="str">
        <f>IF(OR(output_table[[#This Row],[Member ID]]="", Calc_type&lt;&gt;"Bulk"), "",
IF(ISBLANK(INDEX(data_final_bulk[Global ID], MATCH(output_table[[#This Row],[Member ID]], data_final_bulk[Member ID], 0))), "", INDEX(data_final_bulk[Global ID], MATCH(output_table[[#This Row],[Member ID]], data_final_bulk[Member ID], 0))))</f>
        <v/>
      </c>
      <c r="F283" s="16" t="str">
        <f>IF(output_table[[#This Row],[Member ID]]="", "", INDEX(calculations_table[Effective date], MATCH(output_table[[#This Row],[Member ID]], calculations_table[Member ID], 0)))</f>
        <v/>
      </c>
      <c r="G283" s="58" t="str">
        <f>IF(output_table[[#This Row],[Member ID]]="", "", INDEX(calculations_table[Payment type], MATCH(output_table[[#This Row],[Member ID]], calculations_table[Member ID], 0)))</f>
        <v/>
      </c>
      <c r="H283" s="145" t="str">
        <f>IF(output_table[[#This Row],[Member ID]]="", "", SUMIFS(calculations_table[Payment amount], calculations_table[Member ID], output_table[[#This Row],[Member ID]]))</f>
        <v/>
      </c>
      <c r="I283" s="58" t="str">
        <f>IF(output_table[[#This Row],[Member ID]]="", "",
IF(Calc_type="Bulk", SUMIFS(data_final_bulk[Error count], data_final_bulk[Member ID], output_table[[#This Row],[Member ID]]), Error_count))</f>
        <v/>
      </c>
      <c r="J283" s="145" t="str">
        <f>IF(OR(output_table[[#This Row],[Member ID]]="", output_table[[#This Row],[Input error count]]&gt;0), "", SUMIFS(calculations_table[Total interest due], calculations_table[Member ID], output_table[[#This Row],[Member ID]]))</f>
        <v/>
      </c>
      <c r="K283" s="149" t="str">
        <f>IF(OR(output_table[[#This Row],[Member ID]]="", output_table[[#This Row],[Input error count]]&gt;0), "", INDEX(calculations_table[Interest start date - Judgments], MATCH(output_table[[#This Row],[Member ID]], calculations_table[Member ID], 0)))</f>
        <v/>
      </c>
    </row>
    <row r="284" spans="1:11" x14ac:dyDescent="0.2">
      <c r="A284"/>
      <c r="D284" s="58" t="str">
        <f t="shared" si="4"/>
        <v/>
      </c>
      <c r="E284" s="58" t="str">
        <f>IF(OR(output_table[[#This Row],[Member ID]]="", Calc_type&lt;&gt;"Bulk"), "",
IF(ISBLANK(INDEX(data_final_bulk[Global ID], MATCH(output_table[[#This Row],[Member ID]], data_final_bulk[Member ID], 0))), "", INDEX(data_final_bulk[Global ID], MATCH(output_table[[#This Row],[Member ID]], data_final_bulk[Member ID], 0))))</f>
        <v/>
      </c>
      <c r="F284" s="16" t="str">
        <f>IF(output_table[[#This Row],[Member ID]]="", "", INDEX(calculations_table[Effective date], MATCH(output_table[[#This Row],[Member ID]], calculations_table[Member ID], 0)))</f>
        <v/>
      </c>
      <c r="G284" s="58" t="str">
        <f>IF(output_table[[#This Row],[Member ID]]="", "", INDEX(calculations_table[Payment type], MATCH(output_table[[#This Row],[Member ID]], calculations_table[Member ID], 0)))</f>
        <v/>
      </c>
      <c r="H284" s="145" t="str">
        <f>IF(output_table[[#This Row],[Member ID]]="", "", SUMIFS(calculations_table[Payment amount], calculations_table[Member ID], output_table[[#This Row],[Member ID]]))</f>
        <v/>
      </c>
      <c r="I284" s="58" t="str">
        <f>IF(output_table[[#This Row],[Member ID]]="", "",
IF(Calc_type="Bulk", SUMIFS(data_final_bulk[Error count], data_final_bulk[Member ID], output_table[[#This Row],[Member ID]]), Error_count))</f>
        <v/>
      </c>
      <c r="J284" s="145" t="str">
        <f>IF(OR(output_table[[#This Row],[Member ID]]="", output_table[[#This Row],[Input error count]]&gt;0), "", SUMIFS(calculations_table[Total interest due], calculations_table[Member ID], output_table[[#This Row],[Member ID]]))</f>
        <v/>
      </c>
      <c r="K284" s="149" t="str">
        <f>IF(OR(output_table[[#This Row],[Member ID]]="", output_table[[#This Row],[Input error count]]&gt;0), "", INDEX(calculations_table[Interest start date - Judgments], MATCH(output_table[[#This Row],[Member ID]], calculations_table[Member ID], 0)))</f>
        <v/>
      </c>
    </row>
    <row r="285" spans="1:11" x14ac:dyDescent="0.2">
      <c r="A285"/>
      <c r="D285" s="58" t="str">
        <f t="shared" si="4"/>
        <v/>
      </c>
      <c r="E285" s="58" t="str">
        <f>IF(OR(output_table[[#This Row],[Member ID]]="", Calc_type&lt;&gt;"Bulk"), "",
IF(ISBLANK(INDEX(data_final_bulk[Global ID], MATCH(output_table[[#This Row],[Member ID]], data_final_bulk[Member ID], 0))), "", INDEX(data_final_bulk[Global ID], MATCH(output_table[[#This Row],[Member ID]], data_final_bulk[Member ID], 0))))</f>
        <v/>
      </c>
      <c r="F285" s="16" t="str">
        <f>IF(output_table[[#This Row],[Member ID]]="", "", INDEX(calculations_table[Effective date], MATCH(output_table[[#This Row],[Member ID]], calculations_table[Member ID], 0)))</f>
        <v/>
      </c>
      <c r="G285" s="58" t="str">
        <f>IF(output_table[[#This Row],[Member ID]]="", "", INDEX(calculations_table[Payment type], MATCH(output_table[[#This Row],[Member ID]], calculations_table[Member ID], 0)))</f>
        <v/>
      </c>
      <c r="H285" s="145" t="str">
        <f>IF(output_table[[#This Row],[Member ID]]="", "", SUMIFS(calculations_table[Payment amount], calculations_table[Member ID], output_table[[#This Row],[Member ID]]))</f>
        <v/>
      </c>
      <c r="I285" s="58" t="str">
        <f>IF(output_table[[#This Row],[Member ID]]="", "",
IF(Calc_type="Bulk", SUMIFS(data_final_bulk[Error count], data_final_bulk[Member ID], output_table[[#This Row],[Member ID]]), Error_count))</f>
        <v/>
      </c>
      <c r="J285" s="145" t="str">
        <f>IF(OR(output_table[[#This Row],[Member ID]]="", output_table[[#This Row],[Input error count]]&gt;0), "", SUMIFS(calculations_table[Total interest due], calculations_table[Member ID], output_table[[#This Row],[Member ID]]))</f>
        <v/>
      </c>
      <c r="K285" s="149" t="str">
        <f>IF(OR(output_table[[#This Row],[Member ID]]="", output_table[[#This Row],[Input error count]]&gt;0), "", INDEX(calculations_table[Interest start date - Judgments], MATCH(output_table[[#This Row],[Member ID]], calculations_table[Member ID], 0)))</f>
        <v/>
      </c>
    </row>
    <row r="286" spans="1:11" x14ac:dyDescent="0.2">
      <c r="A286"/>
      <c r="D286" s="58" t="str">
        <f t="shared" si="4"/>
        <v/>
      </c>
      <c r="E286" s="58" t="str">
        <f>IF(OR(output_table[[#This Row],[Member ID]]="", Calc_type&lt;&gt;"Bulk"), "",
IF(ISBLANK(INDEX(data_final_bulk[Global ID], MATCH(output_table[[#This Row],[Member ID]], data_final_bulk[Member ID], 0))), "", INDEX(data_final_bulk[Global ID], MATCH(output_table[[#This Row],[Member ID]], data_final_bulk[Member ID], 0))))</f>
        <v/>
      </c>
      <c r="F286" s="16" t="str">
        <f>IF(output_table[[#This Row],[Member ID]]="", "", INDEX(calculations_table[Effective date], MATCH(output_table[[#This Row],[Member ID]], calculations_table[Member ID], 0)))</f>
        <v/>
      </c>
      <c r="G286" s="58" t="str">
        <f>IF(output_table[[#This Row],[Member ID]]="", "", INDEX(calculations_table[Payment type], MATCH(output_table[[#This Row],[Member ID]], calculations_table[Member ID], 0)))</f>
        <v/>
      </c>
      <c r="H286" s="145" t="str">
        <f>IF(output_table[[#This Row],[Member ID]]="", "", SUMIFS(calculations_table[Payment amount], calculations_table[Member ID], output_table[[#This Row],[Member ID]]))</f>
        <v/>
      </c>
      <c r="I286" s="58" t="str">
        <f>IF(output_table[[#This Row],[Member ID]]="", "",
IF(Calc_type="Bulk", SUMIFS(data_final_bulk[Error count], data_final_bulk[Member ID], output_table[[#This Row],[Member ID]]), Error_count))</f>
        <v/>
      </c>
      <c r="J286" s="145" t="str">
        <f>IF(OR(output_table[[#This Row],[Member ID]]="", output_table[[#This Row],[Input error count]]&gt;0), "", SUMIFS(calculations_table[Total interest due], calculations_table[Member ID], output_table[[#This Row],[Member ID]]))</f>
        <v/>
      </c>
      <c r="K286" s="149" t="str">
        <f>IF(OR(output_table[[#This Row],[Member ID]]="", output_table[[#This Row],[Input error count]]&gt;0), "", INDEX(calculations_table[Interest start date - Judgments], MATCH(output_table[[#This Row],[Member ID]], calculations_table[Member ID], 0)))</f>
        <v/>
      </c>
    </row>
    <row r="287" spans="1:11" x14ac:dyDescent="0.2">
      <c r="A287"/>
      <c r="D287" s="58" t="str">
        <f t="shared" si="4"/>
        <v/>
      </c>
      <c r="E287" s="58" t="str">
        <f>IF(OR(output_table[[#This Row],[Member ID]]="", Calc_type&lt;&gt;"Bulk"), "",
IF(ISBLANK(INDEX(data_final_bulk[Global ID], MATCH(output_table[[#This Row],[Member ID]], data_final_bulk[Member ID], 0))), "", INDEX(data_final_bulk[Global ID], MATCH(output_table[[#This Row],[Member ID]], data_final_bulk[Member ID], 0))))</f>
        <v/>
      </c>
      <c r="F287" s="16" t="str">
        <f>IF(output_table[[#This Row],[Member ID]]="", "", INDEX(calculations_table[Effective date], MATCH(output_table[[#This Row],[Member ID]], calculations_table[Member ID], 0)))</f>
        <v/>
      </c>
      <c r="G287" s="58" t="str">
        <f>IF(output_table[[#This Row],[Member ID]]="", "", INDEX(calculations_table[Payment type], MATCH(output_table[[#This Row],[Member ID]], calculations_table[Member ID], 0)))</f>
        <v/>
      </c>
      <c r="H287" s="145" t="str">
        <f>IF(output_table[[#This Row],[Member ID]]="", "", SUMIFS(calculations_table[Payment amount], calculations_table[Member ID], output_table[[#This Row],[Member ID]]))</f>
        <v/>
      </c>
      <c r="I287" s="58" t="str">
        <f>IF(output_table[[#This Row],[Member ID]]="", "",
IF(Calc_type="Bulk", SUMIFS(data_final_bulk[Error count], data_final_bulk[Member ID], output_table[[#This Row],[Member ID]]), Error_count))</f>
        <v/>
      </c>
      <c r="J287" s="145" t="str">
        <f>IF(OR(output_table[[#This Row],[Member ID]]="", output_table[[#This Row],[Input error count]]&gt;0), "", SUMIFS(calculations_table[Total interest due], calculations_table[Member ID], output_table[[#This Row],[Member ID]]))</f>
        <v/>
      </c>
      <c r="K287" s="149" t="str">
        <f>IF(OR(output_table[[#This Row],[Member ID]]="", output_table[[#This Row],[Input error count]]&gt;0), "", INDEX(calculations_table[Interest start date - Judgments], MATCH(output_table[[#This Row],[Member ID]], calculations_table[Member ID], 0)))</f>
        <v/>
      </c>
    </row>
    <row r="288" spans="1:11" x14ac:dyDescent="0.2">
      <c r="A288"/>
      <c r="D288" s="58" t="str">
        <f t="shared" si="4"/>
        <v/>
      </c>
      <c r="E288" s="58" t="str">
        <f>IF(OR(output_table[[#This Row],[Member ID]]="", Calc_type&lt;&gt;"Bulk"), "",
IF(ISBLANK(INDEX(data_final_bulk[Global ID], MATCH(output_table[[#This Row],[Member ID]], data_final_bulk[Member ID], 0))), "", INDEX(data_final_bulk[Global ID], MATCH(output_table[[#This Row],[Member ID]], data_final_bulk[Member ID], 0))))</f>
        <v/>
      </c>
      <c r="F288" s="16" t="str">
        <f>IF(output_table[[#This Row],[Member ID]]="", "", INDEX(calculations_table[Effective date], MATCH(output_table[[#This Row],[Member ID]], calculations_table[Member ID], 0)))</f>
        <v/>
      </c>
      <c r="G288" s="58" t="str">
        <f>IF(output_table[[#This Row],[Member ID]]="", "", INDEX(calculations_table[Payment type], MATCH(output_table[[#This Row],[Member ID]], calculations_table[Member ID], 0)))</f>
        <v/>
      </c>
      <c r="H288" s="145" t="str">
        <f>IF(output_table[[#This Row],[Member ID]]="", "", SUMIFS(calculations_table[Payment amount], calculations_table[Member ID], output_table[[#This Row],[Member ID]]))</f>
        <v/>
      </c>
      <c r="I288" s="58" t="str">
        <f>IF(output_table[[#This Row],[Member ID]]="", "",
IF(Calc_type="Bulk", SUMIFS(data_final_bulk[Error count], data_final_bulk[Member ID], output_table[[#This Row],[Member ID]]), Error_count))</f>
        <v/>
      </c>
      <c r="J288" s="145" t="str">
        <f>IF(OR(output_table[[#This Row],[Member ID]]="", output_table[[#This Row],[Input error count]]&gt;0), "", SUMIFS(calculations_table[Total interest due], calculations_table[Member ID], output_table[[#This Row],[Member ID]]))</f>
        <v/>
      </c>
      <c r="K288" s="149" t="str">
        <f>IF(OR(output_table[[#This Row],[Member ID]]="", output_table[[#This Row],[Input error count]]&gt;0), "", INDEX(calculations_table[Interest start date - Judgments], MATCH(output_table[[#This Row],[Member ID]], calculations_table[Member ID], 0)))</f>
        <v/>
      </c>
    </row>
    <row r="289" spans="1:11" x14ac:dyDescent="0.2">
      <c r="A289"/>
      <c r="D289" s="58" t="str">
        <f t="shared" si="4"/>
        <v/>
      </c>
      <c r="E289" s="58" t="str">
        <f>IF(OR(output_table[[#This Row],[Member ID]]="", Calc_type&lt;&gt;"Bulk"), "",
IF(ISBLANK(INDEX(data_final_bulk[Global ID], MATCH(output_table[[#This Row],[Member ID]], data_final_bulk[Member ID], 0))), "", INDEX(data_final_bulk[Global ID], MATCH(output_table[[#This Row],[Member ID]], data_final_bulk[Member ID], 0))))</f>
        <v/>
      </c>
      <c r="F289" s="16" t="str">
        <f>IF(output_table[[#This Row],[Member ID]]="", "", INDEX(calculations_table[Effective date], MATCH(output_table[[#This Row],[Member ID]], calculations_table[Member ID], 0)))</f>
        <v/>
      </c>
      <c r="G289" s="58" t="str">
        <f>IF(output_table[[#This Row],[Member ID]]="", "", INDEX(calculations_table[Payment type], MATCH(output_table[[#This Row],[Member ID]], calculations_table[Member ID], 0)))</f>
        <v/>
      </c>
      <c r="H289" s="145" t="str">
        <f>IF(output_table[[#This Row],[Member ID]]="", "", SUMIFS(calculations_table[Payment amount], calculations_table[Member ID], output_table[[#This Row],[Member ID]]))</f>
        <v/>
      </c>
      <c r="I289" s="58" t="str">
        <f>IF(output_table[[#This Row],[Member ID]]="", "",
IF(Calc_type="Bulk", SUMIFS(data_final_bulk[Error count], data_final_bulk[Member ID], output_table[[#This Row],[Member ID]]), Error_count))</f>
        <v/>
      </c>
      <c r="J289" s="145" t="str">
        <f>IF(OR(output_table[[#This Row],[Member ID]]="", output_table[[#This Row],[Input error count]]&gt;0), "", SUMIFS(calculations_table[Total interest due], calculations_table[Member ID], output_table[[#This Row],[Member ID]]))</f>
        <v/>
      </c>
      <c r="K289" s="149" t="str">
        <f>IF(OR(output_table[[#This Row],[Member ID]]="", output_table[[#This Row],[Input error count]]&gt;0), "", INDEX(calculations_table[Interest start date - Judgments], MATCH(output_table[[#This Row],[Member ID]], calculations_table[Member ID], 0)))</f>
        <v/>
      </c>
    </row>
    <row r="290" spans="1:11" x14ac:dyDescent="0.2">
      <c r="A290"/>
      <c r="D290" s="58" t="str">
        <f t="shared" si="4"/>
        <v/>
      </c>
      <c r="E290" s="58" t="str">
        <f>IF(OR(output_table[[#This Row],[Member ID]]="", Calc_type&lt;&gt;"Bulk"), "",
IF(ISBLANK(INDEX(data_final_bulk[Global ID], MATCH(output_table[[#This Row],[Member ID]], data_final_bulk[Member ID], 0))), "", INDEX(data_final_bulk[Global ID], MATCH(output_table[[#This Row],[Member ID]], data_final_bulk[Member ID], 0))))</f>
        <v/>
      </c>
      <c r="F290" s="16" t="str">
        <f>IF(output_table[[#This Row],[Member ID]]="", "", INDEX(calculations_table[Effective date], MATCH(output_table[[#This Row],[Member ID]], calculations_table[Member ID], 0)))</f>
        <v/>
      </c>
      <c r="G290" s="58" t="str">
        <f>IF(output_table[[#This Row],[Member ID]]="", "", INDEX(calculations_table[Payment type], MATCH(output_table[[#This Row],[Member ID]], calculations_table[Member ID], 0)))</f>
        <v/>
      </c>
      <c r="H290" s="145" t="str">
        <f>IF(output_table[[#This Row],[Member ID]]="", "", SUMIFS(calculations_table[Payment amount], calculations_table[Member ID], output_table[[#This Row],[Member ID]]))</f>
        <v/>
      </c>
      <c r="I290" s="58" t="str">
        <f>IF(output_table[[#This Row],[Member ID]]="", "",
IF(Calc_type="Bulk", SUMIFS(data_final_bulk[Error count], data_final_bulk[Member ID], output_table[[#This Row],[Member ID]]), Error_count))</f>
        <v/>
      </c>
      <c r="J290" s="145" t="str">
        <f>IF(OR(output_table[[#This Row],[Member ID]]="", output_table[[#This Row],[Input error count]]&gt;0), "", SUMIFS(calculations_table[Total interest due], calculations_table[Member ID], output_table[[#This Row],[Member ID]]))</f>
        <v/>
      </c>
      <c r="K290" s="149" t="str">
        <f>IF(OR(output_table[[#This Row],[Member ID]]="", output_table[[#This Row],[Input error count]]&gt;0), "", INDEX(calculations_table[Interest start date - Judgments], MATCH(output_table[[#This Row],[Member ID]], calculations_table[Member ID], 0)))</f>
        <v/>
      </c>
    </row>
    <row r="291" spans="1:11" x14ac:dyDescent="0.2">
      <c r="A291"/>
      <c r="D291" s="58" t="str">
        <f t="shared" si="4"/>
        <v/>
      </c>
      <c r="E291" s="58" t="str">
        <f>IF(OR(output_table[[#This Row],[Member ID]]="", Calc_type&lt;&gt;"Bulk"), "",
IF(ISBLANK(INDEX(data_final_bulk[Global ID], MATCH(output_table[[#This Row],[Member ID]], data_final_bulk[Member ID], 0))), "", INDEX(data_final_bulk[Global ID], MATCH(output_table[[#This Row],[Member ID]], data_final_bulk[Member ID], 0))))</f>
        <v/>
      </c>
      <c r="F291" s="16" t="str">
        <f>IF(output_table[[#This Row],[Member ID]]="", "", INDEX(calculations_table[Effective date], MATCH(output_table[[#This Row],[Member ID]], calculations_table[Member ID], 0)))</f>
        <v/>
      </c>
      <c r="G291" s="58" t="str">
        <f>IF(output_table[[#This Row],[Member ID]]="", "", INDEX(calculations_table[Payment type], MATCH(output_table[[#This Row],[Member ID]], calculations_table[Member ID], 0)))</f>
        <v/>
      </c>
      <c r="H291" s="145" t="str">
        <f>IF(output_table[[#This Row],[Member ID]]="", "", SUMIFS(calculations_table[Payment amount], calculations_table[Member ID], output_table[[#This Row],[Member ID]]))</f>
        <v/>
      </c>
      <c r="I291" s="58" t="str">
        <f>IF(output_table[[#This Row],[Member ID]]="", "",
IF(Calc_type="Bulk", SUMIFS(data_final_bulk[Error count], data_final_bulk[Member ID], output_table[[#This Row],[Member ID]]), Error_count))</f>
        <v/>
      </c>
      <c r="J291" s="145" t="str">
        <f>IF(OR(output_table[[#This Row],[Member ID]]="", output_table[[#This Row],[Input error count]]&gt;0), "", SUMIFS(calculations_table[Total interest due], calculations_table[Member ID], output_table[[#This Row],[Member ID]]))</f>
        <v/>
      </c>
      <c r="K291" s="149" t="str">
        <f>IF(OR(output_table[[#This Row],[Member ID]]="", output_table[[#This Row],[Input error count]]&gt;0), "", INDEX(calculations_table[Interest start date - Judgments], MATCH(output_table[[#This Row],[Member ID]], calculations_table[Member ID], 0)))</f>
        <v/>
      </c>
    </row>
    <row r="292" spans="1:11" x14ac:dyDescent="0.2">
      <c r="A292"/>
      <c r="D292" s="58" t="str">
        <f t="shared" si="4"/>
        <v/>
      </c>
      <c r="E292" s="58" t="str">
        <f>IF(OR(output_table[[#This Row],[Member ID]]="", Calc_type&lt;&gt;"Bulk"), "",
IF(ISBLANK(INDEX(data_final_bulk[Global ID], MATCH(output_table[[#This Row],[Member ID]], data_final_bulk[Member ID], 0))), "", INDEX(data_final_bulk[Global ID], MATCH(output_table[[#This Row],[Member ID]], data_final_bulk[Member ID], 0))))</f>
        <v/>
      </c>
      <c r="F292" s="16" t="str">
        <f>IF(output_table[[#This Row],[Member ID]]="", "", INDEX(calculations_table[Effective date], MATCH(output_table[[#This Row],[Member ID]], calculations_table[Member ID], 0)))</f>
        <v/>
      </c>
      <c r="G292" s="58" t="str">
        <f>IF(output_table[[#This Row],[Member ID]]="", "", INDEX(calculations_table[Payment type], MATCH(output_table[[#This Row],[Member ID]], calculations_table[Member ID], 0)))</f>
        <v/>
      </c>
      <c r="H292" s="145" t="str">
        <f>IF(output_table[[#This Row],[Member ID]]="", "", SUMIFS(calculations_table[Payment amount], calculations_table[Member ID], output_table[[#This Row],[Member ID]]))</f>
        <v/>
      </c>
      <c r="I292" s="58" t="str">
        <f>IF(output_table[[#This Row],[Member ID]]="", "",
IF(Calc_type="Bulk", SUMIFS(data_final_bulk[Error count], data_final_bulk[Member ID], output_table[[#This Row],[Member ID]]), Error_count))</f>
        <v/>
      </c>
      <c r="J292" s="145" t="str">
        <f>IF(OR(output_table[[#This Row],[Member ID]]="", output_table[[#This Row],[Input error count]]&gt;0), "", SUMIFS(calculations_table[Total interest due], calculations_table[Member ID], output_table[[#This Row],[Member ID]]))</f>
        <v/>
      </c>
      <c r="K292" s="149" t="str">
        <f>IF(OR(output_table[[#This Row],[Member ID]]="", output_table[[#This Row],[Input error count]]&gt;0), "", INDEX(calculations_table[Interest start date - Judgments], MATCH(output_table[[#This Row],[Member ID]], calculations_table[Member ID], 0)))</f>
        <v/>
      </c>
    </row>
    <row r="293" spans="1:11" x14ac:dyDescent="0.2">
      <c r="A293"/>
      <c r="D293" s="58" t="str">
        <f t="shared" si="4"/>
        <v/>
      </c>
      <c r="E293" s="58" t="str">
        <f>IF(OR(output_table[[#This Row],[Member ID]]="", Calc_type&lt;&gt;"Bulk"), "",
IF(ISBLANK(INDEX(data_final_bulk[Global ID], MATCH(output_table[[#This Row],[Member ID]], data_final_bulk[Member ID], 0))), "", INDEX(data_final_bulk[Global ID], MATCH(output_table[[#This Row],[Member ID]], data_final_bulk[Member ID], 0))))</f>
        <v/>
      </c>
      <c r="F293" s="16" t="str">
        <f>IF(output_table[[#This Row],[Member ID]]="", "", INDEX(calculations_table[Effective date], MATCH(output_table[[#This Row],[Member ID]], calculations_table[Member ID], 0)))</f>
        <v/>
      </c>
      <c r="G293" s="58" t="str">
        <f>IF(output_table[[#This Row],[Member ID]]="", "", INDEX(calculations_table[Payment type], MATCH(output_table[[#This Row],[Member ID]], calculations_table[Member ID], 0)))</f>
        <v/>
      </c>
      <c r="H293" s="145" t="str">
        <f>IF(output_table[[#This Row],[Member ID]]="", "", SUMIFS(calculations_table[Payment amount], calculations_table[Member ID], output_table[[#This Row],[Member ID]]))</f>
        <v/>
      </c>
      <c r="I293" s="58" t="str">
        <f>IF(output_table[[#This Row],[Member ID]]="", "",
IF(Calc_type="Bulk", SUMIFS(data_final_bulk[Error count], data_final_bulk[Member ID], output_table[[#This Row],[Member ID]]), Error_count))</f>
        <v/>
      </c>
      <c r="J293" s="145" t="str">
        <f>IF(OR(output_table[[#This Row],[Member ID]]="", output_table[[#This Row],[Input error count]]&gt;0), "", SUMIFS(calculations_table[Total interest due], calculations_table[Member ID], output_table[[#This Row],[Member ID]]))</f>
        <v/>
      </c>
      <c r="K293" s="149" t="str">
        <f>IF(OR(output_table[[#This Row],[Member ID]]="", output_table[[#This Row],[Input error count]]&gt;0), "", INDEX(calculations_table[Interest start date - Judgments], MATCH(output_table[[#This Row],[Member ID]], calculations_table[Member ID], 0)))</f>
        <v/>
      </c>
    </row>
    <row r="294" spans="1:11" x14ac:dyDescent="0.2">
      <c r="A294"/>
      <c r="D294" s="58" t="str">
        <f t="shared" si="4"/>
        <v/>
      </c>
      <c r="E294" s="58" t="str">
        <f>IF(OR(output_table[[#This Row],[Member ID]]="", Calc_type&lt;&gt;"Bulk"), "",
IF(ISBLANK(INDEX(data_final_bulk[Global ID], MATCH(output_table[[#This Row],[Member ID]], data_final_bulk[Member ID], 0))), "", INDEX(data_final_bulk[Global ID], MATCH(output_table[[#This Row],[Member ID]], data_final_bulk[Member ID], 0))))</f>
        <v/>
      </c>
      <c r="F294" s="16" t="str">
        <f>IF(output_table[[#This Row],[Member ID]]="", "", INDEX(calculations_table[Effective date], MATCH(output_table[[#This Row],[Member ID]], calculations_table[Member ID], 0)))</f>
        <v/>
      </c>
      <c r="G294" s="58" t="str">
        <f>IF(output_table[[#This Row],[Member ID]]="", "", INDEX(calculations_table[Payment type], MATCH(output_table[[#This Row],[Member ID]], calculations_table[Member ID], 0)))</f>
        <v/>
      </c>
      <c r="H294" s="145" t="str">
        <f>IF(output_table[[#This Row],[Member ID]]="", "", SUMIFS(calculations_table[Payment amount], calculations_table[Member ID], output_table[[#This Row],[Member ID]]))</f>
        <v/>
      </c>
      <c r="I294" s="58" t="str">
        <f>IF(output_table[[#This Row],[Member ID]]="", "",
IF(Calc_type="Bulk", SUMIFS(data_final_bulk[Error count], data_final_bulk[Member ID], output_table[[#This Row],[Member ID]]), Error_count))</f>
        <v/>
      </c>
      <c r="J294" s="145" t="str">
        <f>IF(OR(output_table[[#This Row],[Member ID]]="", output_table[[#This Row],[Input error count]]&gt;0), "", SUMIFS(calculations_table[Total interest due], calculations_table[Member ID], output_table[[#This Row],[Member ID]]))</f>
        <v/>
      </c>
      <c r="K294" s="149" t="str">
        <f>IF(OR(output_table[[#This Row],[Member ID]]="", output_table[[#This Row],[Input error count]]&gt;0), "", INDEX(calculations_table[Interest start date - Judgments], MATCH(output_table[[#This Row],[Member ID]], calculations_table[Member ID], 0)))</f>
        <v/>
      </c>
    </row>
    <row r="295" spans="1:11" x14ac:dyDescent="0.2">
      <c r="A295"/>
      <c r="D295" s="58" t="str">
        <f t="shared" si="4"/>
        <v/>
      </c>
      <c r="E295" s="58" t="str">
        <f>IF(OR(output_table[[#This Row],[Member ID]]="", Calc_type&lt;&gt;"Bulk"), "",
IF(ISBLANK(INDEX(data_final_bulk[Global ID], MATCH(output_table[[#This Row],[Member ID]], data_final_bulk[Member ID], 0))), "", INDEX(data_final_bulk[Global ID], MATCH(output_table[[#This Row],[Member ID]], data_final_bulk[Member ID], 0))))</f>
        <v/>
      </c>
      <c r="F295" s="16" t="str">
        <f>IF(output_table[[#This Row],[Member ID]]="", "", INDEX(calculations_table[Effective date], MATCH(output_table[[#This Row],[Member ID]], calculations_table[Member ID], 0)))</f>
        <v/>
      </c>
      <c r="G295" s="58" t="str">
        <f>IF(output_table[[#This Row],[Member ID]]="", "", INDEX(calculations_table[Payment type], MATCH(output_table[[#This Row],[Member ID]], calculations_table[Member ID], 0)))</f>
        <v/>
      </c>
      <c r="H295" s="145" t="str">
        <f>IF(output_table[[#This Row],[Member ID]]="", "", SUMIFS(calculations_table[Payment amount], calculations_table[Member ID], output_table[[#This Row],[Member ID]]))</f>
        <v/>
      </c>
      <c r="I295" s="58" t="str">
        <f>IF(output_table[[#This Row],[Member ID]]="", "",
IF(Calc_type="Bulk", SUMIFS(data_final_bulk[Error count], data_final_bulk[Member ID], output_table[[#This Row],[Member ID]]), Error_count))</f>
        <v/>
      </c>
      <c r="J295" s="145" t="str">
        <f>IF(OR(output_table[[#This Row],[Member ID]]="", output_table[[#This Row],[Input error count]]&gt;0), "", SUMIFS(calculations_table[Total interest due], calculations_table[Member ID], output_table[[#This Row],[Member ID]]))</f>
        <v/>
      </c>
      <c r="K295" s="149" t="str">
        <f>IF(OR(output_table[[#This Row],[Member ID]]="", output_table[[#This Row],[Input error count]]&gt;0), "", INDEX(calculations_table[Interest start date - Judgments], MATCH(output_table[[#This Row],[Member ID]], calculations_table[Member ID], 0)))</f>
        <v/>
      </c>
    </row>
    <row r="296" spans="1:11" x14ac:dyDescent="0.2">
      <c r="A296"/>
      <c r="D296" s="58" t="str">
        <f t="shared" si="4"/>
        <v/>
      </c>
      <c r="E296" s="58" t="str">
        <f>IF(OR(output_table[[#This Row],[Member ID]]="", Calc_type&lt;&gt;"Bulk"), "",
IF(ISBLANK(INDEX(data_final_bulk[Global ID], MATCH(output_table[[#This Row],[Member ID]], data_final_bulk[Member ID], 0))), "", INDEX(data_final_bulk[Global ID], MATCH(output_table[[#This Row],[Member ID]], data_final_bulk[Member ID], 0))))</f>
        <v/>
      </c>
      <c r="F296" s="16" t="str">
        <f>IF(output_table[[#This Row],[Member ID]]="", "", INDEX(calculations_table[Effective date], MATCH(output_table[[#This Row],[Member ID]], calculations_table[Member ID], 0)))</f>
        <v/>
      </c>
      <c r="G296" s="58" t="str">
        <f>IF(output_table[[#This Row],[Member ID]]="", "", INDEX(calculations_table[Payment type], MATCH(output_table[[#This Row],[Member ID]], calculations_table[Member ID], 0)))</f>
        <v/>
      </c>
      <c r="H296" s="145" t="str">
        <f>IF(output_table[[#This Row],[Member ID]]="", "", SUMIFS(calculations_table[Payment amount], calculations_table[Member ID], output_table[[#This Row],[Member ID]]))</f>
        <v/>
      </c>
      <c r="I296" s="58" t="str">
        <f>IF(output_table[[#This Row],[Member ID]]="", "",
IF(Calc_type="Bulk", SUMIFS(data_final_bulk[Error count], data_final_bulk[Member ID], output_table[[#This Row],[Member ID]]), Error_count))</f>
        <v/>
      </c>
      <c r="J296" s="145" t="str">
        <f>IF(OR(output_table[[#This Row],[Member ID]]="", output_table[[#This Row],[Input error count]]&gt;0), "", SUMIFS(calculations_table[Total interest due], calculations_table[Member ID], output_table[[#This Row],[Member ID]]))</f>
        <v/>
      </c>
      <c r="K296" s="149" t="str">
        <f>IF(OR(output_table[[#This Row],[Member ID]]="", output_table[[#This Row],[Input error count]]&gt;0), "", INDEX(calculations_table[Interest start date - Judgments], MATCH(output_table[[#This Row],[Member ID]], calculations_table[Member ID], 0)))</f>
        <v/>
      </c>
    </row>
    <row r="297" spans="1:11" x14ac:dyDescent="0.2">
      <c r="A297"/>
      <c r="D297" s="58" t="str">
        <f t="shared" si="4"/>
        <v/>
      </c>
      <c r="E297" s="58" t="str">
        <f>IF(OR(output_table[[#This Row],[Member ID]]="", Calc_type&lt;&gt;"Bulk"), "",
IF(ISBLANK(INDEX(data_final_bulk[Global ID], MATCH(output_table[[#This Row],[Member ID]], data_final_bulk[Member ID], 0))), "", INDEX(data_final_bulk[Global ID], MATCH(output_table[[#This Row],[Member ID]], data_final_bulk[Member ID], 0))))</f>
        <v/>
      </c>
      <c r="F297" s="16" t="str">
        <f>IF(output_table[[#This Row],[Member ID]]="", "", INDEX(calculations_table[Effective date], MATCH(output_table[[#This Row],[Member ID]], calculations_table[Member ID], 0)))</f>
        <v/>
      </c>
      <c r="G297" s="58" t="str">
        <f>IF(output_table[[#This Row],[Member ID]]="", "", INDEX(calculations_table[Payment type], MATCH(output_table[[#This Row],[Member ID]], calculations_table[Member ID], 0)))</f>
        <v/>
      </c>
      <c r="H297" s="145" t="str">
        <f>IF(output_table[[#This Row],[Member ID]]="", "", SUMIFS(calculations_table[Payment amount], calculations_table[Member ID], output_table[[#This Row],[Member ID]]))</f>
        <v/>
      </c>
      <c r="I297" s="58" t="str">
        <f>IF(output_table[[#This Row],[Member ID]]="", "",
IF(Calc_type="Bulk", SUMIFS(data_final_bulk[Error count], data_final_bulk[Member ID], output_table[[#This Row],[Member ID]]), Error_count))</f>
        <v/>
      </c>
      <c r="J297" s="145" t="str">
        <f>IF(OR(output_table[[#This Row],[Member ID]]="", output_table[[#This Row],[Input error count]]&gt;0), "", SUMIFS(calculations_table[Total interest due], calculations_table[Member ID], output_table[[#This Row],[Member ID]]))</f>
        <v/>
      </c>
      <c r="K297" s="149" t="str">
        <f>IF(OR(output_table[[#This Row],[Member ID]]="", output_table[[#This Row],[Input error count]]&gt;0), "", INDEX(calculations_table[Interest start date - Judgments], MATCH(output_table[[#This Row],[Member ID]], calculations_table[Member ID], 0)))</f>
        <v/>
      </c>
    </row>
    <row r="298" spans="1:11" x14ac:dyDescent="0.2">
      <c r="A298"/>
      <c r="D298" s="58" t="str">
        <f t="shared" si="4"/>
        <v/>
      </c>
      <c r="E298" s="58" t="str">
        <f>IF(OR(output_table[[#This Row],[Member ID]]="", Calc_type&lt;&gt;"Bulk"), "",
IF(ISBLANK(INDEX(data_final_bulk[Global ID], MATCH(output_table[[#This Row],[Member ID]], data_final_bulk[Member ID], 0))), "", INDEX(data_final_bulk[Global ID], MATCH(output_table[[#This Row],[Member ID]], data_final_bulk[Member ID], 0))))</f>
        <v/>
      </c>
      <c r="F298" s="16" t="str">
        <f>IF(output_table[[#This Row],[Member ID]]="", "", INDEX(calculations_table[Effective date], MATCH(output_table[[#This Row],[Member ID]], calculations_table[Member ID], 0)))</f>
        <v/>
      </c>
      <c r="G298" s="58" t="str">
        <f>IF(output_table[[#This Row],[Member ID]]="", "", INDEX(calculations_table[Payment type], MATCH(output_table[[#This Row],[Member ID]], calculations_table[Member ID], 0)))</f>
        <v/>
      </c>
      <c r="H298" s="145" t="str">
        <f>IF(output_table[[#This Row],[Member ID]]="", "", SUMIFS(calculations_table[Payment amount], calculations_table[Member ID], output_table[[#This Row],[Member ID]]))</f>
        <v/>
      </c>
      <c r="I298" s="58" t="str">
        <f>IF(output_table[[#This Row],[Member ID]]="", "",
IF(Calc_type="Bulk", SUMIFS(data_final_bulk[Error count], data_final_bulk[Member ID], output_table[[#This Row],[Member ID]]), Error_count))</f>
        <v/>
      </c>
      <c r="J298" s="145" t="str">
        <f>IF(OR(output_table[[#This Row],[Member ID]]="", output_table[[#This Row],[Input error count]]&gt;0), "", SUMIFS(calculations_table[Total interest due], calculations_table[Member ID], output_table[[#This Row],[Member ID]]))</f>
        <v/>
      </c>
      <c r="K298" s="149" t="str">
        <f>IF(OR(output_table[[#This Row],[Member ID]]="", output_table[[#This Row],[Input error count]]&gt;0), "", INDEX(calculations_table[Interest start date - Judgments], MATCH(output_table[[#This Row],[Member ID]], calculations_table[Member ID], 0)))</f>
        <v/>
      </c>
    </row>
    <row r="299" spans="1:11" x14ac:dyDescent="0.2">
      <c r="A299"/>
      <c r="D299" s="58" t="str">
        <f t="shared" si="4"/>
        <v/>
      </c>
      <c r="E299" s="58" t="str">
        <f>IF(OR(output_table[[#This Row],[Member ID]]="", Calc_type&lt;&gt;"Bulk"), "",
IF(ISBLANK(INDEX(data_final_bulk[Global ID], MATCH(output_table[[#This Row],[Member ID]], data_final_bulk[Member ID], 0))), "", INDEX(data_final_bulk[Global ID], MATCH(output_table[[#This Row],[Member ID]], data_final_bulk[Member ID], 0))))</f>
        <v/>
      </c>
      <c r="F299" s="16" t="str">
        <f>IF(output_table[[#This Row],[Member ID]]="", "", INDEX(calculations_table[Effective date], MATCH(output_table[[#This Row],[Member ID]], calculations_table[Member ID], 0)))</f>
        <v/>
      </c>
      <c r="G299" s="58" t="str">
        <f>IF(output_table[[#This Row],[Member ID]]="", "", INDEX(calculations_table[Payment type], MATCH(output_table[[#This Row],[Member ID]], calculations_table[Member ID], 0)))</f>
        <v/>
      </c>
      <c r="H299" s="145" t="str">
        <f>IF(output_table[[#This Row],[Member ID]]="", "", SUMIFS(calculations_table[Payment amount], calculations_table[Member ID], output_table[[#This Row],[Member ID]]))</f>
        <v/>
      </c>
      <c r="I299" s="58" t="str">
        <f>IF(output_table[[#This Row],[Member ID]]="", "",
IF(Calc_type="Bulk", SUMIFS(data_final_bulk[Error count], data_final_bulk[Member ID], output_table[[#This Row],[Member ID]]), Error_count))</f>
        <v/>
      </c>
      <c r="J299" s="145" t="str">
        <f>IF(OR(output_table[[#This Row],[Member ID]]="", output_table[[#This Row],[Input error count]]&gt;0), "", SUMIFS(calculations_table[Total interest due], calculations_table[Member ID], output_table[[#This Row],[Member ID]]))</f>
        <v/>
      </c>
      <c r="K299" s="149" t="str">
        <f>IF(OR(output_table[[#This Row],[Member ID]]="", output_table[[#This Row],[Input error count]]&gt;0), "", INDEX(calculations_table[Interest start date - Judgments], MATCH(output_table[[#This Row],[Member ID]], calculations_table[Member ID], 0)))</f>
        <v/>
      </c>
    </row>
    <row r="300" spans="1:11" x14ac:dyDescent="0.2">
      <c r="A300"/>
      <c r="D300" s="58" t="str">
        <f t="shared" si="4"/>
        <v/>
      </c>
      <c r="E300" s="58" t="str">
        <f>IF(OR(output_table[[#This Row],[Member ID]]="", Calc_type&lt;&gt;"Bulk"), "",
IF(ISBLANK(INDEX(data_final_bulk[Global ID], MATCH(output_table[[#This Row],[Member ID]], data_final_bulk[Member ID], 0))), "", INDEX(data_final_bulk[Global ID], MATCH(output_table[[#This Row],[Member ID]], data_final_bulk[Member ID], 0))))</f>
        <v/>
      </c>
      <c r="F300" s="16" t="str">
        <f>IF(output_table[[#This Row],[Member ID]]="", "", INDEX(calculations_table[Effective date], MATCH(output_table[[#This Row],[Member ID]], calculations_table[Member ID], 0)))</f>
        <v/>
      </c>
      <c r="G300" s="58" t="str">
        <f>IF(output_table[[#This Row],[Member ID]]="", "", INDEX(calculations_table[Payment type], MATCH(output_table[[#This Row],[Member ID]], calculations_table[Member ID], 0)))</f>
        <v/>
      </c>
      <c r="H300" s="145" t="str">
        <f>IF(output_table[[#This Row],[Member ID]]="", "", SUMIFS(calculations_table[Payment amount], calculations_table[Member ID], output_table[[#This Row],[Member ID]]))</f>
        <v/>
      </c>
      <c r="I300" s="58" t="str">
        <f>IF(output_table[[#This Row],[Member ID]]="", "",
IF(Calc_type="Bulk", SUMIFS(data_final_bulk[Error count], data_final_bulk[Member ID], output_table[[#This Row],[Member ID]]), Error_count))</f>
        <v/>
      </c>
      <c r="J300" s="145" t="str">
        <f>IF(OR(output_table[[#This Row],[Member ID]]="", output_table[[#This Row],[Input error count]]&gt;0), "", SUMIFS(calculations_table[Total interest due], calculations_table[Member ID], output_table[[#This Row],[Member ID]]))</f>
        <v/>
      </c>
      <c r="K300" s="149" t="str">
        <f>IF(OR(output_table[[#This Row],[Member ID]]="", output_table[[#This Row],[Input error count]]&gt;0), "", INDEX(calculations_table[Interest start date - Judgments], MATCH(output_table[[#This Row],[Member ID]], calculations_table[Member ID], 0)))</f>
        <v/>
      </c>
    </row>
    <row r="301" spans="1:11" x14ac:dyDescent="0.2">
      <c r="A301"/>
      <c r="D301" s="58" t="str">
        <f t="shared" si="4"/>
        <v/>
      </c>
      <c r="E301" s="58" t="str">
        <f>IF(OR(output_table[[#This Row],[Member ID]]="", Calc_type&lt;&gt;"Bulk"), "",
IF(ISBLANK(INDEX(data_final_bulk[Global ID], MATCH(output_table[[#This Row],[Member ID]], data_final_bulk[Member ID], 0))), "", INDEX(data_final_bulk[Global ID], MATCH(output_table[[#This Row],[Member ID]], data_final_bulk[Member ID], 0))))</f>
        <v/>
      </c>
      <c r="F301" s="16" t="str">
        <f>IF(output_table[[#This Row],[Member ID]]="", "", INDEX(calculations_table[Effective date], MATCH(output_table[[#This Row],[Member ID]], calculations_table[Member ID], 0)))</f>
        <v/>
      </c>
      <c r="G301" s="58" t="str">
        <f>IF(output_table[[#This Row],[Member ID]]="", "", INDEX(calculations_table[Payment type], MATCH(output_table[[#This Row],[Member ID]], calculations_table[Member ID], 0)))</f>
        <v/>
      </c>
      <c r="H301" s="145" t="str">
        <f>IF(output_table[[#This Row],[Member ID]]="", "", SUMIFS(calculations_table[Payment amount], calculations_table[Member ID], output_table[[#This Row],[Member ID]]))</f>
        <v/>
      </c>
      <c r="I301" s="58" t="str">
        <f>IF(output_table[[#This Row],[Member ID]]="", "",
IF(Calc_type="Bulk", SUMIFS(data_final_bulk[Error count], data_final_bulk[Member ID], output_table[[#This Row],[Member ID]]), Error_count))</f>
        <v/>
      </c>
      <c r="J301" s="145" t="str">
        <f>IF(OR(output_table[[#This Row],[Member ID]]="", output_table[[#This Row],[Input error count]]&gt;0), "", SUMIFS(calculations_table[Total interest due], calculations_table[Member ID], output_table[[#This Row],[Member ID]]))</f>
        <v/>
      </c>
      <c r="K301" s="149" t="str">
        <f>IF(OR(output_table[[#This Row],[Member ID]]="", output_table[[#This Row],[Input error count]]&gt;0), "", INDEX(calculations_table[Interest start date - Judgments], MATCH(output_table[[#This Row],[Member ID]], calculations_table[Member ID], 0)))</f>
        <v/>
      </c>
    </row>
    <row r="302" spans="1:11" x14ac:dyDescent="0.2">
      <c r="A302"/>
      <c r="D302" s="58" t="str">
        <f t="shared" si="4"/>
        <v/>
      </c>
      <c r="E302" s="58" t="str">
        <f>IF(OR(output_table[[#This Row],[Member ID]]="", Calc_type&lt;&gt;"Bulk"), "",
IF(ISBLANK(INDEX(data_final_bulk[Global ID], MATCH(output_table[[#This Row],[Member ID]], data_final_bulk[Member ID], 0))), "", INDEX(data_final_bulk[Global ID], MATCH(output_table[[#This Row],[Member ID]], data_final_bulk[Member ID], 0))))</f>
        <v/>
      </c>
      <c r="F302" s="16" t="str">
        <f>IF(output_table[[#This Row],[Member ID]]="", "", INDEX(calculations_table[Effective date], MATCH(output_table[[#This Row],[Member ID]], calculations_table[Member ID], 0)))</f>
        <v/>
      </c>
      <c r="G302" s="58" t="str">
        <f>IF(output_table[[#This Row],[Member ID]]="", "", INDEX(calculations_table[Payment type], MATCH(output_table[[#This Row],[Member ID]], calculations_table[Member ID], 0)))</f>
        <v/>
      </c>
      <c r="H302" s="145" t="str">
        <f>IF(output_table[[#This Row],[Member ID]]="", "", SUMIFS(calculations_table[Payment amount], calculations_table[Member ID], output_table[[#This Row],[Member ID]]))</f>
        <v/>
      </c>
      <c r="I302" s="58" t="str">
        <f>IF(output_table[[#This Row],[Member ID]]="", "",
IF(Calc_type="Bulk", SUMIFS(data_final_bulk[Error count], data_final_bulk[Member ID], output_table[[#This Row],[Member ID]]), Error_count))</f>
        <v/>
      </c>
      <c r="J302" s="145" t="str">
        <f>IF(OR(output_table[[#This Row],[Member ID]]="", output_table[[#This Row],[Input error count]]&gt;0), "", SUMIFS(calculations_table[Total interest due], calculations_table[Member ID], output_table[[#This Row],[Member ID]]))</f>
        <v/>
      </c>
      <c r="K302" s="149" t="str">
        <f>IF(OR(output_table[[#This Row],[Member ID]]="", output_table[[#This Row],[Input error count]]&gt;0), "", INDEX(calculations_table[Interest start date - Judgments], MATCH(output_table[[#This Row],[Member ID]], calculations_table[Member ID], 0)))</f>
        <v/>
      </c>
    </row>
    <row r="303" spans="1:11" x14ac:dyDescent="0.2">
      <c r="A303"/>
      <c r="D303" s="58" t="str">
        <f t="shared" si="4"/>
        <v/>
      </c>
      <c r="E303" s="58" t="str">
        <f>IF(OR(output_table[[#This Row],[Member ID]]="", Calc_type&lt;&gt;"Bulk"), "",
IF(ISBLANK(INDEX(data_final_bulk[Global ID], MATCH(output_table[[#This Row],[Member ID]], data_final_bulk[Member ID], 0))), "", INDEX(data_final_bulk[Global ID], MATCH(output_table[[#This Row],[Member ID]], data_final_bulk[Member ID], 0))))</f>
        <v/>
      </c>
      <c r="F303" s="16" t="str">
        <f>IF(output_table[[#This Row],[Member ID]]="", "", INDEX(calculations_table[Effective date], MATCH(output_table[[#This Row],[Member ID]], calculations_table[Member ID], 0)))</f>
        <v/>
      </c>
      <c r="G303" s="58" t="str">
        <f>IF(output_table[[#This Row],[Member ID]]="", "", INDEX(calculations_table[Payment type], MATCH(output_table[[#This Row],[Member ID]], calculations_table[Member ID], 0)))</f>
        <v/>
      </c>
      <c r="H303" s="145" t="str">
        <f>IF(output_table[[#This Row],[Member ID]]="", "", SUMIFS(calculations_table[Payment amount], calculations_table[Member ID], output_table[[#This Row],[Member ID]]))</f>
        <v/>
      </c>
      <c r="I303" s="58" t="str">
        <f>IF(output_table[[#This Row],[Member ID]]="", "",
IF(Calc_type="Bulk", SUMIFS(data_final_bulk[Error count], data_final_bulk[Member ID], output_table[[#This Row],[Member ID]]), Error_count))</f>
        <v/>
      </c>
      <c r="J303" s="145" t="str">
        <f>IF(OR(output_table[[#This Row],[Member ID]]="", output_table[[#This Row],[Input error count]]&gt;0), "", SUMIFS(calculations_table[Total interest due], calculations_table[Member ID], output_table[[#This Row],[Member ID]]))</f>
        <v/>
      </c>
      <c r="K303" s="149" t="str">
        <f>IF(OR(output_table[[#This Row],[Member ID]]="", output_table[[#This Row],[Input error count]]&gt;0), "", INDEX(calculations_table[Interest start date - Judgments], MATCH(output_table[[#This Row],[Member ID]], calculations_table[Member ID], 0)))</f>
        <v/>
      </c>
    </row>
    <row r="304" spans="1:11" x14ac:dyDescent="0.2">
      <c r="A304"/>
      <c r="D304" s="58" t="str">
        <f t="shared" si="4"/>
        <v/>
      </c>
      <c r="E304" s="58" t="str">
        <f>IF(OR(output_table[[#This Row],[Member ID]]="", Calc_type&lt;&gt;"Bulk"), "",
IF(ISBLANK(INDEX(data_final_bulk[Global ID], MATCH(output_table[[#This Row],[Member ID]], data_final_bulk[Member ID], 0))), "", INDEX(data_final_bulk[Global ID], MATCH(output_table[[#This Row],[Member ID]], data_final_bulk[Member ID], 0))))</f>
        <v/>
      </c>
      <c r="F304" s="16" t="str">
        <f>IF(output_table[[#This Row],[Member ID]]="", "", INDEX(calculations_table[Effective date], MATCH(output_table[[#This Row],[Member ID]], calculations_table[Member ID], 0)))</f>
        <v/>
      </c>
      <c r="G304" s="58" t="str">
        <f>IF(output_table[[#This Row],[Member ID]]="", "", INDEX(calculations_table[Payment type], MATCH(output_table[[#This Row],[Member ID]], calculations_table[Member ID], 0)))</f>
        <v/>
      </c>
      <c r="H304" s="145" t="str">
        <f>IF(output_table[[#This Row],[Member ID]]="", "", SUMIFS(calculations_table[Payment amount], calculations_table[Member ID], output_table[[#This Row],[Member ID]]))</f>
        <v/>
      </c>
      <c r="I304" s="58" t="str">
        <f>IF(output_table[[#This Row],[Member ID]]="", "",
IF(Calc_type="Bulk", SUMIFS(data_final_bulk[Error count], data_final_bulk[Member ID], output_table[[#This Row],[Member ID]]), Error_count))</f>
        <v/>
      </c>
      <c r="J304" s="145" t="str">
        <f>IF(OR(output_table[[#This Row],[Member ID]]="", output_table[[#This Row],[Input error count]]&gt;0), "", SUMIFS(calculations_table[Total interest due], calculations_table[Member ID], output_table[[#This Row],[Member ID]]))</f>
        <v/>
      </c>
      <c r="K304" s="149" t="str">
        <f>IF(OR(output_table[[#This Row],[Member ID]]="", output_table[[#This Row],[Input error count]]&gt;0), "", INDEX(calculations_table[Interest start date - Judgments], MATCH(output_table[[#This Row],[Member ID]], calculations_table[Member ID], 0)))</f>
        <v/>
      </c>
    </row>
    <row r="305" spans="1:11" x14ac:dyDescent="0.2">
      <c r="A305"/>
      <c r="D305" s="58" t="str">
        <f t="shared" si="4"/>
        <v/>
      </c>
      <c r="E305" s="58" t="str">
        <f>IF(OR(output_table[[#This Row],[Member ID]]="", Calc_type&lt;&gt;"Bulk"), "",
IF(ISBLANK(INDEX(data_final_bulk[Global ID], MATCH(output_table[[#This Row],[Member ID]], data_final_bulk[Member ID], 0))), "", INDEX(data_final_bulk[Global ID], MATCH(output_table[[#This Row],[Member ID]], data_final_bulk[Member ID], 0))))</f>
        <v/>
      </c>
      <c r="F305" s="16" t="str">
        <f>IF(output_table[[#This Row],[Member ID]]="", "", INDEX(calculations_table[Effective date], MATCH(output_table[[#This Row],[Member ID]], calculations_table[Member ID], 0)))</f>
        <v/>
      </c>
      <c r="G305" s="58" t="str">
        <f>IF(output_table[[#This Row],[Member ID]]="", "", INDEX(calculations_table[Payment type], MATCH(output_table[[#This Row],[Member ID]], calculations_table[Member ID], 0)))</f>
        <v/>
      </c>
      <c r="H305" s="145" t="str">
        <f>IF(output_table[[#This Row],[Member ID]]="", "", SUMIFS(calculations_table[Payment amount], calculations_table[Member ID], output_table[[#This Row],[Member ID]]))</f>
        <v/>
      </c>
      <c r="I305" s="58" t="str">
        <f>IF(output_table[[#This Row],[Member ID]]="", "",
IF(Calc_type="Bulk", SUMIFS(data_final_bulk[Error count], data_final_bulk[Member ID], output_table[[#This Row],[Member ID]]), Error_count))</f>
        <v/>
      </c>
      <c r="J305" s="145" t="str">
        <f>IF(OR(output_table[[#This Row],[Member ID]]="", output_table[[#This Row],[Input error count]]&gt;0), "", SUMIFS(calculations_table[Total interest due], calculations_table[Member ID], output_table[[#This Row],[Member ID]]))</f>
        <v/>
      </c>
      <c r="K305" s="149" t="str">
        <f>IF(OR(output_table[[#This Row],[Member ID]]="", output_table[[#This Row],[Input error count]]&gt;0), "", INDEX(calculations_table[Interest start date - Judgments], MATCH(output_table[[#This Row],[Member ID]], calculations_table[Member ID], 0)))</f>
        <v/>
      </c>
    </row>
    <row r="306" spans="1:11" x14ac:dyDescent="0.2">
      <c r="A306"/>
      <c r="D306" s="58" t="str">
        <f t="shared" si="4"/>
        <v/>
      </c>
      <c r="E306" s="58" t="str">
        <f>IF(OR(output_table[[#This Row],[Member ID]]="", Calc_type&lt;&gt;"Bulk"), "",
IF(ISBLANK(INDEX(data_final_bulk[Global ID], MATCH(output_table[[#This Row],[Member ID]], data_final_bulk[Member ID], 0))), "", INDEX(data_final_bulk[Global ID], MATCH(output_table[[#This Row],[Member ID]], data_final_bulk[Member ID], 0))))</f>
        <v/>
      </c>
      <c r="F306" s="16" t="str">
        <f>IF(output_table[[#This Row],[Member ID]]="", "", INDEX(calculations_table[Effective date], MATCH(output_table[[#This Row],[Member ID]], calculations_table[Member ID], 0)))</f>
        <v/>
      </c>
      <c r="G306" s="58" t="str">
        <f>IF(output_table[[#This Row],[Member ID]]="", "", INDEX(calculations_table[Payment type], MATCH(output_table[[#This Row],[Member ID]], calculations_table[Member ID], 0)))</f>
        <v/>
      </c>
      <c r="H306" s="145" t="str">
        <f>IF(output_table[[#This Row],[Member ID]]="", "", SUMIFS(calculations_table[Payment amount], calculations_table[Member ID], output_table[[#This Row],[Member ID]]))</f>
        <v/>
      </c>
      <c r="I306" s="58" t="str">
        <f>IF(output_table[[#This Row],[Member ID]]="", "",
IF(Calc_type="Bulk", SUMIFS(data_final_bulk[Error count], data_final_bulk[Member ID], output_table[[#This Row],[Member ID]]), Error_count))</f>
        <v/>
      </c>
      <c r="J306" s="145" t="str">
        <f>IF(OR(output_table[[#This Row],[Member ID]]="", output_table[[#This Row],[Input error count]]&gt;0), "", SUMIFS(calculations_table[Total interest due], calculations_table[Member ID], output_table[[#This Row],[Member ID]]))</f>
        <v/>
      </c>
      <c r="K306" s="149" t="str">
        <f>IF(OR(output_table[[#This Row],[Member ID]]="", output_table[[#This Row],[Input error count]]&gt;0), "", INDEX(calculations_table[Interest start date - Judgments], MATCH(output_table[[#This Row],[Member ID]], calculations_table[Member ID], 0)))</f>
        <v/>
      </c>
    </row>
    <row r="307" spans="1:11" x14ac:dyDescent="0.2">
      <c r="A307"/>
      <c r="D307" s="58" t="str">
        <f t="shared" si="4"/>
        <v/>
      </c>
      <c r="E307" s="58" t="str">
        <f>IF(OR(output_table[[#This Row],[Member ID]]="", Calc_type&lt;&gt;"Bulk"), "",
IF(ISBLANK(INDEX(data_final_bulk[Global ID], MATCH(output_table[[#This Row],[Member ID]], data_final_bulk[Member ID], 0))), "", INDEX(data_final_bulk[Global ID], MATCH(output_table[[#This Row],[Member ID]], data_final_bulk[Member ID], 0))))</f>
        <v/>
      </c>
      <c r="F307" s="16" t="str">
        <f>IF(output_table[[#This Row],[Member ID]]="", "", INDEX(calculations_table[Effective date], MATCH(output_table[[#This Row],[Member ID]], calculations_table[Member ID], 0)))</f>
        <v/>
      </c>
      <c r="G307" s="58" t="str">
        <f>IF(output_table[[#This Row],[Member ID]]="", "", INDEX(calculations_table[Payment type], MATCH(output_table[[#This Row],[Member ID]], calculations_table[Member ID], 0)))</f>
        <v/>
      </c>
      <c r="H307" s="145" t="str">
        <f>IF(output_table[[#This Row],[Member ID]]="", "", SUMIFS(calculations_table[Payment amount], calculations_table[Member ID], output_table[[#This Row],[Member ID]]))</f>
        <v/>
      </c>
      <c r="I307" s="58" t="str">
        <f>IF(output_table[[#This Row],[Member ID]]="", "",
IF(Calc_type="Bulk", SUMIFS(data_final_bulk[Error count], data_final_bulk[Member ID], output_table[[#This Row],[Member ID]]), Error_count))</f>
        <v/>
      </c>
      <c r="J307" s="145" t="str">
        <f>IF(OR(output_table[[#This Row],[Member ID]]="", output_table[[#This Row],[Input error count]]&gt;0), "", SUMIFS(calculations_table[Total interest due], calculations_table[Member ID], output_table[[#This Row],[Member ID]]))</f>
        <v/>
      </c>
      <c r="K307" s="149" t="str">
        <f>IF(OR(output_table[[#This Row],[Member ID]]="", output_table[[#This Row],[Input error count]]&gt;0), "", INDEX(calculations_table[Interest start date - Judgments], MATCH(output_table[[#This Row],[Member ID]], calculations_table[Member ID], 0)))</f>
        <v/>
      </c>
    </row>
    <row r="308" spans="1:11" x14ac:dyDescent="0.2">
      <c r="A308"/>
      <c r="D308" s="58" t="str">
        <f t="shared" si="4"/>
        <v/>
      </c>
      <c r="E308" s="58" t="str">
        <f>IF(OR(output_table[[#This Row],[Member ID]]="", Calc_type&lt;&gt;"Bulk"), "",
IF(ISBLANK(INDEX(data_final_bulk[Global ID], MATCH(output_table[[#This Row],[Member ID]], data_final_bulk[Member ID], 0))), "", INDEX(data_final_bulk[Global ID], MATCH(output_table[[#This Row],[Member ID]], data_final_bulk[Member ID], 0))))</f>
        <v/>
      </c>
      <c r="F308" s="16" t="str">
        <f>IF(output_table[[#This Row],[Member ID]]="", "", INDEX(calculations_table[Effective date], MATCH(output_table[[#This Row],[Member ID]], calculations_table[Member ID], 0)))</f>
        <v/>
      </c>
      <c r="G308" s="58" t="str">
        <f>IF(output_table[[#This Row],[Member ID]]="", "", INDEX(calculations_table[Payment type], MATCH(output_table[[#This Row],[Member ID]], calculations_table[Member ID], 0)))</f>
        <v/>
      </c>
      <c r="H308" s="145" t="str">
        <f>IF(output_table[[#This Row],[Member ID]]="", "", SUMIFS(calculations_table[Payment amount], calculations_table[Member ID], output_table[[#This Row],[Member ID]]))</f>
        <v/>
      </c>
      <c r="I308" s="58" t="str">
        <f>IF(output_table[[#This Row],[Member ID]]="", "",
IF(Calc_type="Bulk", SUMIFS(data_final_bulk[Error count], data_final_bulk[Member ID], output_table[[#This Row],[Member ID]]), Error_count))</f>
        <v/>
      </c>
      <c r="J308" s="145" t="str">
        <f>IF(OR(output_table[[#This Row],[Member ID]]="", output_table[[#This Row],[Input error count]]&gt;0), "", SUMIFS(calculations_table[Total interest due], calculations_table[Member ID], output_table[[#This Row],[Member ID]]))</f>
        <v/>
      </c>
      <c r="K308" s="149" t="str">
        <f>IF(OR(output_table[[#This Row],[Member ID]]="", output_table[[#This Row],[Input error count]]&gt;0), "", INDEX(calculations_table[Interest start date - Judgments], MATCH(output_table[[#This Row],[Member ID]], calculations_table[Member ID], 0)))</f>
        <v/>
      </c>
    </row>
    <row r="309" spans="1:11" x14ac:dyDescent="0.2">
      <c r="A309"/>
      <c r="D309" s="58" t="str">
        <f t="shared" si="4"/>
        <v/>
      </c>
      <c r="E309" s="58" t="str">
        <f>IF(OR(output_table[[#This Row],[Member ID]]="", Calc_type&lt;&gt;"Bulk"), "",
IF(ISBLANK(INDEX(data_final_bulk[Global ID], MATCH(output_table[[#This Row],[Member ID]], data_final_bulk[Member ID], 0))), "", INDEX(data_final_bulk[Global ID], MATCH(output_table[[#This Row],[Member ID]], data_final_bulk[Member ID], 0))))</f>
        <v/>
      </c>
      <c r="F309" s="16" t="str">
        <f>IF(output_table[[#This Row],[Member ID]]="", "", INDEX(calculations_table[Effective date], MATCH(output_table[[#This Row],[Member ID]], calculations_table[Member ID], 0)))</f>
        <v/>
      </c>
      <c r="G309" s="58" t="str">
        <f>IF(output_table[[#This Row],[Member ID]]="", "", INDEX(calculations_table[Payment type], MATCH(output_table[[#This Row],[Member ID]], calculations_table[Member ID], 0)))</f>
        <v/>
      </c>
      <c r="H309" s="145" t="str">
        <f>IF(output_table[[#This Row],[Member ID]]="", "", SUMIFS(calculations_table[Payment amount], calculations_table[Member ID], output_table[[#This Row],[Member ID]]))</f>
        <v/>
      </c>
      <c r="I309" s="58" t="str">
        <f>IF(output_table[[#This Row],[Member ID]]="", "",
IF(Calc_type="Bulk", SUMIFS(data_final_bulk[Error count], data_final_bulk[Member ID], output_table[[#This Row],[Member ID]]), Error_count))</f>
        <v/>
      </c>
      <c r="J309" s="145" t="str">
        <f>IF(OR(output_table[[#This Row],[Member ID]]="", output_table[[#This Row],[Input error count]]&gt;0), "", SUMIFS(calculations_table[Total interest due], calculations_table[Member ID], output_table[[#This Row],[Member ID]]))</f>
        <v/>
      </c>
      <c r="K309" s="149" t="str">
        <f>IF(OR(output_table[[#This Row],[Member ID]]="", output_table[[#This Row],[Input error count]]&gt;0), "", INDEX(calculations_table[Interest start date - Judgments], MATCH(output_table[[#This Row],[Member ID]], calculations_table[Member ID], 0)))</f>
        <v/>
      </c>
    </row>
    <row r="310" spans="1:11" x14ac:dyDescent="0.2">
      <c r="A310"/>
      <c r="D310" s="58" t="str">
        <f t="shared" si="4"/>
        <v/>
      </c>
      <c r="E310" s="58" t="str">
        <f>IF(OR(output_table[[#This Row],[Member ID]]="", Calc_type&lt;&gt;"Bulk"), "",
IF(ISBLANK(INDEX(data_final_bulk[Global ID], MATCH(output_table[[#This Row],[Member ID]], data_final_bulk[Member ID], 0))), "", INDEX(data_final_bulk[Global ID], MATCH(output_table[[#This Row],[Member ID]], data_final_bulk[Member ID], 0))))</f>
        <v/>
      </c>
      <c r="F310" s="16" t="str">
        <f>IF(output_table[[#This Row],[Member ID]]="", "", INDEX(calculations_table[Effective date], MATCH(output_table[[#This Row],[Member ID]], calculations_table[Member ID], 0)))</f>
        <v/>
      </c>
      <c r="G310" s="58" t="str">
        <f>IF(output_table[[#This Row],[Member ID]]="", "", INDEX(calculations_table[Payment type], MATCH(output_table[[#This Row],[Member ID]], calculations_table[Member ID], 0)))</f>
        <v/>
      </c>
      <c r="H310" s="145" t="str">
        <f>IF(output_table[[#This Row],[Member ID]]="", "", SUMIFS(calculations_table[Payment amount], calculations_table[Member ID], output_table[[#This Row],[Member ID]]))</f>
        <v/>
      </c>
      <c r="I310" s="58" t="str">
        <f>IF(output_table[[#This Row],[Member ID]]="", "",
IF(Calc_type="Bulk", SUMIFS(data_final_bulk[Error count], data_final_bulk[Member ID], output_table[[#This Row],[Member ID]]), Error_count))</f>
        <v/>
      </c>
      <c r="J310" s="145" t="str">
        <f>IF(OR(output_table[[#This Row],[Member ID]]="", output_table[[#This Row],[Input error count]]&gt;0), "", SUMIFS(calculations_table[Total interest due], calculations_table[Member ID], output_table[[#This Row],[Member ID]]))</f>
        <v/>
      </c>
      <c r="K310" s="149" t="str">
        <f>IF(OR(output_table[[#This Row],[Member ID]]="", output_table[[#This Row],[Input error count]]&gt;0), "", INDEX(calculations_table[Interest start date - Judgments], MATCH(output_table[[#This Row],[Member ID]], calculations_table[Member ID], 0)))</f>
        <v/>
      </c>
    </row>
    <row r="311" spans="1:11" x14ac:dyDescent="0.2">
      <c r="A311"/>
      <c r="D311" s="58" t="str">
        <f t="shared" si="4"/>
        <v/>
      </c>
      <c r="E311" s="58" t="str">
        <f>IF(OR(output_table[[#This Row],[Member ID]]="", Calc_type&lt;&gt;"Bulk"), "",
IF(ISBLANK(INDEX(data_final_bulk[Global ID], MATCH(output_table[[#This Row],[Member ID]], data_final_bulk[Member ID], 0))), "", INDEX(data_final_bulk[Global ID], MATCH(output_table[[#This Row],[Member ID]], data_final_bulk[Member ID], 0))))</f>
        <v/>
      </c>
      <c r="F311" s="16" t="str">
        <f>IF(output_table[[#This Row],[Member ID]]="", "", INDEX(calculations_table[Effective date], MATCH(output_table[[#This Row],[Member ID]], calculations_table[Member ID], 0)))</f>
        <v/>
      </c>
      <c r="G311" s="58" t="str">
        <f>IF(output_table[[#This Row],[Member ID]]="", "", INDEX(calculations_table[Payment type], MATCH(output_table[[#This Row],[Member ID]], calculations_table[Member ID], 0)))</f>
        <v/>
      </c>
      <c r="H311" s="145" t="str">
        <f>IF(output_table[[#This Row],[Member ID]]="", "", SUMIFS(calculations_table[Payment amount], calculations_table[Member ID], output_table[[#This Row],[Member ID]]))</f>
        <v/>
      </c>
      <c r="I311" s="58" t="str">
        <f>IF(output_table[[#This Row],[Member ID]]="", "",
IF(Calc_type="Bulk", SUMIFS(data_final_bulk[Error count], data_final_bulk[Member ID], output_table[[#This Row],[Member ID]]), Error_count))</f>
        <v/>
      </c>
      <c r="J311" s="145" t="str">
        <f>IF(OR(output_table[[#This Row],[Member ID]]="", output_table[[#This Row],[Input error count]]&gt;0), "", SUMIFS(calculations_table[Total interest due], calculations_table[Member ID], output_table[[#This Row],[Member ID]]))</f>
        <v/>
      </c>
      <c r="K311" s="149" t="str">
        <f>IF(OR(output_table[[#This Row],[Member ID]]="", output_table[[#This Row],[Input error count]]&gt;0), "", INDEX(calculations_table[Interest start date - Judgments], MATCH(output_table[[#This Row],[Member ID]], calculations_table[Member ID], 0)))</f>
        <v/>
      </c>
    </row>
    <row r="312" spans="1:11" x14ac:dyDescent="0.2">
      <c r="A312"/>
      <c r="D312" s="58" t="str">
        <f t="shared" si="4"/>
        <v/>
      </c>
      <c r="E312" s="58" t="str">
        <f>IF(OR(output_table[[#This Row],[Member ID]]="", Calc_type&lt;&gt;"Bulk"), "",
IF(ISBLANK(INDEX(data_final_bulk[Global ID], MATCH(output_table[[#This Row],[Member ID]], data_final_bulk[Member ID], 0))), "", INDEX(data_final_bulk[Global ID], MATCH(output_table[[#This Row],[Member ID]], data_final_bulk[Member ID], 0))))</f>
        <v/>
      </c>
      <c r="F312" s="16" t="str">
        <f>IF(output_table[[#This Row],[Member ID]]="", "", INDEX(calculations_table[Effective date], MATCH(output_table[[#This Row],[Member ID]], calculations_table[Member ID], 0)))</f>
        <v/>
      </c>
      <c r="G312" s="58" t="str">
        <f>IF(output_table[[#This Row],[Member ID]]="", "", INDEX(calculations_table[Payment type], MATCH(output_table[[#This Row],[Member ID]], calculations_table[Member ID], 0)))</f>
        <v/>
      </c>
      <c r="H312" s="145" t="str">
        <f>IF(output_table[[#This Row],[Member ID]]="", "", SUMIFS(calculations_table[Payment amount], calculations_table[Member ID], output_table[[#This Row],[Member ID]]))</f>
        <v/>
      </c>
      <c r="I312" s="58" t="str">
        <f>IF(output_table[[#This Row],[Member ID]]="", "",
IF(Calc_type="Bulk", SUMIFS(data_final_bulk[Error count], data_final_bulk[Member ID], output_table[[#This Row],[Member ID]]), Error_count))</f>
        <v/>
      </c>
      <c r="J312" s="145" t="str">
        <f>IF(OR(output_table[[#This Row],[Member ID]]="", output_table[[#This Row],[Input error count]]&gt;0), "", SUMIFS(calculations_table[Total interest due], calculations_table[Member ID], output_table[[#This Row],[Member ID]]))</f>
        <v/>
      </c>
      <c r="K312" s="149" t="str">
        <f>IF(OR(output_table[[#This Row],[Member ID]]="", output_table[[#This Row],[Input error count]]&gt;0), "", INDEX(calculations_table[Interest start date - Judgments], MATCH(output_table[[#This Row],[Member ID]], calculations_table[Member ID], 0)))</f>
        <v/>
      </c>
    </row>
    <row r="313" spans="1:11" x14ac:dyDescent="0.2">
      <c r="A313"/>
      <c r="D313" s="58" t="str">
        <f t="shared" si="4"/>
        <v/>
      </c>
      <c r="E313" s="58" t="str">
        <f>IF(OR(output_table[[#This Row],[Member ID]]="", Calc_type&lt;&gt;"Bulk"), "",
IF(ISBLANK(INDEX(data_final_bulk[Global ID], MATCH(output_table[[#This Row],[Member ID]], data_final_bulk[Member ID], 0))), "", INDEX(data_final_bulk[Global ID], MATCH(output_table[[#This Row],[Member ID]], data_final_bulk[Member ID], 0))))</f>
        <v/>
      </c>
      <c r="F313" s="16" t="str">
        <f>IF(output_table[[#This Row],[Member ID]]="", "", INDEX(calculations_table[Effective date], MATCH(output_table[[#This Row],[Member ID]], calculations_table[Member ID], 0)))</f>
        <v/>
      </c>
      <c r="G313" s="58" t="str">
        <f>IF(output_table[[#This Row],[Member ID]]="", "", INDEX(calculations_table[Payment type], MATCH(output_table[[#This Row],[Member ID]], calculations_table[Member ID], 0)))</f>
        <v/>
      </c>
      <c r="H313" s="145" t="str">
        <f>IF(output_table[[#This Row],[Member ID]]="", "", SUMIFS(calculations_table[Payment amount], calculations_table[Member ID], output_table[[#This Row],[Member ID]]))</f>
        <v/>
      </c>
      <c r="I313" s="58" t="str">
        <f>IF(output_table[[#This Row],[Member ID]]="", "",
IF(Calc_type="Bulk", SUMIFS(data_final_bulk[Error count], data_final_bulk[Member ID], output_table[[#This Row],[Member ID]]), Error_count))</f>
        <v/>
      </c>
      <c r="J313" s="145" t="str">
        <f>IF(OR(output_table[[#This Row],[Member ID]]="", output_table[[#This Row],[Input error count]]&gt;0), "", SUMIFS(calculations_table[Total interest due], calculations_table[Member ID], output_table[[#This Row],[Member ID]]))</f>
        <v/>
      </c>
      <c r="K313" s="149" t="str">
        <f>IF(OR(output_table[[#This Row],[Member ID]]="", output_table[[#This Row],[Input error count]]&gt;0), "", INDEX(calculations_table[Interest start date - Judgments], MATCH(output_table[[#This Row],[Member ID]], calculations_table[Member ID], 0)))</f>
        <v/>
      </c>
    </row>
    <row r="314" spans="1:11" x14ac:dyDescent="0.2">
      <c r="A314"/>
      <c r="D314" s="58" t="str">
        <f t="shared" si="4"/>
        <v/>
      </c>
      <c r="E314" s="58" t="str">
        <f>IF(OR(output_table[[#This Row],[Member ID]]="", Calc_type&lt;&gt;"Bulk"), "",
IF(ISBLANK(INDEX(data_final_bulk[Global ID], MATCH(output_table[[#This Row],[Member ID]], data_final_bulk[Member ID], 0))), "", INDEX(data_final_bulk[Global ID], MATCH(output_table[[#This Row],[Member ID]], data_final_bulk[Member ID], 0))))</f>
        <v/>
      </c>
      <c r="F314" s="16" t="str">
        <f>IF(output_table[[#This Row],[Member ID]]="", "", INDEX(calculations_table[Effective date], MATCH(output_table[[#This Row],[Member ID]], calculations_table[Member ID], 0)))</f>
        <v/>
      </c>
      <c r="G314" s="58" t="str">
        <f>IF(output_table[[#This Row],[Member ID]]="", "", INDEX(calculations_table[Payment type], MATCH(output_table[[#This Row],[Member ID]], calculations_table[Member ID], 0)))</f>
        <v/>
      </c>
      <c r="H314" s="145" t="str">
        <f>IF(output_table[[#This Row],[Member ID]]="", "", SUMIFS(calculations_table[Payment amount], calculations_table[Member ID], output_table[[#This Row],[Member ID]]))</f>
        <v/>
      </c>
      <c r="I314" s="58" t="str">
        <f>IF(output_table[[#This Row],[Member ID]]="", "",
IF(Calc_type="Bulk", SUMIFS(data_final_bulk[Error count], data_final_bulk[Member ID], output_table[[#This Row],[Member ID]]), Error_count))</f>
        <v/>
      </c>
      <c r="J314" s="145" t="str">
        <f>IF(OR(output_table[[#This Row],[Member ID]]="", output_table[[#This Row],[Input error count]]&gt;0), "", SUMIFS(calculations_table[Total interest due], calculations_table[Member ID], output_table[[#This Row],[Member ID]]))</f>
        <v/>
      </c>
      <c r="K314" s="149" t="str">
        <f>IF(OR(output_table[[#This Row],[Member ID]]="", output_table[[#This Row],[Input error count]]&gt;0), "", INDEX(calculations_table[Interest start date - Judgments], MATCH(output_table[[#This Row],[Member ID]], calculations_table[Member ID], 0)))</f>
        <v/>
      </c>
    </row>
    <row r="315" spans="1:11" x14ac:dyDescent="0.2">
      <c r="A315"/>
      <c r="D315" s="58" t="str">
        <f t="shared" si="4"/>
        <v/>
      </c>
      <c r="E315" s="58" t="str">
        <f>IF(OR(output_table[[#This Row],[Member ID]]="", Calc_type&lt;&gt;"Bulk"), "",
IF(ISBLANK(INDEX(data_final_bulk[Global ID], MATCH(output_table[[#This Row],[Member ID]], data_final_bulk[Member ID], 0))), "", INDEX(data_final_bulk[Global ID], MATCH(output_table[[#This Row],[Member ID]], data_final_bulk[Member ID], 0))))</f>
        <v/>
      </c>
      <c r="F315" s="16" t="str">
        <f>IF(output_table[[#This Row],[Member ID]]="", "", INDEX(calculations_table[Effective date], MATCH(output_table[[#This Row],[Member ID]], calculations_table[Member ID], 0)))</f>
        <v/>
      </c>
      <c r="G315" s="58" t="str">
        <f>IF(output_table[[#This Row],[Member ID]]="", "", INDEX(calculations_table[Payment type], MATCH(output_table[[#This Row],[Member ID]], calculations_table[Member ID], 0)))</f>
        <v/>
      </c>
      <c r="H315" s="145" t="str">
        <f>IF(output_table[[#This Row],[Member ID]]="", "", SUMIFS(calculations_table[Payment amount], calculations_table[Member ID], output_table[[#This Row],[Member ID]]))</f>
        <v/>
      </c>
      <c r="I315" s="58" t="str">
        <f>IF(output_table[[#This Row],[Member ID]]="", "",
IF(Calc_type="Bulk", SUMIFS(data_final_bulk[Error count], data_final_bulk[Member ID], output_table[[#This Row],[Member ID]]), Error_count))</f>
        <v/>
      </c>
      <c r="J315" s="145" t="str">
        <f>IF(OR(output_table[[#This Row],[Member ID]]="", output_table[[#This Row],[Input error count]]&gt;0), "", SUMIFS(calculations_table[Total interest due], calculations_table[Member ID], output_table[[#This Row],[Member ID]]))</f>
        <v/>
      </c>
      <c r="K315" s="149" t="str">
        <f>IF(OR(output_table[[#This Row],[Member ID]]="", output_table[[#This Row],[Input error count]]&gt;0), "", INDEX(calculations_table[Interest start date - Judgments], MATCH(output_table[[#This Row],[Member ID]], calculations_table[Member ID], 0)))</f>
        <v/>
      </c>
    </row>
    <row r="316" spans="1:11" x14ac:dyDescent="0.2">
      <c r="A316"/>
      <c r="D316" s="58" t="str">
        <f t="shared" si="4"/>
        <v/>
      </c>
      <c r="E316" s="58" t="str">
        <f>IF(OR(output_table[[#This Row],[Member ID]]="", Calc_type&lt;&gt;"Bulk"), "",
IF(ISBLANK(INDEX(data_final_bulk[Global ID], MATCH(output_table[[#This Row],[Member ID]], data_final_bulk[Member ID], 0))), "", INDEX(data_final_bulk[Global ID], MATCH(output_table[[#This Row],[Member ID]], data_final_bulk[Member ID], 0))))</f>
        <v/>
      </c>
      <c r="F316" s="16" t="str">
        <f>IF(output_table[[#This Row],[Member ID]]="", "", INDEX(calculations_table[Effective date], MATCH(output_table[[#This Row],[Member ID]], calculations_table[Member ID], 0)))</f>
        <v/>
      </c>
      <c r="G316" s="58" t="str">
        <f>IF(output_table[[#This Row],[Member ID]]="", "", INDEX(calculations_table[Payment type], MATCH(output_table[[#This Row],[Member ID]], calculations_table[Member ID], 0)))</f>
        <v/>
      </c>
      <c r="H316" s="145" t="str">
        <f>IF(output_table[[#This Row],[Member ID]]="", "", SUMIFS(calculations_table[Payment amount], calculations_table[Member ID], output_table[[#This Row],[Member ID]]))</f>
        <v/>
      </c>
      <c r="I316" s="58" t="str">
        <f>IF(output_table[[#This Row],[Member ID]]="", "",
IF(Calc_type="Bulk", SUMIFS(data_final_bulk[Error count], data_final_bulk[Member ID], output_table[[#This Row],[Member ID]]), Error_count))</f>
        <v/>
      </c>
      <c r="J316" s="145" t="str">
        <f>IF(OR(output_table[[#This Row],[Member ID]]="", output_table[[#This Row],[Input error count]]&gt;0), "", SUMIFS(calculations_table[Total interest due], calculations_table[Member ID], output_table[[#This Row],[Member ID]]))</f>
        <v/>
      </c>
      <c r="K316" s="149" t="str">
        <f>IF(OR(output_table[[#This Row],[Member ID]]="", output_table[[#This Row],[Input error count]]&gt;0), "", INDEX(calculations_table[Interest start date - Judgments], MATCH(output_table[[#This Row],[Member ID]], calculations_table[Member ID], 0)))</f>
        <v/>
      </c>
    </row>
    <row r="317" spans="1:11" x14ac:dyDescent="0.2">
      <c r="A317"/>
      <c r="D317" s="58" t="str">
        <f t="shared" si="4"/>
        <v/>
      </c>
      <c r="E317" s="58" t="str">
        <f>IF(OR(output_table[[#This Row],[Member ID]]="", Calc_type&lt;&gt;"Bulk"), "",
IF(ISBLANK(INDEX(data_final_bulk[Global ID], MATCH(output_table[[#This Row],[Member ID]], data_final_bulk[Member ID], 0))), "", INDEX(data_final_bulk[Global ID], MATCH(output_table[[#This Row],[Member ID]], data_final_bulk[Member ID], 0))))</f>
        <v/>
      </c>
      <c r="F317" s="16" t="str">
        <f>IF(output_table[[#This Row],[Member ID]]="", "", INDEX(calculations_table[Effective date], MATCH(output_table[[#This Row],[Member ID]], calculations_table[Member ID], 0)))</f>
        <v/>
      </c>
      <c r="G317" s="58" t="str">
        <f>IF(output_table[[#This Row],[Member ID]]="", "", INDEX(calculations_table[Payment type], MATCH(output_table[[#This Row],[Member ID]], calculations_table[Member ID], 0)))</f>
        <v/>
      </c>
      <c r="H317" s="145" t="str">
        <f>IF(output_table[[#This Row],[Member ID]]="", "", SUMIFS(calculations_table[Payment amount], calculations_table[Member ID], output_table[[#This Row],[Member ID]]))</f>
        <v/>
      </c>
      <c r="I317" s="58" t="str">
        <f>IF(output_table[[#This Row],[Member ID]]="", "",
IF(Calc_type="Bulk", SUMIFS(data_final_bulk[Error count], data_final_bulk[Member ID], output_table[[#This Row],[Member ID]]), Error_count))</f>
        <v/>
      </c>
      <c r="J317" s="145" t="str">
        <f>IF(OR(output_table[[#This Row],[Member ID]]="", output_table[[#This Row],[Input error count]]&gt;0), "", SUMIFS(calculations_table[Total interest due], calculations_table[Member ID], output_table[[#This Row],[Member ID]]))</f>
        <v/>
      </c>
      <c r="K317" s="149" t="str">
        <f>IF(OR(output_table[[#This Row],[Member ID]]="", output_table[[#This Row],[Input error count]]&gt;0), "", INDEX(calculations_table[Interest start date - Judgments], MATCH(output_table[[#This Row],[Member ID]], calculations_table[Member ID], 0)))</f>
        <v/>
      </c>
    </row>
    <row r="318" spans="1:11" x14ac:dyDescent="0.2">
      <c r="A318"/>
      <c r="D318" s="58" t="str">
        <f t="shared" si="4"/>
        <v/>
      </c>
      <c r="E318" s="58" t="str">
        <f>IF(OR(output_table[[#This Row],[Member ID]]="", Calc_type&lt;&gt;"Bulk"), "",
IF(ISBLANK(INDEX(data_final_bulk[Global ID], MATCH(output_table[[#This Row],[Member ID]], data_final_bulk[Member ID], 0))), "", INDEX(data_final_bulk[Global ID], MATCH(output_table[[#This Row],[Member ID]], data_final_bulk[Member ID], 0))))</f>
        <v/>
      </c>
      <c r="F318" s="16" t="str">
        <f>IF(output_table[[#This Row],[Member ID]]="", "", INDEX(calculations_table[Effective date], MATCH(output_table[[#This Row],[Member ID]], calculations_table[Member ID], 0)))</f>
        <v/>
      </c>
      <c r="G318" s="58" t="str">
        <f>IF(output_table[[#This Row],[Member ID]]="", "", INDEX(calculations_table[Payment type], MATCH(output_table[[#This Row],[Member ID]], calculations_table[Member ID], 0)))</f>
        <v/>
      </c>
      <c r="H318" s="145" t="str">
        <f>IF(output_table[[#This Row],[Member ID]]="", "", SUMIFS(calculations_table[Payment amount], calculations_table[Member ID], output_table[[#This Row],[Member ID]]))</f>
        <v/>
      </c>
      <c r="I318" s="58" t="str">
        <f>IF(output_table[[#This Row],[Member ID]]="", "",
IF(Calc_type="Bulk", SUMIFS(data_final_bulk[Error count], data_final_bulk[Member ID], output_table[[#This Row],[Member ID]]), Error_count))</f>
        <v/>
      </c>
      <c r="J318" s="145" t="str">
        <f>IF(OR(output_table[[#This Row],[Member ID]]="", output_table[[#This Row],[Input error count]]&gt;0), "", SUMIFS(calculations_table[Total interest due], calculations_table[Member ID], output_table[[#This Row],[Member ID]]))</f>
        <v/>
      </c>
      <c r="K318" s="149" t="str">
        <f>IF(OR(output_table[[#This Row],[Member ID]]="", output_table[[#This Row],[Input error count]]&gt;0), "", INDEX(calculations_table[Interest start date - Judgments], MATCH(output_table[[#This Row],[Member ID]], calculations_table[Member ID], 0)))</f>
        <v/>
      </c>
    </row>
    <row r="319" spans="1:11" x14ac:dyDescent="0.2">
      <c r="A319"/>
      <c r="D319" s="58" t="str">
        <f t="shared" si="4"/>
        <v/>
      </c>
      <c r="E319" s="58" t="str">
        <f>IF(OR(output_table[[#This Row],[Member ID]]="", Calc_type&lt;&gt;"Bulk"), "",
IF(ISBLANK(INDEX(data_final_bulk[Global ID], MATCH(output_table[[#This Row],[Member ID]], data_final_bulk[Member ID], 0))), "", INDEX(data_final_bulk[Global ID], MATCH(output_table[[#This Row],[Member ID]], data_final_bulk[Member ID], 0))))</f>
        <v/>
      </c>
      <c r="F319" s="16" t="str">
        <f>IF(output_table[[#This Row],[Member ID]]="", "", INDEX(calculations_table[Effective date], MATCH(output_table[[#This Row],[Member ID]], calculations_table[Member ID], 0)))</f>
        <v/>
      </c>
      <c r="G319" s="58" t="str">
        <f>IF(output_table[[#This Row],[Member ID]]="", "", INDEX(calculations_table[Payment type], MATCH(output_table[[#This Row],[Member ID]], calculations_table[Member ID], 0)))</f>
        <v/>
      </c>
      <c r="H319" s="145" t="str">
        <f>IF(output_table[[#This Row],[Member ID]]="", "", SUMIFS(calculations_table[Payment amount], calculations_table[Member ID], output_table[[#This Row],[Member ID]]))</f>
        <v/>
      </c>
      <c r="I319" s="58" t="str">
        <f>IF(output_table[[#This Row],[Member ID]]="", "",
IF(Calc_type="Bulk", SUMIFS(data_final_bulk[Error count], data_final_bulk[Member ID], output_table[[#This Row],[Member ID]]), Error_count))</f>
        <v/>
      </c>
      <c r="J319" s="145" t="str">
        <f>IF(OR(output_table[[#This Row],[Member ID]]="", output_table[[#This Row],[Input error count]]&gt;0), "", SUMIFS(calculations_table[Total interest due], calculations_table[Member ID], output_table[[#This Row],[Member ID]]))</f>
        <v/>
      </c>
      <c r="K319" s="149" t="str">
        <f>IF(OR(output_table[[#This Row],[Member ID]]="", output_table[[#This Row],[Input error count]]&gt;0), "", INDEX(calculations_table[Interest start date - Judgments], MATCH(output_table[[#This Row],[Member ID]], calculations_table[Member ID], 0)))</f>
        <v/>
      </c>
    </row>
    <row r="320" spans="1:11" x14ac:dyDescent="0.2">
      <c r="A320"/>
      <c r="D320" s="58" t="str">
        <f t="shared" si="4"/>
        <v/>
      </c>
      <c r="E320" s="58" t="str">
        <f>IF(OR(output_table[[#This Row],[Member ID]]="", Calc_type&lt;&gt;"Bulk"), "",
IF(ISBLANK(INDEX(data_final_bulk[Global ID], MATCH(output_table[[#This Row],[Member ID]], data_final_bulk[Member ID], 0))), "", INDEX(data_final_bulk[Global ID], MATCH(output_table[[#This Row],[Member ID]], data_final_bulk[Member ID], 0))))</f>
        <v/>
      </c>
      <c r="F320" s="16" t="str">
        <f>IF(output_table[[#This Row],[Member ID]]="", "", INDEX(calculations_table[Effective date], MATCH(output_table[[#This Row],[Member ID]], calculations_table[Member ID], 0)))</f>
        <v/>
      </c>
      <c r="G320" s="58" t="str">
        <f>IF(output_table[[#This Row],[Member ID]]="", "", INDEX(calculations_table[Payment type], MATCH(output_table[[#This Row],[Member ID]], calculations_table[Member ID], 0)))</f>
        <v/>
      </c>
      <c r="H320" s="145" t="str">
        <f>IF(output_table[[#This Row],[Member ID]]="", "", SUMIFS(calculations_table[Payment amount], calculations_table[Member ID], output_table[[#This Row],[Member ID]]))</f>
        <v/>
      </c>
      <c r="I320" s="58" t="str">
        <f>IF(output_table[[#This Row],[Member ID]]="", "",
IF(Calc_type="Bulk", SUMIFS(data_final_bulk[Error count], data_final_bulk[Member ID], output_table[[#This Row],[Member ID]]), Error_count))</f>
        <v/>
      </c>
      <c r="J320" s="145" t="str">
        <f>IF(OR(output_table[[#This Row],[Member ID]]="", output_table[[#This Row],[Input error count]]&gt;0), "", SUMIFS(calculations_table[Total interest due], calculations_table[Member ID], output_table[[#This Row],[Member ID]]))</f>
        <v/>
      </c>
      <c r="K320" s="149" t="str">
        <f>IF(OR(output_table[[#This Row],[Member ID]]="", output_table[[#This Row],[Input error count]]&gt;0), "", INDEX(calculations_table[Interest start date - Judgments], MATCH(output_table[[#This Row],[Member ID]], calculations_table[Member ID], 0)))</f>
        <v/>
      </c>
    </row>
    <row r="321" spans="1:11" x14ac:dyDescent="0.2">
      <c r="A321"/>
      <c r="D321" s="58" t="str">
        <f t="shared" si="4"/>
        <v/>
      </c>
      <c r="E321" s="58" t="str">
        <f>IF(OR(output_table[[#This Row],[Member ID]]="", Calc_type&lt;&gt;"Bulk"), "",
IF(ISBLANK(INDEX(data_final_bulk[Global ID], MATCH(output_table[[#This Row],[Member ID]], data_final_bulk[Member ID], 0))), "", INDEX(data_final_bulk[Global ID], MATCH(output_table[[#This Row],[Member ID]], data_final_bulk[Member ID], 0))))</f>
        <v/>
      </c>
      <c r="F321" s="16" t="str">
        <f>IF(output_table[[#This Row],[Member ID]]="", "", INDEX(calculations_table[Effective date], MATCH(output_table[[#This Row],[Member ID]], calculations_table[Member ID], 0)))</f>
        <v/>
      </c>
      <c r="G321" s="58" t="str">
        <f>IF(output_table[[#This Row],[Member ID]]="", "", INDEX(calculations_table[Payment type], MATCH(output_table[[#This Row],[Member ID]], calculations_table[Member ID], 0)))</f>
        <v/>
      </c>
      <c r="H321" s="145" t="str">
        <f>IF(output_table[[#This Row],[Member ID]]="", "", SUMIFS(calculations_table[Payment amount], calculations_table[Member ID], output_table[[#This Row],[Member ID]]))</f>
        <v/>
      </c>
      <c r="I321" s="58" t="str">
        <f>IF(output_table[[#This Row],[Member ID]]="", "",
IF(Calc_type="Bulk", SUMIFS(data_final_bulk[Error count], data_final_bulk[Member ID], output_table[[#This Row],[Member ID]]), Error_count))</f>
        <v/>
      </c>
      <c r="J321" s="145" t="str">
        <f>IF(OR(output_table[[#This Row],[Member ID]]="", output_table[[#This Row],[Input error count]]&gt;0), "", SUMIFS(calculations_table[Total interest due], calculations_table[Member ID], output_table[[#This Row],[Member ID]]))</f>
        <v/>
      </c>
      <c r="K321" s="149" t="str">
        <f>IF(OR(output_table[[#This Row],[Member ID]]="", output_table[[#This Row],[Input error count]]&gt;0), "", INDEX(calculations_table[Interest start date - Judgments], MATCH(output_table[[#This Row],[Member ID]], calculations_table[Member ID], 0)))</f>
        <v/>
      </c>
    </row>
    <row r="322" spans="1:11" x14ac:dyDescent="0.2">
      <c r="A322"/>
      <c r="D322" s="58" t="str">
        <f t="shared" si="4"/>
        <v/>
      </c>
      <c r="E322" s="58" t="str">
        <f>IF(OR(output_table[[#This Row],[Member ID]]="", Calc_type&lt;&gt;"Bulk"), "",
IF(ISBLANK(INDEX(data_final_bulk[Global ID], MATCH(output_table[[#This Row],[Member ID]], data_final_bulk[Member ID], 0))), "", INDEX(data_final_bulk[Global ID], MATCH(output_table[[#This Row],[Member ID]], data_final_bulk[Member ID], 0))))</f>
        <v/>
      </c>
      <c r="F322" s="16" t="str">
        <f>IF(output_table[[#This Row],[Member ID]]="", "", INDEX(calculations_table[Effective date], MATCH(output_table[[#This Row],[Member ID]], calculations_table[Member ID], 0)))</f>
        <v/>
      </c>
      <c r="G322" s="58" t="str">
        <f>IF(output_table[[#This Row],[Member ID]]="", "", INDEX(calculations_table[Payment type], MATCH(output_table[[#This Row],[Member ID]], calculations_table[Member ID], 0)))</f>
        <v/>
      </c>
      <c r="H322" s="145" t="str">
        <f>IF(output_table[[#This Row],[Member ID]]="", "", SUMIFS(calculations_table[Payment amount], calculations_table[Member ID], output_table[[#This Row],[Member ID]]))</f>
        <v/>
      </c>
      <c r="I322" s="58" t="str">
        <f>IF(output_table[[#This Row],[Member ID]]="", "",
IF(Calc_type="Bulk", SUMIFS(data_final_bulk[Error count], data_final_bulk[Member ID], output_table[[#This Row],[Member ID]]), Error_count))</f>
        <v/>
      </c>
      <c r="J322" s="145" t="str">
        <f>IF(OR(output_table[[#This Row],[Member ID]]="", output_table[[#This Row],[Input error count]]&gt;0), "", SUMIFS(calculations_table[Total interest due], calculations_table[Member ID], output_table[[#This Row],[Member ID]]))</f>
        <v/>
      </c>
      <c r="K322" s="149" t="str">
        <f>IF(OR(output_table[[#This Row],[Member ID]]="", output_table[[#This Row],[Input error count]]&gt;0), "", INDEX(calculations_table[Interest start date - Judgments], MATCH(output_table[[#This Row],[Member ID]], calculations_table[Member ID], 0)))</f>
        <v/>
      </c>
    </row>
    <row r="323" spans="1:11" x14ac:dyDescent="0.2">
      <c r="A323"/>
      <c r="D323" s="58" t="str">
        <f t="shared" si="4"/>
        <v/>
      </c>
      <c r="E323" s="58" t="str">
        <f>IF(OR(output_table[[#This Row],[Member ID]]="", Calc_type&lt;&gt;"Bulk"), "",
IF(ISBLANK(INDEX(data_final_bulk[Global ID], MATCH(output_table[[#This Row],[Member ID]], data_final_bulk[Member ID], 0))), "", INDEX(data_final_bulk[Global ID], MATCH(output_table[[#This Row],[Member ID]], data_final_bulk[Member ID], 0))))</f>
        <v/>
      </c>
      <c r="F323" s="16" t="str">
        <f>IF(output_table[[#This Row],[Member ID]]="", "", INDEX(calculations_table[Effective date], MATCH(output_table[[#This Row],[Member ID]], calculations_table[Member ID], 0)))</f>
        <v/>
      </c>
      <c r="G323" s="58" t="str">
        <f>IF(output_table[[#This Row],[Member ID]]="", "", INDEX(calculations_table[Payment type], MATCH(output_table[[#This Row],[Member ID]], calculations_table[Member ID], 0)))</f>
        <v/>
      </c>
      <c r="H323" s="145" t="str">
        <f>IF(output_table[[#This Row],[Member ID]]="", "", SUMIFS(calculations_table[Payment amount], calculations_table[Member ID], output_table[[#This Row],[Member ID]]))</f>
        <v/>
      </c>
      <c r="I323" s="58" t="str">
        <f>IF(output_table[[#This Row],[Member ID]]="", "",
IF(Calc_type="Bulk", SUMIFS(data_final_bulk[Error count], data_final_bulk[Member ID], output_table[[#This Row],[Member ID]]), Error_count))</f>
        <v/>
      </c>
      <c r="J323" s="145" t="str">
        <f>IF(OR(output_table[[#This Row],[Member ID]]="", output_table[[#This Row],[Input error count]]&gt;0), "", SUMIFS(calculations_table[Total interest due], calculations_table[Member ID], output_table[[#This Row],[Member ID]]))</f>
        <v/>
      </c>
      <c r="K323" s="149" t="str">
        <f>IF(OR(output_table[[#This Row],[Member ID]]="", output_table[[#This Row],[Input error count]]&gt;0), "", INDEX(calculations_table[Interest start date - Judgments], MATCH(output_table[[#This Row],[Member ID]], calculations_table[Member ID], 0)))</f>
        <v/>
      </c>
    </row>
    <row r="324" spans="1:11" x14ac:dyDescent="0.2">
      <c r="A324"/>
      <c r="D324" s="58" t="str">
        <f t="shared" si="4"/>
        <v/>
      </c>
      <c r="E324" s="58" t="str">
        <f>IF(OR(output_table[[#This Row],[Member ID]]="", Calc_type&lt;&gt;"Bulk"), "",
IF(ISBLANK(INDEX(data_final_bulk[Global ID], MATCH(output_table[[#This Row],[Member ID]], data_final_bulk[Member ID], 0))), "", INDEX(data_final_bulk[Global ID], MATCH(output_table[[#This Row],[Member ID]], data_final_bulk[Member ID], 0))))</f>
        <v/>
      </c>
      <c r="F324" s="16" t="str">
        <f>IF(output_table[[#This Row],[Member ID]]="", "", INDEX(calculations_table[Effective date], MATCH(output_table[[#This Row],[Member ID]], calculations_table[Member ID], 0)))</f>
        <v/>
      </c>
      <c r="G324" s="58" t="str">
        <f>IF(output_table[[#This Row],[Member ID]]="", "", INDEX(calculations_table[Payment type], MATCH(output_table[[#This Row],[Member ID]], calculations_table[Member ID], 0)))</f>
        <v/>
      </c>
      <c r="H324" s="145" t="str">
        <f>IF(output_table[[#This Row],[Member ID]]="", "", SUMIFS(calculations_table[Payment amount], calculations_table[Member ID], output_table[[#This Row],[Member ID]]))</f>
        <v/>
      </c>
      <c r="I324" s="58" t="str">
        <f>IF(output_table[[#This Row],[Member ID]]="", "",
IF(Calc_type="Bulk", SUMIFS(data_final_bulk[Error count], data_final_bulk[Member ID], output_table[[#This Row],[Member ID]]), Error_count))</f>
        <v/>
      </c>
      <c r="J324" s="145" t="str">
        <f>IF(OR(output_table[[#This Row],[Member ID]]="", output_table[[#This Row],[Input error count]]&gt;0), "", SUMIFS(calculations_table[Total interest due], calculations_table[Member ID], output_table[[#This Row],[Member ID]]))</f>
        <v/>
      </c>
      <c r="K324" s="149" t="str">
        <f>IF(OR(output_table[[#This Row],[Member ID]]="", output_table[[#This Row],[Input error count]]&gt;0), "", INDEX(calculations_table[Interest start date - Judgments], MATCH(output_table[[#This Row],[Member ID]], calculations_table[Member ID], 0)))</f>
        <v/>
      </c>
    </row>
    <row r="325" spans="1:11" x14ac:dyDescent="0.2">
      <c r="A325"/>
      <c r="D325" s="58" t="str">
        <f t="shared" si="4"/>
        <v/>
      </c>
      <c r="E325" s="58" t="str">
        <f>IF(OR(output_table[[#This Row],[Member ID]]="", Calc_type&lt;&gt;"Bulk"), "",
IF(ISBLANK(INDEX(data_final_bulk[Global ID], MATCH(output_table[[#This Row],[Member ID]], data_final_bulk[Member ID], 0))), "", INDEX(data_final_bulk[Global ID], MATCH(output_table[[#This Row],[Member ID]], data_final_bulk[Member ID], 0))))</f>
        <v/>
      </c>
      <c r="F325" s="16" t="str">
        <f>IF(output_table[[#This Row],[Member ID]]="", "", INDEX(calculations_table[Effective date], MATCH(output_table[[#This Row],[Member ID]], calculations_table[Member ID], 0)))</f>
        <v/>
      </c>
      <c r="G325" s="58" t="str">
        <f>IF(output_table[[#This Row],[Member ID]]="", "", INDEX(calculations_table[Payment type], MATCH(output_table[[#This Row],[Member ID]], calculations_table[Member ID], 0)))</f>
        <v/>
      </c>
      <c r="H325" s="145" t="str">
        <f>IF(output_table[[#This Row],[Member ID]]="", "", SUMIFS(calculations_table[Payment amount], calculations_table[Member ID], output_table[[#This Row],[Member ID]]))</f>
        <v/>
      </c>
      <c r="I325" s="58" t="str">
        <f>IF(output_table[[#This Row],[Member ID]]="", "",
IF(Calc_type="Bulk", SUMIFS(data_final_bulk[Error count], data_final_bulk[Member ID], output_table[[#This Row],[Member ID]]), Error_count))</f>
        <v/>
      </c>
      <c r="J325" s="145" t="str">
        <f>IF(OR(output_table[[#This Row],[Member ID]]="", output_table[[#This Row],[Input error count]]&gt;0), "", SUMIFS(calculations_table[Total interest due], calculations_table[Member ID], output_table[[#This Row],[Member ID]]))</f>
        <v/>
      </c>
      <c r="K325" s="149" t="str">
        <f>IF(OR(output_table[[#This Row],[Member ID]]="", output_table[[#This Row],[Input error count]]&gt;0), "", INDEX(calculations_table[Interest start date - Judgments], MATCH(output_table[[#This Row],[Member ID]], calculations_table[Member ID], 0)))</f>
        <v/>
      </c>
    </row>
    <row r="326" spans="1:11" x14ac:dyDescent="0.2">
      <c r="A326"/>
      <c r="D326" s="58" t="str">
        <f t="shared" si="4"/>
        <v/>
      </c>
      <c r="E326" s="58" t="str">
        <f>IF(OR(output_table[[#This Row],[Member ID]]="", Calc_type&lt;&gt;"Bulk"), "",
IF(ISBLANK(INDEX(data_final_bulk[Global ID], MATCH(output_table[[#This Row],[Member ID]], data_final_bulk[Member ID], 0))), "", INDEX(data_final_bulk[Global ID], MATCH(output_table[[#This Row],[Member ID]], data_final_bulk[Member ID], 0))))</f>
        <v/>
      </c>
      <c r="F326" s="16" t="str">
        <f>IF(output_table[[#This Row],[Member ID]]="", "", INDEX(calculations_table[Effective date], MATCH(output_table[[#This Row],[Member ID]], calculations_table[Member ID], 0)))</f>
        <v/>
      </c>
      <c r="G326" s="58" t="str">
        <f>IF(output_table[[#This Row],[Member ID]]="", "", INDEX(calculations_table[Payment type], MATCH(output_table[[#This Row],[Member ID]], calculations_table[Member ID], 0)))</f>
        <v/>
      </c>
      <c r="H326" s="145" t="str">
        <f>IF(output_table[[#This Row],[Member ID]]="", "", SUMIFS(calculations_table[Payment amount], calculations_table[Member ID], output_table[[#This Row],[Member ID]]))</f>
        <v/>
      </c>
      <c r="I326" s="58" t="str">
        <f>IF(output_table[[#This Row],[Member ID]]="", "",
IF(Calc_type="Bulk", SUMIFS(data_final_bulk[Error count], data_final_bulk[Member ID], output_table[[#This Row],[Member ID]]), Error_count))</f>
        <v/>
      </c>
      <c r="J326" s="145" t="str">
        <f>IF(OR(output_table[[#This Row],[Member ID]]="", output_table[[#This Row],[Input error count]]&gt;0), "", SUMIFS(calculations_table[Total interest due], calculations_table[Member ID], output_table[[#This Row],[Member ID]]))</f>
        <v/>
      </c>
      <c r="K326" s="149" t="str">
        <f>IF(OR(output_table[[#This Row],[Member ID]]="", output_table[[#This Row],[Input error count]]&gt;0), "", INDEX(calculations_table[Interest start date - Judgments], MATCH(output_table[[#This Row],[Member ID]], calculations_table[Member ID], 0)))</f>
        <v/>
      </c>
    </row>
    <row r="327" spans="1:11" x14ac:dyDescent="0.2">
      <c r="A327"/>
      <c r="D327" s="58" t="str">
        <f t="shared" si="4"/>
        <v/>
      </c>
      <c r="E327" s="58" t="str">
        <f>IF(OR(output_table[[#This Row],[Member ID]]="", Calc_type&lt;&gt;"Bulk"), "",
IF(ISBLANK(INDEX(data_final_bulk[Global ID], MATCH(output_table[[#This Row],[Member ID]], data_final_bulk[Member ID], 0))), "", INDEX(data_final_bulk[Global ID], MATCH(output_table[[#This Row],[Member ID]], data_final_bulk[Member ID], 0))))</f>
        <v/>
      </c>
      <c r="F327" s="16" t="str">
        <f>IF(output_table[[#This Row],[Member ID]]="", "", INDEX(calculations_table[Effective date], MATCH(output_table[[#This Row],[Member ID]], calculations_table[Member ID], 0)))</f>
        <v/>
      </c>
      <c r="G327" s="58" t="str">
        <f>IF(output_table[[#This Row],[Member ID]]="", "", INDEX(calculations_table[Payment type], MATCH(output_table[[#This Row],[Member ID]], calculations_table[Member ID], 0)))</f>
        <v/>
      </c>
      <c r="H327" s="145" t="str">
        <f>IF(output_table[[#This Row],[Member ID]]="", "", SUMIFS(calculations_table[Payment amount], calculations_table[Member ID], output_table[[#This Row],[Member ID]]))</f>
        <v/>
      </c>
      <c r="I327" s="58" t="str">
        <f>IF(output_table[[#This Row],[Member ID]]="", "",
IF(Calc_type="Bulk", SUMIFS(data_final_bulk[Error count], data_final_bulk[Member ID], output_table[[#This Row],[Member ID]]), Error_count))</f>
        <v/>
      </c>
      <c r="J327" s="145" t="str">
        <f>IF(OR(output_table[[#This Row],[Member ID]]="", output_table[[#This Row],[Input error count]]&gt;0), "", SUMIFS(calculations_table[Total interest due], calculations_table[Member ID], output_table[[#This Row],[Member ID]]))</f>
        <v/>
      </c>
      <c r="K327" s="149" t="str">
        <f>IF(OR(output_table[[#This Row],[Member ID]]="", output_table[[#This Row],[Input error count]]&gt;0), "", INDEX(calculations_table[Interest start date - Judgments], MATCH(output_table[[#This Row],[Member ID]], calculations_table[Member ID], 0)))</f>
        <v/>
      </c>
    </row>
    <row r="328" spans="1:11" x14ac:dyDescent="0.2">
      <c r="A328"/>
      <c r="D328" s="58" t="str">
        <f t="shared" si="4"/>
        <v/>
      </c>
      <c r="E328" s="58" t="str">
        <f>IF(OR(output_table[[#This Row],[Member ID]]="", Calc_type&lt;&gt;"Bulk"), "",
IF(ISBLANK(INDEX(data_final_bulk[Global ID], MATCH(output_table[[#This Row],[Member ID]], data_final_bulk[Member ID], 0))), "", INDEX(data_final_bulk[Global ID], MATCH(output_table[[#This Row],[Member ID]], data_final_bulk[Member ID], 0))))</f>
        <v/>
      </c>
      <c r="F328" s="16" t="str">
        <f>IF(output_table[[#This Row],[Member ID]]="", "", INDEX(calculations_table[Effective date], MATCH(output_table[[#This Row],[Member ID]], calculations_table[Member ID], 0)))</f>
        <v/>
      </c>
      <c r="G328" s="58" t="str">
        <f>IF(output_table[[#This Row],[Member ID]]="", "", INDEX(calculations_table[Payment type], MATCH(output_table[[#This Row],[Member ID]], calculations_table[Member ID], 0)))</f>
        <v/>
      </c>
      <c r="H328" s="145" t="str">
        <f>IF(output_table[[#This Row],[Member ID]]="", "", SUMIFS(calculations_table[Payment amount], calculations_table[Member ID], output_table[[#This Row],[Member ID]]))</f>
        <v/>
      </c>
      <c r="I328" s="58" t="str">
        <f>IF(output_table[[#This Row],[Member ID]]="", "",
IF(Calc_type="Bulk", SUMIFS(data_final_bulk[Error count], data_final_bulk[Member ID], output_table[[#This Row],[Member ID]]), Error_count))</f>
        <v/>
      </c>
      <c r="J328" s="145" t="str">
        <f>IF(OR(output_table[[#This Row],[Member ID]]="", output_table[[#This Row],[Input error count]]&gt;0), "", SUMIFS(calculations_table[Total interest due], calculations_table[Member ID], output_table[[#This Row],[Member ID]]))</f>
        <v/>
      </c>
      <c r="K328" s="149" t="str">
        <f>IF(OR(output_table[[#This Row],[Member ID]]="", output_table[[#This Row],[Input error count]]&gt;0), "", INDEX(calculations_table[Interest start date - Judgments], MATCH(output_table[[#This Row],[Member ID]], calculations_table[Member ID], 0)))</f>
        <v/>
      </c>
    </row>
    <row r="329" spans="1:11" x14ac:dyDescent="0.2">
      <c r="A329"/>
      <c r="D329" s="58" t="str">
        <f t="shared" si="4"/>
        <v/>
      </c>
      <c r="E329" s="58" t="str">
        <f>IF(OR(output_table[[#This Row],[Member ID]]="", Calc_type&lt;&gt;"Bulk"), "",
IF(ISBLANK(INDEX(data_final_bulk[Global ID], MATCH(output_table[[#This Row],[Member ID]], data_final_bulk[Member ID], 0))), "", INDEX(data_final_bulk[Global ID], MATCH(output_table[[#This Row],[Member ID]], data_final_bulk[Member ID], 0))))</f>
        <v/>
      </c>
      <c r="F329" s="16" t="str">
        <f>IF(output_table[[#This Row],[Member ID]]="", "", INDEX(calculations_table[Effective date], MATCH(output_table[[#This Row],[Member ID]], calculations_table[Member ID], 0)))</f>
        <v/>
      </c>
      <c r="G329" s="58" t="str">
        <f>IF(output_table[[#This Row],[Member ID]]="", "", INDEX(calculations_table[Payment type], MATCH(output_table[[#This Row],[Member ID]], calculations_table[Member ID], 0)))</f>
        <v/>
      </c>
      <c r="H329" s="145" t="str">
        <f>IF(output_table[[#This Row],[Member ID]]="", "", SUMIFS(calculations_table[Payment amount], calculations_table[Member ID], output_table[[#This Row],[Member ID]]))</f>
        <v/>
      </c>
      <c r="I329" s="58" t="str">
        <f>IF(output_table[[#This Row],[Member ID]]="", "",
IF(Calc_type="Bulk", SUMIFS(data_final_bulk[Error count], data_final_bulk[Member ID], output_table[[#This Row],[Member ID]]), Error_count))</f>
        <v/>
      </c>
      <c r="J329" s="145" t="str">
        <f>IF(OR(output_table[[#This Row],[Member ID]]="", output_table[[#This Row],[Input error count]]&gt;0), "", SUMIFS(calculations_table[Total interest due], calculations_table[Member ID], output_table[[#This Row],[Member ID]]))</f>
        <v/>
      </c>
      <c r="K329" s="149" t="str">
        <f>IF(OR(output_table[[#This Row],[Member ID]]="", output_table[[#This Row],[Input error count]]&gt;0), "", INDEX(calculations_table[Interest start date - Judgments], MATCH(output_table[[#This Row],[Member ID]], calculations_table[Member ID], 0)))</f>
        <v/>
      </c>
    </row>
    <row r="330" spans="1:11" x14ac:dyDescent="0.2">
      <c r="A330"/>
      <c r="D330" s="58" t="str">
        <f t="shared" si="4"/>
        <v/>
      </c>
      <c r="E330" s="58" t="str">
        <f>IF(OR(output_table[[#This Row],[Member ID]]="", Calc_type&lt;&gt;"Bulk"), "",
IF(ISBLANK(INDEX(data_final_bulk[Global ID], MATCH(output_table[[#This Row],[Member ID]], data_final_bulk[Member ID], 0))), "", INDEX(data_final_bulk[Global ID], MATCH(output_table[[#This Row],[Member ID]], data_final_bulk[Member ID], 0))))</f>
        <v/>
      </c>
      <c r="F330" s="16" t="str">
        <f>IF(output_table[[#This Row],[Member ID]]="", "", INDEX(calculations_table[Effective date], MATCH(output_table[[#This Row],[Member ID]], calculations_table[Member ID], 0)))</f>
        <v/>
      </c>
      <c r="G330" s="58" t="str">
        <f>IF(output_table[[#This Row],[Member ID]]="", "", INDEX(calculations_table[Payment type], MATCH(output_table[[#This Row],[Member ID]], calculations_table[Member ID], 0)))</f>
        <v/>
      </c>
      <c r="H330" s="145" t="str">
        <f>IF(output_table[[#This Row],[Member ID]]="", "", SUMIFS(calculations_table[Payment amount], calculations_table[Member ID], output_table[[#This Row],[Member ID]]))</f>
        <v/>
      </c>
      <c r="I330" s="58" t="str">
        <f>IF(output_table[[#This Row],[Member ID]]="", "",
IF(Calc_type="Bulk", SUMIFS(data_final_bulk[Error count], data_final_bulk[Member ID], output_table[[#This Row],[Member ID]]), Error_count))</f>
        <v/>
      </c>
      <c r="J330" s="145" t="str">
        <f>IF(OR(output_table[[#This Row],[Member ID]]="", output_table[[#This Row],[Input error count]]&gt;0), "", SUMIFS(calculations_table[Total interest due], calculations_table[Member ID], output_table[[#This Row],[Member ID]]))</f>
        <v/>
      </c>
      <c r="K330" s="149" t="str">
        <f>IF(OR(output_table[[#This Row],[Member ID]]="", output_table[[#This Row],[Input error count]]&gt;0), "", INDEX(calculations_table[Interest start date - Judgments], MATCH(output_table[[#This Row],[Member ID]], calculations_table[Member ID], 0)))</f>
        <v/>
      </c>
    </row>
    <row r="331" spans="1:11" x14ac:dyDescent="0.2">
      <c r="A331"/>
      <c r="D331" s="58" t="str">
        <f t="shared" si="4"/>
        <v/>
      </c>
      <c r="E331" s="58" t="str">
        <f>IF(OR(output_table[[#This Row],[Member ID]]="", Calc_type&lt;&gt;"Bulk"), "",
IF(ISBLANK(INDEX(data_final_bulk[Global ID], MATCH(output_table[[#This Row],[Member ID]], data_final_bulk[Member ID], 0))), "", INDEX(data_final_bulk[Global ID], MATCH(output_table[[#This Row],[Member ID]], data_final_bulk[Member ID], 0))))</f>
        <v/>
      </c>
      <c r="F331" s="16" t="str">
        <f>IF(output_table[[#This Row],[Member ID]]="", "", INDEX(calculations_table[Effective date], MATCH(output_table[[#This Row],[Member ID]], calculations_table[Member ID], 0)))</f>
        <v/>
      </c>
      <c r="G331" s="58" t="str">
        <f>IF(output_table[[#This Row],[Member ID]]="", "", INDEX(calculations_table[Payment type], MATCH(output_table[[#This Row],[Member ID]], calculations_table[Member ID], 0)))</f>
        <v/>
      </c>
      <c r="H331" s="145" t="str">
        <f>IF(output_table[[#This Row],[Member ID]]="", "", SUMIFS(calculations_table[Payment amount], calculations_table[Member ID], output_table[[#This Row],[Member ID]]))</f>
        <v/>
      </c>
      <c r="I331" s="58" t="str">
        <f>IF(output_table[[#This Row],[Member ID]]="", "",
IF(Calc_type="Bulk", SUMIFS(data_final_bulk[Error count], data_final_bulk[Member ID], output_table[[#This Row],[Member ID]]), Error_count))</f>
        <v/>
      </c>
      <c r="J331" s="145" t="str">
        <f>IF(OR(output_table[[#This Row],[Member ID]]="", output_table[[#This Row],[Input error count]]&gt;0), "", SUMIFS(calculations_table[Total interest due], calculations_table[Member ID], output_table[[#This Row],[Member ID]]))</f>
        <v/>
      </c>
      <c r="K331" s="149" t="str">
        <f>IF(OR(output_table[[#This Row],[Member ID]]="", output_table[[#This Row],[Input error count]]&gt;0), "", INDEX(calculations_table[Interest start date - Judgments], MATCH(output_table[[#This Row],[Member ID]], calculations_table[Member ID], 0)))</f>
        <v/>
      </c>
    </row>
    <row r="332" spans="1:11" x14ac:dyDescent="0.2">
      <c r="A332"/>
      <c r="D332" s="58" t="str">
        <f t="shared" si="4"/>
        <v/>
      </c>
      <c r="E332" s="58" t="str">
        <f>IF(OR(output_table[[#This Row],[Member ID]]="", Calc_type&lt;&gt;"Bulk"), "",
IF(ISBLANK(INDEX(data_final_bulk[Global ID], MATCH(output_table[[#This Row],[Member ID]], data_final_bulk[Member ID], 0))), "", INDEX(data_final_bulk[Global ID], MATCH(output_table[[#This Row],[Member ID]], data_final_bulk[Member ID], 0))))</f>
        <v/>
      </c>
      <c r="F332" s="16" t="str">
        <f>IF(output_table[[#This Row],[Member ID]]="", "", INDEX(calculations_table[Effective date], MATCH(output_table[[#This Row],[Member ID]], calculations_table[Member ID], 0)))</f>
        <v/>
      </c>
      <c r="G332" s="58" t="str">
        <f>IF(output_table[[#This Row],[Member ID]]="", "", INDEX(calculations_table[Payment type], MATCH(output_table[[#This Row],[Member ID]], calculations_table[Member ID], 0)))</f>
        <v/>
      </c>
      <c r="H332" s="145" t="str">
        <f>IF(output_table[[#This Row],[Member ID]]="", "", SUMIFS(calculations_table[Payment amount], calculations_table[Member ID], output_table[[#This Row],[Member ID]]))</f>
        <v/>
      </c>
      <c r="I332" s="58" t="str">
        <f>IF(output_table[[#This Row],[Member ID]]="", "",
IF(Calc_type="Bulk", SUMIFS(data_final_bulk[Error count], data_final_bulk[Member ID], output_table[[#This Row],[Member ID]]), Error_count))</f>
        <v/>
      </c>
      <c r="J332" s="145" t="str">
        <f>IF(OR(output_table[[#This Row],[Member ID]]="", output_table[[#This Row],[Input error count]]&gt;0), "", SUMIFS(calculations_table[Total interest due], calculations_table[Member ID], output_table[[#This Row],[Member ID]]))</f>
        <v/>
      </c>
      <c r="K332" s="149" t="str">
        <f>IF(OR(output_table[[#This Row],[Member ID]]="", output_table[[#This Row],[Input error count]]&gt;0), "", INDEX(calculations_table[Interest start date - Judgments], MATCH(output_table[[#This Row],[Member ID]], calculations_table[Member ID], 0)))</f>
        <v/>
      </c>
    </row>
    <row r="333" spans="1:11" x14ac:dyDescent="0.2">
      <c r="A333"/>
      <c r="D333" s="58" t="str">
        <f t="shared" si="4"/>
        <v/>
      </c>
      <c r="E333" s="58" t="str">
        <f>IF(OR(output_table[[#This Row],[Member ID]]="", Calc_type&lt;&gt;"Bulk"), "",
IF(ISBLANK(INDEX(data_final_bulk[Global ID], MATCH(output_table[[#This Row],[Member ID]], data_final_bulk[Member ID], 0))), "", INDEX(data_final_bulk[Global ID], MATCH(output_table[[#This Row],[Member ID]], data_final_bulk[Member ID], 0))))</f>
        <v/>
      </c>
      <c r="F333" s="16" t="str">
        <f>IF(output_table[[#This Row],[Member ID]]="", "", INDEX(calculations_table[Effective date], MATCH(output_table[[#This Row],[Member ID]], calculations_table[Member ID], 0)))</f>
        <v/>
      </c>
      <c r="G333" s="58" t="str">
        <f>IF(output_table[[#This Row],[Member ID]]="", "", INDEX(calculations_table[Payment type], MATCH(output_table[[#This Row],[Member ID]], calculations_table[Member ID], 0)))</f>
        <v/>
      </c>
      <c r="H333" s="145" t="str">
        <f>IF(output_table[[#This Row],[Member ID]]="", "", SUMIFS(calculations_table[Payment amount], calculations_table[Member ID], output_table[[#This Row],[Member ID]]))</f>
        <v/>
      </c>
      <c r="I333" s="58" t="str">
        <f>IF(output_table[[#This Row],[Member ID]]="", "",
IF(Calc_type="Bulk", SUMIFS(data_final_bulk[Error count], data_final_bulk[Member ID], output_table[[#This Row],[Member ID]]), Error_count))</f>
        <v/>
      </c>
      <c r="J333" s="145" t="str">
        <f>IF(OR(output_table[[#This Row],[Member ID]]="", output_table[[#This Row],[Input error count]]&gt;0), "", SUMIFS(calculations_table[Total interest due], calculations_table[Member ID], output_table[[#This Row],[Member ID]]))</f>
        <v/>
      </c>
      <c r="K333" s="149" t="str">
        <f>IF(OR(output_table[[#This Row],[Member ID]]="", output_table[[#This Row],[Input error count]]&gt;0), "", INDEX(calculations_table[Interest start date - Judgments], MATCH(output_table[[#This Row],[Member ID]], calculations_table[Member ID], 0)))</f>
        <v/>
      </c>
    </row>
    <row r="334" spans="1:11" x14ac:dyDescent="0.2">
      <c r="A334"/>
      <c r="D334" s="58" t="str">
        <f t="shared" si="4"/>
        <v/>
      </c>
      <c r="E334" s="58" t="str">
        <f>IF(OR(output_table[[#This Row],[Member ID]]="", Calc_type&lt;&gt;"Bulk"), "",
IF(ISBLANK(INDEX(data_final_bulk[Global ID], MATCH(output_table[[#This Row],[Member ID]], data_final_bulk[Member ID], 0))), "", INDEX(data_final_bulk[Global ID], MATCH(output_table[[#This Row],[Member ID]], data_final_bulk[Member ID], 0))))</f>
        <v/>
      </c>
      <c r="F334" s="16" t="str">
        <f>IF(output_table[[#This Row],[Member ID]]="", "", INDEX(calculations_table[Effective date], MATCH(output_table[[#This Row],[Member ID]], calculations_table[Member ID], 0)))</f>
        <v/>
      </c>
      <c r="G334" s="58" t="str">
        <f>IF(output_table[[#This Row],[Member ID]]="", "", INDEX(calculations_table[Payment type], MATCH(output_table[[#This Row],[Member ID]], calculations_table[Member ID], 0)))</f>
        <v/>
      </c>
      <c r="H334" s="145" t="str">
        <f>IF(output_table[[#This Row],[Member ID]]="", "", SUMIFS(calculations_table[Payment amount], calculations_table[Member ID], output_table[[#This Row],[Member ID]]))</f>
        <v/>
      </c>
      <c r="I334" s="58" t="str">
        <f>IF(output_table[[#This Row],[Member ID]]="", "",
IF(Calc_type="Bulk", SUMIFS(data_final_bulk[Error count], data_final_bulk[Member ID], output_table[[#This Row],[Member ID]]), Error_count))</f>
        <v/>
      </c>
      <c r="J334" s="145" t="str">
        <f>IF(OR(output_table[[#This Row],[Member ID]]="", output_table[[#This Row],[Input error count]]&gt;0), "", SUMIFS(calculations_table[Total interest due], calculations_table[Member ID], output_table[[#This Row],[Member ID]]))</f>
        <v/>
      </c>
      <c r="K334" s="149" t="str">
        <f>IF(OR(output_table[[#This Row],[Member ID]]="", output_table[[#This Row],[Input error count]]&gt;0), "", INDEX(calculations_table[Interest start date - Judgments], MATCH(output_table[[#This Row],[Member ID]], calculations_table[Member ID], 0)))</f>
        <v/>
      </c>
    </row>
    <row r="335" spans="1:11" x14ac:dyDescent="0.2">
      <c r="A335"/>
      <c r="D335" s="58" t="str">
        <f t="shared" si="4"/>
        <v/>
      </c>
      <c r="E335" s="58" t="str">
        <f>IF(OR(output_table[[#This Row],[Member ID]]="", Calc_type&lt;&gt;"Bulk"), "",
IF(ISBLANK(INDEX(data_final_bulk[Global ID], MATCH(output_table[[#This Row],[Member ID]], data_final_bulk[Member ID], 0))), "", INDEX(data_final_bulk[Global ID], MATCH(output_table[[#This Row],[Member ID]], data_final_bulk[Member ID], 0))))</f>
        <v/>
      </c>
      <c r="F335" s="16" t="str">
        <f>IF(output_table[[#This Row],[Member ID]]="", "", INDEX(calculations_table[Effective date], MATCH(output_table[[#This Row],[Member ID]], calculations_table[Member ID], 0)))</f>
        <v/>
      </c>
      <c r="G335" s="58" t="str">
        <f>IF(output_table[[#This Row],[Member ID]]="", "", INDEX(calculations_table[Payment type], MATCH(output_table[[#This Row],[Member ID]], calculations_table[Member ID], 0)))</f>
        <v/>
      </c>
      <c r="H335" s="145" t="str">
        <f>IF(output_table[[#This Row],[Member ID]]="", "", SUMIFS(calculations_table[Payment amount], calculations_table[Member ID], output_table[[#This Row],[Member ID]]))</f>
        <v/>
      </c>
      <c r="I335" s="58" t="str">
        <f>IF(output_table[[#This Row],[Member ID]]="", "",
IF(Calc_type="Bulk", SUMIFS(data_final_bulk[Error count], data_final_bulk[Member ID], output_table[[#This Row],[Member ID]]), Error_count))</f>
        <v/>
      </c>
      <c r="J335" s="145" t="str">
        <f>IF(OR(output_table[[#This Row],[Member ID]]="", output_table[[#This Row],[Input error count]]&gt;0), "", SUMIFS(calculations_table[Total interest due], calculations_table[Member ID], output_table[[#This Row],[Member ID]]))</f>
        <v/>
      </c>
      <c r="K335" s="149" t="str">
        <f>IF(OR(output_table[[#This Row],[Member ID]]="", output_table[[#This Row],[Input error count]]&gt;0), "", INDEX(calculations_table[Interest start date - Judgments], MATCH(output_table[[#This Row],[Member ID]], calculations_table[Member ID], 0)))</f>
        <v/>
      </c>
    </row>
    <row r="336" spans="1:11" x14ac:dyDescent="0.2">
      <c r="A336"/>
      <c r="D336" s="58" t="str">
        <f t="shared" si="4"/>
        <v/>
      </c>
      <c r="E336" s="58" t="str">
        <f>IF(OR(output_table[[#This Row],[Member ID]]="", Calc_type&lt;&gt;"Bulk"), "",
IF(ISBLANK(INDEX(data_final_bulk[Global ID], MATCH(output_table[[#This Row],[Member ID]], data_final_bulk[Member ID], 0))), "", INDEX(data_final_bulk[Global ID], MATCH(output_table[[#This Row],[Member ID]], data_final_bulk[Member ID], 0))))</f>
        <v/>
      </c>
      <c r="F336" s="16" t="str">
        <f>IF(output_table[[#This Row],[Member ID]]="", "", INDEX(calculations_table[Effective date], MATCH(output_table[[#This Row],[Member ID]], calculations_table[Member ID], 0)))</f>
        <v/>
      </c>
      <c r="G336" s="58" t="str">
        <f>IF(output_table[[#This Row],[Member ID]]="", "", INDEX(calculations_table[Payment type], MATCH(output_table[[#This Row],[Member ID]], calculations_table[Member ID], 0)))</f>
        <v/>
      </c>
      <c r="H336" s="145" t="str">
        <f>IF(output_table[[#This Row],[Member ID]]="", "", SUMIFS(calculations_table[Payment amount], calculations_table[Member ID], output_table[[#This Row],[Member ID]]))</f>
        <v/>
      </c>
      <c r="I336" s="58" t="str">
        <f>IF(output_table[[#This Row],[Member ID]]="", "",
IF(Calc_type="Bulk", SUMIFS(data_final_bulk[Error count], data_final_bulk[Member ID], output_table[[#This Row],[Member ID]]), Error_count))</f>
        <v/>
      </c>
      <c r="J336" s="145" t="str">
        <f>IF(OR(output_table[[#This Row],[Member ID]]="", output_table[[#This Row],[Input error count]]&gt;0), "", SUMIFS(calculations_table[Total interest due], calculations_table[Member ID], output_table[[#This Row],[Member ID]]))</f>
        <v/>
      </c>
      <c r="K336" s="149" t="str">
        <f>IF(OR(output_table[[#This Row],[Member ID]]="", output_table[[#This Row],[Input error count]]&gt;0), "", INDEX(calculations_table[Interest start date - Judgments], MATCH(output_table[[#This Row],[Member ID]], calculations_table[Member ID], 0)))</f>
        <v/>
      </c>
    </row>
    <row r="337" spans="1:11" x14ac:dyDescent="0.2">
      <c r="A337"/>
      <c r="D337" s="58" t="str">
        <f t="shared" si="4"/>
        <v/>
      </c>
      <c r="E337" s="58" t="str">
        <f>IF(OR(output_table[[#This Row],[Member ID]]="", Calc_type&lt;&gt;"Bulk"), "",
IF(ISBLANK(INDEX(data_final_bulk[Global ID], MATCH(output_table[[#This Row],[Member ID]], data_final_bulk[Member ID], 0))), "", INDEX(data_final_bulk[Global ID], MATCH(output_table[[#This Row],[Member ID]], data_final_bulk[Member ID], 0))))</f>
        <v/>
      </c>
      <c r="F337" s="16" t="str">
        <f>IF(output_table[[#This Row],[Member ID]]="", "", INDEX(calculations_table[Effective date], MATCH(output_table[[#This Row],[Member ID]], calculations_table[Member ID], 0)))</f>
        <v/>
      </c>
      <c r="G337" s="58" t="str">
        <f>IF(output_table[[#This Row],[Member ID]]="", "", INDEX(calculations_table[Payment type], MATCH(output_table[[#This Row],[Member ID]], calculations_table[Member ID], 0)))</f>
        <v/>
      </c>
      <c r="H337" s="145" t="str">
        <f>IF(output_table[[#This Row],[Member ID]]="", "", SUMIFS(calculations_table[Payment amount], calculations_table[Member ID], output_table[[#This Row],[Member ID]]))</f>
        <v/>
      </c>
      <c r="I337" s="58" t="str">
        <f>IF(output_table[[#This Row],[Member ID]]="", "",
IF(Calc_type="Bulk", SUMIFS(data_final_bulk[Error count], data_final_bulk[Member ID], output_table[[#This Row],[Member ID]]), Error_count))</f>
        <v/>
      </c>
      <c r="J337" s="145" t="str">
        <f>IF(OR(output_table[[#This Row],[Member ID]]="", output_table[[#This Row],[Input error count]]&gt;0), "", SUMIFS(calculations_table[Total interest due], calculations_table[Member ID], output_table[[#This Row],[Member ID]]))</f>
        <v/>
      </c>
      <c r="K337" s="149" t="str">
        <f>IF(OR(output_table[[#This Row],[Member ID]]="", output_table[[#This Row],[Input error count]]&gt;0), "", INDEX(calculations_table[Interest start date - Judgments], MATCH(output_table[[#This Row],[Member ID]], calculations_table[Member ID], 0)))</f>
        <v/>
      </c>
    </row>
    <row r="338" spans="1:11" x14ac:dyDescent="0.2">
      <c r="A338"/>
      <c r="D338" s="58" t="str">
        <f t="shared" si="4"/>
        <v/>
      </c>
      <c r="E338" s="58" t="str">
        <f>IF(OR(output_table[[#This Row],[Member ID]]="", Calc_type&lt;&gt;"Bulk"), "",
IF(ISBLANK(INDEX(data_final_bulk[Global ID], MATCH(output_table[[#This Row],[Member ID]], data_final_bulk[Member ID], 0))), "", INDEX(data_final_bulk[Global ID], MATCH(output_table[[#This Row],[Member ID]], data_final_bulk[Member ID], 0))))</f>
        <v/>
      </c>
      <c r="F338" s="16" t="str">
        <f>IF(output_table[[#This Row],[Member ID]]="", "", INDEX(calculations_table[Effective date], MATCH(output_table[[#This Row],[Member ID]], calculations_table[Member ID], 0)))</f>
        <v/>
      </c>
      <c r="G338" s="58" t="str">
        <f>IF(output_table[[#This Row],[Member ID]]="", "", INDEX(calculations_table[Payment type], MATCH(output_table[[#This Row],[Member ID]], calculations_table[Member ID], 0)))</f>
        <v/>
      </c>
      <c r="H338" s="145" t="str">
        <f>IF(output_table[[#This Row],[Member ID]]="", "", SUMIFS(calculations_table[Payment amount], calculations_table[Member ID], output_table[[#This Row],[Member ID]]))</f>
        <v/>
      </c>
      <c r="I338" s="58" t="str">
        <f>IF(output_table[[#This Row],[Member ID]]="", "",
IF(Calc_type="Bulk", SUMIFS(data_final_bulk[Error count], data_final_bulk[Member ID], output_table[[#This Row],[Member ID]]), Error_count))</f>
        <v/>
      </c>
      <c r="J338" s="145" t="str">
        <f>IF(OR(output_table[[#This Row],[Member ID]]="", output_table[[#This Row],[Input error count]]&gt;0), "", SUMIFS(calculations_table[Total interest due], calculations_table[Member ID], output_table[[#This Row],[Member ID]]))</f>
        <v/>
      </c>
      <c r="K338" s="149" t="str">
        <f>IF(OR(output_table[[#This Row],[Member ID]]="", output_table[[#This Row],[Input error count]]&gt;0), "", INDEX(calculations_table[Interest start date - Judgments], MATCH(output_table[[#This Row],[Member ID]], calculations_table[Member ID], 0)))</f>
        <v/>
      </c>
    </row>
    <row r="339" spans="1:11" x14ac:dyDescent="0.2">
      <c r="A339"/>
      <c r="D339" s="58" t="str">
        <f t="shared" si="4"/>
        <v/>
      </c>
      <c r="E339" s="58" t="str">
        <f>IF(OR(output_table[[#This Row],[Member ID]]="", Calc_type&lt;&gt;"Bulk"), "",
IF(ISBLANK(INDEX(data_final_bulk[Global ID], MATCH(output_table[[#This Row],[Member ID]], data_final_bulk[Member ID], 0))), "", INDEX(data_final_bulk[Global ID], MATCH(output_table[[#This Row],[Member ID]], data_final_bulk[Member ID], 0))))</f>
        <v/>
      </c>
      <c r="F339" s="16" t="str">
        <f>IF(output_table[[#This Row],[Member ID]]="", "", INDEX(calculations_table[Effective date], MATCH(output_table[[#This Row],[Member ID]], calculations_table[Member ID], 0)))</f>
        <v/>
      </c>
      <c r="G339" s="58" t="str">
        <f>IF(output_table[[#This Row],[Member ID]]="", "", INDEX(calculations_table[Payment type], MATCH(output_table[[#This Row],[Member ID]], calculations_table[Member ID], 0)))</f>
        <v/>
      </c>
      <c r="H339" s="145" t="str">
        <f>IF(output_table[[#This Row],[Member ID]]="", "", SUMIFS(calculations_table[Payment amount], calculations_table[Member ID], output_table[[#This Row],[Member ID]]))</f>
        <v/>
      </c>
      <c r="I339" s="58" t="str">
        <f>IF(output_table[[#This Row],[Member ID]]="", "",
IF(Calc_type="Bulk", SUMIFS(data_final_bulk[Error count], data_final_bulk[Member ID], output_table[[#This Row],[Member ID]]), Error_count))</f>
        <v/>
      </c>
      <c r="J339" s="145" t="str">
        <f>IF(OR(output_table[[#This Row],[Member ID]]="", output_table[[#This Row],[Input error count]]&gt;0), "", SUMIFS(calculations_table[Total interest due], calculations_table[Member ID], output_table[[#This Row],[Member ID]]))</f>
        <v/>
      </c>
      <c r="K339" s="149" t="str">
        <f>IF(OR(output_table[[#This Row],[Member ID]]="", output_table[[#This Row],[Input error count]]&gt;0), "", INDEX(calculations_table[Interest start date - Judgments], MATCH(output_table[[#This Row],[Member ID]], calculations_table[Member ID], 0)))</f>
        <v/>
      </c>
    </row>
    <row r="340" spans="1:11" x14ac:dyDescent="0.2">
      <c r="A340"/>
      <c r="D340" s="58" t="str">
        <f t="shared" si="4"/>
        <v/>
      </c>
      <c r="E340" s="58" t="str">
        <f>IF(OR(output_table[[#This Row],[Member ID]]="", Calc_type&lt;&gt;"Bulk"), "",
IF(ISBLANK(INDEX(data_final_bulk[Global ID], MATCH(output_table[[#This Row],[Member ID]], data_final_bulk[Member ID], 0))), "", INDEX(data_final_bulk[Global ID], MATCH(output_table[[#This Row],[Member ID]], data_final_bulk[Member ID], 0))))</f>
        <v/>
      </c>
      <c r="F340" s="16" t="str">
        <f>IF(output_table[[#This Row],[Member ID]]="", "", INDEX(calculations_table[Effective date], MATCH(output_table[[#This Row],[Member ID]], calculations_table[Member ID], 0)))</f>
        <v/>
      </c>
      <c r="G340" s="58" t="str">
        <f>IF(output_table[[#This Row],[Member ID]]="", "", INDEX(calculations_table[Payment type], MATCH(output_table[[#This Row],[Member ID]], calculations_table[Member ID], 0)))</f>
        <v/>
      </c>
      <c r="H340" s="145" t="str">
        <f>IF(output_table[[#This Row],[Member ID]]="", "", SUMIFS(calculations_table[Payment amount], calculations_table[Member ID], output_table[[#This Row],[Member ID]]))</f>
        <v/>
      </c>
      <c r="I340" s="58" t="str">
        <f>IF(output_table[[#This Row],[Member ID]]="", "",
IF(Calc_type="Bulk", SUMIFS(data_final_bulk[Error count], data_final_bulk[Member ID], output_table[[#This Row],[Member ID]]), Error_count))</f>
        <v/>
      </c>
      <c r="J340" s="145" t="str">
        <f>IF(OR(output_table[[#This Row],[Member ID]]="", output_table[[#This Row],[Input error count]]&gt;0), "", SUMIFS(calculations_table[Total interest due], calculations_table[Member ID], output_table[[#This Row],[Member ID]]))</f>
        <v/>
      </c>
      <c r="K340" s="149" t="str">
        <f>IF(OR(output_table[[#This Row],[Member ID]]="", output_table[[#This Row],[Input error count]]&gt;0), "", INDEX(calculations_table[Interest start date - Judgments], MATCH(output_table[[#This Row],[Member ID]], calculations_table[Member ID], 0)))</f>
        <v/>
      </c>
    </row>
    <row r="341" spans="1:11" x14ac:dyDescent="0.2">
      <c r="A341"/>
      <c r="D341" s="58" t="str">
        <f t="shared" si="4"/>
        <v/>
      </c>
      <c r="E341" s="58" t="str">
        <f>IF(OR(output_table[[#This Row],[Member ID]]="", Calc_type&lt;&gt;"Bulk"), "",
IF(ISBLANK(INDEX(data_final_bulk[Global ID], MATCH(output_table[[#This Row],[Member ID]], data_final_bulk[Member ID], 0))), "", INDEX(data_final_bulk[Global ID], MATCH(output_table[[#This Row],[Member ID]], data_final_bulk[Member ID], 0))))</f>
        <v/>
      </c>
      <c r="F341" s="16" t="str">
        <f>IF(output_table[[#This Row],[Member ID]]="", "", INDEX(calculations_table[Effective date], MATCH(output_table[[#This Row],[Member ID]], calculations_table[Member ID], 0)))</f>
        <v/>
      </c>
      <c r="G341" s="58" t="str">
        <f>IF(output_table[[#This Row],[Member ID]]="", "", INDEX(calculations_table[Payment type], MATCH(output_table[[#This Row],[Member ID]], calculations_table[Member ID], 0)))</f>
        <v/>
      </c>
      <c r="H341" s="145" t="str">
        <f>IF(output_table[[#This Row],[Member ID]]="", "", SUMIFS(calculations_table[Payment amount], calculations_table[Member ID], output_table[[#This Row],[Member ID]]))</f>
        <v/>
      </c>
      <c r="I341" s="58" t="str">
        <f>IF(output_table[[#This Row],[Member ID]]="", "",
IF(Calc_type="Bulk", SUMIFS(data_final_bulk[Error count], data_final_bulk[Member ID], output_table[[#This Row],[Member ID]]), Error_count))</f>
        <v/>
      </c>
      <c r="J341" s="145" t="str">
        <f>IF(OR(output_table[[#This Row],[Member ID]]="", output_table[[#This Row],[Input error count]]&gt;0), "", SUMIFS(calculations_table[Total interest due], calculations_table[Member ID], output_table[[#This Row],[Member ID]]))</f>
        <v/>
      </c>
      <c r="K341" s="149" t="str">
        <f>IF(OR(output_table[[#This Row],[Member ID]]="", output_table[[#This Row],[Input error count]]&gt;0), "", INDEX(calculations_table[Interest start date - Judgments], MATCH(output_table[[#This Row],[Member ID]], calculations_table[Member ID], 0)))</f>
        <v/>
      </c>
    </row>
    <row r="342" spans="1:11" x14ac:dyDescent="0.2">
      <c r="A342"/>
      <c r="D342" s="58" t="str">
        <f t="shared" si="4"/>
        <v/>
      </c>
      <c r="E342" s="58" t="str">
        <f>IF(OR(output_table[[#This Row],[Member ID]]="", Calc_type&lt;&gt;"Bulk"), "",
IF(ISBLANK(INDEX(data_final_bulk[Global ID], MATCH(output_table[[#This Row],[Member ID]], data_final_bulk[Member ID], 0))), "", INDEX(data_final_bulk[Global ID], MATCH(output_table[[#This Row],[Member ID]], data_final_bulk[Member ID], 0))))</f>
        <v/>
      </c>
      <c r="F342" s="16" t="str">
        <f>IF(output_table[[#This Row],[Member ID]]="", "", INDEX(calculations_table[Effective date], MATCH(output_table[[#This Row],[Member ID]], calculations_table[Member ID], 0)))</f>
        <v/>
      </c>
      <c r="G342" s="58" t="str">
        <f>IF(output_table[[#This Row],[Member ID]]="", "", INDEX(calculations_table[Payment type], MATCH(output_table[[#This Row],[Member ID]], calculations_table[Member ID], 0)))</f>
        <v/>
      </c>
      <c r="H342" s="145" t="str">
        <f>IF(output_table[[#This Row],[Member ID]]="", "", SUMIFS(calculations_table[Payment amount], calculations_table[Member ID], output_table[[#This Row],[Member ID]]))</f>
        <v/>
      </c>
      <c r="I342" s="58" t="str">
        <f>IF(output_table[[#This Row],[Member ID]]="", "",
IF(Calc_type="Bulk", SUMIFS(data_final_bulk[Error count], data_final_bulk[Member ID], output_table[[#This Row],[Member ID]]), Error_count))</f>
        <v/>
      </c>
      <c r="J342" s="145" t="str">
        <f>IF(OR(output_table[[#This Row],[Member ID]]="", output_table[[#This Row],[Input error count]]&gt;0), "", SUMIFS(calculations_table[Total interest due], calculations_table[Member ID], output_table[[#This Row],[Member ID]]))</f>
        <v/>
      </c>
      <c r="K342" s="149" t="str">
        <f>IF(OR(output_table[[#This Row],[Member ID]]="", output_table[[#This Row],[Input error count]]&gt;0), "", INDEX(calculations_table[Interest start date - Judgments], MATCH(output_table[[#This Row],[Member ID]], calculations_table[Member ID], 0)))</f>
        <v/>
      </c>
    </row>
    <row r="343" spans="1:11" x14ac:dyDescent="0.2">
      <c r="A343"/>
      <c r="D343" s="58" t="str">
        <f t="shared" ref="D343:D406" si="5">IF(A343="", "", A343)</f>
        <v/>
      </c>
      <c r="E343" s="58" t="str">
        <f>IF(OR(output_table[[#This Row],[Member ID]]="", Calc_type&lt;&gt;"Bulk"), "",
IF(ISBLANK(INDEX(data_final_bulk[Global ID], MATCH(output_table[[#This Row],[Member ID]], data_final_bulk[Member ID], 0))), "", INDEX(data_final_bulk[Global ID], MATCH(output_table[[#This Row],[Member ID]], data_final_bulk[Member ID], 0))))</f>
        <v/>
      </c>
      <c r="F343" s="16" t="str">
        <f>IF(output_table[[#This Row],[Member ID]]="", "", INDEX(calculations_table[Effective date], MATCH(output_table[[#This Row],[Member ID]], calculations_table[Member ID], 0)))</f>
        <v/>
      </c>
      <c r="G343" s="58" t="str">
        <f>IF(output_table[[#This Row],[Member ID]]="", "", INDEX(calculations_table[Payment type], MATCH(output_table[[#This Row],[Member ID]], calculations_table[Member ID], 0)))</f>
        <v/>
      </c>
      <c r="H343" s="145" t="str">
        <f>IF(output_table[[#This Row],[Member ID]]="", "", SUMIFS(calculations_table[Payment amount], calculations_table[Member ID], output_table[[#This Row],[Member ID]]))</f>
        <v/>
      </c>
      <c r="I343" s="58" t="str">
        <f>IF(output_table[[#This Row],[Member ID]]="", "",
IF(Calc_type="Bulk", SUMIFS(data_final_bulk[Error count], data_final_bulk[Member ID], output_table[[#This Row],[Member ID]]), Error_count))</f>
        <v/>
      </c>
      <c r="J343" s="145" t="str">
        <f>IF(OR(output_table[[#This Row],[Member ID]]="", output_table[[#This Row],[Input error count]]&gt;0), "", SUMIFS(calculations_table[Total interest due], calculations_table[Member ID], output_table[[#This Row],[Member ID]]))</f>
        <v/>
      </c>
      <c r="K343" s="149" t="str">
        <f>IF(OR(output_table[[#This Row],[Member ID]]="", output_table[[#This Row],[Input error count]]&gt;0), "", INDEX(calculations_table[Interest start date - Judgments], MATCH(output_table[[#This Row],[Member ID]], calculations_table[Member ID], 0)))</f>
        <v/>
      </c>
    </row>
    <row r="344" spans="1:11" x14ac:dyDescent="0.2">
      <c r="A344"/>
      <c r="D344" s="58" t="str">
        <f t="shared" si="5"/>
        <v/>
      </c>
      <c r="E344" s="58" t="str">
        <f>IF(OR(output_table[[#This Row],[Member ID]]="", Calc_type&lt;&gt;"Bulk"), "",
IF(ISBLANK(INDEX(data_final_bulk[Global ID], MATCH(output_table[[#This Row],[Member ID]], data_final_bulk[Member ID], 0))), "", INDEX(data_final_bulk[Global ID], MATCH(output_table[[#This Row],[Member ID]], data_final_bulk[Member ID], 0))))</f>
        <v/>
      </c>
      <c r="F344" s="16" t="str">
        <f>IF(output_table[[#This Row],[Member ID]]="", "", INDEX(calculations_table[Effective date], MATCH(output_table[[#This Row],[Member ID]], calculations_table[Member ID], 0)))</f>
        <v/>
      </c>
      <c r="G344" s="58" t="str">
        <f>IF(output_table[[#This Row],[Member ID]]="", "", INDEX(calculations_table[Payment type], MATCH(output_table[[#This Row],[Member ID]], calculations_table[Member ID], 0)))</f>
        <v/>
      </c>
      <c r="H344" s="145" t="str">
        <f>IF(output_table[[#This Row],[Member ID]]="", "", SUMIFS(calculations_table[Payment amount], calculations_table[Member ID], output_table[[#This Row],[Member ID]]))</f>
        <v/>
      </c>
      <c r="I344" s="58" t="str">
        <f>IF(output_table[[#This Row],[Member ID]]="", "",
IF(Calc_type="Bulk", SUMIFS(data_final_bulk[Error count], data_final_bulk[Member ID], output_table[[#This Row],[Member ID]]), Error_count))</f>
        <v/>
      </c>
      <c r="J344" s="145" t="str">
        <f>IF(OR(output_table[[#This Row],[Member ID]]="", output_table[[#This Row],[Input error count]]&gt;0), "", SUMIFS(calculations_table[Total interest due], calculations_table[Member ID], output_table[[#This Row],[Member ID]]))</f>
        <v/>
      </c>
      <c r="K344" s="149" t="str">
        <f>IF(OR(output_table[[#This Row],[Member ID]]="", output_table[[#This Row],[Input error count]]&gt;0), "", INDEX(calculations_table[Interest start date - Judgments], MATCH(output_table[[#This Row],[Member ID]], calculations_table[Member ID], 0)))</f>
        <v/>
      </c>
    </row>
    <row r="345" spans="1:11" x14ac:dyDescent="0.2">
      <c r="A345"/>
      <c r="D345" s="58" t="str">
        <f t="shared" si="5"/>
        <v/>
      </c>
      <c r="E345" s="58" t="str">
        <f>IF(OR(output_table[[#This Row],[Member ID]]="", Calc_type&lt;&gt;"Bulk"), "",
IF(ISBLANK(INDEX(data_final_bulk[Global ID], MATCH(output_table[[#This Row],[Member ID]], data_final_bulk[Member ID], 0))), "", INDEX(data_final_bulk[Global ID], MATCH(output_table[[#This Row],[Member ID]], data_final_bulk[Member ID], 0))))</f>
        <v/>
      </c>
      <c r="F345" s="16" t="str">
        <f>IF(output_table[[#This Row],[Member ID]]="", "", INDEX(calculations_table[Effective date], MATCH(output_table[[#This Row],[Member ID]], calculations_table[Member ID], 0)))</f>
        <v/>
      </c>
      <c r="G345" s="58" t="str">
        <f>IF(output_table[[#This Row],[Member ID]]="", "", INDEX(calculations_table[Payment type], MATCH(output_table[[#This Row],[Member ID]], calculations_table[Member ID], 0)))</f>
        <v/>
      </c>
      <c r="H345" s="145" t="str">
        <f>IF(output_table[[#This Row],[Member ID]]="", "", SUMIFS(calculations_table[Payment amount], calculations_table[Member ID], output_table[[#This Row],[Member ID]]))</f>
        <v/>
      </c>
      <c r="I345" s="58" t="str">
        <f>IF(output_table[[#This Row],[Member ID]]="", "",
IF(Calc_type="Bulk", SUMIFS(data_final_bulk[Error count], data_final_bulk[Member ID], output_table[[#This Row],[Member ID]]), Error_count))</f>
        <v/>
      </c>
      <c r="J345" s="145" t="str">
        <f>IF(OR(output_table[[#This Row],[Member ID]]="", output_table[[#This Row],[Input error count]]&gt;0), "", SUMIFS(calculations_table[Total interest due], calculations_table[Member ID], output_table[[#This Row],[Member ID]]))</f>
        <v/>
      </c>
      <c r="K345" s="149" t="str">
        <f>IF(OR(output_table[[#This Row],[Member ID]]="", output_table[[#This Row],[Input error count]]&gt;0), "", INDEX(calculations_table[Interest start date - Judgments], MATCH(output_table[[#This Row],[Member ID]], calculations_table[Member ID], 0)))</f>
        <v/>
      </c>
    </row>
    <row r="346" spans="1:11" x14ac:dyDescent="0.2">
      <c r="A346"/>
      <c r="D346" s="58" t="str">
        <f t="shared" si="5"/>
        <v/>
      </c>
      <c r="E346" s="58" t="str">
        <f>IF(OR(output_table[[#This Row],[Member ID]]="", Calc_type&lt;&gt;"Bulk"), "",
IF(ISBLANK(INDEX(data_final_bulk[Global ID], MATCH(output_table[[#This Row],[Member ID]], data_final_bulk[Member ID], 0))), "", INDEX(data_final_bulk[Global ID], MATCH(output_table[[#This Row],[Member ID]], data_final_bulk[Member ID], 0))))</f>
        <v/>
      </c>
      <c r="F346" s="16" t="str">
        <f>IF(output_table[[#This Row],[Member ID]]="", "", INDEX(calculations_table[Effective date], MATCH(output_table[[#This Row],[Member ID]], calculations_table[Member ID], 0)))</f>
        <v/>
      </c>
      <c r="G346" s="58" t="str">
        <f>IF(output_table[[#This Row],[Member ID]]="", "", INDEX(calculations_table[Payment type], MATCH(output_table[[#This Row],[Member ID]], calculations_table[Member ID], 0)))</f>
        <v/>
      </c>
      <c r="H346" s="145" t="str">
        <f>IF(output_table[[#This Row],[Member ID]]="", "", SUMIFS(calculations_table[Payment amount], calculations_table[Member ID], output_table[[#This Row],[Member ID]]))</f>
        <v/>
      </c>
      <c r="I346" s="58" t="str">
        <f>IF(output_table[[#This Row],[Member ID]]="", "",
IF(Calc_type="Bulk", SUMIFS(data_final_bulk[Error count], data_final_bulk[Member ID], output_table[[#This Row],[Member ID]]), Error_count))</f>
        <v/>
      </c>
      <c r="J346" s="145" t="str">
        <f>IF(OR(output_table[[#This Row],[Member ID]]="", output_table[[#This Row],[Input error count]]&gt;0), "", SUMIFS(calculations_table[Total interest due], calculations_table[Member ID], output_table[[#This Row],[Member ID]]))</f>
        <v/>
      </c>
      <c r="K346" s="149" t="str">
        <f>IF(OR(output_table[[#This Row],[Member ID]]="", output_table[[#This Row],[Input error count]]&gt;0), "", INDEX(calculations_table[Interest start date - Judgments], MATCH(output_table[[#This Row],[Member ID]], calculations_table[Member ID], 0)))</f>
        <v/>
      </c>
    </row>
    <row r="347" spans="1:11" x14ac:dyDescent="0.2">
      <c r="A347"/>
      <c r="D347" s="58" t="str">
        <f t="shared" si="5"/>
        <v/>
      </c>
      <c r="E347" s="58" t="str">
        <f>IF(OR(output_table[[#This Row],[Member ID]]="", Calc_type&lt;&gt;"Bulk"), "",
IF(ISBLANK(INDEX(data_final_bulk[Global ID], MATCH(output_table[[#This Row],[Member ID]], data_final_bulk[Member ID], 0))), "", INDEX(data_final_bulk[Global ID], MATCH(output_table[[#This Row],[Member ID]], data_final_bulk[Member ID], 0))))</f>
        <v/>
      </c>
      <c r="F347" s="16" t="str">
        <f>IF(output_table[[#This Row],[Member ID]]="", "", INDEX(calculations_table[Effective date], MATCH(output_table[[#This Row],[Member ID]], calculations_table[Member ID], 0)))</f>
        <v/>
      </c>
      <c r="G347" s="58" t="str">
        <f>IF(output_table[[#This Row],[Member ID]]="", "", INDEX(calculations_table[Payment type], MATCH(output_table[[#This Row],[Member ID]], calculations_table[Member ID], 0)))</f>
        <v/>
      </c>
      <c r="H347" s="145" t="str">
        <f>IF(output_table[[#This Row],[Member ID]]="", "", SUMIFS(calculations_table[Payment amount], calculations_table[Member ID], output_table[[#This Row],[Member ID]]))</f>
        <v/>
      </c>
      <c r="I347" s="58" t="str">
        <f>IF(output_table[[#This Row],[Member ID]]="", "",
IF(Calc_type="Bulk", SUMIFS(data_final_bulk[Error count], data_final_bulk[Member ID], output_table[[#This Row],[Member ID]]), Error_count))</f>
        <v/>
      </c>
      <c r="J347" s="145" t="str">
        <f>IF(OR(output_table[[#This Row],[Member ID]]="", output_table[[#This Row],[Input error count]]&gt;0), "", SUMIFS(calculations_table[Total interest due], calculations_table[Member ID], output_table[[#This Row],[Member ID]]))</f>
        <v/>
      </c>
      <c r="K347" s="149" t="str">
        <f>IF(OR(output_table[[#This Row],[Member ID]]="", output_table[[#This Row],[Input error count]]&gt;0), "", INDEX(calculations_table[Interest start date - Judgments], MATCH(output_table[[#This Row],[Member ID]], calculations_table[Member ID], 0)))</f>
        <v/>
      </c>
    </row>
    <row r="348" spans="1:11" x14ac:dyDescent="0.2">
      <c r="A348"/>
      <c r="D348" s="58" t="str">
        <f t="shared" si="5"/>
        <v/>
      </c>
      <c r="E348" s="58" t="str">
        <f>IF(OR(output_table[[#This Row],[Member ID]]="", Calc_type&lt;&gt;"Bulk"), "",
IF(ISBLANK(INDEX(data_final_bulk[Global ID], MATCH(output_table[[#This Row],[Member ID]], data_final_bulk[Member ID], 0))), "", INDEX(data_final_bulk[Global ID], MATCH(output_table[[#This Row],[Member ID]], data_final_bulk[Member ID], 0))))</f>
        <v/>
      </c>
      <c r="F348" s="16" t="str">
        <f>IF(output_table[[#This Row],[Member ID]]="", "", INDEX(calculations_table[Effective date], MATCH(output_table[[#This Row],[Member ID]], calculations_table[Member ID], 0)))</f>
        <v/>
      </c>
      <c r="G348" s="58" t="str">
        <f>IF(output_table[[#This Row],[Member ID]]="", "", INDEX(calculations_table[Payment type], MATCH(output_table[[#This Row],[Member ID]], calculations_table[Member ID], 0)))</f>
        <v/>
      </c>
      <c r="H348" s="145" t="str">
        <f>IF(output_table[[#This Row],[Member ID]]="", "", SUMIFS(calculations_table[Payment amount], calculations_table[Member ID], output_table[[#This Row],[Member ID]]))</f>
        <v/>
      </c>
      <c r="I348" s="58" t="str">
        <f>IF(output_table[[#This Row],[Member ID]]="", "",
IF(Calc_type="Bulk", SUMIFS(data_final_bulk[Error count], data_final_bulk[Member ID], output_table[[#This Row],[Member ID]]), Error_count))</f>
        <v/>
      </c>
      <c r="J348" s="145" t="str">
        <f>IF(OR(output_table[[#This Row],[Member ID]]="", output_table[[#This Row],[Input error count]]&gt;0), "", SUMIFS(calculations_table[Total interest due], calculations_table[Member ID], output_table[[#This Row],[Member ID]]))</f>
        <v/>
      </c>
      <c r="K348" s="149" t="str">
        <f>IF(OR(output_table[[#This Row],[Member ID]]="", output_table[[#This Row],[Input error count]]&gt;0), "", INDEX(calculations_table[Interest start date - Judgments], MATCH(output_table[[#This Row],[Member ID]], calculations_table[Member ID], 0)))</f>
        <v/>
      </c>
    </row>
    <row r="349" spans="1:11" x14ac:dyDescent="0.2">
      <c r="A349"/>
      <c r="D349" s="58" t="str">
        <f t="shared" si="5"/>
        <v/>
      </c>
      <c r="E349" s="58" t="str">
        <f>IF(OR(output_table[[#This Row],[Member ID]]="", Calc_type&lt;&gt;"Bulk"), "",
IF(ISBLANK(INDEX(data_final_bulk[Global ID], MATCH(output_table[[#This Row],[Member ID]], data_final_bulk[Member ID], 0))), "", INDEX(data_final_bulk[Global ID], MATCH(output_table[[#This Row],[Member ID]], data_final_bulk[Member ID], 0))))</f>
        <v/>
      </c>
      <c r="F349" s="16" t="str">
        <f>IF(output_table[[#This Row],[Member ID]]="", "", INDEX(calculations_table[Effective date], MATCH(output_table[[#This Row],[Member ID]], calculations_table[Member ID], 0)))</f>
        <v/>
      </c>
      <c r="G349" s="58" t="str">
        <f>IF(output_table[[#This Row],[Member ID]]="", "", INDEX(calculations_table[Payment type], MATCH(output_table[[#This Row],[Member ID]], calculations_table[Member ID], 0)))</f>
        <v/>
      </c>
      <c r="H349" s="145" t="str">
        <f>IF(output_table[[#This Row],[Member ID]]="", "", SUMIFS(calculations_table[Payment amount], calculations_table[Member ID], output_table[[#This Row],[Member ID]]))</f>
        <v/>
      </c>
      <c r="I349" s="58" t="str">
        <f>IF(output_table[[#This Row],[Member ID]]="", "",
IF(Calc_type="Bulk", SUMIFS(data_final_bulk[Error count], data_final_bulk[Member ID], output_table[[#This Row],[Member ID]]), Error_count))</f>
        <v/>
      </c>
      <c r="J349" s="145" t="str">
        <f>IF(OR(output_table[[#This Row],[Member ID]]="", output_table[[#This Row],[Input error count]]&gt;0), "", SUMIFS(calculations_table[Total interest due], calculations_table[Member ID], output_table[[#This Row],[Member ID]]))</f>
        <v/>
      </c>
      <c r="K349" s="149" t="str">
        <f>IF(OR(output_table[[#This Row],[Member ID]]="", output_table[[#This Row],[Input error count]]&gt;0), "", INDEX(calculations_table[Interest start date - Judgments], MATCH(output_table[[#This Row],[Member ID]], calculations_table[Member ID], 0)))</f>
        <v/>
      </c>
    </row>
    <row r="350" spans="1:11" x14ac:dyDescent="0.2">
      <c r="A350"/>
      <c r="D350" s="58" t="str">
        <f t="shared" si="5"/>
        <v/>
      </c>
      <c r="E350" s="58" t="str">
        <f>IF(OR(output_table[[#This Row],[Member ID]]="", Calc_type&lt;&gt;"Bulk"), "",
IF(ISBLANK(INDEX(data_final_bulk[Global ID], MATCH(output_table[[#This Row],[Member ID]], data_final_bulk[Member ID], 0))), "", INDEX(data_final_bulk[Global ID], MATCH(output_table[[#This Row],[Member ID]], data_final_bulk[Member ID], 0))))</f>
        <v/>
      </c>
      <c r="F350" s="16" t="str">
        <f>IF(output_table[[#This Row],[Member ID]]="", "", INDEX(calculations_table[Effective date], MATCH(output_table[[#This Row],[Member ID]], calculations_table[Member ID], 0)))</f>
        <v/>
      </c>
      <c r="G350" s="58" t="str">
        <f>IF(output_table[[#This Row],[Member ID]]="", "", INDEX(calculations_table[Payment type], MATCH(output_table[[#This Row],[Member ID]], calculations_table[Member ID], 0)))</f>
        <v/>
      </c>
      <c r="H350" s="145" t="str">
        <f>IF(output_table[[#This Row],[Member ID]]="", "", SUMIFS(calculations_table[Payment amount], calculations_table[Member ID], output_table[[#This Row],[Member ID]]))</f>
        <v/>
      </c>
      <c r="I350" s="58" t="str">
        <f>IF(output_table[[#This Row],[Member ID]]="", "",
IF(Calc_type="Bulk", SUMIFS(data_final_bulk[Error count], data_final_bulk[Member ID], output_table[[#This Row],[Member ID]]), Error_count))</f>
        <v/>
      </c>
      <c r="J350" s="145" t="str">
        <f>IF(OR(output_table[[#This Row],[Member ID]]="", output_table[[#This Row],[Input error count]]&gt;0), "", SUMIFS(calculations_table[Total interest due], calculations_table[Member ID], output_table[[#This Row],[Member ID]]))</f>
        <v/>
      </c>
      <c r="K350" s="149" t="str">
        <f>IF(OR(output_table[[#This Row],[Member ID]]="", output_table[[#This Row],[Input error count]]&gt;0), "", INDEX(calculations_table[Interest start date - Judgments], MATCH(output_table[[#This Row],[Member ID]], calculations_table[Member ID], 0)))</f>
        <v/>
      </c>
    </row>
    <row r="351" spans="1:11" x14ac:dyDescent="0.2">
      <c r="A351"/>
      <c r="D351" s="58" t="str">
        <f t="shared" si="5"/>
        <v/>
      </c>
      <c r="E351" s="58" t="str">
        <f>IF(OR(output_table[[#This Row],[Member ID]]="", Calc_type&lt;&gt;"Bulk"), "",
IF(ISBLANK(INDEX(data_final_bulk[Global ID], MATCH(output_table[[#This Row],[Member ID]], data_final_bulk[Member ID], 0))), "", INDEX(data_final_bulk[Global ID], MATCH(output_table[[#This Row],[Member ID]], data_final_bulk[Member ID], 0))))</f>
        <v/>
      </c>
      <c r="F351" s="16" t="str">
        <f>IF(output_table[[#This Row],[Member ID]]="", "", INDEX(calculations_table[Effective date], MATCH(output_table[[#This Row],[Member ID]], calculations_table[Member ID], 0)))</f>
        <v/>
      </c>
      <c r="G351" s="58" t="str">
        <f>IF(output_table[[#This Row],[Member ID]]="", "", INDEX(calculations_table[Payment type], MATCH(output_table[[#This Row],[Member ID]], calculations_table[Member ID], 0)))</f>
        <v/>
      </c>
      <c r="H351" s="145" t="str">
        <f>IF(output_table[[#This Row],[Member ID]]="", "", SUMIFS(calculations_table[Payment amount], calculations_table[Member ID], output_table[[#This Row],[Member ID]]))</f>
        <v/>
      </c>
      <c r="I351" s="58" t="str">
        <f>IF(output_table[[#This Row],[Member ID]]="", "",
IF(Calc_type="Bulk", SUMIFS(data_final_bulk[Error count], data_final_bulk[Member ID], output_table[[#This Row],[Member ID]]), Error_count))</f>
        <v/>
      </c>
      <c r="J351" s="145" t="str">
        <f>IF(OR(output_table[[#This Row],[Member ID]]="", output_table[[#This Row],[Input error count]]&gt;0), "", SUMIFS(calculations_table[Total interest due], calculations_table[Member ID], output_table[[#This Row],[Member ID]]))</f>
        <v/>
      </c>
      <c r="K351" s="149" t="str">
        <f>IF(OR(output_table[[#This Row],[Member ID]]="", output_table[[#This Row],[Input error count]]&gt;0), "", INDEX(calculations_table[Interest start date - Judgments], MATCH(output_table[[#This Row],[Member ID]], calculations_table[Member ID], 0)))</f>
        <v/>
      </c>
    </row>
    <row r="352" spans="1:11" x14ac:dyDescent="0.2">
      <c r="A352"/>
      <c r="D352" s="58" t="str">
        <f t="shared" si="5"/>
        <v/>
      </c>
      <c r="E352" s="58" t="str">
        <f>IF(OR(output_table[[#This Row],[Member ID]]="", Calc_type&lt;&gt;"Bulk"), "",
IF(ISBLANK(INDEX(data_final_bulk[Global ID], MATCH(output_table[[#This Row],[Member ID]], data_final_bulk[Member ID], 0))), "", INDEX(data_final_bulk[Global ID], MATCH(output_table[[#This Row],[Member ID]], data_final_bulk[Member ID], 0))))</f>
        <v/>
      </c>
      <c r="F352" s="16" t="str">
        <f>IF(output_table[[#This Row],[Member ID]]="", "", INDEX(calculations_table[Effective date], MATCH(output_table[[#This Row],[Member ID]], calculations_table[Member ID], 0)))</f>
        <v/>
      </c>
      <c r="G352" s="58" t="str">
        <f>IF(output_table[[#This Row],[Member ID]]="", "", INDEX(calculations_table[Payment type], MATCH(output_table[[#This Row],[Member ID]], calculations_table[Member ID], 0)))</f>
        <v/>
      </c>
      <c r="H352" s="145" t="str">
        <f>IF(output_table[[#This Row],[Member ID]]="", "", SUMIFS(calculations_table[Payment amount], calculations_table[Member ID], output_table[[#This Row],[Member ID]]))</f>
        <v/>
      </c>
      <c r="I352" s="58" t="str">
        <f>IF(output_table[[#This Row],[Member ID]]="", "",
IF(Calc_type="Bulk", SUMIFS(data_final_bulk[Error count], data_final_bulk[Member ID], output_table[[#This Row],[Member ID]]), Error_count))</f>
        <v/>
      </c>
      <c r="J352" s="145" t="str">
        <f>IF(OR(output_table[[#This Row],[Member ID]]="", output_table[[#This Row],[Input error count]]&gt;0), "", SUMIFS(calculations_table[Total interest due], calculations_table[Member ID], output_table[[#This Row],[Member ID]]))</f>
        <v/>
      </c>
      <c r="K352" s="149" t="str">
        <f>IF(OR(output_table[[#This Row],[Member ID]]="", output_table[[#This Row],[Input error count]]&gt;0), "", INDEX(calculations_table[Interest start date - Judgments], MATCH(output_table[[#This Row],[Member ID]], calculations_table[Member ID], 0)))</f>
        <v/>
      </c>
    </row>
    <row r="353" spans="1:11" x14ac:dyDescent="0.2">
      <c r="A353"/>
      <c r="D353" s="58" t="str">
        <f t="shared" si="5"/>
        <v/>
      </c>
      <c r="E353" s="58" t="str">
        <f>IF(OR(output_table[[#This Row],[Member ID]]="", Calc_type&lt;&gt;"Bulk"), "",
IF(ISBLANK(INDEX(data_final_bulk[Global ID], MATCH(output_table[[#This Row],[Member ID]], data_final_bulk[Member ID], 0))), "", INDEX(data_final_bulk[Global ID], MATCH(output_table[[#This Row],[Member ID]], data_final_bulk[Member ID], 0))))</f>
        <v/>
      </c>
      <c r="F353" s="16" t="str">
        <f>IF(output_table[[#This Row],[Member ID]]="", "", INDEX(calculations_table[Effective date], MATCH(output_table[[#This Row],[Member ID]], calculations_table[Member ID], 0)))</f>
        <v/>
      </c>
      <c r="G353" s="58" t="str">
        <f>IF(output_table[[#This Row],[Member ID]]="", "", INDEX(calculations_table[Payment type], MATCH(output_table[[#This Row],[Member ID]], calculations_table[Member ID], 0)))</f>
        <v/>
      </c>
      <c r="H353" s="145" t="str">
        <f>IF(output_table[[#This Row],[Member ID]]="", "", SUMIFS(calculations_table[Payment amount], calculations_table[Member ID], output_table[[#This Row],[Member ID]]))</f>
        <v/>
      </c>
      <c r="I353" s="58" t="str">
        <f>IF(output_table[[#This Row],[Member ID]]="", "",
IF(Calc_type="Bulk", SUMIFS(data_final_bulk[Error count], data_final_bulk[Member ID], output_table[[#This Row],[Member ID]]), Error_count))</f>
        <v/>
      </c>
      <c r="J353" s="145" t="str">
        <f>IF(OR(output_table[[#This Row],[Member ID]]="", output_table[[#This Row],[Input error count]]&gt;0), "", SUMIFS(calculations_table[Total interest due], calculations_table[Member ID], output_table[[#This Row],[Member ID]]))</f>
        <v/>
      </c>
      <c r="K353" s="149" t="str">
        <f>IF(OR(output_table[[#This Row],[Member ID]]="", output_table[[#This Row],[Input error count]]&gt;0), "", INDEX(calculations_table[Interest start date - Judgments], MATCH(output_table[[#This Row],[Member ID]], calculations_table[Member ID], 0)))</f>
        <v/>
      </c>
    </row>
    <row r="354" spans="1:11" x14ac:dyDescent="0.2">
      <c r="A354"/>
      <c r="D354" s="58" t="str">
        <f t="shared" si="5"/>
        <v/>
      </c>
      <c r="E354" s="58" t="str">
        <f>IF(OR(output_table[[#This Row],[Member ID]]="", Calc_type&lt;&gt;"Bulk"), "",
IF(ISBLANK(INDEX(data_final_bulk[Global ID], MATCH(output_table[[#This Row],[Member ID]], data_final_bulk[Member ID], 0))), "", INDEX(data_final_bulk[Global ID], MATCH(output_table[[#This Row],[Member ID]], data_final_bulk[Member ID], 0))))</f>
        <v/>
      </c>
      <c r="F354" s="16" t="str">
        <f>IF(output_table[[#This Row],[Member ID]]="", "", INDEX(calculations_table[Effective date], MATCH(output_table[[#This Row],[Member ID]], calculations_table[Member ID], 0)))</f>
        <v/>
      </c>
      <c r="G354" s="58" t="str">
        <f>IF(output_table[[#This Row],[Member ID]]="", "", INDEX(calculations_table[Payment type], MATCH(output_table[[#This Row],[Member ID]], calculations_table[Member ID], 0)))</f>
        <v/>
      </c>
      <c r="H354" s="145" t="str">
        <f>IF(output_table[[#This Row],[Member ID]]="", "", SUMIFS(calculations_table[Payment amount], calculations_table[Member ID], output_table[[#This Row],[Member ID]]))</f>
        <v/>
      </c>
      <c r="I354" s="58" t="str">
        <f>IF(output_table[[#This Row],[Member ID]]="", "",
IF(Calc_type="Bulk", SUMIFS(data_final_bulk[Error count], data_final_bulk[Member ID], output_table[[#This Row],[Member ID]]), Error_count))</f>
        <v/>
      </c>
      <c r="J354" s="145" t="str">
        <f>IF(OR(output_table[[#This Row],[Member ID]]="", output_table[[#This Row],[Input error count]]&gt;0), "", SUMIFS(calculations_table[Total interest due], calculations_table[Member ID], output_table[[#This Row],[Member ID]]))</f>
        <v/>
      </c>
      <c r="K354" s="149" t="str">
        <f>IF(OR(output_table[[#This Row],[Member ID]]="", output_table[[#This Row],[Input error count]]&gt;0), "", INDEX(calculations_table[Interest start date - Judgments], MATCH(output_table[[#This Row],[Member ID]], calculations_table[Member ID], 0)))</f>
        <v/>
      </c>
    </row>
    <row r="355" spans="1:11" x14ac:dyDescent="0.2">
      <c r="A355"/>
      <c r="D355" s="58" t="str">
        <f t="shared" si="5"/>
        <v/>
      </c>
      <c r="E355" s="58" t="str">
        <f>IF(OR(output_table[[#This Row],[Member ID]]="", Calc_type&lt;&gt;"Bulk"), "",
IF(ISBLANK(INDEX(data_final_bulk[Global ID], MATCH(output_table[[#This Row],[Member ID]], data_final_bulk[Member ID], 0))), "", INDEX(data_final_bulk[Global ID], MATCH(output_table[[#This Row],[Member ID]], data_final_bulk[Member ID], 0))))</f>
        <v/>
      </c>
      <c r="F355" s="16" t="str">
        <f>IF(output_table[[#This Row],[Member ID]]="", "", INDEX(calculations_table[Effective date], MATCH(output_table[[#This Row],[Member ID]], calculations_table[Member ID], 0)))</f>
        <v/>
      </c>
      <c r="G355" s="58" t="str">
        <f>IF(output_table[[#This Row],[Member ID]]="", "", INDEX(calculations_table[Payment type], MATCH(output_table[[#This Row],[Member ID]], calculations_table[Member ID], 0)))</f>
        <v/>
      </c>
      <c r="H355" s="145" t="str">
        <f>IF(output_table[[#This Row],[Member ID]]="", "", SUMIFS(calculations_table[Payment amount], calculations_table[Member ID], output_table[[#This Row],[Member ID]]))</f>
        <v/>
      </c>
      <c r="I355" s="58" t="str">
        <f>IF(output_table[[#This Row],[Member ID]]="", "",
IF(Calc_type="Bulk", SUMIFS(data_final_bulk[Error count], data_final_bulk[Member ID], output_table[[#This Row],[Member ID]]), Error_count))</f>
        <v/>
      </c>
      <c r="J355" s="145" t="str">
        <f>IF(OR(output_table[[#This Row],[Member ID]]="", output_table[[#This Row],[Input error count]]&gt;0), "", SUMIFS(calculations_table[Total interest due], calculations_table[Member ID], output_table[[#This Row],[Member ID]]))</f>
        <v/>
      </c>
      <c r="K355" s="149" t="str">
        <f>IF(OR(output_table[[#This Row],[Member ID]]="", output_table[[#This Row],[Input error count]]&gt;0), "", INDEX(calculations_table[Interest start date - Judgments], MATCH(output_table[[#This Row],[Member ID]], calculations_table[Member ID], 0)))</f>
        <v/>
      </c>
    </row>
    <row r="356" spans="1:11" x14ac:dyDescent="0.2">
      <c r="A356"/>
      <c r="D356" s="58" t="str">
        <f t="shared" si="5"/>
        <v/>
      </c>
      <c r="E356" s="58" t="str">
        <f>IF(OR(output_table[[#This Row],[Member ID]]="", Calc_type&lt;&gt;"Bulk"), "",
IF(ISBLANK(INDEX(data_final_bulk[Global ID], MATCH(output_table[[#This Row],[Member ID]], data_final_bulk[Member ID], 0))), "", INDEX(data_final_bulk[Global ID], MATCH(output_table[[#This Row],[Member ID]], data_final_bulk[Member ID], 0))))</f>
        <v/>
      </c>
      <c r="F356" s="16" t="str">
        <f>IF(output_table[[#This Row],[Member ID]]="", "", INDEX(calculations_table[Effective date], MATCH(output_table[[#This Row],[Member ID]], calculations_table[Member ID], 0)))</f>
        <v/>
      </c>
      <c r="G356" s="58" t="str">
        <f>IF(output_table[[#This Row],[Member ID]]="", "", INDEX(calculations_table[Payment type], MATCH(output_table[[#This Row],[Member ID]], calculations_table[Member ID], 0)))</f>
        <v/>
      </c>
      <c r="H356" s="145" t="str">
        <f>IF(output_table[[#This Row],[Member ID]]="", "", SUMIFS(calculations_table[Payment amount], calculations_table[Member ID], output_table[[#This Row],[Member ID]]))</f>
        <v/>
      </c>
      <c r="I356" s="58" t="str">
        <f>IF(output_table[[#This Row],[Member ID]]="", "",
IF(Calc_type="Bulk", SUMIFS(data_final_bulk[Error count], data_final_bulk[Member ID], output_table[[#This Row],[Member ID]]), Error_count))</f>
        <v/>
      </c>
      <c r="J356" s="145" t="str">
        <f>IF(OR(output_table[[#This Row],[Member ID]]="", output_table[[#This Row],[Input error count]]&gt;0), "", SUMIFS(calculations_table[Total interest due], calculations_table[Member ID], output_table[[#This Row],[Member ID]]))</f>
        <v/>
      </c>
      <c r="K356" s="149" t="str">
        <f>IF(OR(output_table[[#This Row],[Member ID]]="", output_table[[#This Row],[Input error count]]&gt;0), "", INDEX(calculations_table[Interest start date - Judgments], MATCH(output_table[[#This Row],[Member ID]], calculations_table[Member ID], 0)))</f>
        <v/>
      </c>
    </row>
    <row r="357" spans="1:11" x14ac:dyDescent="0.2">
      <c r="A357"/>
      <c r="D357" s="58" t="str">
        <f t="shared" si="5"/>
        <v/>
      </c>
      <c r="E357" s="58" t="str">
        <f>IF(OR(output_table[[#This Row],[Member ID]]="", Calc_type&lt;&gt;"Bulk"), "",
IF(ISBLANK(INDEX(data_final_bulk[Global ID], MATCH(output_table[[#This Row],[Member ID]], data_final_bulk[Member ID], 0))), "", INDEX(data_final_bulk[Global ID], MATCH(output_table[[#This Row],[Member ID]], data_final_bulk[Member ID], 0))))</f>
        <v/>
      </c>
      <c r="F357" s="16" t="str">
        <f>IF(output_table[[#This Row],[Member ID]]="", "", INDEX(calculations_table[Effective date], MATCH(output_table[[#This Row],[Member ID]], calculations_table[Member ID], 0)))</f>
        <v/>
      </c>
      <c r="G357" s="58" t="str">
        <f>IF(output_table[[#This Row],[Member ID]]="", "", INDEX(calculations_table[Payment type], MATCH(output_table[[#This Row],[Member ID]], calculations_table[Member ID], 0)))</f>
        <v/>
      </c>
      <c r="H357" s="145" t="str">
        <f>IF(output_table[[#This Row],[Member ID]]="", "", SUMIFS(calculations_table[Payment amount], calculations_table[Member ID], output_table[[#This Row],[Member ID]]))</f>
        <v/>
      </c>
      <c r="I357" s="58" t="str">
        <f>IF(output_table[[#This Row],[Member ID]]="", "",
IF(Calc_type="Bulk", SUMIFS(data_final_bulk[Error count], data_final_bulk[Member ID], output_table[[#This Row],[Member ID]]), Error_count))</f>
        <v/>
      </c>
      <c r="J357" s="145" t="str">
        <f>IF(OR(output_table[[#This Row],[Member ID]]="", output_table[[#This Row],[Input error count]]&gt;0), "", SUMIFS(calculations_table[Total interest due], calculations_table[Member ID], output_table[[#This Row],[Member ID]]))</f>
        <v/>
      </c>
      <c r="K357" s="149" t="str">
        <f>IF(OR(output_table[[#This Row],[Member ID]]="", output_table[[#This Row],[Input error count]]&gt;0), "", INDEX(calculations_table[Interest start date - Judgments], MATCH(output_table[[#This Row],[Member ID]], calculations_table[Member ID], 0)))</f>
        <v/>
      </c>
    </row>
    <row r="358" spans="1:11" x14ac:dyDescent="0.2">
      <c r="A358"/>
      <c r="D358" s="58" t="str">
        <f t="shared" si="5"/>
        <v/>
      </c>
      <c r="E358" s="58" t="str">
        <f>IF(OR(output_table[[#This Row],[Member ID]]="", Calc_type&lt;&gt;"Bulk"), "",
IF(ISBLANK(INDEX(data_final_bulk[Global ID], MATCH(output_table[[#This Row],[Member ID]], data_final_bulk[Member ID], 0))), "", INDEX(data_final_bulk[Global ID], MATCH(output_table[[#This Row],[Member ID]], data_final_bulk[Member ID], 0))))</f>
        <v/>
      </c>
      <c r="F358" s="16" t="str">
        <f>IF(output_table[[#This Row],[Member ID]]="", "", INDEX(calculations_table[Effective date], MATCH(output_table[[#This Row],[Member ID]], calculations_table[Member ID], 0)))</f>
        <v/>
      </c>
      <c r="G358" s="58" t="str">
        <f>IF(output_table[[#This Row],[Member ID]]="", "", INDEX(calculations_table[Payment type], MATCH(output_table[[#This Row],[Member ID]], calculations_table[Member ID], 0)))</f>
        <v/>
      </c>
      <c r="H358" s="145" t="str">
        <f>IF(output_table[[#This Row],[Member ID]]="", "", SUMIFS(calculations_table[Payment amount], calculations_table[Member ID], output_table[[#This Row],[Member ID]]))</f>
        <v/>
      </c>
      <c r="I358" s="58" t="str">
        <f>IF(output_table[[#This Row],[Member ID]]="", "",
IF(Calc_type="Bulk", SUMIFS(data_final_bulk[Error count], data_final_bulk[Member ID], output_table[[#This Row],[Member ID]]), Error_count))</f>
        <v/>
      </c>
      <c r="J358" s="145" t="str">
        <f>IF(OR(output_table[[#This Row],[Member ID]]="", output_table[[#This Row],[Input error count]]&gt;0), "", SUMIFS(calculations_table[Total interest due], calculations_table[Member ID], output_table[[#This Row],[Member ID]]))</f>
        <v/>
      </c>
      <c r="K358" s="149" t="str">
        <f>IF(OR(output_table[[#This Row],[Member ID]]="", output_table[[#This Row],[Input error count]]&gt;0), "", INDEX(calculations_table[Interest start date - Judgments], MATCH(output_table[[#This Row],[Member ID]], calculations_table[Member ID], 0)))</f>
        <v/>
      </c>
    </row>
    <row r="359" spans="1:11" x14ac:dyDescent="0.2">
      <c r="A359"/>
      <c r="D359" s="58" t="str">
        <f t="shared" si="5"/>
        <v/>
      </c>
      <c r="E359" s="58" t="str">
        <f>IF(OR(output_table[[#This Row],[Member ID]]="", Calc_type&lt;&gt;"Bulk"), "",
IF(ISBLANK(INDEX(data_final_bulk[Global ID], MATCH(output_table[[#This Row],[Member ID]], data_final_bulk[Member ID], 0))), "", INDEX(data_final_bulk[Global ID], MATCH(output_table[[#This Row],[Member ID]], data_final_bulk[Member ID], 0))))</f>
        <v/>
      </c>
      <c r="F359" s="16" t="str">
        <f>IF(output_table[[#This Row],[Member ID]]="", "", INDEX(calculations_table[Effective date], MATCH(output_table[[#This Row],[Member ID]], calculations_table[Member ID], 0)))</f>
        <v/>
      </c>
      <c r="G359" s="58" t="str">
        <f>IF(output_table[[#This Row],[Member ID]]="", "", INDEX(calculations_table[Payment type], MATCH(output_table[[#This Row],[Member ID]], calculations_table[Member ID], 0)))</f>
        <v/>
      </c>
      <c r="H359" s="145" t="str">
        <f>IF(output_table[[#This Row],[Member ID]]="", "", SUMIFS(calculations_table[Payment amount], calculations_table[Member ID], output_table[[#This Row],[Member ID]]))</f>
        <v/>
      </c>
      <c r="I359" s="58" t="str">
        <f>IF(output_table[[#This Row],[Member ID]]="", "",
IF(Calc_type="Bulk", SUMIFS(data_final_bulk[Error count], data_final_bulk[Member ID], output_table[[#This Row],[Member ID]]), Error_count))</f>
        <v/>
      </c>
      <c r="J359" s="145" t="str">
        <f>IF(OR(output_table[[#This Row],[Member ID]]="", output_table[[#This Row],[Input error count]]&gt;0), "", SUMIFS(calculations_table[Total interest due], calculations_table[Member ID], output_table[[#This Row],[Member ID]]))</f>
        <v/>
      </c>
      <c r="K359" s="149" t="str">
        <f>IF(OR(output_table[[#This Row],[Member ID]]="", output_table[[#This Row],[Input error count]]&gt;0), "", INDEX(calculations_table[Interest start date - Judgments], MATCH(output_table[[#This Row],[Member ID]], calculations_table[Member ID], 0)))</f>
        <v/>
      </c>
    </row>
    <row r="360" spans="1:11" x14ac:dyDescent="0.2">
      <c r="A360"/>
      <c r="D360" s="58" t="str">
        <f t="shared" si="5"/>
        <v/>
      </c>
      <c r="E360" s="58" t="str">
        <f>IF(OR(output_table[[#This Row],[Member ID]]="", Calc_type&lt;&gt;"Bulk"), "",
IF(ISBLANK(INDEX(data_final_bulk[Global ID], MATCH(output_table[[#This Row],[Member ID]], data_final_bulk[Member ID], 0))), "", INDEX(data_final_bulk[Global ID], MATCH(output_table[[#This Row],[Member ID]], data_final_bulk[Member ID], 0))))</f>
        <v/>
      </c>
      <c r="F360" s="16" t="str">
        <f>IF(output_table[[#This Row],[Member ID]]="", "", INDEX(calculations_table[Effective date], MATCH(output_table[[#This Row],[Member ID]], calculations_table[Member ID], 0)))</f>
        <v/>
      </c>
      <c r="G360" s="58" t="str">
        <f>IF(output_table[[#This Row],[Member ID]]="", "", INDEX(calculations_table[Payment type], MATCH(output_table[[#This Row],[Member ID]], calculations_table[Member ID], 0)))</f>
        <v/>
      </c>
      <c r="H360" s="145" t="str">
        <f>IF(output_table[[#This Row],[Member ID]]="", "", SUMIFS(calculations_table[Payment amount], calculations_table[Member ID], output_table[[#This Row],[Member ID]]))</f>
        <v/>
      </c>
      <c r="I360" s="58" t="str">
        <f>IF(output_table[[#This Row],[Member ID]]="", "",
IF(Calc_type="Bulk", SUMIFS(data_final_bulk[Error count], data_final_bulk[Member ID], output_table[[#This Row],[Member ID]]), Error_count))</f>
        <v/>
      </c>
      <c r="J360" s="145" t="str">
        <f>IF(OR(output_table[[#This Row],[Member ID]]="", output_table[[#This Row],[Input error count]]&gt;0), "", SUMIFS(calculations_table[Total interest due], calculations_table[Member ID], output_table[[#This Row],[Member ID]]))</f>
        <v/>
      </c>
      <c r="K360" s="149" t="str">
        <f>IF(OR(output_table[[#This Row],[Member ID]]="", output_table[[#This Row],[Input error count]]&gt;0), "", INDEX(calculations_table[Interest start date - Judgments], MATCH(output_table[[#This Row],[Member ID]], calculations_table[Member ID], 0)))</f>
        <v/>
      </c>
    </row>
    <row r="361" spans="1:11" x14ac:dyDescent="0.2">
      <c r="A361"/>
      <c r="D361" s="58" t="str">
        <f t="shared" si="5"/>
        <v/>
      </c>
      <c r="E361" s="58" t="str">
        <f>IF(OR(output_table[[#This Row],[Member ID]]="", Calc_type&lt;&gt;"Bulk"), "",
IF(ISBLANK(INDEX(data_final_bulk[Global ID], MATCH(output_table[[#This Row],[Member ID]], data_final_bulk[Member ID], 0))), "", INDEX(data_final_bulk[Global ID], MATCH(output_table[[#This Row],[Member ID]], data_final_bulk[Member ID], 0))))</f>
        <v/>
      </c>
      <c r="F361" s="16" t="str">
        <f>IF(output_table[[#This Row],[Member ID]]="", "", INDEX(calculations_table[Effective date], MATCH(output_table[[#This Row],[Member ID]], calculations_table[Member ID], 0)))</f>
        <v/>
      </c>
      <c r="G361" s="58" t="str">
        <f>IF(output_table[[#This Row],[Member ID]]="", "", INDEX(calculations_table[Payment type], MATCH(output_table[[#This Row],[Member ID]], calculations_table[Member ID], 0)))</f>
        <v/>
      </c>
      <c r="H361" s="145" t="str">
        <f>IF(output_table[[#This Row],[Member ID]]="", "", SUMIFS(calculations_table[Payment amount], calculations_table[Member ID], output_table[[#This Row],[Member ID]]))</f>
        <v/>
      </c>
      <c r="I361" s="58" t="str">
        <f>IF(output_table[[#This Row],[Member ID]]="", "",
IF(Calc_type="Bulk", SUMIFS(data_final_bulk[Error count], data_final_bulk[Member ID], output_table[[#This Row],[Member ID]]), Error_count))</f>
        <v/>
      </c>
      <c r="J361" s="145" t="str">
        <f>IF(OR(output_table[[#This Row],[Member ID]]="", output_table[[#This Row],[Input error count]]&gt;0), "", SUMIFS(calculations_table[Total interest due], calculations_table[Member ID], output_table[[#This Row],[Member ID]]))</f>
        <v/>
      </c>
      <c r="K361" s="149" t="str">
        <f>IF(OR(output_table[[#This Row],[Member ID]]="", output_table[[#This Row],[Input error count]]&gt;0), "", INDEX(calculations_table[Interest start date - Judgments], MATCH(output_table[[#This Row],[Member ID]], calculations_table[Member ID], 0)))</f>
        <v/>
      </c>
    </row>
    <row r="362" spans="1:11" x14ac:dyDescent="0.2">
      <c r="A362"/>
      <c r="D362" s="58" t="str">
        <f t="shared" si="5"/>
        <v/>
      </c>
      <c r="E362" s="58" t="str">
        <f>IF(OR(output_table[[#This Row],[Member ID]]="", Calc_type&lt;&gt;"Bulk"), "",
IF(ISBLANK(INDEX(data_final_bulk[Global ID], MATCH(output_table[[#This Row],[Member ID]], data_final_bulk[Member ID], 0))), "", INDEX(data_final_bulk[Global ID], MATCH(output_table[[#This Row],[Member ID]], data_final_bulk[Member ID], 0))))</f>
        <v/>
      </c>
      <c r="F362" s="16" t="str">
        <f>IF(output_table[[#This Row],[Member ID]]="", "", INDEX(calculations_table[Effective date], MATCH(output_table[[#This Row],[Member ID]], calculations_table[Member ID], 0)))</f>
        <v/>
      </c>
      <c r="G362" s="58" t="str">
        <f>IF(output_table[[#This Row],[Member ID]]="", "", INDEX(calculations_table[Payment type], MATCH(output_table[[#This Row],[Member ID]], calculations_table[Member ID], 0)))</f>
        <v/>
      </c>
      <c r="H362" s="145" t="str">
        <f>IF(output_table[[#This Row],[Member ID]]="", "", SUMIFS(calculations_table[Payment amount], calculations_table[Member ID], output_table[[#This Row],[Member ID]]))</f>
        <v/>
      </c>
      <c r="I362" s="58" t="str">
        <f>IF(output_table[[#This Row],[Member ID]]="", "",
IF(Calc_type="Bulk", SUMIFS(data_final_bulk[Error count], data_final_bulk[Member ID], output_table[[#This Row],[Member ID]]), Error_count))</f>
        <v/>
      </c>
      <c r="J362" s="145" t="str">
        <f>IF(OR(output_table[[#This Row],[Member ID]]="", output_table[[#This Row],[Input error count]]&gt;0), "", SUMIFS(calculations_table[Total interest due], calculations_table[Member ID], output_table[[#This Row],[Member ID]]))</f>
        <v/>
      </c>
      <c r="K362" s="149" t="str">
        <f>IF(OR(output_table[[#This Row],[Member ID]]="", output_table[[#This Row],[Input error count]]&gt;0), "", INDEX(calculations_table[Interest start date - Judgments], MATCH(output_table[[#This Row],[Member ID]], calculations_table[Member ID], 0)))</f>
        <v/>
      </c>
    </row>
    <row r="363" spans="1:11" x14ac:dyDescent="0.2">
      <c r="A363"/>
      <c r="D363" s="58" t="str">
        <f t="shared" si="5"/>
        <v/>
      </c>
      <c r="E363" s="58" t="str">
        <f>IF(OR(output_table[[#This Row],[Member ID]]="", Calc_type&lt;&gt;"Bulk"), "",
IF(ISBLANK(INDEX(data_final_bulk[Global ID], MATCH(output_table[[#This Row],[Member ID]], data_final_bulk[Member ID], 0))), "", INDEX(data_final_bulk[Global ID], MATCH(output_table[[#This Row],[Member ID]], data_final_bulk[Member ID], 0))))</f>
        <v/>
      </c>
      <c r="F363" s="16" t="str">
        <f>IF(output_table[[#This Row],[Member ID]]="", "", INDEX(calculations_table[Effective date], MATCH(output_table[[#This Row],[Member ID]], calculations_table[Member ID], 0)))</f>
        <v/>
      </c>
      <c r="G363" s="58" t="str">
        <f>IF(output_table[[#This Row],[Member ID]]="", "", INDEX(calculations_table[Payment type], MATCH(output_table[[#This Row],[Member ID]], calculations_table[Member ID], 0)))</f>
        <v/>
      </c>
      <c r="H363" s="145" t="str">
        <f>IF(output_table[[#This Row],[Member ID]]="", "", SUMIFS(calculations_table[Payment amount], calculations_table[Member ID], output_table[[#This Row],[Member ID]]))</f>
        <v/>
      </c>
      <c r="I363" s="58" t="str">
        <f>IF(output_table[[#This Row],[Member ID]]="", "",
IF(Calc_type="Bulk", SUMIFS(data_final_bulk[Error count], data_final_bulk[Member ID], output_table[[#This Row],[Member ID]]), Error_count))</f>
        <v/>
      </c>
      <c r="J363" s="145" t="str">
        <f>IF(OR(output_table[[#This Row],[Member ID]]="", output_table[[#This Row],[Input error count]]&gt;0), "", SUMIFS(calculations_table[Total interest due], calculations_table[Member ID], output_table[[#This Row],[Member ID]]))</f>
        <v/>
      </c>
      <c r="K363" s="149" t="str">
        <f>IF(OR(output_table[[#This Row],[Member ID]]="", output_table[[#This Row],[Input error count]]&gt;0), "", INDEX(calculations_table[Interest start date - Judgments], MATCH(output_table[[#This Row],[Member ID]], calculations_table[Member ID], 0)))</f>
        <v/>
      </c>
    </row>
    <row r="364" spans="1:11" x14ac:dyDescent="0.2">
      <c r="A364"/>
      <c r="D364" s="58" t="str">
        <f t="shared" si="5"/>
        <v/>
      </c>
      <c r="E364" s="58" t="str">
        <f>IF(OR(output_table[[#This Row],[Member ID]]="", Calc_type&lt;&gt;"Bulk"), "",
IF(ISBLANK(INDEX(data_final_bulk[Global ID], MATCH(output_table[[#This Row],[Member ID]], data_final_bulk[Member ID], 0))), "", INDEX(data_final_bulk[Global ID], MATCH(output_table[[#This Row],[Member ID]], data_final_bulk[Member ID], 0))))</f>
        <v/>
      </c>
      <c r="F364" s="16" t="str">
        <f>IF(output_table[[#This Row],[Member ID]]="", "", INDEX(calculations_table[Effective date], MATCH(output_table[[#This Row],[Member ID]], calculations_table[Member ID], 0)))</f>
        <v/>
      </c>
      <c r="G364" s="58" t="str">
        <f>IF(output_table[[#This Row],[Member ID]]="", "", INDEX(calculations_table[Payment type], MATCH(output_table[[#This Row],[Member ID]], calculations_table[Member ID], 0)))</f>
        <v/>
      </c>
      <c r="H364" s="145" t="str">
        <f>IF(output_table[[#This Row],[Member ID]]="", "", SUMIFS(calculations_table[Payment amount], calculations_table[Member ID], output_table[[#This Row],[Member ID]]))</f>
        <v/>
      </c>
      <c r="I364" s="58" t="str">
        <f>IF(output_table[[#This Row],[Member ID]]="", "",
IF(Calc_type="Bulk", SUMIFS(data_final_bulk[Error count], data_final_bulk[Member ID], output_table[[#This Row],[Member ID]]), Error_count))</f>
        <v/>
      </c>
      <c r="J364" s="145" t="str">
        <f>IF(OR(output_table[[#This Row],[Member ID]]="", output_table[[#This Row],[Input error count]]&gt;0), "", SUMIFS(calculations_table[Total interest due], calculations_table[Member ID], output_table[[#This Row],[Member ID]]))</f>
        <v/>
      </c>
      <c r="K364" s="149" t="str">
        <f>IF(OR(output_table[[#This Row],[Member ID]]="", output_table[[#This Row],[Input error count]]&gt;0), "", INDEX(calculations_table[Interest start date - Judgments], MATCH(output_table[[#This Row],[Member ID]], calculations_table[Member ID], 0)))</f>
        <v/>
      </c>
    </row>
    <row r="365" spans="1:11" x14ac:dyDescent="0.2">
      <c r="A365"/>
      <c r="D365" s="58" t="str">
        <f t="shared" si="5"/>
        <v/>
      </c>
      <c r="E365" s="58" t="str">
        <f>IF(OR(output_table[[#This Row],[Member ID]]="", Calc_type&lt;&gt;"Bulk"), "",
IF(ISBLANK(INDEX(data_final_bulk[Global ID], MATCH(output_table[[#This Row],[Member ID]], data_final_bulk[Member ID], 0))), "", INDEX(data_final_bulk[Global ID], MATCH(output_table[[#This Row],[Member ID]], data_final_bulk[Member ID], 0))))</f>
        <v/>
      </c>
      <c r="F365" s="16" t="str">
        <f>IF(output_table[[#This Row],[Member ID]]="", "", INDEX(calculations_table[Effective date], MATCH(output_table[[#This Row],[Member ID]], calculations_table[Member ID], 0)))</f>
        <v/>
      </c>
      <c r="G365" s="58" t="str">
        <f>IF(output_table[[#This Row],[Member ID]]="", "", INDEX(calculations_table[Payment type], MATCH(output_table[[#This Row],[Member ID]], calculations_table[Member ID], 0)))</f>
        <v/>
      </c>
      <c r="H365" s="145" t="str">
        <f>IF(output_table[[#This Row],[Member ID]]="", "", SUMIFS(calculations_table[Payment amount], calculations_table[Member ID], output_table[[#This Row],[Member ID]]))</f>
        <v/>
      </c>
      <c r="I365" s="58" t="str">
        <f>IF(output_table[[#This Row],[Member ID]]="", "",
IF(Calc_type="Bulk", SUMIFS(data_final_bulk[Error count], data_final_bulk[Member ID], output_table[[#This Row],[Member ID]]), Error_count))</f>
        <v/>
      </c>
      <c r="J365" s="145" t="str">
        <f>IF(OR(output_table[[#This Row],[Member ID]]="", output_table[[#This Row],[Input error count]]&gt;0), "", SUMIFS(calculations_table[Total interest due], calculations_table[Member ID], output_table[[#This Row],[Member ID]]))</f>
        <v/>
      </c>
      <c r="K365" s="149" t="str">
        <f>IF(OR(output_table[[#This Row],[Member ID]]="", output_table[[#This Row],[Input error count]]&gt;0), "", INDEX(calculations_table[Interest start date - Judgments], MATCH(output_table[[#This Row],[Member ID]], calculations_table[Member ID], 0)))</f>
        <v/>
      </c>
    </row>
    <row r="366" spans="1:11" x14ac:dyDescent="0.2">
      <c r="A366"/>
      <c r="D366" s="58" t="str">
        <f t="shared" si="5"/>
        <v/>
      </c>
      <c r="E366" s="58" t="str">
        <f>IF(OR(output_table[[#This Row],[Member ID]]="", Calc_type&lt;&gt;"Bulk"), "",
IF(ISBLANK(INDEX(data_final_bulk[Global ID], MATCH(output_table[[#This Row],[Member ID]], data_final_bulk[Member ID], 0))), "", INDEX(data_final_bulk[Global ID], MATCH(output_table[[#This Row],[Member ID]], data_final_bulk[Member ID], 0))))</f>
        <v/>
      </c>
      <c r="F366" s="16" t="str">
        <f>IF(output_table[[#This Row],[Member ID]]="", "", INDEX(calculations_table[Effective date], MATCH(output_table[[#This Row],[Member ID]], calculations_table[Member ID], 0)))</f>
        <v/>
      </c>
      <c r="G366" s="58" t="str">
        <f>IF(output_table[[#This Row],[Member ID]]="", "", INDEX(calculations_table[Payment type], MATCH(output_table[[#This Row],[Member ID]], calculations_table[Member ID], 0)))</f>
        <v/>
      </c>
      <c r="H366" s="145" t="str">
        <f>IF(output_table[[#This Row],[Member ID]]="", "", SUMIFS(calculations_table[Payment amount], calculations_table[Member ID], output_table[[#This Row],[Member ID]]))</f>
        <v/>
      </c>
      <c r="I366" s="58" t="str">
        <f>IF(output_table[[#This Row],[Member ID]]="", "",
IF(Calc_type="Bulk", SUMIFS(data_final_bulk[Error count], data_final_bulk[Member ID], output_table[[#This Row],[Member ID]]), Error_count))</f>
        <v/>
      </c>
      <c r="J366" s="145" t="str">
        <f>IF(OR(output_table[[#This Row],[Member ID]]="", output_table[[#This Row],[Input error count]]&gt;0), "", SUMIFS(calculations_table[Total interest due], calculations_table[Member ID], output_table[[#This Row],[Member ID]]))</f>
        <v/>
      </c>
      <c r="K366" s="149" t="str">
        <f>IF(OR(output_table[[#This Row],[Member ID]]="", output_table[[#This Row],[Input error count]]&gt;0), "", INDEX(calculations_table[Interest start date - Judgments], MATCH(output_table[[#This Row],[Member ID]], calculations_table[Member ID], 0)))</f>
        <v/>
      </c>
    </row>
    <row r="367" spans="1:11" x14ac:dyDescent="0.2">
      <c r="A367"/>
      <c r="D367" s="58" t="str">
        <f t="shared" si="5"/>
        <v/>
      </c>
      <c r="E367" s="58" t="str">
        <f>IF(OR(output_table[[#This Row],[Member ID]]="", Calc_type&lt;&gt;"Bulk"), "",
IF(ISBLANK(INDEX(data_final_bulk[Global ID], MATCH(output_table[[#This Row],[Member ID]], data_final_bulk[Member ID], 0))), "", INDEX(data_final_bulk[Global ID], MATCH(output_table[[#This Row],[Member ID]], data_final_bulk[Member ID], 0))))</f>
        <v/>
      </c>
      <c r="F367" s="16" t="str">
        <f>IF(output_table[[#This Row],[Member ID]]="", "", INDEX(calculations_table[Effective date], MATCH(output_table[[#This Row],[Member ID]], calculations_table[Member ID], 0)))</f>
        <v/>
      </c>
      <c r="G367" s="58" t="str">
        <f>IF(output_table[[#This Row],[Member ID]]="", "", INDEX(calculations_table[Payment type], MATCH(output_table[[#This Row],[Member ID]], calculations_table[Member ID], 0)))</f>
        <v/>
      </c>
      <c r="H367" s="145" t="str">
        <f>IF(output_table[[#This Row],[Member ID]]="", "", SUMIFS(calculations_table[Payment amount], calculations_table[Member ID], output_table[[#This Row],[Member ID]]))</f>
        <v/>
      </c>
      <c r="I367" s="58" t="str">
        <f>IF(output_table[[#This Row],[Member ID]]="", "",
IF(Calc_type="Bulk", SUMIFS(data_final_bulk[Error count], data_final_bulk[Member ID], output_table[[#This Row],[Member ID]]), Error_count))</f>
        <v/>
      </c>
      <c r="J367" s="145" t="str">
        <f>IF(OR(output_table[[#This Row],[Member ID]]="", output_table[[#This Row],[Input error count]]&gt;0), "", SUMIFS(calculations_table[Total interest due], calculations_table[Member ID], output_table[[#This Row],[Member ID]]))</f>
        <v/>
      </c>
      <c r="K367" s="149" t="str">
        <f>IF(OR(output_table[[#This Row],[Member ID]]="", output_table[[#This Row],[Input error count]]&gt;0), "", INDEX(calculations_table[Interest start date - Judgments], MATCH(output_table[[#This Row],[Member ID]], calculations_table[Member ID], 0)))</f>
        <v/>
      </c>
    </row>
    <row r="368" spans="1:11" x14ac:dyDescent="0.2">
      <c r="A368"/>
      <c r="D368" s="58" t="str">
        <f t="shared" si="5"/>
        <v/>
      </c>
      <c r="E368" s="58" t="str">
        <f>IF(OR(output_table[[#This Row],[Member ID]]="", Calc_type&lt;&gt;"Bulk"), "",
IF(ISBLANK(INDEX(data_final_bulk[Global ID], MATCH(output_table[[#This Row],[Member ID]], data_final_bulk[Member ID], 0))), "", INDEX(data_final_bulk[Global ID], MATCH(output_table[[#This Row],[Member ID]], data_final_bulk[Member ID], 0))))</f>
        <v/>
      </c>
      <c r="F368" s="16" t="str">
        <f>IF(output_table[[#This Row],[Member ID]]="", "", INDEX(calculations_table[Effective date], MATCH(output_table[[#This Row],[Member ID]], calculations_table[Member ID], 0)))</f>
        <v/>
      </c>
      <c r="G368" s="58" t="str">
        <f>IF(output_table[[#This Row],[Member ID]]="", "", INDEX(calculations_table[Payment type], MATCH(output_table[[#This Row],[Member ID]], calculations_table[Member ID], 0)))</f>
        <v/>
      </c>
      <c r="H368" s="145" t="str">
        <f>IF(output_table[[#This Row],[Member ID]]="", "", SUMIFS(calculations_table[Payment amount], calculations_table[Member ID], output_table[[#This Row],[Member ID]]))</f>
        <v/>
      </c>
      <c r="I368" s="58" t="str">
        <f>IF(output_table[[#This Row],[Member ID]]="", "",
IF(Calc_type="Bulk", SUMIFS(data_final_bulk[Error count], data_final_bulk[Member ID], output_table[[#This Row],[Member ID]]), Error_count))</f>
        <v/>
      </c>
      <c r="J368" s="145" t="str">
        <f>IF(OR(output_table[[#This Row],[Member ID]]="", output_table[[#This Row],[Input error count]]&gt;0), "", SUMIFS(calculations_table[Total interest due], calculations_table[Member ID], output_table[[#This Row],[Member ID]]))</f>
        <v/>
      </c>
      <c r="K368" s="149" t="str">
        <f>IF(OR(output_table[[#This Row],[Member ID]]="", output_table[[#This Row],[Input error count]]&gt;0), "", INDEX(calculations_table[Interest start date - Judgments], MATCH(output_table[[#This Row],[Member ID]], calculations_table[Member ID], 0)))</f>
        <v/>
      </c>
    </row>
    <row r="369" spans="1:11" x14ac:dyDescent="0.2">
      <c r="A369"/>
      <c r="D369" s="58" t="str">
        <f t="shared" si="5"/>
        <v/>
      </c>
      <c r="E369" s="58" t="str">
        <f>IF(OR(output_table[[#This Row],[Member ID]]="", Calc_type&lt;&gt;"Bulk"), "",
IF(ISBLANK(INDEX(data_final_bulk[Global ID], MATCH(output_table[[#This Row],[Member ID]], data_final_bulk[Member ID], 0))), "", INDEX(data_final_bulk[Global ID], MATCH(output_table[[#This Row],[Member ID]], data_final_bulk[Member ID], 0))))</f>
        <v/>
      </c>
      <c r="F369" s="16" t="str">
        <f>IF(output_table[[#This Row],[Member ID]]="", "", INDEX(calculations_table[Effective date], MATCH(output_table[[#This Row],[Member ID]], calculations_table[Member ID], 0)))</f>
        <v/>
      </c>
      <c r="G369" s="58" t="str">
        <f>IF(output_table[[#This Row],[Member ID]]="", "", INDEX(calculations_table[Payment type], MATCH(output_table[[#This Row],[Member ID]], calculations_table[Member ID], 0)))</f>
        <v/>
      </c>
      <c r="H369" s="145" t="str">
        <f>IF(output_table[[#This Row],[Member ID]]="", "", SUMIFS(calculations_table[Payment amount], calculations_table[Member ID], output_table[[#This Row],[Member ID]]))</f>
        <v/>
      </c>
      <c r="I369" s="58" t="str">
        <f>IF(output_table[[#This Row],[Member ID]]="", "",
IF(Calc_type="Bulk", SUMIFS(data_final_bulk[Error count], data_final_bulk[Member ID], output_table[[#This Row],[Member ID]]), Error_count))</f>
        <v/>
      </c>
      <c r="J369" s="145" t="str">
        <f>IF(OR(output_table[[#This Row],[Member ID]]="", output_table[[#This Row],[Input error count]]&gt;0), "", SUMIFS(calculations_table[Total interest due], calculations_table[Member ID], output_table[[#This Row],[Member ID]]))</f>
        <v/>
      </c>
      <c r="K369" s="149" t="str">
        <f>IF(OR(output_table[[#This Row],[Member ID]]="", output_table[[#This Row],[Input error count]]&gt;0), "", INDEX(calculations_table[Interest start date - Judgments], MATCH(output_table[[#This Row],[Member ID]], calculations_table[Member ID], 0)))</f>
        <v/>
      </c>
    </row>
    <row r="370" spans="1:11" x14ac:dyDescent="0.2">
      <c r="A370"/>
      <c r="D370" s="58" t="str">
        <f t="shared" si="5"/>
        <v/>
      </c>
      <c r="E370" s="58" t="str">
        <f>IF(OR(output_table[[#This Row],[Member ID]]="", Calc_type&lt;&gt;"Bulk"), "",
IF(ISBLANK(INDEX(data_final_bulk[Global ID], MATCH(output_table[[#This Row],[Member ID]], data_final_bulk[Member ID], 0))), "", INDEX(data_final_bulk[Global ID], MATCH(output_table[[#This Row],[Member ID]], data_final_bulk[Member ID], 0))))</f>
        <v/>
      </c>
      <c r="F370" s="16" t="str">
        <f>IF(output_table[[#This Row],[Member ID]]="", "", INDEX(calculations_table[Effective date], MATCH(output_table[[#This Row],[Member ID]], calculations_table[Member ID], 0)))</f>
        <v/>
      </c>
      <c r="G370" s="58" t="str">
        <f>IF(output_table[[#This Row],[Member ID]]="", "", INDEX(calculations_table[Payment type], MATCH(output_table[[#This Row],[Member ID]], calculations_table[Member ID], 0)))</f>
        <v/>
      </c>
      <c r="H370" s="145" t="str">
        <f>IF(output_table[[#This Row],[Member ID]]="", "", SUMIFS(calculations_table[Payment amount], calculations_table[Member ID], output_table[[#This Row],[Member ID]]))</f>
        <v/>
      </c>
      <c r="I370" s="58" t="str">
        <f>IF(output_table[[#This Row],[Member ID]]="", "",
IF(Calc_type="Bulk", SUMIFS(data_final_bulk[Error count], data_final_bulk[Member ID], output_table[[#This Row],[Member ID]]), Error_count))</f>
        <v/>
      </c>
      <c r="J370" s="145" t="str">
        <f>IF(OR(output_table[[#This Row],[Member ID]]="", output_table[[#This Row],[Input error count]]&gt;0), "", SUMIFS(calculations_table[Total interest due], calculations_table[Member ID], output_table[[#This Row],[Member ID]]))</f>
        <v/>
      </c>
      <c r="K370" s="149" t="str">
        <f>IF(OR(output_table[[#This Row],[Member ID]]="", output_table[[#This Row],[Input error count]]&gt;0), "", INDEX(calculations_table[Interest start date - Judgments], MATCH(output_table[[#This Row],[Member ID]], calculations_table[Member ID], 0)))</f>
        <v/>
      </c>
    </row>
    <row r="371" spans="1:11" x14ac:dyDescent="0.2">
      <c r="A371"/>
      <c r="D371" s="58" t="str">
        <f t="shared" si="5"/>
        <v/>
      </c>
      <c r="E371" s="58" t="str">
        <f>IF(OR(output_table[[#This Row],[Member ID]]="", Calc_type&lt;&gt;"Bulk"), "",
IF(ISBLANK(INDEX(data_final_bulk[Global ID], MATCH(output_table[[#This Row],[Member ID]], data_final_bulk[Member ID], 0))), "", INDEX(data_final_bulk[Global ID], MATCH(output_table[[#This Row],[Member ID]], data_final_bulk[Member ID], 0))))</f>
        <v/>
      </c>
      <c r="F371" s="16" t="str">
        <f>IF(output_table[[#This Row],[Member ID]]="", "", INDEX(calculations_table[Effective date], MATCH(output_table[[#This Row],[Member ID]], calculations_table[Member ID], 0)))</f>
        <v/>
      </c>
      <c r="G371" s="58" t="str">
        <f>IF(output_table[[#This Row],[Member ID]]="", "", INDEX(calculations_table[Payment type], MATCH(output_table[[#This Row],[Member ID]], calculations_table[Member ID], 0)))</f>
        <v/>
      </c>
      <c r="H371" s="145" t="str">
        <f>IF(output_table[[#This Row],[Member ID]]="", "", SUMIFS(calculations_table[Payment amount], calculations_table[Member ID], output_table[[#This Row],[Member ID]]))</f>
        <v/>
      </c>
      <c r="I371" s="58" t="str">
        <f>IF(output_table[[#This Row],[Member ID]]="", "",
IF(Calc_type="Bulk", SUMIFS(data_final_bulk[Error count], data_final_bulk[Member ID], output_table[[#This Row],[Member ID]]), Error_count))</f>
        <v/>
      </c>
      <c r="J371" s="145" t="str">
        <f>IF(OR(output_table[[#This Row],[Member ID]]="", output_table[[#This Row],[Input error count]]&gt;0), "", SUMIFS(calculations_table[Total interest due], calculations_table[Member ID], output_table[[#This Row],[Member ID]]))</f>
        <v/>
      </c>
      <c r="K371" s="149" t="str">
        <f>IF(OR(output_table[[#This Row],[Member ID]]="", output_table[[#This Row],[Input error count]]&gt;0), "", INDEX(calculations_table[Interest start date - Judgments], MATCH(output_table[[#This Row],[Member ID]], calculations_table[Member ID], 0)))</f>
        <v/>
      </c>
    </row>
    <row r="372" spans="1:11" x14ac:dyDescent="0.2">
      <c r="A372"/>
      <c r="D372" s="58" t="str">
        <f t="shared" si="5"/>
        <v/>
      </c>
      <c r="E372" s="58" t="str">
        <f>IF(OR(output_table[[#This Row],[Member ID]]="", Calc_type&lt;&gt;"Bulk"), "",
IF(ISBLANK(INDEX(data_final_bulk[Global ID], MATCH(output_table[[#This Row],[Member ID]], data_final_bulk[Member ID], 0))), "", INDEX(data_final_bulk[Global ID], MATCH(output_table[[#This Row],[Member ID]], data_final_bulk[Member ID], 0))))</f>
        <v/>
      </c>
      <c r="F372" s="16" t="str">
        <f>IF(output_table[[#This Row],[Member ID]]="", "", INDEX(calculations_table[Effective date], MATCH(output_table[[#This Row],[Member ID]], calculations_table[Member ID], 0)))</f>
        <v/>
      </c>
      <c r="G372" s="58" t="str">
        <f>IF(output_table[[#This Row],[Member ID]]="", "", INDEX(calculations_table[Payment type], MATCH(output_table[[#This Row],[Member ID]], calculations_table[Member ID], 0)))</f>
        <v/>
      </c>
      <c r="H372" s="145" t="str">
        <f>IF(output_table[[#This Row],[Member ID]]="", "", SUMIFS(calculations_table[Payment amount], calculations_table[Member ID], output_table[[#This Row],[Member ID]]))</f>
        <v/>
      </c>
      <c r="I372" s="58" t="str">
        <f>IF(output_table[[#This Row],[Member ID]]="", "",
IF(Calc_type="Bulk", SUMIFS(data_final_bulk[Error count], data_final_bulk[Member ID], output_table[[#This Row],[Member ID]]), Error_count))</f>
        <v/>
      </c>
      <c r="J372" s="145" t="str">
        <f>IF(OR(output_table[[#This Row],[Member ID]]="", output_table[[#This Row],[Input error count]]&gt;0), "", SUMIFS(calculations_table[Total interest due], calculations_table[Member ID], output_table[[#This Row],[Member ID]]))</f>
        <v/>
      </c>
      <c r="K372" s="149" t="str">
        <f>IF(OR(output_table[[#This Row],[Member ID]]="", output_table[[#This Row],[Input error count]]&gt;0), "", INDEX(calculations_table[Interest start date - Judgments], MATCH(output_table[[#This Row],[Member ID]], calculations_table[Member ID], 0)))</f>
        <v/>
      </c>
    </row>
    <row r="373" spans="1:11" x14ac:dyDescent="0.2">
      <c r="A373"/>
      <c r="D373" s="58" t="str">
        <f t="shared" si="5"/>
        <v/>
      </c>
      <c r="E373" s="58" t="str">
        <f>IF(OR(output_table[[#This Row],[Member ID]]="", Calc_type&lt;&gt;"Bulk"), "",
IF(ISBLANK(INDEX(data_final_bulk[Global ID], MATCH(output_table[[#This Row],[Member ID]], data_final_bulk[Member ID], 0))), "", INDEX(data_final_bulk[Global ID], MATCH(output_table[[#This Row],[Member ID]], data_final_bulk[Member ID], 0))))</f>
        <v/>
      </c>
      <c r="F373" s="16" t="str">
        <f>IF(output_table[[#This Row],[Member ID]]="", "", INDEX(calculations_table[Effective date], MATCH(output_table[[#This Row],[Member ID]], calculations_table[Member ID], 0)))</f>
        <v/>
      </c>
      <c r="G373" s="58" t="str">
        <f>IF(output_table[[#This Row],[Member ID]]="", "", INDEX(calculations_table[Payment type], MATCH(output_table[[#This Row],[Member ID]], calculations_table[Member ID], 0)))</f>
        <v/>
      </c>
      <c r="H373" s="145" t="str">
        <f>IF(output_table[[#This Row],[Member ID]]="", "", SUMIFS(calculations_table[Payment amount], calculations_table[Member ID], output_table[[#This Row],[Member ID]]))</f>
        <v/>
      </c>
      <c r="I373" s="58" t="str">
        <f>IF(output_table[[#This Row],[Member ID]]="", "",
IF(Calc_type="Bulk", SUMIFS(data_final_bulk[Error count], data_final_bulk[Member ID], output_table[[#This Row],[Member ID]]), Error_count))</f>
        <v/>
      </c>
      <c r="J373" s="145" t="str">
        <f>IF(OR(output_table[[#This Row],[Member ID]]="", output_table[[#This Row],[Input error count]]&gt;0), "", SUMIFS(calculations_table[Total interest due], calculations_table[Member ID], output_table[[#This Row],[Member ID]]))</f>
        <v/>
      </c>
      <c r="K373" s="149" t="str">
        <f>IF(OR(output_table[[#This Row],[Member ID]]="", output_table[[#This Row],[Input error count]]&gt;0), "", INDEX(calculations_table[Interest start date - Judgments], MATCH(output_table[[#This Row],[Member ID]], calculations_table[Member ID], 0)))</f>
        <v/>
      </c>
    </row>
    <row r="374" spans="1:11" x14ac:dyDescent="0.2">
      <c r="A374"/>
      <c r="D374" s="58" t="str">
        <f t="shared" si="5"/>
        <v/>
      </c>
      <c r="E374" s="58" t="str">
        <f>IF(OR(output_table[[#This Row],[Member ID]]="", Calc_type&lt;&gt;"Bulk"), "",
IF(ISBLANK(INDEX(data_final_bulk[Global ID], MATCH(output_table[[#This Row],[Member ID]], data_final_bulk[Member ID], 0))), "", INDEX(data_final_bulk[Global ID], MATCH(output_table[[#This Row],[Member ID]], data_final_bulk[Member ID], 0))))</f>
        <v/>
      </c>
      <c r="F374" s="16" t="str">
        <f>IF(output_table[[#This Row],[Member ID]]="", "", INDEX(calculations_table[Effective date], MATCH(output_table[[#This Row],[Member ID]], calculations_table[Member ID], 0)))</f>
        <v/>
      </c>
      <c r="G374" s="58" t="str">
        <f>IF(output_table[[#This Row],[Member ID]]="", "", INDEX(calculations_table[Payment type], MATCH(output_table[[#This Row],[Member ID]], calculations_table[Member ID], 0)))</f>
        <v/>
      </c>
      <c r="H374" s="145" t="str">
        <f>IF(output_table[[#This Row],[Member ID]]="", "", SUMIFS(calculations_table[Payment amount], calculations_table[Member ID], output_table[[#This Row],[Member ID]]))</f>
        <v/>
      </c>
      <c r="I374" s="58" t="str">
        <f>IF(output_table[[#This Row],[Member ID]]="", "",
IF(Calc_type="Bulk", SUMIFS(data_final_bulk[Error count], data_final_bulk[Member ID], output_table[[#This Row],[Member ID]]), Error_count))</f>
        <v/>
      </c>
      <c r="J374" s="145" t="str">
        <f>IF(OR(output_table[[#This Row],[Member ID]]="", output_table[[#This Row],[Input error count]]&gt;0), "", SUMIFS(calculations_table[Total interest due], calculations_table[Member ID], output_table[[#This Row],[Member ID]]))</f>
        <v/>
      </c>
      <c r="K374" s="149" t="str">
        <f>IF(OR(output_table[[#This Row],[Member ID]]="", output_table[[#This Row],[Input error count]]&gt;0), "", INDEX(calculations_table[Interest start date - Judgments], MATCH(output_table[[#This Row],[Member ID]], calculations_table[Member ID], 0)))</f>
        <v/>
      </c>
    </row>
    <row r="375" spans="1:11" x14ac:dyDescent="0.2">
      <c r="A375"/>
      <c r="D375" s="58" t="str">
        <f t="shared" si="5"/>
        <v/>
      </c>
      <c r="E375" s="58" t="str">
        <f>IF(OR(output_table[[#This Row],[Member ID]]="", Calc_type&lt;&gt;"Bulk"), "",
IF(ISBLANK(INDEX(data_final_bulk[Global ID], MATCH(output_table[[#This Row],[Member ID]], data_final_bulk[Member ID], 0))), "", INDEX(data_final_bulk[Global ID], MATCH(output_table[[#This Row],[Member ID]], data_final_bulk[Member ID], 0))))</f>
        <v/>
      </c>
      <c r="F375" s="16" t="str">
        <f>IF(output_table[[#This Row],[Member ID]]="", "", INDEX(calculations_table[Effective date], MATCH(output_table[[#This Row],[Member ID]], calculations_table[Member ID], 0)))</f>
        <v/>
      </c>
      <c r="G375" s="58" t="str">
        <f>IF(output_table[[#This Row],[Member ID]]="", "", INDEX(calculations_table[Payment type], MATCH(output_table[[#This Row],[Member ID]], calculations_table[Member ID], 0)))</f>
        <v/>
      </c>
      <c r="H375" s="145" t="str">
        <f>IF(output_table[[#This Row],[Member ID]]="", "", SUMIFS(calculations_table[Payment amount], calculations_table[Member ID], output_table[[#This Row],[Member ID]]))</f>
        <v/>
      </c>
      <c r="I375" s="58" t="str">
        <f>IF(output_table[[#This Row],[Member ID]]="", "",
IF(Calc_type="Bulk", SUMIFS(data_final_bulk[Error count], data_final_bulk[Member ID], output_table[[#This Row],[Member ID]]), Error_count))</f>
        <v/>
      </c>
      <c r="J375" s="145" t="str">
        <f>IF(OR(output_table[[#This Row],[Member ID]]="", output_table[[#This Row],[Input error count]]&gt;0), "", SUMIFS(calculations_table[Total interest due], calculations_table[Member ID], output_table[[#This Row],[Member ID]]))</f>
        <v/>
      </c>
      <c r="K375" s="149" t="str">
        <f>IF(OR(output_table[[#This Row],[Member ID]]="", output_table[[#This Row],[Input error count]]&gt;0), "", INDEX(calculations_table[Interest start date - Judgments], MATCH(output_table[[#This Row],[Member ID]], calculations_table[Member ID], 0)))</f>
        <v/>
      </c>
    </row>
    <row r="376" spans="1:11" x14ac:dyDescent="0.2">
      <c r="A376"/>
      <c r="D376" s="58" t="str">
        <f t="shared" si="5"/>
        <v/>
      </c>
      <c r="E376" s="58" t="str">
        <f>IF(OR(output_table[[#This Row],[Member ID]]="", Calc_type&lt;&gt;"Bulk"), "",
IF(ISBLANK(INDEX(data_final_bulk[Global ID], MATCH(output_table[[#This Row],[Member ID]], data_final_bulk[Member ID], 0))), "", INDEX(data_final_bulk[Global ID], MATCH(output_table[[#This Row],[Member ID]], data_final_bulk[Member ID], 0))))</f>
        <v/>
      </c>
      <c r="F376" s="16" t="str">
        <f>IF(output_table[[#This Row],[Member ID]]="", "", INDEX(calculations_table[Effective date], MATCH(output_table[[#This Row],[Member ID]], calculations_table[Member ID], 0)))</f>
        <v/>
      </c>
      <c r="G376" s="58" t="str">
        <f>IF(output_table[[#This Row],[Member ID]]="", "", INDEX(calculations_table[Payment type], MATCH(output_table[[#This Row],[Member ID]], calculations_table[Member ID], 0)))</f>
        <v/>
      </c>
      <c r="H376" s="145" t="str">
        <f>IF(output_table[[#This Row],[Member ID]]="", "", SUMIFS(calculations_table[Payment amount], calculations_table[Member ID], output_table[[#This Row],[Member ID]]))</f>
        <v/>
      </c>
      <c r="I376" s="58" t="str">
        <f>IF(output_table[[#This Row],[Member ID]]="", "",
IF(Calc_type="Bulk", SUMIFS(data_final_bulk[Error count], data_final_bulk[Member ID], output_table[[#This Row],[Member ID]]), Error_count))</f>
        <v/>
      </c>
      <c r="J376" s="145" t="str">
        <f>IF(OR(output_table[[#This Row],[Member ID]]="", output_table[[#This Row],[Input error count]]&gt;0), "", SUMIFS(calculations_table[Total interest due], calculations_table[Member ID], output_table[[#This Row],[Member ID]]))</f>
        <v/>
      </c>
      <c r="K376" s="149" t="str">
        <f>IF(OR(output_table[[#This Row],[Member ID]]="", output_table[[#This Row],[Input error count]]&gt;0), "", INDEX(calculations_table[Interest start date - Judgments], MATCH(output_table[[#This Row],[Member ID]], calculations_table[Member ID], 0)))</f>
        <v/>
      </c>
    </row>
    <row r="377" spans="1:11" x14ac:dyDescent="0.2">
      <c r="A377"/>
      <c r="D377" s="58" t="str">
        <f t="shared" si="5"/>
        <v/>
      </c>
      <c r="E377" s="58" t="str">
        <f>IF(OR(output_table[[#This Row],[Member ID]]="", Calc_type&lt;&gt;"Bulk"), "",
IF(ISBLANK(INDEX(data_final_bulk[Global ID], MATCH(output_table[[#This Row],[Member ID]], data_final_bulk[Member ID], 0))), "", INDEX(data_final_bulk[Global ID], MATCH(output_table[[#This Row],[Member ID]], data_final_bulk[Member ID], 0))))</f>
        <v/>
      </c>
      <c r="F377" s="16" t="str">
        <f>IF(output_table[[#This Row],[Member ID]]="", "", INDEX(calculations_table[Effective date], MATCH(output_table[[#This Row],[Member ID]], calculations_table[Member ID], 0)))</f>
        <v/>
      </c>
      <c r="G377" s="58" t="str">
        <f>IF(output_table[[#This Row],[Member ID]]="", "", INDEX(calculations_table[Payment type], MATCH(output_table[[#This Row],[Member ID]], calculations_table[Member ID], 0)))</f>
        <v/>
      </c>
      <c r="H377" s="145" t="str">
        <f>IF(output_table[[#This Row],[Member ID]]="", "", SUMIFS(calculations_table[Payment amount], calculations_table[Member ID], output_table[[#This Row],[Member ID]]))</f>
        <v/>
      </c>
      <c r="I377" s="58" t="str">
        <f>IF(output_table[[#This Row],[Member ID]]="", "",
IF(Calc_type="Bulk", SUMIFS(data_final_bulk[Error count], data_final_bulk[Member ID], output_table[[#This Row],[Member ID]]), Error_count))</f>
        <v/>
      </c>
      <c r="J377" s="145" t="str">
        <f>IF(OR(output_table[[#This Row],[Member ID]]="", output_table[[#This Row],[Input error count]]&gt;0), "", SUMIFS(calculations_table[Total interest due], calculations_table[Member ID], output_table[[#This Row],[Member ID]]))</f>
        <v/>
      </c>
      <c r="K377" s="149" t="str">
        <f>IF(OR(output_table[[#This Row],[Member ID]]="", output_table[[#This Row],[Input error count]]&gt;0), "", INDEX(calculations_table[Interest start date - Judgments], MATCH(output_table[[#This Row],[Member ID]], calculations_table[Member ID], 0)))</f>
        <v/>
      </c>
    </row>
    <row r="378" spans="1:11" x14ac:dyDescent="0.2">
      <c r="A378"/>
      <c r="D378" s="58" t="str">
        <f t="shared" si="5"/>
        <v/>
      </c>
      <c r="E378" s="58" t="str">
        <f>IF(OR(output_table[[#This Row],[Member ID]]="", Calc_type&lt;&gt;"Bulk"), "",
IF(ISBLANK(INDEX(data_final_bulk[Global ID], MATCH(output_table[[#This Row],[Member ID]], data_final_bulk[Member ID], 0))), "", INDEX(data_final_bulk[Global ID], MATCH(output_table[[#This Row],[Member ID]], data_final_bulk[Member ID], 0))))</f>
        <v/>
      </c>
      <c r="F378" s="16" t="str">
        <f>IF(output_table[[#This Row],[Member ID]]="", "", INDEX(calculations_table[Effective date], MATCH(output_table[[#This Row],[Member ID]], calculations_table[Member ID], 0)))</f>
        <v/>
      </c>
      <c r="G378" s="58" t="str">
        <f>IF(output_table[[#This Row],[Member ID]]="", "", INDEX(calculations_table[Payment type], MATCH(output_table[[#This Row],[Member ID]], calculations_table[Member ID], 0)))</f>
        <v/>
      </c>
      <c r="H378" s="145" t="str">
        <f>IF(output_table[[#This Row],[Member ID]]="", "", SUMIFS(calculations_table[Payment amount], calculations_table[Member ID], output_table[[#This Row],[Member ID]]))</f>
        <v/>
      </c>
      <c r="I378" s="58" t="str">
        <f>IF(output_table[[#This Row],[Member ID]]="", "",
IF(Calc_type="Bulk", SUMIFS(data_final_bulk[Error count], data_final_bulk[Member ID], output_table[[#This Row],[Member ID]]), Error_count))</f>
        <v/>
      </c>
      <c r="J378" s="145" t="str">
        <f>IF(OR(output_table[[#This Row],[Member ID]]="", output_table[[#This Row],[Input error count]]&gt;0), "", SUMIFS(calculations_table[Total interest due], calculations_table[Member ID], output_table[[#This Row],[Member ID]]))</f>
        <v/>
      </c>
      <c r="K378" s="149" t="str">
        <f>IF(OR(output_table[[#This Row],[Member ID]]="", output_table[[#This Row],[Input error count]]&gt;0), "", INDEX(calculations_table[Interest start date - Judgments], MATCH(output_table[[#This Row],[Member ID]], calculations_table[Member ID], 0)))</f>
        <v/>
      </c>
    </row>
    <row r="379" spans="1:11" x14ac:dyDescent="0.2">
      <c r="A379"/>
      <c r="D379" s="58" t="str">
        <f t="shared" si="5"/>
        <v/>
      </c>
      <c r="E379" s="58" t="str">
        <f>IF(OR(output_table[[#This Row],[Member ID]]="", Calc_type&lt;&gt;"Bulk"), "",
IF(ISBLANK(INDEX(data_final_bulk[Global ID], MATCH(output_table[[#This Row],[Member ID]], data_final_bulk[Member ID], 0))), "", INDEX(data_final_bulk[Global ID], MATCH(output_table[[#This Row],[Member ID]], data_final_bulk[Member ID], 0))))</f>
        <v/>
      </c>
      <c r="F379" s="16" t="str">
        <f>IF(output_table[[#This Row],[Member ID]]="", "", INDEX(calculations_table[Effective date], MATCH(output_table[[#This Row],[Member ID]], calculations_table[Member ID], 0)))</f>
        <v/>
      </c>
      <c r="G379" s="58" t="str">
        <f>IF(output_table[[#This Row],[Member ID]]="", "", INDEX(calculations_table[Payment type], MATCH(output_table[[#This Row],[Member ID]], calculations_table[Member ID], 0)))</f>
        <v/>
      </c>
      <c r="H379" s="145" t="str">
        <f>IF(output_table[[#This Row],[Member ID]]="", "", SUMIFS(calculations_table[Payment amount], calculations_table[Member ID], output_table[[#This Row],[Member ID]]))</f>
        <v/>
      </c>
      <c r="I379" s="58" t="str">
        <f>IF(output_table[[#This Row],[Member ID]]="", "",
IF(Calc_type="Bulk", SUMIFS(data_final_bulk[Error count], data_final_bulk[Member ID], output_table[[#This Row],[Member ID]]), Error_count))</f>
        <v/>
      </c>
      <c r="J379" s="145" t="str">
        <f>IF(OR(output_table[[#This Row],[Member ID]]="", output_table[[#This Row],[Input error count]]&gt;0), "", SUMIFS(calculations_table[Total interest due], calculations_table[Member ID], output_table[[#This Row],[Member ID]]))</f>
        <v/>
      </c>
      <c r="K379" s="149" t="str">
        <f>IF(OR(output_table[[#This Row],[Member ID]]="", output_table[[#This Row],[Input error count]]&gt;0), "", INDEX(calculations_table[Interest start date - Judgments], MATCH(output_table[[#This Row],[Member ID]], calculations_table[Member ID], 0)))</f>
        <v/>
      </c>
    </row>
    <row r="380" spans="1:11" x14ac:dyDescent="0.2">
      <c r="A380"/>
      <c r="D380" s="58" t="str">
        <f t="shared" si="5"/>
        <v/>
      </c>
      <c r="E380" s="58" t="str">
        <f>IF(OR(output_table[[#This Row],[Member ID]]="", Calc_type&lt;&gt;"Bulk"), "",
IF(ISBLANK(INDEX(data_final_bulk[Global ID], MATCH(output_table[[#This Row],[Member ID]], data_final_bulk[Member ID], 0))), "", INDEX(data_final_bulk[Global ID], MATCH(output_table[[#This Row],[Member ID]], data_final_bulk[Member ID], 0))))</f>
        <v/>
      </c>
      <c r="F380" s="16" t="str">
        <f>IF(output_table[[#This Row],[Member ID]]="", "", INDEX(calculations_table[Effective date], MATCH(output_table[[#This Row],[Member ID]], calculations_table[Member ID], 0)))</f>
        <v/>
      </c>
      <c r="G380" s="58" t="str">
        <f>IF(output_table[[#This Row],[Member ID]]="", "", INDEX(calculations_table[Payment type], MATCH(output_table[[#This Row],[Member ID]], calculations_table[Member ID], 0)))</f>
        <v/>
      </c>
      <c r="H380" s="145" t="str">
        <f>IF(output_table[[#This Row],[Member ID]]="", "", SUMIFS(calculations_table[Payment amount], calculations_table[Member ID], output_table[[#This Row],[Member ID]]))</f>
        <v/>
      </c>
      <c r="I380" s="58" t="str">
        <f>IF(output_table[[#This Row],[Member ID]]="", "",
IF(Calc_type="Bulk", SUMIFS(data_final_bulk[Error count], data_final_bulk[Member ID], output_table[[#This Row],[Member ID]]), Error_count))</f>
        <v/>
      </c>
      <c r="J380" s="145" t="str">
        <f>IF(OR(output_table[[#This Row],[Member ID]]="", output_table[[#This Row],[Input error count]]&gt;0), "", SUMIFS(calculations_table[Total interest due], calculations_table[Member ID], output_table[[#This Row],[Member ID]]))</f>
        <v/>
      </c>
      <c r="K380" s="149" t="str">
        <f>IF(OR(output_table[[#This Row],[Member ID]]="", output_table[[#This Row],[Input error count]]&gt;0), "", INDEX(calculations_table[Interest start date - Judgments], MATCH(output_table[[#This Row],[Member ID]], calculations_table[Member ID], 0)))</f>
        <v/>
      </c>
    </row>
    <row r="381" spans="1:11" x14ac:dyDescent="0.2">
      <c r="A381"/>
      <c r="D381" s="58" t="str">
        <f t="shared" si="5"/>
        <v/>
      </c>
      <c r="E381" s="58" t="str">
        <f>IF(OR(output_table[[#This Row],[Member ID]]="", Calc_type&lt;&gt;"Bulk"), "",
IF(ISBLANK(INDEX(data_final_bulk[Global ID], MATCH(output_table[[#This Row],[Member ID]], data_final_bulk[Member ID], 0))), "", INDEX(data_final_bulk[Global ID], MATCH(output_table[[#This Row],[Member ID]], data_final_bulk[Member ID], 0))))</f>
        <v/>
      </c>
      <c r="F381" s="16" t="str">
        <f>IF(output_table[[#This Row],[Member ID]]="", "", INDEX(calculations_table[Effective date], MATCH(output_table[[#This Row],[Member ID]], calculations_table[Member ID], 0)))</f>
        <v/>
      </c>
      <c r="G381" s="58" t="str">
        <f>IF(output_table[[#This Row],[Member ID]]="", "", INDEX(calculations_table[Payment type], MATCH(output_table[[#This Row],[Member ID]], calculations_table[Member ID], 0)))</f>
        <v/>
      </c>
      <c r="H381" s="145" t="str">
        <f>IF(output_table[[#This Row],[Member ID]]="", "", SUMIFS(calculations_table[Payment amount], calculations_table[Member ID], output_table[[#This Row],[Member ID]]))</f>
        <v/>
      </c>
      <c r="I381" s="58" t="str">
        <f>IF(output_table[[#This Row],[Member ID]]="", "",
IF(Calc_type="Bulk", SUMIFS(data_final_bulk[Error count], data_final_bulk[Member ID], output_table[[#This Row],[Member ID]]), Error_count))</f>
        <v/>
      </c>
      <c r="J381" s="145" t="str">
        <f>IF(OR(output_table[[#This Row],[Member ID]]="", output_table[[#This Row],[Input error count]]&gt;0), "", SUMIFS(calculations_table[Total interest due], calculations_table[Member ID], output_table[[#This Row],[Member ID]]))</f>
        <v/>
      </c>
      <c r="K381" s="149" t="str">
        <f>IF(OR(output_table[[#This Row],[Member ID]]="", output_table[[#This Row],[Input error count]]&gt;0), "", INDEX(calculations_table[Interest start date - Judgments], MATCH(output_table[[#This Row],[Member ID]], calculations_table[Member ID], 0)))</f>
        <v/>
      </c>
    </row>
    <row r="382" spans="1:11" x14ac:dyDescent="0.2">
      <c r="A382"/>
      <c r="D382" s="58" t="str">
        <f t="shared" si="5"/>
        <v/>
      </c>
      <c r="E382" s="58" t="str">
        <f>IF(OR(output_table[[#This Row],[Member ID]]="", Calc_type&lt;&gt;"Bulk"), "",
IF(ISBLANK(INDEX(data_final_bulk[Global ID], MATCH(output_table[[#This Row],[Member ID]], data_final_bulk[Member ID], 0))), "", INDEX(data_final_bulk[Global ID], MATCH(output_table[[#This Row],[Member ID]], data_final_bulk[Member ID], 0))))</f>
        <v/>
      </c>
      <c r="F382" s="16" t="str">
        <f>IF(output_table[[#This Row],[Member ID]]="", "", INDEX(calculations_table[Effective date], MATCH(output_table[[#This Row],[Member ID]], calculations_table[Member ID], 0)))</f>
        <v/>
      </c>
      <c r="G382" s="58" t="str">
        <f>IF(output_table[[#This Row],[Member ID]]="", "", INDEX(calculations_table[Payment type], MATCH(output_table[[#This Row],[Member ID]], calculations_table[Member ID], 0)))</f>
        <v/>
      </c>
      <c r="H382" s="145" t="str">
        <f>IF(output_table[[#This Row],[Member ID]]="", "", SUMIFS(calculations_table[Payment amount], calculations_table[Member ID], output_table[[#This Row],[Member ID]]))</f>
        <v/>
      </c>
      <c r="I382" s="58" t="str">
        <f>IF(output_table[[#This Row],[Member ID]]="", "",
IF(Calc_type="Bulk", SUMIFS(data_final_bulk[Error count], data_final_bulk[Member ID], output_table[[#This Row],[Member ID]]), Error_count))</f>
        <v/>
      </c>
      <c r="J382" s="145" t="str">
        <f>IF(OR(output_table[[#This Row],[Member ID]]="", output_table[[#This Row],[Input error count]]&gt;0), "", SUMIFS(calculations_table[Total interest due], calculations_table[Member ID], output_table[[#This Row],[Member ID]]))</f>
        <v/>
      </c>
      <c r="K382" s="149" t="str">
        <f>IF(OR(output_table[[#This Row],[Member ID]]="", output_table[[#This Row],[Input error count]]&gt;0), "", INDEX(calculations_table[Interest start date - Judgments], MATCH(output_table[[#This Row],[Member ID]], calculations_table[Member ID], 0)))</f>
        <v/>
      </c>
    </row>
    <row r="383" spans="1:11" x14ac:dyDescent="0.2">
      <c r="A383"/>
      <c r="D383" s="58" t="str">
        <f t="shared" si="5"/>
        <v/>
      </c>
      <c r="E383" s="58" t="str">
        <f>IF(OR(output_table[[#This Row],[Member ID]]="", Calc_type&lt;&gt;"Bulk"), "",
IF(ISBLANK(INDEX(data_final_bulk[Global ID], MATCH(output_table[[#This Row],[Member ID]], data_final_bulk[Member ID], 0))), "", INDEX(data_final_bulk[Global ID], MATCH(output_table[[#This Row],[Member ID]], data_final_bulk[Member ID], 0))))</f>
        <v/>
      </c>
      <c r="F383" s="16" t="str">
        <f>IF(output_table[[#This Row],[Member ID]]="", "", INDEX(calculations_table[Effective date], MATCH(output_table[[#This Row],[Member ID]], calculations_table[Member ID], 0)))</f>
        <v/>
      </c>
      <c r="G383" s="58" t="str">
        <f>IF(output_table[[#This Row],[Member ID]]="", "", INDEX(calculations_table[Payment type], MATCH(output_table[[#This Row],[Member ID]], calculations_table[Member ID], 0)))</f>
        <v/>
      </c>
      <c r="H383" s="145" t="str">
        <f>IF(output_table[[#This Row],[Member ID]]="", "", SUMIFS(calculations_table[Payment amount], calculations_table[Member ID], output_table[[#This Row],[Member ID]]))</f>
        <v/>
      </c>
      <c r="I383" s="58" t="str">
        <f>IF(output_table[[#This Row],[Member ID]]="", "",
IF(Calc_type="Bulk", SUMIFS(data_final_bulk[Error count], data_final_bulk[Member ID], output_table[[#This Row],[Member ID]]), Error_count))</f>
        <v/>
      </c>
      <c r="J383" s="145" t="str">
        <f>IF(OR(output_table[[#This Row],[Member ID]]="", output_table[[#This Row],[Input error count]]&gt;0), "", SUMIFS(calculations_table[Total interest due], calculations_table[Member ID], output_table[[#This Row],[Member ID]]))</f>
        <v/>
      </c>
      <c r="K383" s="149" t="str">
        <f>IF(OR(output_table[[#This Row],[Member ID]]="", output_table[[#This Row],[Input error count]]&gt;0), "", INDEX(calculations_table[Interest start date - Judgments], MATCH(output_table[[#This Row],[Member ID]], calculations_table[Member ID], 0)))</f>
        <v/>
      </c>
    </row>
    <row r="384" spans="1:11" x14ac:dyDescent="0.2">
      <c r="A384"/>
      <c r="D384" s="58" t="str">
        <f t="shared" si="5"/>
        <v/>
      </c>
      <c r="E384" s="58" t="str">
        <f>IF(OR(output_table[[#This Row],[Member ID]]="", Calc_type&lt;&gt;"Bulk"), "",
IF(ISBLANK(INDEX(data_final_bulk[Global ID], MATCH(output_table[[#This Row],[Member ID]], data_final_bulk[Member ID], 0))), "", INDEX(data_final_bulk[Global ID], MATCH(output_table[[#This Row],[Member ID]], data_final_bulk[Member ID], 0))))</f>
        <v/>
      </c>
      <c r="F384" s="16" t="str">
        <f>IF(output_table[[#This Row],[Member ID]]="", "", INDEX(calculations_table[Effective date], MATCH(output_table[[#This Row],[Member ID]], calculations_table[Member ID], 0)))</f>
        <v/>
      </c>
      <c r="G384" s="58" t="str">
        <f>IF(output_table[[#This Row],[Member ID]]="", "", INDEX(calculations_table[Payment type], MATCH(output_table[[#This Row],[Member ID]], calculations_table[Member ID], 0)))</f>
        <v/>
      </c>
      <c r="H384" s="145" t="str">
        <f>IF(output_table[[#This Row],[Member ID]]="", "", SUMIFS(calculations_table[Payment amount], calculations_table[Member ID], output_table[[#This Row],[Member ID]]))</f>
        <v/>
      </c>
      <c r="I384" s="58" t="str">
        <f>IF(output_table[[#This Row],[Member ID]]="", "",
IF(Calc_type="Bulk", SUMIFS(data_final_bulk[Error count], data_final_bulk[Member ID], output_table[[#This Row],[Member ID]]), Error_count))</f>
        <v/>
      </c>
      <c r="J384" s="145" t="str">
        <f>IF(OR(output_table[[#This Row],[Member ID]]="", output_table[[#This Row],[Input error count]]&gt;0), "", SUMIFS(calculations_table[Total interest due], calculations_table[Member ID], output_table[[#This Row],[Member ID]]))</f>
        <v/>
      </c>
      <c r="K384" s="149" t="str">
        <f>IF(OR(output_table[[#This Row],[Member ID]]="", output_table[[#This Row],[Input error count]]&gt;0), "", INDEX(calculations_table[Interest start date - Judgments], MATCH(output_table[[#This Row],[Member ID]], calculations_table[Member ID], 0)))</f>
        <v/>
      </c>
    </row>
    <row r="385" spans="1:11" x14ac:dyDescent="0.2">
      <c r="A385"/>
      <c r="D385" s="58" t="str">
        <f t="shared" si="5"/>
        <v/>
      </c>
      <c r="E385" s="58" t="str">
        <f>IF(OR(output_table[[#This Row],[Member ID]]="", Calc_type&lt;&gt;"Bulk"), "",
IF(ISBLANK(INDEX(data_final_bulk[Global ID], MATCH(output_table[[#This Row],[Member ID]], data_final_bulk[Member ID], 0))), "", INDEX(data_final_bulk[Global ID], MATCH(output_table[[#This Row],[Member ID]], data_final_bulk[Member ID], 0))))</f>
        <v/>
      </c>
      <c r="F385" s="16" t="str">
        <f>IF(output_table[[#This Row],[Member ID]]="", "", INDEX(calculations_table[Effective date], MATCH(output_table[[#This Row],[Member ID]], calculations_table[Member ID], 0)))</f>
        <v/>
      </c>
      <c r="G385" s="58" t="str">
        <f>IF(output_table[[#This Row],[Member ID]]="", "", INDEX(calculations_table[Payment type], MATCH(output_table[[#This Row],[Member ID]], calculations_table[Member ID], 0)))</f>
        <v/>
      </c>
      <c r="H385" s="145" t="str">
        <f>IF(output_table[[#This Row],[Member ID]]="", "", SUMIFS(calculations_table[Payment amount], calculations_table[Member ID], output_table[[#This Row],[Member ID]]))</f>
        <v/>
      </c>
      <c r="I385" s="58" t="str">
        <f>IF(output_table[[#This Row],[Member ID]]="", "",
IF(Calc_type="Bulk", SUMIFS(data_final_bulk[Error count], data_final_bulk[Member ID], output_table[[#This Row],[Member ID]]), Error_count))</f>
        <v/>
      </c>
      <c r="J385" s="145" t="str">
        <f>IF(OR(output_table[[#This Row],[Member ID]]="", output_table[[#This Row],[Input error count]]&gt;0), "", SUMIFS(calculations_table[Total interest due], calculations_table[Member ID], output_table[[#This Row],[Member ID]]))</f>
        <v/>
      </c>
      <c r="K385" s="149" t="str">
        <f>IF(OR(output_table[[#This Row],[Member ID]]="", output_table[[#This Row],[Input error count]]&gt;0), "", INDEX(calculations_table[Interest start date - Judgments], MATCH(output_table[[#This Row],[Member ID]], calculations_table[Member ID], 0)))</f>
        <v/>
      </c>
    </row>
    <row r="386" spans="1:11" x14ac:dyDescent="0.2">
      <c r="A386"/>
      <c r="D386" s="58" t="str">
        <f t="shared" si="5"/>
        <v/>
      </c>
      <c r="E386" s="58" t="str">
        <f>IF(OR(output_table[[#This Row],[Member ID]]="", Calc_type&lt;&gt;"Bulk"), "",
IF(ISBLANK(INDEX(data_final_bulk[Global ID], MATCH(output_table[[#This Row],[Member ID]], data_final_bulk[Member ID], 0))), "", INDEX(data_final_bulk[Global ID], MATCH(output_table[[#This Row],[Member ID]], data_final_bulk[Member ID], 0))))</f>
        <v/>
      </c>
      <c r="F386" s="16" t="str">
        <f>IF(output_table[[#This Row],[Member ID]]="", "", INDEX(calculations_table[Effective date], MATCH(output_table[[#This Row],[Member ID]], calculations_table[Member ID], 0)))</f>
        <v/>
      </c>
      <c r="G386" s="58" t="str">
        <f>IF(output_table[[#This Row],[Member ID]]="", "", INDEX(calculations_table[Payment type], MATCH(output_table[[#This Row],[Member ID]], calculations_table[Member ID], 0)))</f>
        <v/>
      </c>
      <c r="H386" s="145" t="str">
        <f>IF(output_table[[#This Row],[Member ID]]="", "", SUMIFS(calculations_table[Payment amount], calculations_table[Member ID], output_table[[#This Row],[Member ID]]))</f>
        <v/>
      </c>
      <c r="I386" s="58" t="str">
        <f>IF(output_table[[#This Row],[Member ID]]="", "",
IF(Calc_type="Bulk", SUMIFS(data_final_bulk[Error count], data_final_bulk[Member ID], output_table[[#This Row],[Member ID]]), Error_count))</f>
        <v/>
      </c>
      <c r="J386" s="145" t="str">
        <f>IF(OR(output_table[[#This Row],[Member ID]]="", output_table[[#This Row],[Input error count]]&gt;0), "", SUMIFS(calculations_table[Total interest due], calculations_table[Member ID], output_table[[#This Row],[Member ID]]))</f>
        <v/>
      </c>
      <c r="K386" s="149" t="str">
        <f>IF(OR(output_table[[#This Row],[Member ID]]="", output_table[[#This Row],[Input error count]]&gt;0), "", INDEX(calculations_table[Interest start date - Judgments], MATCH(output_table[[#This Row],[Member ID]], calculations_table[Member ID], 0)))</f>
        <v/>
      </c>
    </row>
    <row r="387" spans="1:11" x14ac:dyDescent="0.2">
      <c r="A387"/>
      <c r="D387" s="58" t="str">
        <f t="shared" si="5"/>
        <v/>
      </c>
      <c r="E387" s="58" t="str">
        <f>IF(OR(output_table[[#This Row],[Member ID]]="", Calc_type&lt;&gt;"Bulk"), "",
IF(ISBLANK(INDEX(data_final_bulk[Global ID], MATCH(output_table[[#This Row],[Member ID]], data_final_bulk[Member ID], 0))), "", INDEX(data_final_bulk[Global ID], MATCH(output_table[[#This Row],[Member ID]], data_final_bulk[Member ID], 0))))</f>
        <v/>
      </c>
      <c r="F387" s="16" t="str">
        <f>IF(output_table[[#This Row],[Member ID]]="", "", INDEX(calculations_table[Effective date], MATCH(output_table[[#This Row],[Member ID]], calculations_table[Member ID], 0)))</f>
        <v/>
      </c>
      <c r="G387" s="58" t="str">
        <f>IF(output_table[[#This Row],[Member ID]]="", "", INDEX(calculations_table[Payment type], MATCH(output_table[[#This Row],[Member ID]], calculations_table[Member ID], 0)))</f>
        <v/>
      </c>
      <c r="H387" s="145" t="str">
        <f>IF(output_table[[#This Row],[Member ID]]="", "", SUMIFS(calculations_table[Payment amount], calculations_table[Member ID], output_table[[#This Row],[Member ID]]))</f>
        <v/>
      </c>
      <c r="I387" s="58" t="str">
        <f>IF(output_table[[#This Row],[Member ID]]="", "",
IF(Calc_type="Bulk", SUMIFS(data_final_bulk[Error count], data_final_bulk[Member ID], output_table[[#This Row],[Member ID]]), Error_count))</f>
        <v/>
      </c>
      <c r="J387" s="145" t="str">
        <f>IF(OR(output_table[[#This Row],[Member ID]]="", output_table[[#This Row],[Input error count]]&gt;0), "", SUMIFS(calculations_table[Total interest due], calculations_table[Member ID], output_table[[#This Row],[Member ID]]))</f>
        <v/>
      </c>
      <c r="K387" s="149" t="str">
        <f>IF(OR(output_table[[#This Row],[Member ID]]="", output_table[[#This Row],[Input error count]]&gt;0), "", INDEX(calculations_table[Interest start date - Judgments], MATCH(output_table[[#This Row],[Member ID]], calculations_table[Member ID], 0)))</f>
        <v/>
      </c>
    </row>
    <row r="388" spans="1:11" x14ac:dyDescent="0.2">
      <c r="A388"/>
      <c r="D388" s="58" t="str">
        <f t="shared" si="5"/>
        <v/>
      </c>
      <c r="E388" s="58" t="str">
        <f>IF(OR(output_table[[#This Row],[Member ID]]="", Calc_type&lt;&gt;"Bulk"), "",
IF(ISBLANK(INDEX(data_final_bulk[Global ID], MATCH(output_table[[#This Row],[Member ID]], data_final_bulk[Member ID], 0))), "", INDEX(data_final_bulk[Global ID], MATCH(output_table[[#This Row],[Member ID]], data_final_bulk[Member ID], 0))))</f>
        <v/>
      </c>
      <c r="F388" s="16" t="str">
        <f>IF(output_table[[#This Row],[Member ID]]="", "", INDEX(calculations_table[Effective date], MATCH(output_table[[#This Row],[Member ID]], calculations_table[Member ID], 0)))</f>
        <v/>
      </c>
      <c r="G388" s="58" t="str">
        <f>IF(output_table[[#This Row],[Member ID]]="", "", INDEX(calculations_table[Payment type], MATCH(output_table[[#This Row],[Member ID]], calculations_table[Member ID], 0)))</f>
        <v/>
      </c>
      <c r="H388" s="145" t="str">
        <f>IF(output_table[[#This Row],[Member ID]]="", "", SUMIFS(calculations_table[Payment amount], calculations_table[Member ID], output_table[[#This Row],[Member ID]]))</f>
        <v/>
      </c>
      <c r="I388" s="58" t="str">
        <f>IF(output_table[[#This Row],[Member ID]]="", "",
IF(Calc_type="Bulk", SUMIFS(data_final_bulk[Error count], data_final_bulk[Member ID], output_table[[#This Row],[Member ID]]), Error_count))</f>
        <v/>
      </c>
      <c r="J388" s="145" t="str">
        <f>IF(OR(output_table[[#This Row],[Member ID]]="", output_table[[#This Row],[Input error count]]&gt;0), "", SUMIFS(calculations_table[Total interest due], calculations_table[Member ID], output_table[[#This Row],[Member ID]]))</f>
        <v/>
      </c>
      <c r="K388" s="149" t="str">
        <f>IF(OR(output_table[[#This Row],[Member ID]]="", output_table[[#This Row],[Input error count]]&gt;0), "", INDEX(calculations_table[Interest start date - Judgments], MATCH(output_table[[#This Row],[Member ID]], calculations_table[Member ID], 0)))</f>
        <v/>
      </c>
    </row>
    <row r="389" spans="1:11" x14ac:dyDescent="0.2">
      <c r="A389"/>
      <c r="D389" s="58" t="str">
        <f t="shared" si="5"/>
        <v/>
      </c>
      <c r="E389" s="58" t="str">
        <f>IF(OR(output_table[[#This Row],[Member ID]]="", Calc_type&lt;&gt;"Bulk"), "",
IF(ISBLANK(INDEX(data_final_bulk[Global ID], MATCH(output_table[[#This Row],[Member ID]], data_final_bulk[Member ID], 0))), "", INDEX(data_final_bulk[Global ID], MATCH(output_table[[#This Row],[Member ID]], data_final_bulk[Member ID], 0))))</f>
        <v/>
      </c>
      <c r="F389" s="16" t="str">
        <f>IF(output_table[[#This Row],[Member ID]]="", "", INDEX(calculations_table[Effective date], MATCH(output_table[[#This Row],[Member ID]], calculations_table[Member ID], 0)))</f>
        <v/>
      </c>
      <c r="G389" s="58" t="str">
        <f>IF(output_table[[#This Row],[Member ID]]="", "", INDEX(calculations_table[Payment type], MATCH(output_table[[#This Row],[Member ID]], calculations_table[Member ID], 0)))</f>
        <v/>
      </c>
      <c r="H389" s="145" t="str">
        <f>IF(output_table[[#This Row],[Member ID]]="", "", SUMIFS(calculations_table[Payment amount], calculations_table[Member ID], output_table[[#This Row],[Member ID]]))</f>
        <v/>
      </c>
      <c r="I389" s="58" t="str">
        <f>IF(output_table[[#This Row],[Member ID]]="", "",
IF(Calc_type="Bulk", SUMIFS(data_final_bulk[Error count], data_final_bulk[Member ID], output_table[[#This Row],[Member ID]]), Error_count))</f>
        <v/>
      </c>
      <c r="J389" s="145" t="str">
        <f>IF(OR(output_table[[#This Row],[Member ID]]="", output_table[[#This Row],[Input error count]]&gt;0), "", SUMIFS(calculations_table[Total interest due], calculations_table[Member ID], output_table[[#This Row],[Member ID]]))</f>
        <v/>
      </c>
      <c r="K389" s="149" t="str">
        <f>IF(OR(output_table[[#This Row],[Member ID]]="", output_table[[#This Row],[Input error count]]&gt;0), "", INDEX(calculations_table[Interest start date - Judgments], MATCH(output_table[[#This Row],[Member ID]], calculations_table[Member ID], 0)))</f>
        <v/>
      </c>
    </row>
    <row r="390" spans="1:11" x14ac:dyDescent="0.2">
      <c r="A390"/>
      <c r="D390" s="58" t="str">
        <f t="shared" si="5"/>
        <v/>
      </c>
      <c r="E390" s="58" t="str">
        <f>IF(OR(output_table[[#This Row],[Member ID]]="", Calc_type&lt;&gt;"Bulk"), "",
IF(ISBLANK(INDEX(data_final_bulk[Global ID], MATCH(output_table[[#This Row],[Member ID]], data_final_bulk[Member ID], 0))), "", INDEX(data_final_bulk[Global ID], MATCH(output_table[[#This Row],[Member ID]], data_final_bulk[Member ID], 0))))</f>
        <v/>
      </c>
      <c r="F390" s="16" t="str">
        <f>IF(output_table[[#This Row],[Member ID]]="", "", INDEX(calculations_table[Effective date], MATCH(output_table[[#This Row],[Member ID]], calculations_table[Member ID], 0)))</f>
        <v/>
      </c>
      <c r="G390" s="58" t="str">
        <f>IF(output_table[[#This Row],[Member ID]]="", "", INDEX(calculations_table[Payment type], MATCH(output_table[[#This Row],[Member ID]], calculations_table[Member ID], 0)))</f>
        <v/>
      </c>
      <c r="H390" s="145" t="str">
        <f>IF(output_table[[#This Row],[Member ID]]="", "", SUMIFS(calculations_table[Payment amount], calculations_table[Member ID], output_table[[#This Row],[Member ID]]))</f>
        <v/>
      </c>
      <c r="I390" s="58" t="str">
        <f>IF(output_table[[#This Row],[Member ID]]="", "",
IF(Calc_type="Bulk", SUMIFS(data_final_bulk[Error count], data_final_bulk[Member ID], output_table[[#This Row],[Member ID]]), Error_count))</f>
        <v/>
      </c>
      <c r="J390" s="145" t="str">
        <f>IF(OR(output_table[[#This Row],[Member ID]]="", output_table[[#This Row],[Input error count]]&gt;0), "", SUMIFS(calculations_table[Total interest due], calculations_table[Member ID], output_table[[#This Row],[Member ID]]))</f>
        <v/>
      </c>
      <c r="K390" s="149" t="str">
        <f>IF(OR(output_table[[#This Row],[Member ID]]="", output_table[[#This Row],[Input error count]]&gt;0), "", INDEX(calculations_table[Interest start date - Judgments], MATCH(output_table[[#This Row],[Member ID]], calculations_table[Member ID], 0)))</f>
        <v/>
      </c>
    </row>
    <row r="391" spans="1:11" x14ac:dyDescent="0.2">
      <c r="A391"/>
      <c r="D391" s="58" t="str">
        <f t="shared" si="5"/>
        <v/>
      </c>
      <c r="E391" s="58" t="str">
        <f>IF(OR(output_table[[#This Row],[Member ID]]="", Calc_type&lt;&gt;"Bulk"), "",
IF(ISBLANK(INDEX(data_final_bulk[Global ID], MATCH(output_table[[#This Row],[Member ID]], data_final_bulk[Member ID], 0))), "", INDEX(data_final_bulk[Global ID], MATCH(output_table[[#This Row],[Member ID]], data_final_bulk[Member ID], 0))))</f>
        <v/>
      </c>
      <c r="F391" s="16" t="str">
        <f>IF(output_table[[#This Row],[Member ID]]="", "", INDEX(calculations_table[Effective date], MATCH(output_table[[#This Row],[Member ID]], calculations_table[Member ID], 0)))</f>
        <v/>
      </c>
      <c r="G391" s="58" t="str">
        <f>IF(output_table[[#This Row],[Member ID]]="", "", INDEX(calculations_table[Payment type], MATCH(output_table[[#This Row],[Member ID]], calculations_table[Member ID], 0)))</f>
        <v/>
      </c>
      <c r="H391" s="145" t="str">
        <f>IF(output_table[[#This Row],[Member ID]]="", "", SUMIFS(calculations_table[Payment amount], calculations_table[Member ID], output_table[[#This Row],[Member ID]]))</f>
        <v/>
      </c>
      <c r="I391" s="58" t="str">
        <f>IF(output_table[[#This Row],[Member ID]]="", "",
IF(Calc_type="Bulk", SUMIFS(data_final_bulk[Error count], data_final_bulk[Member ID], output_table[[#This Row],[Member ID]]), Error_count))</f>
        <v/>
      </c>
      <c r="J391" s="145" t="str">
        <f>IF(OR(output_table[[#This Row],[Member ID]]="", output_table[[#This Row],[Input error count]]&gt;0), "", SUMIFS(calculations_table[Total interest due], calculations_table[Member ID], output_table[[#This Row],[Member ID]]))</f>
        <v/>
      </c>
      <c r="K391" s="149" t="str">
        <f>IF(OR(output_table[[#This Row],[Member ID]]="", output_table[[#This Row],[Input error count]]&gt;0), "", INDEX(calculations_table[Interest start date - Judgments], MATCH(output_table[[#This Row],[Member ID]], calculations_table[Member ID], 0)))</f>
        <v/>
      </c>
    </row>
    <row r="392" spans="1:11" x14ac:dyDescent="0.2">
      <c r="A392"/>
      <c r="D392" s="58" t="str">
        <f t="shared" si="5"/>
        <v/>
      </c>
      <c r="E392" s="58" t="str">
        <f>IF(OR(output_table[[#This Row],[Member ID]]="", Calc_type&lt;&gt;"Bulk"), "",
IF(ISBLANK(INDEX(data_final_bulk[Global ID], MATCH(output_table[[#This Row],[Member ID]], data_final_bulk[Member ID], 0))), "", INDEX(data_final_bulk[Global ID], MATCH(output_table[[#This Row],[Member ID]], data_final_bulk[Member ID], 0))))</f>
        <v/>
      </c>
      <c r="F392" s="16" t="str">
        <f>IF(output_table[[#This Row],[Member ID]]="", "", INDEX(calculations_table[Effective date], MATCH(output_table[[#This Row],[Member ID]], calculations_table[Member ID], 0)))</f>
        <v/>
      </c>
      <c r="G392" s="58" t="str">
        <f>IF(output_table[[#This Row],[Member ID]]="", "", INDEX(calculations_table[Payment type], MATCH(output_table[[#This Row],[Member ID]], calculations_table[Member ID], 0)))</f>
        <v/>
      </c>
      <c r="H392" s="145" t="str">
        <f>IF(output_table[[#This Row],[Member ID]]="", "", SUMIFS(calculations_table[Payment amount], calculations_table[Member ID], output_table[[#This Row],[Member ID]]))</f>
        <v/>
      </c>
      <c r="I392" s="58" t="str">
        <f>IF(output_table[[#This Row],[Member ID]]="", "",
IF(Calc_type="Bulk", SUMIFS(data_final_bulk[Error count], data_final_bulk[Member ID], output_table[[#This Row],[Member ID]]), Error_count))</f>
        <v/>
      </c>
      <c r="J392" s="145" t="str">
        <f>IF(OR(output_table[[#This Row],[Member ID]]="", output_table[[#This Row],[Input error count]]&gt;0), "", SUMIFS(calculations_table[Total interest due], calculations_table[Member ID], output_table[[#This Row],[Member ID]]))</f>
        <v/>
      </c>
      <c r="K392" s="149" t="str">
        <f>IF(OR(output_table[[#This Row],[Member ID]]="", output_table[[#This Row],[Input error count]]&gt;0), "", INDEX(calculations_table[Interest start date - Judgments], MATCH(output_table[[#This Row],[Member ID]], calculations_table[Member ID], 0)))</f>
        <v/>
      </c>
    </row>
    <row r="393" spans="1:11" x14ac:dyDescent="0.2">
      <c r="A393"/>
      <c r="D393" s="58" t="str">
        <f t="shared" si="5"/>
        <v/>
      </c>
      <c r="E393" s="58" t="str">
        <f>IF(OR(output_table[[#This Row],[Member ID]]="", Calc_type&lt;&gt;"Bulk"), "",
IF(ISBLANK(INDEX(data_final_bulk[Global ID], MATCH(output_table[[#This Row],[Member ID]], data_final_bulk[Member ID], 0))), "", INDEX(data_final_bulk[Global ID], MATCH(output_table[[#This Row],[Member ID]], data_final_bulk[Member ID], 0))))</f>
        <v/>
      </c>
      <c r="F393" s="16" t="str">
        <f>IF(output_table[[#This Row],[Member ID]]="", "", INDEX(calculations_table[Effective date], MATCH(output_table[[#This Row],[Member ID]], calculations_table[Member ID], 0)))</f>
        <v/>
      </c>
      <c r="G393" s="58" t="str">
        <f>IF(output_table[[#This Row],[Member ID]]="", "", INDEX(calculations_table[Payment type], MATCH(output_table[[#This Row],[Member ID]], calculations_table[Member ID], 0)))</f>
        <v/>
      </c>
      <c r="H393" s="145" t="str">
        <f>IF(output_table[[#This Row],[Member ID]]="", "", SUMIFS(calculations_table[Payment amount], calculations_table[Member ID], output_table[[#This Row],[Member ID]]))</f>
        <v/>
      </c>
      <c r="I393" s="58" t="str">
        <f>IF(output_table[[#This Row],[Member ID]]="", "",
IF(Calc_type="Bulk", SUMIFS(data_final_bulk[Error count], data_final_bulk[Member ID], output_table[[#This Row],[Member ID]]), Error_count))</f>
        <v/>
      </c>
      <c r="J393" s="145" t="str">
        <f>IF(OR(output_table[[#This Row],[Member ID]]="", output_table[[#This Row],[Input error count]]&gt;0), "", SUMIFS(calculations_table[Total interest due], calculations_table[Member ID], output_table[[#This Row],[Member ID]]))</f>
        <v/>
      </c>
      <c r="K393" s="149" t="str">
        <f>IF(OR(output_table[[#This Row],[Member ID]]="", output_table[[#This Row],[Input error count]]&gt;0), "", INDEX(calculations_table[Interest start date - Judgments], MATCH(output_table[[#This Row],[Member ID]], calculations_table[Member ID], 0)))</f>
        <v/>
      </c>
    </row>
    <row r="394" spans="1:11" x14ac:dyDescent="0.2">
      <c r="A394"/>
      <c r="D394" s="58" t="str">
        <f t="shared" si="5"/>
        <v/>
      </c>
      <c r="E394" s="58" t="str">
        <f>IF(OR(output_table[[#This Row],[Member ID]]="", Calc_type&lt;&gt;"Bulk"), "",
IF(ISBLANK(INDEX(data_final_bulk[Global ID], MATCH(output_table[[#This Row],[Member ID]], data_final_bulk[Member ID], 0))), "", INDEX(data_final_bulk[Global ID], MATCH(output_table[[#This Row],[Member ID]], data_final_bulk[Member ID], 0))))</f>
        <v/>
      </c>
      <c r="F394" s="16" t="str">
        <f>IF(output_table[[#This Row],[Member ID]]="", "", INDEX(calculations_table[Effective date], MATCH(output_table[[#This Row],[Member ID]], calculations_table[Member ID], 0)))</f>
        <v/>
      </c>
      <c r="G394" s="58" t="str">
        <f>IF(output_table[[#This Row],[Member ID]]="", "", INDEX(calculations_table[Payment type], MATCH(output_table[[#This Row],[Member ID]], calculations_table[Member ID], 0)))</f>
        <v/>
      </c>
      <c r="H394" s="145" t="str">
        <f>IF(output_table[[#This Row],[Member ID]]="", "", SUMIFS(calculations_table[Payment amount], calculations_table[Member ID], output_table[[#This Row],[Member ID]]))</f>
        <v/>
      </c>
      <c r="I394" s="58" t="str">
        <f>IF(output_table[[#This Row],[Member ID]]="", "",
IF(Calc_type="Bulk", SUMIFS(data_final_bulk[Error count], data_final_bulk[Member ID], output_table[[#This Row],[Member ID]]), Error_count))</f>
        <v/>
      </c>
      <c r="J394" s="145" t="str">
        <f>IF(OR(output_table[[#This Row],[Member ID]]="", output_table[[#This Row],[Input error count]]&gt;0), "", SUMIFS(calculations_table[Total interest due], calculations_table[Member ID], output_table[[#This Row],[Member ID]]))</f>
        <v/>
      </c>
      <c r="K394" s="149" t="str">
        <f>IF(OR(output_table[[#This Row],[Member ID]]="", output_table[[#This Row],[Input error count]]&gt;0), "", INDEX(calculations_table[Interest start date - Judgments], MATCH(output_table[[#This Row],[Member ID]], calculations_table[Member ID], 0)))</f>
        <v/>
      </c>
    </row>
    <row r="395" spans="1:11" x14ac:dyDescent="0.2">
      <c r="A395"/>
      <c r="D395" s="58" t="str">
        <f t="shared" si="5"/>
        <v/>
      </c>
      <c r="E395" s="58" t="str">
        <f>IF(OR(output_table[[#This Row],[Member ID]]="", Calc_type&lt;&gt;"Bulk"), "",
IF(ISBLANK(INDEX(data_final_bulk[Global ID], MATCH(output_table[[#This Row],[Member ID]], data_final_bulk[Member ID], 0))), "", INDEX(data_final_bulk[Global ID], MATCH(output_table[[#This Row],[Member ID]], data_final_bulk[Member ID], 0))))</f>
        <v/>
      </c>
      <c r="F395" s="16" t="str">
        <f>IF(output_table[[#This Row],[Member ID]]="", "", INDEX(calculations_table[Effective date], MATCH(output_table[[#This Row],[Member ID]], calculations_table[Member ID], 0)))</f>
        <v/>
      </c>
      <c r="G395" s="58" t="str">
        <f>IF(output_table[[#This Row],[Member ID]]="", "", INDEX(calculations_table[Payment type], MATCH(output_table[[#This Row],[Member ID]], calculations_table[Member ID], 0)))</f>
        <v/>
      </c>
      <c r="H395" s="145" t="str">
        <f>IF(output_table[[#This Row],[Member ID]]="", "", SUMIFS(calculations_table[Payment amount], calculations_table[Member ID], output_table[[#This Row],[Member ID]]))</f>
        <v/>
      </c>
      <c r="I395" s="58" t="str">
        <f>IF(output_table[[#This Row],[Member ID]]="", "",
IF(Calc_type="Bulk", SUMIFS(data_final_bulk[Error count], data_final_bulk[Member ID], output_table[[#This Row],[Member ID]]), Error_count))</f>
        <v/>
      </c>
      <c r="J395" s="145" t="str">
        <f>IF(OR(output_table[[#This Row],[Member ID]]="", output_table[[#This Row],[Input error count]]&gt;0), "", SUMIFS(calculations_table[Total interest due], calculations_table[Member ID], output_table[[#This Row],[Member ID]]))</f>
        <v/>
      </c>
      <c r="K395" s="149" t="str">
        <f>IF(OR(output_table[[#This Row],[Member ID]]="", output_table[[#This Row],[Input error count]]&gt;0), "", INDEX(calculations_table[Interest start date - Judgments], MATCH(output_table[[#This Row],[Member ID]], calculations_table[Member ID], 0)))</f>
        <v/>
      </c>
    </row>
    <row r="396" spans="1:11" x14ac:dyDescent="0.2">
      <c r="A396"/>
      <c r="D396" s="58" t="str">
        <f t="shared" si="5"/>
        <v/>
      </c>
      <c r="E396" s="58" t="str">
        <f>IF(OR(output_table[[#This Row],[Member ID]]="", Calc_type&lt;&gt;"Bulk"), "",
IF(ISBLANK(INDEX(data_final_bulk[Global ID], MATCH(output_table[[#This Row],[Member ID]], data_final_bulk[Member ID], 0))), "", INDEX(data_final_bulk[Global ID], MATCH(output_table[[#This Row],[Member ID]], data_final_bulk[Member ID], 0))))</f>
        <v/>
      </c>
      <c r="F396" s="16" t="str">
        <f>IF(output_table[[#This Row],[Member ID]]="", "", INDEX(calculations_table[Effective date], MATCH(output_table[[#This Row],[Member ID]], calculations_table[Member ID], 0)))</f>
        <v/>
      </c>
      <c r="G396" s="58" t="str">
        <f>IF(output_table[[#This Row],[Member ID]]="", "", INDEX(calculations_table[Payment type], MATCH(output_table[[#This Row],[Member ID]], calculations_table[Member ID], 0)))</f>
        <v/>
      </c>
      <c r="H396" s="145" t="str">
        <f>IF(output_table[[#This Row],[Member ID]]="", "", SUMIFS(calculations_table[Payment amount], calculations_table[Member ID], output_table[[#This Row],[Member ID]]))</f>
        <v/>
      </c>
      <c r="I396" s="58" t="str">
        <f>IF(output_table[[#This Row],[Member ID]]="", "",
IF(Calc_type="Bulk", SUMIFS(data_final_bulk[Error count], data_final_bulk[Member ID], output_table[[#This Row],[Member ID]]), Error_count))</f>
        <v/>
      </c>
      <c r="J396" s="145" t="str">
        <f>IF(OR(output_table[[#This Row],[Member ID]]="", output_table[[#This Row],[Input error count]]&gt;0), "", SUMIFS(calculations_table[Total interest due], calculations_table[Member ID], output_table[[#This Row],[Member ID]]))</f>
        <v/>
      </c>
      <c r="K396" s="149" t="str">
        <f>IF(OR(output_table[[#This Row],[Member ID]]="", output_table[[#This Row],[Input error count]]&gt;0), "", INDEX(calculations_table[Interest start date - Judgments], MATCH(output_table[[#This Row],[Member ID]], calculations_table[Member ID], 0)))</f>
        <v/>
      </c>
    </row>
    <row r="397" spans="1:11" x14ac:dyDescent="0.2">
      <c r="A397"/>
      <c r="D397" s="58" t="str">
        <f t="shared" si="5"/>
        <v/>
      </c>
      <c r="E397" s="58" t="str">
        <f>IF(OR(output_table[[#This Row],[Member ID]]="", Calc_type&lt;&gt;"Bulk"), "",
IF(ISBLANK(INDEX(data_final_bulk[Global ID], MATCH(output_table[[#This Row],[Member ID]], data_final_bulk[Member ID], 0))), "", INDEX(data_final_bulk[Global ID], MATCH(output_table[[#This Row],[Member ID]], data_final_bulk[Member ID], 0))))</f>
        <v/>
      </c>
      <c r="F397" s="16" t="str">
        <f>IF(output_table[[#This Row],[Member ID]]="", "", INDEX(calculations_table[Effective date], MATCH(output_table[[#This Row],[Member ID]], calculations_table[Member ID], 0)))</f>
        <v/>
      </c>
      <c r="G397" s="58" t="str">
        <f>IF(output_table[[#This Row],[Member ID]]="", "", INDEX(calculations_table[Payment type], MATCH(output_table[[#This Row],[Member ID]], calculations_table[Member ID], 0)))</f>
        <v/>
      </c>
      <c r="H397" s="145" t="str">
        <f>IF(output_table[[#This Row],[Member ID]]="", "", SUMIFS(calculations_table[Payment amount], calculations_table[Member ID], output_table[[#This Row],[Member ID]]))</f>
        <v/>
      </c>
      <c r="I397" s="58" t="str">
        <f>IF(output_table[[#This Row],[Member ID]]="", "",
IF(Calc_type="Bulk", SUMIFS(data_final_bulk[Error count], data_final_bulk[Member ID], output_table[[#This Row],[Member ID]]), Error_count))</f>
        <v/>
      </c>
      <c r="J397" s="145" t="str">
        <f>IF(OR(output_table[[#This Row],[Member ID]]="", output_table[[#This Row],[Input error count]]&gt;0), "", SUMIFS(calculations_table[Total interest due], calculations_table[Member ID], output_table[[#This Row],[Member ID]]))</f>
        <v/>
      </c>
      <c r="K397" s="149" t="str">
        <f>IF(OR(output_table[[#This Row],[Member ID]]="", output_table[[#This Row],[Input error count]]&gt;0), "", INDEX(calculations_table[Interest start date - Judgments], MATCH(output_table[[#This Row],[Member ID]], calculations_table[Member ID], 0)))</f>
        <v/>
      </c>
    </row>
    <row r="398" spans="1:11" x14ac:dyDescent="0.2">
      <c r="A398"/>
      <c r="D398" s="58" t="str">
        <f t="shared" si="5"/>
        <v/>
      </c>
      <c r="E398" s="58" t="str">
        <f>IF(OR(output_table[[#This Row],[Member ID]]="", Calc_type&lt;&gt;"Bulk"), "",
IF(ISBLANK(INDEX(data_final_bulk[Global ID], MATCH(output_table[[#This Row],[Member ID]], data_final_bulk[Member ID], 0))), "", INDEX(data_final_bulk[Global ID], MATCH(output_table[[#This Row],[Member ID]], data_final_bulk[Member ID], 0))))</f>
        <v/>
      </c>
      <c r="F398" s="16" t="str">
        <f>IF(output_table[[#This Row],[Member ID]]="", "", INDEX(calculations_table[Effective date], MATCH(output_table[[#This Row],[Member ID]], calculations_table[Member ID], 0)))</f>
        <v/>
      </c>
      <c r="G398" s="58" t="str">
        <f>IF(output_table[[#This Row],[Member ID]]="", "", INDEX(calculations_table[Payment type], MATCH(output_table[[#This Row],[Member ID]], calculations_table[Member ID], 0)))</f>
        <v/>
      </c>
      <c r="H398" s="145" t="str">
        <f>IF(output_table[[#This Row],[Member ID]]="", "", SUMIFS(calculations_table[Payment amount], calculations_table[Member ID], output_table[[#This Row],[Member ID]]))</f>
        <v/>
      </c>
      <c r="I398" s="58" t="str">
        <f>IF(output_table[[#This Row],[Member ID]]="", "",
IF(Calc_type="Bulk", SUMIFS(data_final_bulk[Error count], data_final_bulk[Member ID], output_table[[#This Row],[Member ID]]), Error_count))</f>
        <v/>
      </c>
      <c r="J398" s="145" t="str">
        <f>IF(OR(output_table[[#This Row],[Member ID]]="", output_table[[#This Row],[Input error count]]&gt;0), "", SUMIFS(calculations_table[Total interest due], calculations_table[Member ID], output_table[[#This Row],[Member ID]]))</f>
        <v/>
      </c>
      <c r="K398" s="149" t="str">
        <f>IF(OR(output_table[[#This Row],[Member ID]]="", output_table[[#This Row],[Input error count]]&gt;0), "", INDEX(calculations_table[Interest start date - Judgments], MATCH(output_table[[#This Row],[Member ID]], calculations_table[Member ID], 0)))</f>
        <v/>
      </c>
    </row>
    <row r="399" spans="1:11" x14ac:dyDescent="0.2">
      <c r="A399"/>
      <c r="D399" s="58" t="str">
        <f t="shared" si="5"/>
        <v/>
      </c>
      <c r="E399" s="58" t="str">
        <f>IF(OR(output_table[[#This Row],[Member ID]]="", Calc_type&lt;&gt;"Bulk"), "",
IF(ISBLANK(INDEX(data_final_bulk[Global ID], MATCH(output_table[[#This Row],[Member ID]], data_final_bulk[Member ID], 0))), "", INDEX(data_final_bulk[Global ID], MATCH(output_table[[#This Row],[Member ID]], data_final_bulk[Member ID], 0))))</f>
        <v/>
      </c>
      <c r="F399" s="16" t="str">
        <f>IF(output_table[[#This Row],[Member ID]]="", "", INDEX(calculations_table[Effective date], MATCH(output_table[[#This Row],[Member ID]], calculations_table[Member ID], 0)))</f>
        <v/>
      </c>
      <c r="G399" s="58" t="str">
        <f>IF(output_table[[#This Row],[Member ID]]="", "", INDEX(calculations_table[Payment type], MATCH(output_table[[#This Row],[Member ID]], calculations_table[Member ID], 0)))</f>
        <v/>
      </c>
      <c r="H399" s="145" t="str">
        <f>IF(output_table[[#This Row],[Member ID]]="", "", SUMIFS(calculations_table[Payment amount], calculations_table[Member ID], output_table[[#This Row],[Member ID]]))</f>
        <v/>
      </c>
      <c r="I399" s="58" t="str">
        <f>IF(output_table[[#This Row],[Member ID]]="", "",
IF(Calc_type="Bulk", SUMIFS(data_final_bulk[Error count], data_final_bulk[Member ID], output_table[[#This Row],[Member ID]]), Error_count))</f>
        <v/>
      </c>
      <c r="J399" s="145" t="str">
        <f>IF(OR(output_table[[#This Row],[Member ID]]="", output_table[[#This Row],[Input error count]]&gt;0), "", SUMIFS(calculations_table[Total interest due], calculations_table[Member ID], output_table[[#This Row],[Member ID]]))</f>
        <v/>
      </c>
      <c r="K399" s="149" t="str">
        <f>IF(OR(output_table[[#This Row],[Member ID]]="", output_table[[#This Row],[Input error count]]&gt;0), "", INDEX(calculations_table[Interest start date - Judgments], MATCH(output_table[[#This Row],[Member ID]], calculations_table[Member ID], 0)))</f>
        <v/>
      </c>
    </row>
    <row r="400" spans="1:11" x14ac:dyDescent="0.2">
      <c r="A400"/>
      <c r="D400" s="58" t="str">
        <f t="shared" si="5"/>
        <v/>
      </c>
      <c r="E400" s="58" t="str">
        <f>IF(OR(output_table[[#This Row],[Member ID]]="", Calc_type&lt;&gt;"Bulk"), "",
IF(ISBLANK(INDEX(data_final_bulk[Global ID], MATCH(output_table[[#This Row],[Member ID]], data_final_bulk[Member ID], 0))), "", INDEX(data_final_bulk[Global ID], MATCH(output_table[[#This Row],[Member ID]], data_final_bulk[Member ID], 0))))</f>
        <v/>
      </c>
      <c r="F400" s="16" t="str">
        <f>IF(output_table[[#This Row],[Member ID]]="", "", INDEX(calculations_table[Effective date], MATCH(output_table[[#This Row],[Member ID]], calculations_table[Member ID], 0)))</f>
        <v/>
      </c>
      <c r="G400" s="58" t="str">
        <f>IF(output_table[[#This Row],[Member ID]]="", "", INDEX(calculations_table[Payment type], MATCH(output_table[[#This Row],[Member ID]], calculations_table[Member ID], 0)))</f>
        <v/>
      </c>
      <c r="H400" s="145" t="str">
        <f>IF(output_table[[#This Row],[Member ID]]="", "", SUMIFS(calculations_table[Payment amount], calculations_table[Member ID], output_table[[#This Row],[Member ID]]))</f>
        <v/>
      </c>
      <c r="I400" s="58" t="str">
        <f>IF(output_table[[#This Row],[Member ID]]="", "",
IF(Calc_type="Bulk", SUMIFS(data_final_bulk[Error count], data_final_bulk[Member ID], output_table[[#This Row],[Member ID]]), Error_count))</f>
        <v/>
      </c>
      <c r="J400" s="145" t="str">
        <f>IF(OR(output_table[[#This Row],[Member ID]]="", output_table[[#This Row],[Input error count]]&gt;0), "", SUMIFS(calculations_table[Total interest due], calculations_table[Member ID], output_table[[#This Row],[Member ID]]))</f>
        <v/>
      </c>
      <c r="K400" s="149" t="str">
        <f>IF(OR(output_table[[#This Row],[Member ID]]="", output_table[[#This Row],[Input error count]]&gt;0), "", INDEX(calculations_table[Interest start date - Judgments], MATCH(output_table[[#This Row],[Member ID]], calculations_table[Member ID], 0)))</f>
        <v/>
      </c>
    </row>
    <row r="401" spans="1:11" x14ac:dyDescent="0.2">
      <c r="A401"/>
      <c r="D401" s="58" t="str">
        <f t="shared" si="5"/>
        <v/>
      </c>
      <c r="E401" s="58" t="str">
        <f>IF(OR(output_table[[#This Row],[Member ID]]="", Calc_type&lt;&gt;"Bulk"), "",
IF(ISBLANK(INDEX(data_final_bulk[Global ID], MATCH(output_table[[#This Row],[Member ID]], data_final_bulk[Member ID], 0))), "", INDEX(data_final_bulk[Global ID], MATCH(output_table[[#This Row],[Member ID]], data_final_bulk[Member ID], 0))))</f>
        <v/>
      </c>
      <c r="F401" s="16" t="str">
        <f>IF(output_table[[#This Row],[Member ID]]="", "", INDEX(calculations_table[Effective date], MATCH(output_table[[#This Row],[Member ID]], calculations_table[Member ID], 0)))</f>
        <v/>
      </c>
      <c r="G401" s="58" t="str">
        <f>IF(output_table[[#This Row],[Member ID]]="", "", INDEX(calculations_table[Payment type], MATCH(output_table[[#This Row],[Member ID]], calculations_table[Member ID], 0)))</f>
        <v/>
      </c>
      <c r="H401" s="145" t="str">
        <f>IF(output_table[[#This Row],[Member ID]]="", "", SUMIFS(calculations_table[Payment amount], calculations_table[Member ID], output_table[[#This Row],[Member ID]]))</f>
        <v/>
      </c>
      <c r="I401" s="58" t="str">
        <f>IF(output_table[[#This Row],[Member ID]]="", "",
IF(Calc_type="Bulk", SUMIFS(data_final_bulk[Error count], data_final_bulk[Member ID], output_table[[#This Row],[Member ID]]), Error_count))</f>
        <v/>
      </c>
      <c r="J401" s="145" t="str">
        <f>IF(OR(output_table[[#This Row],[Member ID]]="", output_table[[#This Row],[Input error count]]&gt;0), "", SUMIFS(calculations_table[Total interest due], calculations_table[Member ID], output_table[[#This Row],[Member ID]]))</f>
        <v/>
      </c>
      <c r="K401" s="149" t="str">
        <f>IF(OR(output_table[[#This Row],[Member ID]]="", output_table[[#This Row],[Input error count]]&gt;0), "", INDEX(calculations_table[Interest start date - Judgments], MATCH(output_table[[#This Row],[Member ID]], calculations_table[Member ID], 0)))</f>
        <v/>
      </c>
    </row>
    <row r="402" spans="1:11" x14ac:dyDescent="0.2">
      <c r="A402"/>
      <c r="D402" s="58" t="str">
        <f t="shared" si="5"/>
        <v/>
      </c>
      <c r="E402" s="58" t="str">
        <f>IF(OR(output_table[[#This Row],[Member ID]]="", Calc_type&lt;&gt;"Bulk"), "",
IF(ISBLANK(INDEX(data_final_bulk[Global ID], MATCH(output_table[[#This Row],[Member ID]], data_final_bulk[Member ID], 0))), "", INDEX(data_final_bulk[Global ID], MATCH(output_table[[#This Row],[Member ID]], data_final_bulk[Member ID], 0))))</f>
        <v/>
      </c>
      <c r="F402" s="16" t="str">
        <f>IF(output_table[[#This Row],[Member ID]]="", "", INDEX(calculations_table[Effective date], MATCH(output_table[[#This Row],[Member ID]], calculations_table[Member ID], 0)))</f>
        <v/>
      </c>
      <c r="G402" s="58" t="str">
        <f>IF(output_table[[#This Row],[Member ID]]="", "", INDEX(calculations_table[Payment type], MATCH(output_table[[#This Row],[Member ID]], calculations_table[Member ID], 0)))</f>
        <v/>
      </c>
      <c r="H402" s="145" t="str">
        <f>IF(output_table[[#This Row],[Member ID]]="", "", SUMIFS(calculations_table[Payment amount], calculations_table[Member ID], output_table[[#This Row],[Member ID]]))</f>
        <v/>
      </c>
      <c r="I402" s="58" t="str">
        <f>IF(output_table[[#This Row],[Member ID]]="", "",
IF(Calc_type="Bulk", SUMIFS(data_final_bulk[Error count], data_final_bulk[Member ID], output_table[[#This Row],[Member ID]]), Error_count))</f>
        <v/>
      </c>
      <c r="J402" s="145" t="str">
        <f>IF(OR(output_table[[#This Row],[Member ID]]="", output_table[[#This Row],[Input error count]]&gt;0), "", SUMIFS(calculations_table[Total interest due], calculations_table[Member ID], output_table[[#This Row],[Member ID]]))</f>
        <v/>
      </c>
      <c r="K402" s="149" t="str">
        <f>IF(OR(output_table[[#This Row],[Member ID]]="", output_table[[#This Row],[Input error count]]&gt;0), "", INDEX(calculations_table[Interest start date - Judgments], MATCH(output_table[[#This Row],[Member ID]], calculations_table[Member ID], 0)))</f>
        <v/>
      </c>
    </row>
    <row r="403" spans="1:11" x14ac:dyDescent="0.2">
      <c r="A403"/>
      <c r="D403" s="58" t="str">
        <f t="shared" si="5"/>
        <v/>
      </c>
      <c r="E403" s="58" t="str">
        <f>IF(OR(output_table[[#This Row],[Member ID]]="", Calc_type&lt;&gt;"Bulk"), "",
IF(ISBLANK(INDEX(data_final_bulk[Global ID], MATCH(output_table[[#This Row],[Member ID]], data_final_bulk[Member ID], 0))), "", INDEX(data_final_bulk[Global ID], MATCH(output_table[[#This Row],[Member ID]], data_final_bulk[Member ID], 0))))</f>
        <v/>
      </c>
      <c r="F403" s="16" t="str">
        <f>IF(output_table[[#This Row],[Member ID]]="", "", INDEX(calculations_table[Effective date], MATCH(output_table[[#This Row],[Member ID]], calculations_table[Member ID], 0)))</f>
        <v/>
      </c>
      <c r="G403" s="58" t="str">
        <f>IF(output_table[[#This Row],[Member ID]]="", "", INDEX(calculations_table[Payment type], MATCH(output_table[[#This Row],[Member ID]], calculations_table[Member ID], 0)))</f>
        <v/>
      </c>
      <c r="H403" s="145" t="str">
        <f>IF(output_table[[#This Row],[Member ID]]="", "", SUMIFS(calculations_table[Payment amount], calculations_table[Member ID], output_table[[#This Row],[Member ID]]))</f>
        <v/>
      </c>
      <c r="I403" s="58" t="str">
        <f>IF(output_table[[#This Row],[Member ID]]="", "",
IF(Calc_type="Bulk", SUMIFS(data_final_bulk[Error count], data_final_bulk[Member ID], output_table[[#This Row],[Member ID]]), Error_count))</f>
        <v/>
      </c>
      <c r="J403" s="145" t="str">
        <f>IF(OR(output_table[[#This Row],[Member ID]]="", output_table[[#This Row],[Input error count]]&gt;0), "", SUMIFS(calculations_table[Total interest due], calculations_table[Member ID], output_table[[#This Row],[Member ID]]))</f>
        <v/>
      </c>
      <c r="K403" s="149" t="str">
        <f>IF(OR(output_table[[#This Row],[Member ID]]="", output_table[[#This Row],[Input error count]]&gt;0), "", INDEX(calculations_table[Interest start date - Judgments], MATCH(output_table[[#This Row],[Member ID]], calculations_table[Member ID], 0)))</f>
        <v/>
      </c>
    </row>
    <row r="404" spans="1:11" x14ac:dyDescent="0.2">
      <c r="A404"/>
      <c r="D404" s="58" t="str">
        <f t="shared" si="5"/>
        <v/>
      </c>
      <c r="E404" s="58" t="str">
        <f>IF(OR(output_table[[#This Row],[Member ID]]="", Calc_type&lt;&gt;"Bulk"), "",
IF(ISBLANK(INDEX(data_final_bulk[Global ID], MATCH(output_table[[#This Row],[Member ID]], data_final_bulk[Member ID], 0))), "", INDEX(data_final_bulk[Global ID], MATCH(output_table[[#This Row],[Member ID]], data_final_bulk[Member ID], 0))))</f>
        <v/>
      </c>
      <c r="F404" s="16" t="str">
        <f>IF(output_table[[#This Row],[Member ID]]="", "", INDEX(calculations_table[Effective date], MATCH(output_table[[#This Row],[Member ID]], calculations_table[Member ID], 0)))</f>
        <v/>
      </c>
      <c r="G404" s="58" t="str">
        <f>IF(output_table[[#This Row],[Member ID]]="", "", INDEX(calculations_table[Payment type], MATCH(output_table[[#This Row],[Member ID]], calculations_table[Member ID], 0)))</f>
        <v/>
      </c>
      <c r="H404" s="145" t="str">
        <f>IF(output_table[[#This Row],[Member ID]]="", "", SUMIFS(calculations_table[Payment amount], calculations_table[Member ID], output_table[[#This Row],[Member ID]]))</f>
        <v/>
      </c>
      <c r="I404" s="58" t="str">
        <f>IF(output_table[[#This Row],[Member ID]]="", "",
IF(Calc_type="Bulk", SUMIFS(data_final_bulk[Error count], data_final_bulk[Member ID], output_table[[#This Row],[Member ID]]), Error_count))</f>
        <v/>
      </c>
      <c r="J404" s="145" t="str">
        <f>IF(OR(output_table[[#This Row],[Member ID]]="", output_table[[#This Row],[Input error count]]&gt;0), "", SUMIFS(calculations_table[Total interest due], calculations_table[Member ID], output_table[[#This Row],[Member ID]]))</f>
        <v/>
      </c>
      <c r="K404" s="149" t="str">
        <f>IF(OR(output_table[[#This Row],[Member ID]]="", output_table[[#This Row],[Input error count]]&gt;0), "", INDEX(calculations_table[Interest start date - Judgments], MATCH(output_table[[#This Row],[Member ID]], calculations_table[Member ID], 0)))</f>
        <v/>
      </c>
    </row>
    <row r="405" spans="1:11" x14ac:dyDescent="0.2">
      <c r="A405"/>
      <c r="D405" s="58" t="str">
        <f t="shared" si="5"/>
        <v/>
      </c>
      <c r="E405" s="58" t="str">
        <f>IF(OR(output_table[[#This Row],[Member ID]]="", Calc_type&lt;&gt;"Bulk"), "",
IF(ISBLANK(INDEX(data_final_bulk[Global ID], MATCH(output_table[[#This Row],[Member ID]], data_final_bulk[Member ID], 0))), "", INDEX(data_final_bulk[Global ID], MATCH(output_table[[#This Row],[Member ID]], data_final_bulk[Member ID], 0))))</f>
        <v/>
      </c>
      <c r="F405" s="16" t="str">
        <f>IF(output_table[[#This Row],[Member ID]]="", "", INDEX(calculations_table[Effective date], MATCH(output_table[[#This Row],[Member ID]], calculations_table[Member ID], 0)))</f>
        <v/>
      </c>
      <c r="G405" s="58" t="str">
        <f>IF(output_table[[#This Row],[Member ID]]="", "", INDEX(calculations_table[Payment type], MATCH(output_table[[#This Row],[Member ID]], calculations_table[Member ID], 0)))</f>
        <v/>
      </c>
      <c r="H405" s="145" t="str">
        <f>IF(output_table[[#This Row],[Member ID]]="", "", SUMIFS(calculations_table[Payment amount], calculations_table[Member ID], output_table[[#This Row],[Member ID]]))</f>
        <v/>
      </c>
      <c r="I405" s="58" t="str">
        <f>IF(output_table[[#This Row],[Member ID]]="", "",
IF(Calc_type="Bulk", SUMIFS(data_final_bulk[Error count], data_final_bulk[Member ID], output_table[[#This Row],[Member ID]]), Error_count))</f>
        <v/>
      </c>
      <c r="J405" s="145" t="str">
        <f>IF(OR(output_table[[#This Row],[Member ID]]="", output_table[[#This Row],[Input error count]]&gt;0), "", SUMIFS(calculations_table[Total interest due], calculations_table[Member ID], output_table[[#This Row],[Member ID]]))</f>
        <v/>
      </c>
      <c r="K405" s="149" t="str">
        <f>IF(OR(output_table[[#This Row],[Member ID]]="", output_table[[#This Row],[Input error count]]&gt;0), "", INDEX(calculations_table[Interest start date - Judgments], MATCH(output_table[[#This Row],[Member ID]], calculations_table[Member ID], 0)))</f>
        <v/>
      </c>
    </row>
    <row r="406" spans="1:11" x14ac:dyDescent="0.2">
      <c r="A406"/>
      <c r="D406" s="58" t="str">
        <f t="shared" si="5"/>
        <v/>
      </c>
      <c r="E406" s="58" t="str">
        <f>IF(OR(output_table[[#This Row],[Member ID]]="", Calc_type&lt;&gt;"Bulk"), "",
IF(ISBLANK(INDEX(data_final_bulk[Global ID], MATCH(output_table[[#This Row],[Member ID]], data_final_bulk[Member ID], 0))), "", INDEX(data_final_bulk[Global ID], MATCH(output_table[[#This Row],[Member ID]], data_final_bulk[Member ID], 0))))</f>
        <v/>
      </c>
      <c r="F406" s="16" t="str">
        <f>IF(output_table[[#This Row],[Member ID]]="", "", INDEX(calculations_table[Effective date], MATCH(output_table[[#This Row],[Member ID]], calculations_table[Member ID], 0)))</f>
        <v/>
      </c>
      <c r="G406" s="58" t="str">
        <f>IF(output_table[[#This Row],[Member ID]]="", "", INDEX(calculations_table[Payment type], MATCH(output_table[[#This Row],[Member ID]], calculations_table[Member ID], 0)))</f>
        <v/>
      </c>
      <c r="H406" s="145" t="str">
        <f>IF(output_table[[#This Row],[Member ID]]="", "", SUMIFS(calculations_table[Payment amount], calculations_table[Member ID], output_table[[#This Row],[Member ID]]))</f>
        <v/>
      </c>
      <c r="I406" s="58" t="str">
        <f>IF(output_table[[#This Row],[Member ID]]="", "",
IF(Calc_type="Bulk", SUMIFS(data_final_bulk[Error count], data_final_bulk[Member ID], output_table[[#This Row],[Member ID]]), Error_count))</f>
        <v/>
      </c>
      <c r="J406" s="145" t="str">
        <f>IF(OR(output_table[[#This Row],[Member ID]]="", output_table[[#This Row],[Input error count]]&gt;0), "", SUMIFS(calculations_table[Total interest due], calculations_table[Member ID], output_table[[#This Row],[Member ID]]))</f>
        <v/>
      </c>
      <c r="K406" s="149" t="str">
        <f>IF(OR(output_table[[#This Row],[Member ID]]="", output_table[[#This Row],[Input error count]]&gt;0), "", INDEX(calculations_table[Interest start date - Judgments], MATCH(output_table[[#This Row],[Member ID]], calculations_table[Member ID], 0)))</f>
        <v/>
      </c>
    </row>
    <row r="407" spans="1:11" x14ac:dyDescent="0.2">
      <c r="A407"/>
      <c r="D407" s="58" t="str">
        <f t="shared" ref="D407:D470" si="6">IF(A407="", "", A407)</f>
        <v/>
      </c>
      <c r="E407" s="58" t="str">
        <f>IF(OR(output_table[[#This Row],[Member ID]]="", Calc_type&lt;&gt;"Bulk"), "",
IF(ISBLANK(INDEX(data_final_bulk[Global ID], MATCH(output_table[[#This Row],[Member ID]], data_final_bulk[Member ID], 0))), "", INDEX(data_final_bulk[Global ID], MATCH(output_table[[#This Row],[Member ID]], data_final_bulk[Member ID], 0))))</f>
        <v/>
      </c>
      <c r="F407" s="16" t="str">
        <f>IF(output_table[[#This Row],[Member ID]]="", "", INDEX(calculations_table[Effective date], MATCH(output_table[[#This Row],[Member ID]], calculations_table[Member ID], 0)))</f>
        <v/>
      </c>
      <c r="G407" s="58" t="str">
        <f>IF(output_table[[#This Row],[Member ID]]="", "", INDEX(calculations_table[Payment type], MATCH(output_table[[#This Row],[Member ID]], calculations_table[Member ID], 0)))</f>
        <v/>
      </c>
      <c r="H407" s="145" t="str">
        <f>IF(output_table[[#This Row],[Member ID]]="", "", SUMIFS(calculations_table[Payment amount], calculations_table[Member ID], output_table[[#This Row],[Member ID]]))</f>
        <v/>
      </c>
      <c r="I407" s="58" t="str">
        <f>IF(output_table[[#This Row],[Member ID]]="", "",
IF(Calc_type="Bulk", SUMIFS(data_final_bulk[Error count], data_final_bulk[Member ID], output_table[[#This Row],[Member ID]]), Error_count))</f>
        <v/>
      </c>
      <c r="J407" s="145" t="str">
        <f>IF(OR(output_table[[#This Row],[Member ID]]="", output_table[[#This Row],[Input error count]]&gt;0), "", SUMIFS(calculations_table[Total interest due], calculations_table[Member ID], output_table[[#This Row],[Member ID]]))</f>
        <v/>
      </c>
      <c r="K407" s="149" t="str">
        <f>IF(OR(output_table[[#This Row],[Member ID]]="", output_table[[#This Row],[Input error count]]&gt;0), "", INDEX(calculations_table[Interest start date - Judgments], MATCH(output_table[[#This Row],[Member ID]], calculations_table[Member ID], 0)))</f>
        <v/>
      </c>
    </row>
    <row r="408" spans="1:11" x14ac:dyDescent="0.2">
      <c r="A408"/>
      <c r="D408" s="58" t="str">
        <f t="shared" si="6"/>
        <v/>
      </c>
      <c r="E408" s="58" t="str">
        <f>IF(OR(output_table[[#This Row],[Member ID]]="", Calc_type&lt;&gt;"Bulk"), "",
IF(ISBLANK(INDEX(data_final_bulk[Global ID], MATCH(output_table[[#This Row],[Member ID]], data_final_bulk[Member ID], 0))), "", INDEX(data_final_bulk[Global ID], MATCH(output_table[[#This Row],[Member ID]], data_final_bulk[Member ID], 0))))</f>
        <v/>
      </c>
      <c r="F408" s="16" t="str">
        <f>IF(output_table[[#This Row],[Member ID]]="", "", INDEX(calculations_table[Effective date], MATCH(output_table[[#This Row],[Member ID]], calculations_table[Member ID], 0)))</f>
        <v/>
      </c>
      <c r="G408" s="58" t="str">
        <f>IF(output_table[[#This Row],[Member ID]]="", "", INDEX(calculations_table[Payment type], MATCH(output_table[[#This Row],[Member ID]], calculations_table[Member ID], 0)))</f>
        <v/>
      </c>
      <c r="H408" s="145" t="str">
        <f>IF(output_table[[#This Row],[Member ID]]="", "", SUMIFS(calculations_table[Payment amount], calculations_table[Member ID], output_table[[#This Row],[Member ID]]))</f>
        <v/>
      </c>
      <c r="I408" s="58" t="str">
        <f>IF(output_table[[#This Row],[Member ID]]="", "",
IF(Calc_type="Bulk", SUMIFS(data_final_bulk[Error count], data_final_bulk[Member ID], output_table[[#This Row],[Member ID]]), Error_count))</f>
        <v/>
      </c>
      <c r="J408" s="145" t="str">
        <f>IF(OR(output_table[[#This Row],[Member ID]]="", output_table[[#This Row],[Input error count]]&gt;0), "", SUMIFS(calculations_table[Total interest due], calculations_table[Member ID], output_table[[#This Row],[Member ID]]))</f>
        <v/>
      </c>
      <c r="K408" s="149" t="str">
        <f>IF(OR(output_table[[#This Row],[Member ID]]="", output_table[[#This Row],[Input error count]]&gt;0), "", INDEX(calculations_table[Interest start date - Judgments], MATCH(output_table[[#This Row],[Member ID]], calculations_table[Member ID], 0)))</f>
        <v/>
      </c>
    </row>
    <row r="409" spans="1:11" x14ac:dyDescent="0.2">
      <c r="A409"/>
      <c r="D409" s="58" t="str">
        <f t="shared" si="6"/>
        <v/>
      </c>
      <c r="E409" s="58" t="str">
        <f>IF(OR(output_table[[#This Row],[Member ID]]="", Calc_type&lt;&gt;"Bulk"), "",
IF(ISBLANK(INDEX(data_final_bulk[Global ID], MATCH(output_table[[#This Row],[Member ID]], data_final_bulk[Member ID], 0))), "", INDEX(data_final_bulk[Global ID], MATCH(output_table[[#This Row],[Member ID]], data_final_bulk[Member ID], 0))))</f>
        <v/>
      </c>
      <c r="F409" s="16" t="str">
        <f>IF(output_table[[#This Row],[Member ID]]="", "", INDEX(calculations_table[Effective date], MATCH(output_table[[#This Row],[Member ID]], calculations_table[Member ID], 0)))</f>
        <v/>
      </c>
      <c r="G409" s="58" t="str">
        <f>IF(output_table[[#This Row],[Member ID]]="", "", INDEX(calculations_table[Payment type], MATCH(output_table[[#This Row],[Member ID]], calculations_table[Member ID], 0)))</f>
        <v/>
      </c>
      <c r="H409" s="145" t="str">
        <f>IF(output_table[[#This Row],[Member ID]]="", "", SUMIFS(calculations_table[Payment amount], calculations_table[Member ID], output_table[[#This Row],[Member ID]]))</f>
        <v/>
      </c>
      <c r="I409" s="58" t="str">
        <f>IF(output_table[[#This Row],[Member ID]]="", "",
IF(Calc_type="Bulk", SUMIFS(data_final_bulk[Error count], data_final_bulk[Member ID], output_table[[#This Row],[Member ID]]), Error_count))</f>
        <v/>
      </c>
      <c r="J409" s="145" t="str">
        <f>IF(OR(output_table[[#This Row],[Member ID]]="", output_table[[#This Row],[Input error count]]&gt;0), "", SUMIFS(calculations_table[Total interest due], calculations_table[Member ID], output_table[[#This Row],[Member ID]]))</f>
        <v/>
      </c>
      <c r="K409" s="149" t="str">
        <f>IF(OR(output_table[[#This Row],[Member ID]]="", output_table[[#This Row],[Input error count]]&gt;0), "", INDEX(calculations_table[Interest start date - Judgments], MATCH(output_table[[#This Row],[Member ID]], calculations_table[Member ID], 0)))</f>
        <v/>
      </c>
    </row>
    <row r="410" spans="1:11" x14ac:dyDescent="0.2">
      <c r="A410"/>
      <c r="D410" s="58" t="str">
        <f t="shared" si="6"/>
        <v/>
      </c>
      <c r="E410" s="58" t="str">
        <f>IF(OR(output_table[[#This Row],[Member ID]]="", Calc_type&lt;&gt;"Bulk"), "",
IF(ISBLANK(INDEX(data_final_bulk[Global ID], MATCH(output_table[[#This Row],[Member ID]], data_final_bulk[Member ID], 0))), "", INDEX(data_final_bulk[Global ID], MATCH(output_table[[#This Row],[Member ID]], data_final_bulk[Member ID], 0))))</f>
        <v/>
      </c>
      <c r="F410" s="16" t="str">
        <f>IF(output_table[[#This Row],[Member ID]]="", "", INDEX(calculations_table[Effective date], MATCH(output_table[[#This Row],[Member ID]], calculations_table[Member ID], 0)))</f>
        <v/>
      </c>
      <c r="G410" s="58" t="str">
        <f>IF(output_table[[#This Row],[Member ID]]="", "", INDEX(calculations_table[Payment type], MATCH(output_table[[#This Row],[Member ID]], calculations_table[Member ID], 0)))</f>
        <v/>
      </c>
      <c r="H410" s="145" t="str">
        <f>IF(output_table[[#This Row],[Member ID]]="", "", SUMIFS(calculations_table[Payment amount], calculations_table[Member ID], output_table[[#This Row],[Member ID]]))</f>
        <v/>
      </c>
      <c r="I410" s="58" t="str">
        <f>IF(output_table[[#This Row],[Member ID]]="", "",
IF(Calc_type="Bulk", SUMIFS(data_final_bulk[Error count], data_final_bulk[Member ID], output_table[[#This Row],[Member ID]]), Error_count))</f>
        <v/>
      </c>
      <c r="J410" s="145" t="str">
        <f>IF(OR(output_table[[#This Row],[Member ID]]="", output_table[[#This Row],[Input error count]]&gt;0), "", SUMIFS(calculations_table[Total interest due], calculations_table[Member ID], output_table[[#This Row],[Member ID]]))</f>
        <v/>
      </c>
      <c r="K410" s="149" t="str">
        <f>IF(OR(output_table[[#This Row],[Member ID]]="", output_table[[#This Row],[Input error count]]&gt;0), "", INDEX(calculations_table[Interest start date - Judgments], MATCH(output_table[[#This Row],[Member ID]], calculations_table[Member ID], 0)))</f>
        <v/>
      </c>
    </row>
    <row r="411" spans="1:11" x14ac:dyDescent="0.2">
      <c r="A411"/>
      <c r="D411" s="58" t="str">
        <f t="shared" si="6"/>
        <v/>
      </c>
      <c r="E411" s="58" t="str">
        <f>IF(OR(output_table[[#This Row],[Member ID]]="", Calc_type&lt;&gt;"Bulk"), "",
IF(ISBLANK(INDEX(data_final_bulk[Global ID], MATCH(output_table[[#This Row],[Member ID]], data_final_bulk[Member ID], 0))), "", INDEX(data_final_bulk[Global ID], MATCH(output_table[[#This Row],[Member ID]], data_final_bulk[Member ID], 0))))</f>
        <v/>
      </c>
      <c r="F411" s="16" t="str">
        <f>IF(output_table[[#This Row],[Member ID]]="", "", INDEX(calculations_table[Effective date], MATCH(output_table[[#This Row],[Member ID]], calculations_table[Member ID], 0)))</f>
        <v/>
      </c>
      <c r="G411" s="58" t="str">
        <f>IF(output_table[[#This Row],[Member ID]]="", "", INDEX(calculations_table[Payment type], MATCH(output_table[[#This Row],[Member ID]], calculations_table[Member ID], 0)))</f>
        <v/>
      </c>
      <c r="H411" s="145" t="str">
        <f>IF(output_table[[#This Row],[Member ID]]="", "", SUMIFS(calculations_table[Payment amount], calculations_table[Member ID], output_table[[#This Row],[Member ID]]))</f>
        <v/>
      </c>
      <c r="I411" s="58" t="str">
        <f>IF(output_table[[#This Row],[Member ID]]="", "",
IF(Calc_type="Bulk", SUMIFS(data_final_bulk[Error count], data_final_bulk[Member ID], output_table[[#This Row],[Member ID]]), Error_count))</f>
        <v/>
      </c>
      <c r="J411" s="145" t="str">
        <f>IF(OR(output_table[[#This Row],[Member ID]]="", output_table[[#This Row],[Input error count]]&gt;0), "", SUMIFS(calculations_table[Total interest due], calculations_table[Member ID], output_table[[#This Row],[Member ID]]))</f>
        <v/>
      </c>
      <c r="K411" s="149" t="str">
        <f>IF(OR(output_table[[#This Row],[Member ID]]="", output_table[[#This Row],[Input error count]]&gt;0), "", INDEX(calculations_table[Interest start date - Judgments], MATCH(output_table[[#This Row],[Member ID]], calculations_table[Member ID], 0)))</f>
        <v/>
      </c>
    </row>
    <row r="412" spans="1:11" x14ac:dyDescent="0.2">
      <c r="A412"/>
      <c r="D412" s="58" t="str">
        <f t="shared" si="6"/>
        <v/>
      </c>
      <c r="E412" s="58" t="str">
        <f>IF(OR(output_table[[#This Row],[Member ID]]="", Calc_type&lt;&gt;"Bulk"), "",
IF(ISBLANK(INDEX(data_final_bulk[Global ID], MATCH(output_table[[#This Row],[Member ID]], data_final_bulk[Member ID], 0))), "", INDEX(data_final_bulk[Global ID], MATCH(output_table[[#This Row],[Member ID]], data_final_bulk[Member ID], 0))))</f>
        <v/>
      </c>
      <c r="F412" s="16" t="str">
        <f>IF(output_table[[#This Row],[Member ID]]="", "", INDEX(calculations_table[Effective date], MATCH(output_table[[#This Row],[Member ID]], calculations_table[Member ID], 0)))</f>
        <v/>
      </c>
      <c r="G412" s="58" t="str">
        <f>IF(output_table[[#This Row],[Member ID]]="", "", INDEX(calculations_table[Payment type], MATCH(output_table[[#This Row],[Member ID]], calculations_table[Member ID], 0)))</f>
        <v/>
      </c>
      <c r="H412" s="145" t="str">
        <f>IF(output_table[[#This Row],[Member ID]]="", "", SUMIFS(calculations_table[Payment amount], calculations_table[Member ID], output_table[[#This Row],[Member ID]]))</f>
        <v/>
      </c>
      <c r="I412" s="58" t="str">
        <f>IF(output_table[[#This Row],[Member ID]]="", "",
IF(Calc_type="Bulk", SUMIFS(data_final_bulk[Error count], data_final_bulk[Member ID], output_table[[#This Row],[Member ID]]), Error_count))</f>
        <v/>
      </c>
      <c r="J412" s="145" t="str">
        <f>IF(OR(output_table[[#This Row],[Member ID]]="", output_table[[#This Row],[Input error count]]&gt;0), "", SUMIFS(calculations_table[Total interest due], calculations_table[Member ID], output_table[[#This Row],[Member ID]]))</f>
        <v/>
      </c>
      <c r="K412" s="149" t="str">
        <f>IF(OR(output_table[[#This Row],[Member ID]]="", output_table[[#This Row],[Input error count]]&gt;0), "", INDEX(calculations_table[Interest start date - Judgments], MATCH(output_table[[#This Row],[Member ID]], calculations_table[Member ID], 0)))</f>
        <v/>
      </c>
    </row>
    <row r="413" spans="1:11" x14ac:dyDescent="0.2">
      <c r="A413"/>
      <c r="D413" s="58" t="str">
        <f t="shared" si="6"/>
        <v/>
      </c>
      <c r="E413" s="58" t="str">
        <f>IF(OR(output_table[[#This Row],[Member ID]]="", Calc_type&lt;&gt;"Bulk"), "",
IF(ISBLANK(INDEX(data_final_bulk[Global ID], MATCH(output_table[[#This Row],[Member ID]], data_final_bulk[Member ID], 0))), "", INDEX(data_final_bulk[Global ID], MATCH(output_table[[#This Row],[Member ID]], data_final_bulk[Member ID], 0))))</f>
        <v/>
      </c>
      <c r="F413" s="16" t="str">
        <f>IF(output_table[[#This Row],[Member ID]]="", "", INDEX(calculations_table[Effective date], MATCH(output_table[[#This Row],[Member ID]], calculations_table[Member ID], 0)))</f>
        <v/>
      </c>
      <c r="G413" s="58" t="str">
        <f>IF(output_table[[#This Row],[Member ID]]="", "", INDEX(calculations_table[Payment type], MATCH(output_table[[#This Row],[Member ID]], calculations_table[Member ID], 0)))</f>
        <v/>
      </c>
      <c r="H413" s="145" t="str">
        <f>IF(output_table[[#This Row],[Member ID]]="", "", SUMIFS(calculations_table[Payment amount], calculations_table[Member ID], output_table[[#This Row],[Member ID]]))</f>
        <v/>
      </c>
      <c r="I413" s="58" t="str">
        <f>IF(output_table[[#This Row],[Member ID]]="", "",
IF(Calc_type="Bulk", SUMIFS(data_final_bulk[Error count], data_final_bulk[Member ID], output_table[[#This Row],[Member ID]]), Error_count))</f>
        <v/>
      </c>
      <c r="J413" s="145" t="str">
        <f>IF(OR(output_table[[#This Row],[Member ID]]="", output_table[[#This Row],[Input error count]]&gt;0), "", SUMIFS(calculations_table[Total interest due], calculations_table[Member ID], output_table[[#This Row],[Member ID]]))</f>
        <v/>
      </c>
      <c r="K413" s="149" t="str">
        <f>IF(OR(output_table[[#This Row],[Member ID]]="", output_table[[#This Row],[Input error count]]&gt;0), "", INDEX(calculations_table[Interest start date - Judgments], MATCH(output_table[[#This Row],[Member ID]], calculations_table[Member ID], 0)))</f>
        <v/>
      </c>
    </row>
    <row r="414" spans="1:11" x14ac:dyDescent="0.2">
      <c r="A414"/>
      <c r="D414" s="58" t="str">
        <f t="shared" si="6"/>
        <v/>
      </c>
      <c r="E414" s="58" t="str">
        <f>IF(OR(output_table[[#This Row],[Member ID]]="", Calc_type&lt;&gt;"Bulk"), "",
IF(ISBLANK(INDEX(data_final_bulk[Global ID], MATCH(output_table[[#This Row],[Member ID]], data_final_bulk[Member ID], 0))), "", INDEX(data_final_bulk[Global ID], MATCH(output_table[[#This Row],[Member ID]], data_final_bulk[Member ID], 0))))</f>
        <v/>
      </c>
      <c r="F414" s="16" t="str">
        <f>IF(output_table[[#This Row],[Member ID]]="", "", INDEX(calculations_table[Effective date], MATCH(output_table[[#This Row],[Member ID]], calculations_table[Member ID], 0)))</f>
        <v/>
      </c>
      <c r="G414" s="58" t="str">
        <f>IF(output_table[[#This Row],[Member ID]]="", "", INDEX(calculations_table[Payment type], MATCH(output_table[[#This Row],[Member ID]], calculations_table[Member ID], 0)))</f>
        <v/>
      </c>
      <c r="H414" s="145" t="str">
        <f>IF(output_table[[#This Row],[Member ID]]="", "", SUMIFS(calculations_table[Payment amount], calculations_table[Member ID], output_table[[#This Row],[Member ID]]))</f>
        <v/>
      </c>
      <c r="I414" s="58" t="str">
        <f>IF(output_table[[#This Row],[Member ID]]="", "",
IF(Calc_type="Bulk", SUMIFS(data_final_bulk[Error count], data_final_bulk[Member ID], output_table[[#This Row],[Member ID]]), Error_count))</f>
        <v/>
      </c>
      <c r="J414" s="145" t="str">
        <f>IF(OR(output_table[[#This Row],[Member ID]]="", output_table[[#This Row],[Input error count]]&gt;0), "", SUMIFS(calculations_table[Total interest due], calculations_table[Member ID], output_table[[#This Row],[Member ID]]))</f>
        <v/>
      </c>
      <c r="K414" s="149" t="str">
        <f>IF(OR(output_table[[#This Row],[Member ID]]="", output_table[[#This Row],[Input error count]]&gt;0), "", INDEX(calculations_table[Interest start date - Judgments], MATCH(output_table[[#This Row],[Member ID]], calculations_table[Member ID], 0)))</f>
        <v/>
      </c>
    </row>
    <row r="415" spans="1:11" x14ac:dyDescent="0.2">
      <c r="A415"/>
      <c r="D415" s="58" t="str">
        <f t="shared" si="6"/>
        <v/>
      </c>
      <c r="E415" s="58" t="str">
        <f>IF(OR(output_table[[#This Row],[Member ID]]="", Calc_type&lt;&gt;"Bulk"), "",
IF(ISBLANK(INDEX(data_final_bulk[Global ID], MATCH(output_table[[#This Row],[Member ID]], data_final_bulk[Member ID], 0))), "", INDEX(data_final_bulk[Global ID], MATCH(output_table[[#This Row],[Member ID]], data_final_bulk[Member ID], 0))))</f>
        <v/>
      </c>
      <c r="F415" s="16" t="str">
        <f>IF(output_table[[#This Row],[Member ID]]="", "", INDEX(calculations_table[Effective date], MATCH(output_table[[#This Row],[Member ID]], calculations_table[Member ID], 0)))</f>
        <v/>
      </c>
      <c r="G415" s="58" t="str">
        <f>IF(output_table[[#This Row],[Member ID]]="", "", INDEX(calculations_table[Payment type], MATCH(output_table[[#This Row],[Member ID]], calculations_table[Member ID], 0)))</f>
        <v/>
      </c>
      <c r="H415" s="145" t="str">
        <f>IF(output_table[[#This Row],[Member ID]]="", "", SUMIFS(calculations_table[Payment amount], calculations_table[Member ID], output_table[[#This Row],[Member ID]]))</f>
        <v/>
      </c>
      <c r="I415" s="58" t="str">
        <f>IF(output_table[[#This Row],[Member ID]]="", "",
IF(Calc_type="Bulk", SUMIFS(data_final_bulk[Error count], data_final_bulk[Member ID], output_table[[#This Row],[Member ID]]), Error_count))</f>
        <v/>
      </c>
      <c r="J415" s="145" t="str">
        <f>IF(OR(output_table[[#This Row],[Member ID]]="", output_table[[#This Row],[Input error count]]&gt;0), "", SUMIFS(calculations_table[Total interest due], calculations_table[Member ID], output_table[[#This Row],[Member ID]]))</f>
        <v/>
      </c>
      <c r="K415" s="149" t="str">
        <f>IF(OR(output_table[[#This Row],[Member ID]]="", output_table[[#This Row],[Input error count]]&gt;0), "", INDEX(calculations_table[Interest start date - Judgments], MATCH(output_table[[#This Row],[Member ID]], calculations_table[Member ID], 0)))</f>
        <v/>
      </c>
    </row>
    <row r="416" spans="1:11" x14ac:dyDescent="0.2">
      <c r="A416"/>
      <c r="D416" s="58" t="str">
        <f t="shared" si="6"/>
        <v/>
      </c>
      <c r="E416" s="58" t="str">
        <f>IF(OR(output_table[[#This Row],[Member ID]]="", Calc_type&lt;&gt;"Bulk"), "",
IF(ISBLANK(INDEX(data_final_bulk[Global ID], MATCH(output_table[[#This Row],[Member ID]], data_final_bulk[Member ID], 0))), "", INDEX(data_final_bulk[Global ID], MATCH(output_table[[#This Row],[Member ID]], data_final_bulk[Member ID], 0))))</f>
        <v/>
      </c>
      <c r="F416" s="16" t="str">
        <f>IF(output_table[[#This Row],[Member ID]]="", "", INDEX(calculations_table[Effective date], MATCH(output_table[[#This Row],[Member ID]], calculations_table[Member ID], 0)))</f>
        <v/>
      </c>
      <c r="G416" s="58" t="str">
        <f>IF(output_table[[#This Row],[Member ID]]="", "", INDEX(calculations_table[Payment type], MATCH(output_table[[#This Row],[Member ID]], calculations_table[Member ID], 0)))</f>
        <v/>
      </c>
      <c r="H416" s="145" t="str">
        <f>IF(output_table[[#This Row],[Member ID]]="", "", SUMIFS(calculations_table[Payment amount], calculations_table[Member ID], output_table[[#This Row],[Member ID]]))</f>
        <v/>
      </c>
      <c r="I416" s="58" t="str">
        <f>IF(output_table[[#This Row],[Member ID]]="", "",
IF(Calc_type="Bulk", SUMIFS(data_final_bulk[Error count], data_final_bulk[Member ID], output_table[[#This Row],[Member ID]]), Error_count))</f>
        <v/>
      </c>
      <c r="J416" s="145" t="str">
        <f>IF(OR(output_table[[#This Row],[Member ID]]="", output_table[[#This Row],[Input error count]]&gt;0), "", SUMIFS(calculations_table[Total interest due], calculations_table[Member ID], output_table[[#This Row],[Member ID]]))</f>
        <v/>
      </c>
      <c r="K416" s="149" t="str">
        <f>IF(OR(output_table[[#This Row],[Member ID]]="", output_table[[#This Row],[Input error count]]&gt;0), "", INDEX(calculations_table[Interest start date - Judgments], MATCH(output_table[[#This Row],[Member ID]], calculations_table[Member ID], 0)))</f>
        <v/>
      </c>
    </row>
    <row r="417" spans="1:11" x14ac:dyDescent="0.2">
      <c r="A417"/>
      <c r="D417" s="58" t="str">
        <f t="shared" si="6"/>
        <v/>
      </c>
      <c r="E417" s="58" t="str">
        <f>IF(OR(output_table[[#This Row],[Member ID]]="", Calc_type&lt;&gt;"Bulk"), "",
IF(ISBLANK(INDEX(data_final_bulk[Global ID], MATCH(output_table[[#This Row],[Member ID]], data_final_bulk[Member ID], 0))), "", INDEX(data_final_bulk[Global ID], MATCH(output_table[[#This Row],[Member ID]], data_final_bulk[Member ID], 0))))</f>
        <v/>
      </c>
      <c r="F417" s="16" t="str">
        <f>IF(output_table[[#This Row],[Member ID]]="", "", INDEX(calculations_table[Effective date], MATCH(output_table[[#This Row],[Member ID]], calculations_table[Member ID], 0)))</f>
        <v/>
      </c>
      <c r="G417" s="58" t="str">
        <f>IF(output_table[[#This Row],[Member ID]]="", "", INDEX(calculations_table[Payment type], MATCH(output_table[[#This Row],[Member ID]], calculations_table[Member ID], 0)))</f>
        <v/>
      </c>
      <c r="H417" s="145" t="str">
        <f>IF(output_table[[#This Row],[Member ID]]="", "", SUMIFS(calculations_table[Payment amount], calculations_table[Member ID], output_table[[#This Row],[Member ID]]))</f>
        <v/>
      </c>
      <c r="I417" s="58" t="str">
        <f>IF(output_table[[#This Row],[Member ID]]="", "",
IF(Calc_type="Bulk", SUMIFS(data_final_bulk[Error count], data_final_bulk[Member ID], output_table[[#This Row],[Member ID]]), Error_count))</f>
        <v/>
      </c>
      <c r="J417" s="145" t="str">
        <f>IF(OR(output_table[[#This Row],[Member ID]]="", output_table[[#This Row],[Input error count]]&gt;0), "", SUMIFS(calculations_table[Total interest due], calculations_table[Member ID], output_table[[#This Row],[Member ID]]))</f>
        <v/>
      </c>
      <c r="K417" s="149" t="str">
        <f>IF(OR(output_table[[#This Row],[Member ID]]="", output_table[[#This Row],[Input error count]]&gt;0), "", INDEX(calculations_table[Interest start date - Judgments], MATCH(output_table[[#This Row],[Member ID]], calculations_table[Member ID], 0)))</f>
        <v/>
      </c>
    </row>
    <row r="418" spans="1:11" x14ac:dyDescent="0.2">
      <c r="A418"/>
      <c r="D418" s="58" t="str">
        <f t="shared" si="6"/>
        <v/>
      </c>
      <c r="E418" s="58" t="str">
        <f>IF(OR(output_table[[#This Row],[Member ID]]="", Calc_type&lt;&gt;"Bulk"), "",
IF(ISBLANK(INDEX(data_final_bulk[Global ID], MATCH(output_table[[#This Row],[Member ID]], data_final_bulk[Member ID], 0))), "", INDEX(data_final_bulk[Global ID], MATCH(output_table[[#This Row],[Member ID]], data_final_bulk[Member ID], 0))))</f>
        <v/>
      </c>
      <c r="F418" s="16" t="str">
        <f>IF(output_table[[#This Row],[Member ID]]="", "", INDEX(calculations_table[Effective date], MATCH(output_table[[#This Row],[Member ID]], calculations_table[Member ID], 0)))</f>
        <v/>
      </c>
      <c r="G418" s="58" t="str">
        <f>IF(output_table[[#This Row],[Member ID]]="", "", INDEX(calculations_table[Payment type], MATCH(output_table[[#This Row],[Member ID]], calculations_table[Member ID], 0)))</f>
        <v/>
      </c>
      <c r="H418" s="145" t="str">
        <f>IF(output_table[[#This Row],[Member ID]]="", "", SUMIFS(calculations_table[Payment amount], calculations_table[Member ID], output_table[[#This Row],[Member ID]]))</f>
        <v/>
      </c>
      <c r="I418" s="58" t="str">
        <f>IF(output_table[[#This Row],[Member ID]]="", "",
IF(Calc_type="Bulk", SUMIFS(data_final_bulk[Error count], data_final_bulk[Member ID], output_table[[#This Row],[Member ID]]), Error_count))</f>
        <v/>
      </c>
      <c r="J418" s="145" t="str">
        <f>IF(OR(output_table[[#This Row],[Member ID]]="", output_table[[#This Row],[Input error count]]&gt;0), "", SUMIFS(calculations_table[Total interest due], calculations_table[Member ID], output_table[[#This Row],[Member ID]]))</f>
        <v/>
      </c>
      <c r="K418" s="149" t="str">
        <f>IF(OR(output_table[[#This Row],[Member ID]]="", output_table[[#This Row],[Input error count]]&gt;0), "", INDEX(calculations_table[Interest start date - Judgments], MATCH(output_table[[#This Row],[Member ID]], calculations_table[Member ID], 0)))</f>
        <v/>
      </c>
    </row>
    <row r="419" spans="1:11" x14ac:dyDescent="0.2">
      <c r="A419"/>
      <c r="D419" s="58" t="str">
        <f t="shared" si="6"/>
        <v/>
      </c>
      <c r="E419" s="58" t="str">
        <f>IF(OR(output_table[[#This Row],[Member ID]]="", Calc_type&lt;&gt;"Bulk"), "",
IF(ISBLANK(INDEX(data_final_bulk[Global ID], MATCH(output_table[[#This Row],[Member ID]], data_final_bulk[Member ID], 0))), "", INDEX(data_final_bulk[Global ID], MATCH(output_table[[#This Row],[Member ID]], data_final_bulk[Member ID], 0))))</f>
        <v/>
      </c>
      <c r="F419" s="16" t="str">
        <f>IF(output_table[[#This Row],[Member ID]]="", "", INDEX(calculations_table[Effective date], MATCH(output_table[[#This Row],[Member ID]], calculations_table[Member ID], 0)))</f>
        <v/>
      </c>
      <c r="G419" s="58" t="str">
        <f>IF(output_table[[#This Row],[Member ID]]="", "", INDEX(calculations_table[Payment type], MATCH(output_table[[#This Row],[Member ID]], calculations_table[Member ID], 0)))</f>
        <v/>
      </c>
      <c r="H419" s="145" t="str">
        <f>IF(output_table[[#This Row],[Member ID]]="", "", SUMIFS(calculations_table[Payment amount], calculations_table[Member ID], output_table[[#This Row],[Member ID]]))</f>
        <v/>
      </c>
      <c r="I419" s="58" t="str">
        <f>IF(output_table[[#This Row],[Member ID]]="", "",
IF(Calc_type="Bulk", SUMIFS(data_final_bulk[Error count], data_final_bulk[Member ID], output_table[[#This Row],[Member ID]]), Error_count))</f>
        <v/>
      </c>
      <c r="J419" s="145" t="str">
        <f>IF(OR(output_table[[#This Row],[Member ID]]="", output_table[[#This Row],[Input error count]]&gt;0), "", SUMIFS(calculations_table[Total interest due], calculations_table[Member ID], output_table[[#This Row],[Member ID]]))</f>
        <v/>
      </c>
      <c r="K419" s="149" t="str">
        <f>IF(OR(output_table[[#This Row],[Member ID]]="", output_table[[#This Row],[Input error count]]&gt;0), "", INDEX(calculations_table[Interest start date - Judgments], MATCH(output_table[[#This Row],[Member ID]], calculations_table[Member ID], 0)))</f>
        <v/>
      </c>
    </row>
    <row r="420" spans="1:11" x14ac:dyDescent="0.2">
      <c r="A420"/>
      <c r="D420" s="58" t="str">
        <f t="shared" si="6"/>
        <v/>
      </c>
      <c r="E420" s="58" t="str">
        <f>IF(OR(output_table[[#This Row],[Member ID]]="", Calc_type&lt;&gt;"Bulk"), "",
IF(ISBLANK(INDEX(data_final_bulk[Global ID], MATCH(output_table[[#This Row],[Member ID]], data_final_bulk[Member ID], 0))), "", INDEX(data_final_bulk[Global ID], MATCH(output_table[[#This Row],[Member ID]], data_final_bulk[Member ID], 0))))</f>
        <v/>
      </c>
      <c r="F420" s="16" t="str">
        <f>IF(output_table[[#This Row],[Member ID]]="", "", INDEX(calculations_table[Effective date], MATCH(output_table[[#This Row],[Member ID]], calculations_table[Member ID], 0)))</f>
        <v/>
      </c>
      <c r="G420" s="58" t="str">
        <f>IF(output_table[[#This Row],[Member ID]]="", "", INDEX(calculations_table[Payment type], MATCH(output_table[[#This Row],[Member ID]], calculations_table[Member ID], 0)))</f>
        <v/>
      </c>
      <c r="H420" s="145" t="str">
        <f>IF(output_table[[#This Row],[Member ID]]="", "", SUMIFS(calculations_table[Payment amount], calculations_table[Member ID], output_table[[#This Row],[Member ID]]))</f>
        <v/>
      </c>
      <c r="I420" s="58" t="str">
        <f>IF(output_table[[#This Row],[Member ID]]="", "",
IF(Calc_type="Bulk", SUMIFS(data_final_bulk[Error count], data_final_bulk[Member ID], output_table[[#This Row],[Member ID]]), Error_count))</f>
        <v/>
      </c>
      <c r="J420" s="145" t="str">
        <f>IF(OR(output_table[[#This Row],[Member ID]]="", output_table[[#This Row],[Input error count]]&gt;0), "", SUMIFS(calculations_table[Total interest due], calculations_table[Member ID], output_table[[#This Row],[Member ID]]))</f>
        <v/>
      </c>
      <c r="K420" s="149" t="str">
        <f>IF(OR(output_table[[#This Row],[Member ID]]="", output_table[[#This Row],[Input error count]]&gt;0), "", INDEX(calculations_table[Interest start date - Judgments], MATCH(output_table[[#This Row],[Member ID]], calculations_table[Member ID], 0)))</f>
        <v/>
      </c>
    </row>
    <row r="421" spans="1:11" x14ac:dyDescent="0.2">
      <c r="A421"/>
      <c r="D421" s="58" t="str">
        <f t="shared" si="6"/>
        <v/>
      </c>
      <c r="E421" s="58" t="str">
        <f>IF(OR(output_table[[#This Row],[Member ID]]="", Calc_type&lt;&gt;"Bulk"), "",
IF(ISBLANK(INDEX(data_final_bulk[Global ID], MATCH(output_table[[#This Row],[Member ID]], data_final_bulk[Member ID], 0))), "", INDEX(data_final_bulk[Global ID], MATCH(output_table[[#This Row],[Member ID]], data_final_bulk[Member ID], 0))))</f>
        <v/>
      </c>
      <c r="F421" s="16" t="str">
        <f>IF(output_table[[#This Row],[Member ID]]="", "", INDEX(calculations_table[Effective date], MATCH(output_table[[#This Row],[Member ID]], calculations_table[Member ID], 0)))</f>
        <v/>
      </c>
      <c r="G421" s="58" t="str">
        <f>IF(output_table[[#This Row],[Member ID]]="", "", INDEX(calculations_table[Payment type], MATCH(output_table[[#This Row],[Member ID]], calculations_table[Member ID], 0)))</f>
        <v/>
      </c>
      <c r="H421" s="145" t="str">
        <f>IF(output_table[[#This Row],[Member ID]]="", "", SUMIFS(calculations_table[Payment amount], calculations_table[Member ID], output_table[[#This Row],[Member ID]]))</f>
        <v/>
      </c>
      <c r="I421" s="58" t="str">
        <f>IF(output_table[[#This Row],[Member ID]]="", "",
IF(Calc_type="Bulk", SUMIFS(data_final_bulk[Error count], data_final_bulk[Member ID], output_table[[#This Row],[Member ID]]), Error_count))</f>
        <v/>
      </c>
      <c r="J421" s="145" t="str">
        <f>IF(OR(output_table[[#This Row],[Member ID]]="", output_table[[#This Row],[Input error count]]&gt;0), "", SUMIFS(calculations_table[Total interest due], calculations_table[Member ID], output_table[[#This Row],[Member ID]]))</f>
        <v/>
      </c>
      <c r="K421" s="149" t="str">
        <f>IF(OR(output_table[[#This Row],[Member ID]]="", output_table[[#This Row],[Input error count]]&gt;0), "", INDEX(calculations_table[Interest start date - Judgments], MATCH(output_table[[#This Row],[Member ID]], calculations_table[Member ID], 0)))</f>
        <v/>
      </c>
    </row>
    <row r="422" spans="1:11" x14ac:dyDescent="0.2">
      <c r="A422"/>
      <c r="D422" s="58" t="str">
        <f t="shared" si="6"/>
        <v/>
      </c>
      <c r="E422" s="58" t="str">
        <f>IF(OR(output_table[[#This Row],[Member ID]]="", Calc_type&lt;&gt;"Bulk"), "",
IF(ISBLANK(INDEX(data_final_bulk[Global ID], MATCH(output_table[[#This Row],[Member ID]], data_final_bulk[Member ID], 0))), "", INDEX(data_final_bulk[Global ID], MATCH(output_table[[#This Row],[Member ID]], data_final_bulk[Member ID], 0))))</f>
        <v/>
      </c>
      <c r="F422" s="16" t="str">
        <f>IF(output_table[[#This Row],[Member ID]]="", "", INDEX(calculations_table[Effective date], MATCH(output_table[[#This Row],[Member ID]], calculations_table[Member ID], 0)))</f>
        <v/>
      </c>
      <c r="G422" s="58" t="str">
        <f>IF(output_table[[#This Row],[Member ID]]="", "", INDEX(calculations_table[Payment type], MATCH(output_table[[#This Row],[Member ID]], calculations_table[Member ID], 0)))</f>
        <v/>
      </c>
      <c r="H422" s="145" t="str">
        <f>IF(output_table[[#This Row],[Member ID]]="", "", SUMIFS(calculations_table[Payment amount], calculations_table[Member ID], output_table[[#This Row],[Member ID]]))</f>
        <v/>
      </c>
      <c r="I422" s="58" t="str">
        <f>IF(output_table[[#This Row],[Member ID]]="", "",
IF(Calc_type="Bulk", SUMIFS(data_final_bulk[Error count], data_final_bulk[Member ID], output_table[[#This Row],[Member ID]]), Error_count))</f>
        <v/>
      </c>
      <c r="J422" s="145" t="str">
        <f>IF(OR(output_table[[#This Row],[Member ID]]="", output_table[[#This Row],[Input error count]]&gt;0), "", SUMIFS(calculations_table[Total interest due], calculations_table[Member ID], output_table[[#This Row],[Member ID]]))</f>
        <v/>
      </c>
      <c r="K422" s="149" t="str">
        <f>IF(OR(output_table[[#This Row],[Member ID]]="", output_table[[#This Row],[Input error count]]&gt;0), "", INDEX(calculations_table[Interest start date - Judgments], MATCH(output_table[[#This Row],[Member ID]], calculations_table[Member ID], 0)))</f>
        <v/>
      </c>
    </row>
    <row r="423" spans="1:11" x14ac:dyDescent="0.2">
      <c r="A423"/>
      <c r="D423" s="58" t="str">
        <f t="shared" si="6"/>
        <v/>
      </c>
      <c r="E423" s="58" t="str">
        <f>IF(OR(output_table[[#This Row],[Member ID]]="", Calc_type&lt;&gt;"Bulk"), "",
IF(ISBLANK(INDEX(data_final_bulk[Global ID], MATCH(output_table[[#This Row],[Member ID]], data_final_bulk[Member ID], 0))), "", INDEX(data_final_bulk[Global ID], MATCH(output_table[[#This Row],[Member ID]], data_final_bulk[Member ID], 0))))</f>
        <v/>
      </c>
      <c r="F423" s="16" t="str">
        <f>IF(output_table[[#This Row],[Member ID]]="", "", INDEX(calculations_table[Effective date], MATCH(output_table[[#This Row],[Member ID]], calculations_table[Member ID], 0)))</f>
        <v/>
      </c>
      <c r="G423" s="58" t="str">
        <f>IF(output_table[[#This Row],[Member ID]]="", "", INDEX(calculations_table[Payment type], MATCH(output_table[[#This Row],[Member ID]], calculations_table[Member ID], 0)))</f>
        <v/>
      </c>
      <c r="H423" s="145" t="str">
        <f>IF(output_table[[#This Row],[Member ID]]="", "", SUMIFS(calculations_table[Payment amount], calculations_table[Member ID], output_table[[#This Row],[Member ID]]))</f>
        <v/>
      </c>
      <c r="I423" s="58" t="str">
        <f>IF(output_table[[#This Row],[Member ID]]="", "",
IF(Calc_type="Bulk", SUMIFS(data_final_bulk[Error count], data_final_bulk[Member ID], output_table[[#This Row],[Member ID]]), Error_count))</f>
        <v/>
      </c>
      <c r="J423" s="145" t="str">
        <f>IF(OR(output_table[[#This Row],[Member ID]]="", output_table[[#This Row],[Input error count]]&gt;0), "", SUMIFS(calculations_table[Total interest due], calculations_table[Member ID], output_table[[#This Row],[Member ID]]))</f>
        <v/>
      </c>
      <c r="K423" s="149" t="str">
        <f>IF(OR(output_table[[#This Row],[Member ID]]="", output_table[[#This Row],[Input error count]]&gt;0), "", INDEX(calculations_table[Interest start date - Judgments], MATCH(output_table[[#This Row],[Member ID]], calculations_table[Member ID], 0)))</f>
        <v/>
      </c>
    </row>
    <row r="424" spans="1:11" x14ac:dyDescent="0.2">
      <c r="A424"/>
      <c r="D424" s="58" t="str">
        <f t="shared" si="6"/>
        <v/>
      </c>
      <c r="E424" s="58" t="str">
        <f>IF(OR(output_table[[#This Row],[Member ID]]="", Calc_type&lt;&gt;"Bulk"), "",
IF(ISBLANK(INDEX(data_final_bulk[Global ID], MATCH(output_table[[#This Row],[Member ID]], data_final_bulk[Member ID], 0))), "", INDEX(data_final_bulk[Global ID], MATCH(output_table[[#This Row],[Member ID]], data_final_bulk[Member ID], 0))))</f>
        <v/>
      </c>
      <c r="F424" s="16" t="str">
        <f>IF(output_table[[#This Row],[Member ID]]="", "", INDEX(calculations_table[Effective date], MATCH(output_table[[#This Row],[Member ID]], calculations_table[Member ID], 0)))</f>
        <v/>
      </c>
      <c r="G424" s="58" t="str">
        <f>IF(output_table[[#This Row],[Member ID]]="", "", INDEX(calculations_table[Payment type], MATCH(output_table[[#This Row],[Member ID]], calculations_table[Member ID], 0)))</f>
        <v/>
      </c>
      <c r="H424" s="145" t="str">
        <f>IF(output_table[[#This Row],[Member ID]]="", "", SUMIFS(calculations_table[Payment amount], calculations_table[Member ID], output_table[[#This Row],[Member ID]]))</f>
        <v/>
      </c>
      <c r="I424" s="58" t="str">
        <f>IF(output_table[[#This Row],[Member ID]]="", "",
IF(Calc_type="Bulk", SUMIFS(data_final_bulk[Error count], data_final_bulk[Member ID], output_table[[#This Row],[Member ID]]), Error_count))</f>
        <v/>
      </c>
      <c r="J424" s="145" t="str">
        <f>IF(OR(output_table[[#This Row],[Member ID]]="", output_table[[#This Row],[Input error count]]&gt;0), "", SUMIFS(calculations_table[Total interest due], calculations_table[Member ID], output_table[[#This Row],[Member ID]]))</f>
        <v/>
      </c>
      <c r="K424" s="149" t="str">
        <f>IF(OR(output_table[[#This Row],[Member ID]]="", output_table[[#This Row],[Input error count]]&gt;0), "", INDEX(calculations_table[Interest start date - Judgments], MATCH(output_table[[#This Row],[Member ID]], calculations_table[Member ID], 0)))</f>
        <v/>
      </c>
    </row>
    <row r="425" spans="1:11" x14ac:dyDescent="0.2">
      <c r="A425"/>
      <c r="D425" s="58" t="str">
        <f t="shared" si="6"/>
        <v/>
      </c>
      <c r="E425" s="58" t="str">
        <f>IF(OR(output_table[[#This Row],[Member ID]]="", Calc_type&lt;&gt;"Bulk"), "",
IF(ISBLANK(INDEX(data_final_bulk[Global ID], MATCH(output_table[[#This Row],[Member ID]], data_final_bulk[Member ID], 0))), "", INDEX(data_final_bulk[Global ID], MATCH(output_table[[#This Row],[Member ID]], data_final_bulk[Member ID], 0))))</f>
        <v/>
      </c>
      <c r="F425" s="16" t="str">
        <f>IF(output_table[[#This Row],[Member ID]]="", "", INDEX(calculations_table[Effective date], MATCH(output_table[[#This Row],[Member ID]], calculations_table[Member ID], 0)))</f>
        <v/>
      </c>
      <c r="G425" s="58" t="str">
        <f>IF(output_table[[#This Row],[Member ID]]="", "", INDEX(calculations_table[Payment type], MATCH(output_table[[#This Row],[Member ID]], calculations_table[Member ID], 0)))</f>
        <v/>
      </c>
      <c r="H425" s="145" t="str">
        <f>IF(output_table[[#This Row],[Member ID]]="", "", SUMIFS(calculations_table[Payment amount], calculations_table[Member ID], output_table[[#This Row],[Member ID]]))</f>
        <v/>
      </c>
      <c r="I425" s="58" t="str">
        <f>IF(output_table[[#This Row],[Member ID]]="", "",
IF(Calc_type="Bulk", SUMIFS(data_final_bulk[Error count], data_final_bulk[Member ID], output_table[[#This Row],[Member ID]]), Error_count))</f>
        <v/>
      </c>
      <c r="J425" s="145" t="str">
        <f>IF(OR(output_table[[#This Row],[Member ID]]="", output_table[[#This Row],[Input error count]]&gt;0), "", SUMIFS(calculations_table[Total interest due], calculations_table[Member ID], output_table[[#This Row],[Member ID]]))</f>
        <v/>
      </c>
      <c r="K425" s="149" t="str">
        <f>IF(OR(output_table[[#This Row],[Member ID]]="", output_table[[#This Row],[Input error count]]&gt;0), "", INDEX(calculations_table[Interest start date - Judgments], MATCH(output_table[[#This Row],[Member ID]], calculations_table[Member ID], 0)))</f>
        <v/>
      </c>
    </row>
    <row r="426" spans="1:11" x14ac:dyDescent="0.2">
      <c r="A426"/>
      <c r="D426" s="58" t="str">
        <f t="shared" si="6"/>
        <v/>
      </c>
      <c r="E426" s="58" t="str">
        <f>IF(OR(output_table[[#This Row],[Member ID]]="", Calc_type&lt;&gt;"Bulk"), "",
IF(ISBLANK(INDEX(data_final_bulk[Global ID], MATCH(output_table[[#This Row],[Member ID]], data_final_bulk[Member ID], 0))), "", INDEX(data_final_bulk[Global ID], MATCH(output_table[[#This Row],[Member ID]], data_final_bulk[Member ID], 0))))</f>
        <v/>
      </c>
      <c r="F426" s="16" t="str">
        <f>IF(output_table[[#This Row],[Member ID]]="", "", INDEX(calculations_table[Effective date], MATCH(output_table[[#This Row],[Member ID]], calculations_table[Member ID], 0)))</f>
        <v/>
      </c>
      <c r="G426" s="58" t="str">
        <f>IF(output_table[[#This Row],[Member ID]]="", "", INDEX(calculations_table[Payment type], MATCH(output_table[[#This Row],[Member ID]], calculations_table[Member ID], 0)))</f>
        <v/>
      </c>
      <c r="H426" s="145" t="str">
        <f>IF(output_table[[#This Row],[Member ID]]="", "", SUMIFS(calculations_table[Payment amount], calculations_table[Member ID], output_table[[#This Row],[Member ID]]))</f>
        <v/>
      </c>
      <c r="I426" s="58" t="str">
        <f>IF(output_table[[#This Row],[Member ID]]="", "",
IF(Calc_type="Bulk", SUMIFS(data_final_bulk[Error count], data_final_bulk[Member ID], output_table[[#This Row],[Member ID]]), Error_count))</f>
        <v/>
      </c>
      <c r="J426" s="145" t="str">
        <f>IF(OR(output_table[[#This Row],[Member ID]]="", output_table[[#This Row],[Input error count]]&gt;0), "", SUMIFS(calculations_table[Total interest due], calculations_table[Member ID], output_table[[#This Row],[Member ID]]))</f>
        <v/>
      </c>
      <c r="K426" s="149" t="str">
        <f>IF(OR(output_table[[#This Row],[Member ID]]="", output_table[[#This Row],[Input error count]]&gt;0), "", INDEX(calculations_table[Interest start date - Judgments], MATCH(output_table[[#This Row],[Member ID]], calculations_table[Member ID], 0)))</f>
        <v/>
      </c>
    </row>
    <row r="427" spans="1:11" x14ac:dyDescent="0.2">
      <c r="A427"/>
      <c r="D427" s="58" t="str">
        <f t="shared" si="6"/>
        <v/>
      </c>
      <c r="E427" s="58" t="str">
        <f>IF(OR(output_table[[#This Row],[Member ID]]="", Calc_type&lt;&gt;"Bulk"), "",
IF(ISBLANK(INDEX(data_final_bulk[Global ID], MATCH(output_table[[#This Row],[Member ID]], data_final_bulk[Member ID], 0))), "", INDEX(data_final_bulk[Global ID], MATCH(output_table[[#This Row],[Member ID]], data_final_bulk[Member ID], 0))))</f>
        <v/>
      </c>
      <c r="F427" s="16" t="str">
        <f>IF(output_table[[#This Row],[Member ID]]="", "", INDEX(calculations_table[Effective date], MATCH(output_table[[#This Row],[Member ID]], calculations_table[Member ID], 0)))</f>
        <v/>
      </c>
      <c r="G427" s="58" t="str">
        <f>IF(output_table[[#This Row],[Member ID]]="", "", INDEX(calculations_table[Payment type], MATCH(output_table[[#This Row],[Member ID]], calculations_table[Member ID], 0)))</f>
        <v/>
      </c>
      <c r="H427" s="145" t="str">
        <f>IF(output_table[[#This Row],[Member ID]]="", "", SUMIFS(calculations_table[Payment amount], calculations_table[Member ID], output_table[[#This Row],[Member ID]]))</f>
        <v/>
      </c>
      <c r="I427" s="58" t="str">
        <f>IF(output_table[[#This Row],[Member ID]]="", "",
IF(Calc_type="Bulk", SUMIFS(data_final_bulk[Error count], data_final_bulk[Member ID], output_table[[#This Row],[Member ID]]), Error_count))</f>
        <v/>
      </c>
      <c r="J427" s="145" t="str">
        <f>IF(OR(output_table[[#This Row],[Member ID]]="", output_table[[#This Row],[Input error count]]&gt;0), "", SUMIFS(calculations_table[Total interest due], calculations_table[Member ID], output_table[[#This Row],[Member ID]]))</f>
        <v/>
      </c>
      <c r="K427" s="149" t="str">
        <f>IF(OR(output_table[[#This Row],[Member ID]]="", output_table[[#This Row],[Input error count]]&gt;0), "", INDEX(calculations_table[Interest start date - Judgments], MATCH(output_table[[#This Row],[Member ID]], calculations_table[Member ID], 0)))</f>
        <v/>
      </c>
    </row>
    <row r="428" spans="1:11" x14ac:dyDescent="0.2">
      <c r="A428"/>
      <c r="D428" s="58" t="str">
        <f t="shared" si="6"/>
        <v/>
      </c>
      <c r="E428" s="58" t="str">
        <f>IF(OR(output_table[[#This Row],[Member ID]]="", Calc_type&lt;&gt;"Bulk"), "",
IF(ISBLANK(INDEX(data_final_bulk[Global ID], MATCH(output_table[[#This Row],[Member ID]], data_final_bulk[Member ID], 0))), "", INDEX(data_final_bulk[Global ID], MATCH(output_table[[#This Row],[Member ID]], data_final_bulk[Member ID], 0))))</f>
        <v/>
      </c>
      <c r="F428" s="16" t="str">
        <f>IF(output_table[[#This Row],[Member ID]]="", "", INDEX(calculations_table[Effective date], MATCH(output_table[[#This Row],[Member ID]], calculations_table[Member ID], 0)))</f>
        <v/>
      </c>
      <c r="G428" s="58" t="str">
        <f>IF(output_table[[#This Row],[Member ID]]="", "", INDEX(calculations_table[Payment type], MATCH(output_table[[#This Row],[Member ID]], calculations_table[Member ID], 0)))</f>
        <v/>
      </c>
      <c r="H428" s="145" t="str">
        <f>IF(output_table[[#This Row],[Member ID]]="", "", SUMIFS(calculations_table[Payment amount], calculations_table[Member ID], output_table[[#This Row],[Member ID]]))</f>
        <v/>
      </c>
      <c r="I428" s="58" t="str">
        <f>IF(output_table[[#This Row],[Member ID]]="", "",
IF(Calc_type="Bulk", SUMIFS(data_final_bulk[Error count], data_final_bulk[Member ID], output_table[[#This Row],[Member ID]]), Error_count))</f>
        <v/>
      </c>
      <c r="J428" s="145" t="str">
        <f>IF(OR(output_table[[#This Row],[Member ID]]="", output_table[[#This Row],[Input error count]]&gt;0), "", SUMIFS(calculations_table[Total interest due], calculations_table[Member ID], output_table[[#This Row],[Member ID]]))</f>
        <v/>
      </c>
      <c r="K428" s="149" t="str">
        <f>IF(OR(output_table[[#This Row],[Member ID]]="", output_table[[#This Row],[Input error count]]&gt;0), "", INDEX(calculations_table[Interest start date - Judgments], MATCH(output_table[[#This Row],[Member ID]], calculations_table[Member ID], 0)))</f>
        <v/>
      </c>
    </row>
    <row r="429" spans="1:11" x14ac:dyDescent="0.2">
      <c r="A429"/>
      <c r="D429" s="58" t="str">
        <f t="shared" si="6"/>
        <v/>
      </c>
      <c r="E429" s="58" t="str">
        <f>IF(OR(output_table[[#This Row],[Member ID]]="", Calc_type&lt;&gt;"Bulk"), "",
IF(ISBLANK(INDEX(data_final_bulk[Global ID], MATCH(output_table[[#This Row],[Member ID]], data_final_bulk[Member ID], 0))), "", INDEX(data_final_bulk[Global ID], MATCH(output_table[[#This Row],[Member ID]], data_final_bulk[Member ID], 0))))</f>
        <v/>
      </c>
      <c r="F429" s="16" t="str">
        <f>IF(output_table[[#This Row],[Member ID]]="", "", INDEX(calculations_table[Effective date], MATCH(output_table[[#This Row],[Member ID]], calculations_table[Member ID], 0)))</f>
        <v/>
      </c>
      <c r="G429" s="58" t="str">
        <f>IF(output_table[[#This Row],[Member ID]]="", "", INDEX(calculations_table[Payment type], MATCH(output_table[[#This Row],[Member ID]], calculations_table[Member ID], 0)))</f>
        <v/>
      </c>
      <c r="H429" s="145" t="str">
        <f>IF(output_table[[#This Row],[Member ID]]="", "", SUMIFS(calculations_table[Payment amount], calculations_table[Member ID], output_table[[#This Row],[Member ID]]))</f>
        <v/>
      </c>
      <c r="I429" s="58" t="str">
        <f>IF(output_table[[#This Row],[Member ID]]="", "",
IF(Calc_type="Bulk", SUMIFS(data_final_bulk[Error count], data_final_bulk[Member ID], output_table[[#This Row],[Member ID]]), Error_count))</f>
        <v/>
      </c>
      <c r="J429" s="145" t="str">
        <f>IF(OR(output_table[[#This Row],[Member ID]]="", output_table[[#This Row],[Input error count]]&gt;0), "", SUMIFS(calculations_table[Total interest due], calculations_table[Member ID], output_table[[#This Row],[Member ID]]))</f>
        <v/>
      </c>
      <c r="K429" s="149" t="str">
        <f>IF(OR(output_table[[#This Row],[Member ID]]="", output_table[[#This Row],[Input error count]]&gt;0), "", INDEX(calculations_table[Interest start date - Judgments], MATCH(output_table[[#This Row],[Member ID]], calculations_table[Member ID], 0)))</f>
        <v/>
      </c>
    </row>
    <row r="430" spans="1:11" x14ac:dyDescent="0.2">
      <c r="A430"/>
      <c r="D430" s="58" t="str">
        <f t="shared" si="6"/>
        <v/>
      </c>
      <c r="E430" s="58" t="str">
        <f>IF(OR(output_table[[#This Row],[Member ID]]="", Calc_type&lt;&gt;"Bulk"), "",
IF(ISBLANK(INDEX(data_final_bulk[Global ID], MATCH(output_table[[#This Row],[Member ID]], data_final_bulk[Member ID], 0))), "", INDEX(data_final_bulk[Global ID], MATCH(output_table[[#This Row],[Member ID]], data_final_bulk[Member ID], 0))))</f>
        <v/>
      </c>
      <c r="F430" s="16" t="str">
        <f>IF(output_table[[#This Row],[Member ID]]="", "", INDEX(calculations_table[Effective date], MATCH(output_table[[#This Row],[Member ID]], calculations_table[Member ID], 0)))</f>
        <v/>
      </c>
      <c r="G430" s="58" t="str">
        <f>IF(output_table[[#This Row],[Member ID]]="", "", INDEX(calculations_table[Payment type], MATCH(output_table[[#This Row],[Member ID]], calculations_table[Member ID], 0)))</f>
        <v/>
      </c>
      <c r="H430" s="145" t="str">
        <f>IF(output_table[[#This Row],[Member ID]]="", "", SUMIFS(calculations_table[Payment amount], calculations_table[Member ID], output_table[[#This Row],[Member ID]]))</f>
        <v/>
      </c>
      <c r="I430" s="58" t="str">
        <f>IF(output_table[[#This Row],[Member ID]]="", "",
IF(Calc_type="Bulk", SUMIFS(data_final_bulk[Error count], data_final_bulk[Member ID], output_table[[#This Row],[Member ID]]), Error_count))</f>
        <v/>
      </c>
      <c r="J430" s="145" t="str">
        <f>IF(OR(output_table[[#This Row],[Member ID]]="", output_table[[#This Row],[Input error count]]&gt;0), "", SUMIFS(calculations_table[Total interest due], calculations_table[Member ID], output_table[[#This Row],[Member ID]]))</f>
        <v/>
      </c>
      <c r="K430" s="149" t="str">
        <f>IF(OR(output_table[[#This Row],[Member ID]]="", output_table[[#This Row],[Input error count]]&gt;0), "", INDEX(calculations_table[Interest start date - Judgments], MATCH(output_table[[#This Row],[Member ID]], calculations_table[Member ID], 0)))</f>
        <v/>
      </c>
    </row>
    <row r="431" spans="1:11" x14ac:dyDescent="0.2">
      <c r="A431"/>
      <c r="D431" s="58" t="str">
        <f t="shared" si="6"/>
        <v/>
      </c>
      <c r="E431" s="58" t="str">
        <f>IF(OR(output_table[[#This Row],[Member ID]]="", Calc_type&lt;&gt;"Bulk"), "",
IF(ISBLANK(INDEX(data_final_bulk[Global ID], MATCH(output_table[[#This Row],[Member ID]], data_final_bulk[Member ID], 0))), "", INDEX(data_final_bulk[Global ID], MATCH(output_table[[#This Row],[Member ID]], data_final_bulk[Member ID], 0))))</f>
        <v/>
      </c>
      <c r="F431" s="16" t="str">
        <f>IF(output_table[[#This Row],[Member ID]]="", "", INDEX(calculations_table[Effective date], MATCH(output_table[[#This Row],[Member ID]], calculations_table[Member ID], 0)))</f>
        <v/>
      </c>
      <c r="G431" s="58" t="str">
        <f>IF(output_table[[#This Row],[Member ID]]="", "", INDEX(calculations_table[Payment type], MATCH(output_table[[#This Row],[Member ID]], calculations_table[Member ID], 0)))</f>
        <v/>
      </c>
      <c r="H431" s="145" t="str">
        <f>IF(output_table[[#This Row],[Member ID]]="", "", SUMIFS(calculations_table[Payment amount], calculations_table[Member ID], output_table[[#This Row],[Member ID]]))</f>
        <v/>
      </c>
      <c r="I431" s="58" t="str">
        <f>IF(output_table[[#This Row],[Member ID]]="", "",
IF(Calc_type="Bulk", SUMIFS(data_final_bulk[Error count], data_final_bulk[Member ID], output_table[[#This Row],[Member ID]]), Error_count))</f>
        <v/>
      </c>
      <c r="J431" s="145" t="str">
        <f>IF(OR(output_table[[#This Row],[Member ID]]="", output_table[[#This Row],[Input error count]]&gt;0), "", SUMIFS(calculations_table[Total interest due], calculations_table[Member ID], output_table[[#This Row],[Member ID]]))</f>
        <v/>
      </c>
      <c r="K431" s="149" t="str">
        <f>IF(OR(output_table[[#This Row],[Member ID]]="", output_table[[#This Row],[Input error count]]&gt;0), "", INDEX(calculations_table[Interest start date - Judgments], MATCH(output_table[[#This Row],[Member ID]], calculations_table[Member ID], 0)))</f>
        <v/>
      </c>
    </row>
    <row r="432" spans="1:11" x14ac:dyDescent="0.2">
      <c r="A432"/>
      <c r="D432" s="58" t="str">
        <f t="shared" si="6"/>
        <v/>
      </c>
      <c r="E432" s="58" t="str">
        <f>IF(OR(output_table[[#This Row],[Member ID]]="", Calc_type&lt;&gt;"Bulk"), "",
IF(ISBLANK(INDEX(data_final_bulk[Global ID], MATCH(output_table[[#This Row],[Member ID]], data_final_bulk[Member ID], 0))), "", INDEX(data_final_bulk[Global ID], MATCH(output_table[[#This Row],[Member ID]], data_final_bulk[Member ID], 0))))</f>
        <v/>
      </c>
      <c r="F432" s="16" t="str">
        <f>IF(output_table[[#This Row],[Member ID]]="", "", INDEX(calculations_table[Effective date], MATCH(output_table[[#This Row],[Member ID]], calculations_table[Member ID], 0)))</f>
        <v/>
      </c>
      <c r="G432" s="58" t="str">
        <f>IF(output_table[[#This Row],[Member ID]]="", "", INDEX(calculations_table[Payment type], MATCH(output_table[[#This Row],[Member ID]], calculations_table[Member ID], 0)))</f>
        <v/>
      </c>
      <c r="H432" s="145" t="str">
        <f>IF(output_table[[#This Row],[Member ID]]="", "", SUMIFS(calculations_table[Payment amount], calculations_table[Member ID], output_table[[#This Row],[Member ID]]))</f>
        <v/>
      </c>
      <c r="I432" s="58" t="str">
        <f>IF(output_table[[#This Row],[Member ID]]="", "",
IF(Calc_type="Bulk", SUMIFS(data_final_bulk[Error count], data_final_bulk[Member ID], output_table[[#This Row],[Member ID]]), Error_count))</f>
        <v/>
      </c>
      <c r="J432" s="145" t="str">
        <f>IF(OR(output_table[[#This Row],[Member ID]]="", output_table[[#This Row],[Input error count]]&gt;0), "", SUMIFS(calculations_table[Total interest due], calculations_table[Member ID], output_table[[#This Row],[Member ID]]))</f>
        <v/>
      </c>
      <c r="K432" s="149" t="str">
        <f>IF(OR(output_table[[#This Row],[Member ID]]="", output_table[[#This Row],[Input error count]]&gt;0), "", INDEX(calculations_table[Interest start date - Judgments], MATCH(output_table[[#This Row],[Member ID]], calculations_table[Member ID], 0)))</f>
        <v/>
      </c>
    </row>
    <row r="433" spans="1:11" x14ac:dyDescent="0.2">
      <c r="A433"/>
      <c r="D433" s="58" t="str">
        <f t="shared" si="6"/>
        <v/>
      </c>
      <c r="E433" s="58" t="str">
        <f>IF(OR(output_table[[#This Row],[Member ID]]="", Calc_type&lt;&gt;"Bulk"), "",
IF(ISBLANK(INDEX(data_final_bulk[Global ID], MATCH(output_table[[#This Row],[Member ID]], data_final_bulk[Member ID], 0))), "", INDEX(data_final_bulk[Global ID], MATCH(output_table[[#This Row],[Member ID]], data_final_bulk[Member ID], 0))))</f>
        <v/>
      </c>
      <c r="F433" s="16" t="str">
        <f>IF(output_table[[#This Row],[Member ID]]="", "", INDEX(calculations_table[Effective date], MATCH(output_table[[#This Row],[Member ID]], calculations_table[Member ID], 0)))</f>
        <v/>
      </c>
      <c r="G433" s="58" t="str">
        <f>IF(output_table[[#This Row],[Member ID]]="", "", INDEX(calculations_table[Payment type], MATCH(output_table[[#This Row],[Member ID]], calculations_table[Member ID], 0)))</f>
        <v/>
      </c>
      <c r="H433" s="145" t="str">
        <f>IF(output_table[[#This Row],[Member ID]]="", "", SUMIFS(calculations_table[Payment amount], calculations_table[Member ID], output_table[[#This Row],[Member ID]]))</f>
        <v/>
      </c>
      <c r="I433" s="58" t="str">
        <f>IF(output_table[[#This Row],[Member ID]]="", "",
IF(Calc_type="Bulk", SUMIFS(data_final_bulk[Error count], data_final_bulk[Member ID], output_table[[#This Row],[Member ID]]), Error_count))</f>
        <v/>
      </c>
      <c r="J433" s="145" t="str">
        <f>IF(OR(output_table[[#This Row],[Member ID]]="", output_table[[#This Row],[Input error count]]&gt;0), "", SUMIFS(calculations_table[Total interest due], calculations_table[Member ID], output_table[[#This Row],[Member ID]]))</f>
        <v/>
      </c>
      <c r="K433" s="149" t="str">
        <f>IF(OR(output_table[[#This Row],[Member ID]]="", output_table[[#This Row],[Input error count]]&gt;0), "", INDEX(calculations_table[Interest start date - Judgments], MATCH(output_table[[#This Row],[Member ID]], calculations_table[Member ID], 0)))</f>
        <v/>
      </c>
    </row>
    <row r="434" spans="1:11" x14ac:dyDescent="0.2">
      <c r="A434"/>
      <c r="D434" s="58" t="str">
        <f t="shared" si="6"/>
        <v/>
      </c>
      <c r="E434" s="58" t="str">
        <f>IF(OR(output_table[[#This Row],[Member ID]]="", Calc_type&lt;&gt;"Bulk"), "",
IF(ISBLANK(INDEX(data_final_bulk[Global ID], MATCH(output_table[[#This Row],[Member ID]], data_final_bulk[Member ID], 0))), "", INDEX(data_final_bulk[Global ID], MATCH(output_table[[#This Row],[Member ID]], data_final_bulk[Member ID], 0))))</f>
        <v/>
      </c>
      <c r="F434" s="16" t="str">
        <f>IF(output_table[[#This Row],[Member ID]]="", "", INDEX(calculations_table[Effective date], MATCH(output_table[[#This Row],[Member ID]], calculations_table[Member ID], 0)))</f>
        <v/>
      </c>
      <c r="G434" s="58" t="str">
        <f>IF(output_table[[#This Row],[Member ID]]="", "", INDEX(calculations_table[Payment type], MATCH(output_table[[#This Row],[Member ID]], calculations_table[Member ID], 0)))</f>
        <v/>
      </c>
      <c r="H434" s="145" t="str">
        <f>IF(output_table[[#This Row],[Member ID]]="", "", SUMIFS(calculations_table[Payment amount], calculations_table[Member ID], output_table[[#This Row],[Member ID]]))</f>
        <v/>
      </c>
      <c r="I434" s="58" t="str">
        <f>IF(output_table[[#This Row],[Member ID]]="", "",
IF(Calc_type="Bulk", SUMIFS(data_final_bulk[Error count], data_final_bulk[Member ID], output_table[[#This Row],[Member ID]]), Error_count))</f>
        <v/>
      </c>
      <c r="J434" s="145" t="str">
        <f>IF(OR(output_table[[#This Row],[Member ID]]="", output_table[[#This Row],[Input error count]]&gt;0), "", SUMIFS(calculations_table[Total interest due], calculations_table[Member ID], output_table[[#This Row],[Member ID]]))</f>
        <v/>
      </c>
      <c r="K434" s="149" t="str">
        <f>IF(OR(output_table[[#This Row],[Member ID]]="", output_table[[#This Row],[Input error count]]&gt;0), "", INDEX(calculations_table[Interest start date - Judgments], MATCH(output_table[[#This Row],[Member ID]], calculations_table[Member ID], 0)))</f>
        <v/>
      </c>
    </row>
    <row r="435" spans="1:11" x14ac:dyDescent="0.2">
      <c r="A435"/>
      <c r="D435" s="58" t="str">
        <f t="shared" si="6"/>
        <v/>
      </c>
      <c r="E435" s="58" t="str">
        <f>IF(OR(output_table[[#This Row],[Member ID]]="", Calc_type&lt;&gt;"Bulk"), "",
IF(ISBLANK(INDEX(data_final_bulk[Global ID], MATCH(output_table[[#This Row],[Member ID]], data_final_bulk[Member ID], 0))), "", INDEX(data_final_bulk[Global ID], MATCH(output_table[[#This Row],[Member ID]], data_final_bulk[Member ID], 0))))</f>
        <v/>
      </c>
      <c r="F435" s="16" t="str">
        <f>IF(output_table[[#This Row],[Member ID]]="", "", INDEX(calculations_table[Effective date], MATCH(output_table[[#This Row],[Member ID]], calculations_table[Member ID], 0)))</f>
        <v/>
      </c>
      <c r="G435" s="58" t="str">
        <f>IF(output_table[[#This Row],[Member ID]]="", "", INDEX(calculations_table[Payment type], MATCH(output_table[[#This Row],[Member ID]], calculations_table[Member ID], 0)))</f>
        <v/>
      </c>
      <c r="H435" s="145" t="str">
        <f>IF(output_table[[#This Row],[Member ID]]="", "", SUMIFS(calculations_table[Payment amount], calculations_table[Member ID], output_table[[#This Row],[Member ID]]))</f>
        <v/>
      </c>
      <c r="I435" s="58" t="str">
        <f>IF(output_table[[#This Row],[Member ID]]="", "",
IF(Calc_type="Bulk", SUMIFS(data_final_bulk[Error count], data_final_bulk[Member ID], output_table[[#This Row],[Member ID]]), Error_count))</f>
        <v/>
      </c>
      <c r="J435" s="145" t="str">
        <f>IF(OR(output_table[[#This Row],[Member ID]]="", output_table[[#This Row],[Input error count]]&gt;0), "", SUMIFS(calculations_table[Total interest due], calculations_table[Member ID], output_table[[#This Row],[Member ID]]))</f>
        <v/>
      </c>
      <c r="K435" s="149" t="str">
        <f>IF(OR(output_table[[#This Row],[Member ID]]="", output_table[[#This Row],[Input error count]]&gt;0), "", INDEX(calculations_table[Interest start date - Judgments], MATCH(output_table[[#This Row],[Member ID]], calculations_table[Member ID], 0)))</f>
        <v/>
      </c>
    </row>
    <row r="436" spans="1:11" x14ac:dyDescent="0.2">
      <c r="A436"/>
      <c r="D436" s="58" t="str">
        <f t="shared" si="6"/>
        <v/>
      </c>
      <c r="E436" s="58" t="str">
        <f>IF(OR(output_table[[#This Row],[Member ID]]="", Calc_type&lt;&gt;"Bulk"), "",
IF(ISBLANK(INDEX(data_final_bulk[Global ID], MATCH(output_table[[#This Row],[Member ID]], data_final_bulk[Member ID], 0))), "", INDEX(data_final_bulk[Global ID], MATCH(output_table[[#This Row],[Member ID]], data_final_bulk[Member ID], 0))))</f>
        <v/>
      </c>
      <c r="F436" s="16" t="str">
        <f>IF(output_table[[#This Row],[Member ID]]="", "", INDEX(calculations_table[Effective date], MATCH(output_table[[#This Row],[Member ID]], calculations_table[Member ID], 0)))</f>
        <v/>
      </c>
      <c r="G436" s="58" t="str">
        <f>IF(output_table[[#This Row],[Member ID]]="", "", INDEX(calculations_table[Payment type], MATCH(output_table[[#This Row],[Member ID]], calculations_table[Member ID], 0)))</f>
        <v/>
      </c>
      <c r="H436" s="145" t="str">
        <f>IF(output_table[[#This Row],[Member ID]]="", "", SUMIFS(calculations_table[Payment amount], calculations_table[Member ID], output_table[[#This Row],[Member ID]]))</f>
        <v/>
      </c>
      <c r="I436" s="58" t="str">
        <f>IF(output_table[[#This Row],[Member ID]]="", "",
IF(Calc_type="Bulk", SUMIFS(data_final_bulk[Error count], data_final_bulk[Member ID], output_table[[#This Row],[Member ID]]), Error_count))</f>
        <v/>
      </c>
      <c r="J436" s="145" t="str">
        <f>IF(OR(output_table[[#This Row],[Member ID]]="", output_table[[#This Row],[Input error count]]&gt;0), "", SUMIFS(calculations_table[Total interest due], calculations_table[Member ID], output_table[[#This Row],[Member ID]]))</f>
        <v/>
      </c>
      <c r="K436" s="149" t="str">
        <f>IF(OR(output_table[[#This Row],[Member ID]]="", output_table[[#This Row],[Input error count]]&gt;0), "", INDEX(calculations_table[Interest start date - Judgments], MATCH(output_table[[#This Row],[Member ID]], calculations_table[Member ID], 0)))</f>
        <v/>
      </c>
    </row>
    <row r="437" spans="1:11" x14ac:dyDescent="0.2">
      <c r="A437"/>
      <c r="D437" s="58" t="str">
        <f t="shared" si="6"/>
        <v/>
      </c>
      <c r="E437" s="58" t="str">
        <f>IF(OR(output_table[[#This Row],[Member ID]]="", Calc_type&lt;&gt;"Bulk"), "",
IF(ISBLANK(INDEX(data_final_bulk[Global ID], MATCH(output_table[[#This Row],[Member ID]], data_final_bulk[Member ID], 0))), "", INDEX(data_final_bulk[Global ID], MATCH(output_table[[#This Row],[Member ID]], data_final_bulk[Member ID], 0))))</f>
        <v/>
      </c>
      <c r="F437" s="16" t="str">
        <f>IF(output_table[[#This Row],[Member ID]]="", "", INDEX(calculations_table[Effective date], MATCH(output_table[[#This Row],[Member ID]], calculations_table[Member ID], 0)))</f>
        <v/>
      </c>
      <c r="G437" s="58" t="str">
        <f>IF(output_table[[#This Row],[Member ID]]="", "", INDEX(calculations_table[Payment type], MATCH(output_table[[#This Row],[Member ID]], calculations_table[Member ID], 0)))</f>
        <v/>
      </c>
      <c r="H437" s="145" t="str">
        <f>IF(output_table[[#This Row],[Member ID]]="", "", SUMIFS(calculations_table[Payment amount], calculations_table[Member ID], output_table[[#This Row],[Member ID]]))</f>
        <v/>
      </c>
      <c r="I437" s="58" t="str">
        <f>IF(output_table[[#This Row],[Member ID]]="", "",
IF(Calc_type="Bulk", SUMIFS(data_final_bulk[Error count], data_final_bulk[Member ID], output_table[[#This Row],[Member ID]]), Error_count))</f>
        <v/>
      </c>
      <c r="J437" s="145" t="str">
        <f>IF(OR(output_table[[#This Row],[Member ID]]="", output_table[[#This Row],[Input error count]]&gt;0), "", SUMIFS(calculations_table[Total interest due], calculations_table[Member ID], output_table[[#This Row],[Member ID]]))</f>
        <v/>
      </c>
      <c r="K437" s="149" t="str">
        <f>IF(OR(output_table[[#This Row],[Member ID]]="", output_table[[#This Row],[Input error count]]&gt;0), "", INDEX(calculations_table[Interest start date - Judgments], MATCH(output_table[[#This Row],[Member ID]], calculations_table[Member ID], 0)))</f>
        <v/>
      </c>
    </row>
    <row r="438" spans="1:11" x14ac:dyDescent="0.2">
      <c r="A438"/>
      <c r="D438" s="58" t="str">
        <f t="shared" si="6"/>
        <v/>
      </c>
      <c r="E438" s="58" t="str">
        <f>IF(OR(output_table[[#This Row],[Member ID]]="", Calc_type&lt;&gt;"Bulk"), "",
IF(ISBLANK(INDEX(data_final_bulk[Global ID], MATCH(output_table[[#This Row],[Member ID]], data_final_bulk[Member ID], 0))), "", INDEX(data_final_bulk[Global ID], MATCH(output_table[[#This Row],[Member ID]], data_final_bulk[Member ID], 0))))</f>
        <v/>
      </c>
      <c r="F438" s="16" t="str">
        <f>IF(output_table[[#This Row],[Member ID]]="", "", INDEX(calculations_table[Effective date], MATCH(output_table[[#This Row],[Member ID]], calculations_table[Member ID], 0)))</f>
        <v/>
      </c>
      <c r="G438" s="58" t="str">
        <f>IF(output_table[[#This Row],[Member ID]]="", "", INDEX(calculations_table[Payment type], MATCH(output_table[[#This Row],[Member ID]], calculations_table[Member ID], 0)))</f>
        <v/>
      </c>
      <c r="H438" s="145" t="str">
        <f>IF(output_table[[#This Row],[Member ID]]="", "", SUMIFS(calculations_table[Payment amount], calculations_table[Member ID], output_table[[#This Row],[Member ID]]))</f>
        <v/>
      </c>
      <c r="I438" s="58" t="str">
        <f>IF(output_table[[#This Row],[Member ID]]="", "",
IF(Calc_type="Bulk", SUMIFS(data_final_bulk[Error count], data_final_bulk[Member ID], output_table[[#This Row],[Member ID]]), Error_count))</f>
        <v/>
      </c>
      <c r="J438" s="145" t="str">
        <f>IF(OR(output_table[[#This Row],[Member ID]]="", output_table[[#This Row],[Input error count]]&gt;0), "", SUMIFS(calculations_table[Total interest due], calculations_table[Member ID], output_table[[#This Row],[Member ID]]))</f>
        <v/>
      </c>
      <c r="K438" s="149" t="str">
        <f>IF(OR(output_table[[#This Row],[Member ID]]="", output_table[[#This Row],[Input error count]]&gt;0), "", INDEX(calculations_table[Interest start date - Judgments], MATCH(output_table[[#This Row],[Member ID]], calculations_table[Member ID], 0)))</f>
        <v/>
      </c>
    </row>
    <row r="439" spans="1:11" x14ac:dyDescent="0.2">
      <c r="A439"/>
      <c r="D439" s="58" t="str">
        <f t="shared" si="6"/>
        <v/>
      </c>
      <c r="E439" s="58" t="str">
        <f>IF(OR(output_table[[#This Row],[Member ID]]="", Calc_type&lt;&gt;"Bulk"), "",
IF(ISBLANK(INDEX(data_final_bulk[Global ID], MATCH(output_table[[#This Row],[Member ID]], data_final_bulk[Member ID], 0))), "", INDEX(data_final_bulk[Global ID], MATCH(output_table[[#This Row],[Member ID]], data_final_bulk[Member ID], 0))))</f>
        <v/>
      </c>
      <c r="F439" s="16" t="str">
        <f>IF(output_table[[#This Row],[Member ID]]="", "", INDEX(calculations_table[Effective date], MATCH(output_table[[#This Row],[Member ID]], calculations_table[Member ID], 0)))</f>
        <v/>
      </c>
      <c r="G439" s="58" t="str">
        <f>IF(output_table[[#This Row],[Member ID]]="", "", INDEX(calculations_table[Payment type], MATCH(output_table[[#This Row],[Member ID]], calculations_table[Member ID], 0)))</f>
        <v/>
      </c>
      <c r="H439" s="145" t="str">
        <f>IF(output_table[[#This Row],[Member ID]]="", "", SUMIFS(calculations_table[Payment amount], calculations_table[Member ID], output_table[[#This Row],[Member ID]]))</f>
        <v/>
      </c>
      <c r="I439" s="58" t="str">
        <f>IF(output_table[[#This Row],[Member ID]]="", "",
IF(Calc_type="Bulk", SUMIFS(data_final_bulk[Error count], data_final_bulk[Member ID], output_table[[#This Row],[Member ID]]), Error_count))</f>
        <v/>
      </c>
      <c r="J439" s="145" t="str">
        <f>IF(OR(output_table[[#This Row],[Member ID]]="", output_table[[#This Row],[Input error count]]&gt;0), "", SUMIFS(calculations_table[Total interest due], calculations_table[Member ID], output_table[[#This Row],[Member ID]]))</f>
        <v/>
      </c>
      <c r="K439" s="149" t="str">
        <f>IF(OR(output_table[[#This Row],[Member ID]]="", output_table[[#This Row],[Input error count]]&gt;0), "", INDEX(calculations_table[Interest start date - Judgments], MATCH(output_table[[#This Row],[Member ID]], calculations_table[Member ID], 0)))</f>
        <v/>
      </c>
    </row>
    <row r="440" spans="1:11" x14ac:dyDescent="0.2">
      <c r="A440"/>
      <c r="D440" s="58" t="str">
        <f t="shared" si="6"/>
        <v/>
      </c>
      <c r="E440" s="58" t="str">
        <f>IF(OR(output_table[[#This Row],[Member ID]]="", Calc_type&lt;&gt;"Bulk"), "",
IF(ISBLANK(INDEX(data_final_bulk[Global ID], MATCH(output_table[[#This Row],[Member ID]], data_final_bulk[Member ID], 0))), "", INDEX(data_final_bulk[Global ID], MATCH(output_table[[#This Row],[Member ID]], data_final_bulk[Member ID], 0))))</f>
        <v/>
      </c>
      <c r="F440" s="16" t="str">
        <f>IF(output_table[[#This Row],[Member ID]]="", "", INDEX(calculations_table[Effective date], MATCH(output_table[[#This Row],[Member ID]], calculations_table[Member ID], 0)))</f>
        <v/>
      </c>
      <c r="G440" s="58" t="str">
        <f>IF(output_table[[#This Row],[Member ID]]="", "", INDEX(calculations_table[Payment type], MATCH(output_table[[#This Row],[Member ID]], calculations_table[Member ID], 0)))</f>
        <v/>
      </c>
      <c r="H440" s="145" t="str">
        <f>IF(output_table[[#This Row],[Member ID]]="", "", SUMIFS(calculations_table[Payment amount], calculations_table[Member ID], output_table[[#This Row],[Member ID]]))</f>
        <v/>
      </c>
      <c r="I440" s="58" t="str">
        <f>IF(output_table[[#This Row],[Member ID]]="", "",
IF(Calc_type="Bulk", SUMIFS(data_final_bulk[Error count], data_final_bulk[Member ID], output_table[[#This Row],[Member ID]]), Error_count))</f>
        <v/>
      </c>
      <c r="J440" s="145" t="str">
        <f>IF(OR(output_table[[#This Row],[Member ID]]="", output_table[[#This Row],[Input error count]]&gt;0), "", SUMIFS(calculations_table[Total interest due], calculations_table[Member ID], output_table[[#This Row],[Member ID]]))</f>
        <v/>
      </c>
      <c r="K440" s="149" t="str">
        <f>IF(OR(output_table[[#This Row],[Member ID]]="", output_table[[#This Row],[Input error count]]&gt;0), "", INDEX(calculations_table[Interest start date - Judgments], MATCH(output_table[[#This Row],[Member ID]], calculations_table[Member ID], 0)))</f>
        <v/>
      </c>
    </row>
    <row r="441" spans="1:11" x14ac:dyDescent="0.2">
      <c r="A441"/>
      <c r="D441" s="58" t="str">
        <f t="shared" si="6"/>
        <v/>
      </c>
      <c r="E441" s="58" t="str">
        <f>IF(OR(output_table[[#This Row],[Member ID]]="", Calc_type&lt;&gt;"Bulk"), "",
IF(ISBLANK(INDEX(data_final_bulk[Global ID], MATCH(output_table[[#This Row],[Member ID]], data_final_bulk[Member ID], 0))), "", INDEX(data_final_bulk[Global ID], MATCH(output_table[[#This Row],[Member ID]], data_final_bulk[Member ID], 0))))</f>
        <v/>
      </c>
      <c r="F441" s="16" t="str">
        <f>IF(output_table[[#This Row],[Member ID]]="", "", INDEX(calculations_table[Effective date], MATCH(output_table[[#This Row],[Member ID]], calculations_table[Member ID], 0)))</f>
        <v/>
      </c>
      <c r="G441" s="58" t="str">
        <f>IF(output_table[[#This Row],[Member ID]]="", "", INDEX(calculations_table[Payment type], MATCH(output_table[[#This Row],[Member ID]], calculations_table[Member ID], 0)))</f>
        <v/>
      </c>
      <c r="H441" s="145" t="str">
        <f>IF(output_table[[#This Row],[Member ID]]="", "", SUMIFS(calculations_table[Payment amount], calculations_table[Member ID], output_table[[#This Row],[Member ID]]))</f>
        <v/>
      </c>
      <c r="I441" s="58" t="str">
        <f>IF(output_table[[#This Row],[Member ID]]="", "",
IF(Calc_type="Bulk", SUMIFS(data_final_bulk[Error count], data_final_bulk[Member ID], output_table[[#This Row],[Member ID]]), Error_count))</f>
        <v/>
      </c>
      <c r="J441" s="145" t="str">
        <f>IF(OR(output_table[[#This Row],[Member ID]]="", output_table[[#This Row],[Input error count]]&gt;0), "", SUMIFS(calculations_table[Total interest due], calculations_table[Member ID], output_table[[#This Row],[Member ID]]))</f>
        <v/>
      </c>
      <c r="K441" s="149" t="str">
        <f>IF(OR(output_table[[#This Row],[Member ID]]="", output_table[[#This Row],[Input error count]]&gt;0), "", INDEX(calculations_table[Interest start date - Judgments], MATCH(output_table[[#This Row],[Member ID]], calculations_table[Member ID], 0)))</f>
        <v/>
      </c>
    </row>
    <row r="442" spans="1:11" x14ac:dyDescent="0.2">
      <c r="A442"/>
      <c r="D442" s="58" t="str">
        <f t="shared" si="6"/>
        <v/>
      </c>
      <c r="E442" s="58" t="str">
        <f>IF(OR(output_table[[#This Row],[Member ID]]="", Calc_type&lt;&gt;"Bulk"), "",
IF(ISBLANK(INDEX(data_final_bulk[Global ID], MATCH(output_table[[#This Row],[Member ID]], data_final_bulk[Member ID], 0))), "", INDEX(data_final_bulk[Global ID], MATCH(output_table[[#This Row],[Member ID]], data_final_bulk[Member ID], 0))))</f>
        <v/>
      </c>
      <c r="F442" s="16" t="str">
        <f>IF(output_table[[#This Row],[Member ID]]="", "", INDEX(calculations_table[Effective date], MATCH(output_table[[#This Row],[Member ID]], calculations_table[Member ID], 0)))</f>
        <v/>
      </c>
      <c r="G442" s="58" t="str">
        <f>IF(output_table[[#This Row],[Member ID]]="", "", INDEX(calculations_table[Payment type], MATCH(output_table[[#This Row],[Member ID]], calculations_table[Member ID], 0)))</f>
        <v/>
      </c>
      <c r="H442" s="145" t="str">
        <f>IF(output_table[[#This Row],[Member ID]]="", "", SUMIFS(calculations_table[Payment amount], calculations_table[Member ID], output_table[[#This Row],[Member ID]]))</f>
        <v/>
      </c>
      <c r="I442" s="58" t="str">
        <f>IF(output_table[[#This Row],[Member ID]]="", "",
IF(Calc_type="Bulk", SUMIFS(data_final_bulk[Error count], data_final_bulk[Member ID], output_table[[#This Row],[Member ID]]), Error_count))</f>
        <v/>
      </c>
      <c r="J442" s="145" t="str">
        <f>IF(OR(output_table[[#This Row],[Member ID]]="", output_table[[#This Row],[Input error count]]&gt;0), "", SUMIFS(calculations_table[Total interest due], calculations_table[Member ID], output_table[[#This Row],[Member ID]]))</f>
        <v/>
      </c>
      <c r="K442" s="149" t="str">
        <f>IF(OR(output_table[[#This Row],[Member ID]]="", output_table[[#This Row],[Input error count]]&gt;0), "", INDEX(calculations_table[Interest start date - Judgments], MATCH(output_table[[#This Row],[Member ID]], calculations_table[Member ID], 0)))</f>
        <v/>
      </c>
    </row>
    <row r="443" spans="1:11" x14ac:dyDescent="0.2">
      <c r="A443"/>
      <c r="D443" s="58" t="str">
        <f t="shared" si="6"/>
        <v/>
      </c>
      <c r="E443" s="58" t="str">
        <f>IF(OR(output_table[[#This Row],[Member ID]]="", Calc_type&lt;&gt;"Bulk"), "",
IF(ISBLANK(INDEX(data_final_bulk[Global ID], MATCH(output_table[[#This Row],[Member ID]], data_final_bulk[Member ID], 0))), "", INDEX(data_final_bulk[Global ID], MATCH(output_table[[#This Row],[Member ID]], data_final_bulk[Member ID], 0))))</f>
        <v/>
      </c>
      <c r="F443" s="16" t="str">
        <f>IF(output_table[[#This Row],[Member ID]]="", "", INDEX(calculations_table[Effective date], MATCH(output_table[[#This Row],[Member ID]], calculations_table[Member ID], 0)))</f>
        <v/>
      </c>
      <c r="G443" s="58" t="str">
        <f>IF(output_table[[#This Row],[Member ID]]="", "", INDEX(calculations_table[Payment type], MATCH(output_table[[#This Row],[Member ID]], calculations_table[Member ID], 0)))</f>
        <v/>
      </c>
      <c r="H443" s="145" t="str">
        <f>IF(output_table[[#This Row],[Member ID]]="", "", SUMIFS(calculations_table[Payment amount], calculations_table[Member ID], output_table[[#This Row],[Member ID]]))</f>
        <v/>
      </c>
      <c r="I443" s="58" t="str">
        <f>IF(output_table[[#This Row],[Member ID]]="", "",
IF(Calc_type="Bulk", SUMIFS(data_final_bulk[Error count], data_final_bulk[Member ID], output_table[[#This Row],[Member ID]]), Error_count))</f>
        <v/>
      </c>
      <c r="J443" s="145" t="str">
        <f>IF(OR(output_table[[#This Row],[Member ID]]="", output_table[[#This Row],[Input error count]]&gt;0), "", SUMIFS(calculations_table[Total interest due], calculations_table[Member ID], output_table[[#This Row],[Member ID]]))</f>
        <v/>
      </c>
      <c r="K443" s="149" t="str">
        <f>IF(OR(output_table[[#This Row],[Member ID]]="", output_table[[#This Row],[Input error count]]&gt;0), "", INDEX(calculations_table[Interest start date - Judgments], MATCH(output_table[[#This Row],[Member ID]], calculations_table[Member ID], 0)))</f>
        <v/>
      </c>
    </row>
    <row r="444" spans="1:11" x14ac:dyDescent="0.2">
      <c r="A444"/>
      <c r="D444" s="58" t="str">
        <f t="shared" si="6"/>
        <v/>
      </c>
      <c r="E444" s="58" t="str">
        <f>IF(OR(output_table[[#This Row],[Member ID]]="", Calc_type&lt;&gt;"Bulk"), "",
IF(ISBLANK(INDEX(data_final_bulk[Global ID], MATCH(output_table[[#This Row],[Member ID]], data_final_bulk[Member ID], 0))), "", INDEX(data_final_bulk[Global ID], MATCH(output_table[[#This Row],[Member ID]], data_final_bulk[Member ID], 0))))</f>
        <v/>
      </c>
      <c r="F444" s="16" t="str">
        <f>IF(output_table[[#This Row],[Member ID]]="", "", INDEX(calculations_table[Effective date], MATCH(output_table[[#This Row],[Member ID]], calculations_table[Member ID], 0)))</f>
        <v/>
      </c>
      <c r="G444" s="58" t="str">
        <f>IF(output_table[[#This Row],[Member ID]]="", "", INDEX(calculations_table[Payment type], MATCH(output_table[[#This Row],[Member ID]], calculations_table[Member ID], 0)))</f>
        <v/>
      </c>
      <c r="H444" s="145" t="str">
        <f>IF(output_table[[#This Row],[Member ID]]="", "", SUMIFS(calculations_table[Payment amount], calculations_table[Member ID], output_table[[#This Row],[Member ID]]))</f>
        <v/>
      </c>
      <c r="I444" s="58" t="str">
        <f>IF(output_table[[#This Row],[Member ID]]="", "",
IF(Calc_type="Bulk", SUMIFS(data_final_bulk[Error count], data_final_bulk[Member ID], output_table[[#This Row],[Member ID]]), Error_count))</f>
        <v/>
      </c>
      <c r="J444" s="145" t="str">
        <f>IF(OR(output_table[[#This Row],[Member ID]]="", output_table[[#This Row],[Input error count]]&gt;0), "", SUMIFS(calculations_table[Total interest due], calculations_table[Member ID], output_table[[#This Row],[Member ID]]))</f>
        <v/>
      </c>
      <c r="K444" s="149" t="str">
        <f>IF(OR(output_table[[#This Row],[Member ID]]="", output_table[[#This Row],[Input error count]]&gt;0), "", INDEX(calculations_table[Interest start date - Judgments], MATCH(output_table[[#This Row],[Member ID]], calculations_table[Member ID], 0)))</f>
        <v/>
      </c>
    </row>
    <row r="445" spans="1:11" x14ac:dyDescent="0.2">
      <c r="A445"/>
      <c r="D445" s="58" t="str">
        <f t="shared" si="6"/>
        <v/>
      </c>
      <c r="E445" s="58" t="str">
        <f>IF(OR(output_table[[#This Row],[Member ID]]="", Calc_type&lt;&gt;"Bulk"), "",
IF(ISBLANK(INDEX(data_final_bulk[Global ID], MATCH(output_table[[#This Row],[Member ID]], data_final_bulk[Member ID], 0))), "", INDEX(data_final_bulk[Global ID], MATCH(output_table[[#This Row],[Member ID]], data_final_bulk[Member ID], 0))))</f>
        <v/>
      </c>
      <c r="F445" s="16" t="str">
        <f>IF(output_table[[#This Row],[Member ID]]="", "", INDEX(calculations_table[Effective date], MATCH(output_table[[#This Row],[Member ID]], calculations_table[Member ID], 0)))</f>
        <v/>
      </c>
      <c r="G445" s="58" t="str">
        <f>IF(output_table[[#This Row],[Member ID]]="", "", INDEX(calculations_table[Payment type], MATCH(output_table[[#This Row],[Member ID]], calculations_table[Member ID], 0)))</f>
        <v/>
      </c>
      <c r="H445" s="145" t="str">
        <f>IF(output_table[[#This Row],[Member ID]]="", "", SUMIFS(calculations_table[Payment amount], calculations_table[Member ID], output_table[[#This Row],[Member ID]]))</f>
        <v/>
      </c>
      <c r="I445" s="58" t="str">
        <f>IF(output_table[[#This Row],[Member ID]]="", "",
IF(Calc_type="Bulk", SUMIFS(data_final_bulk[Error count], data_final_bulk[Member ID], output_table[[#This Row],[Member ID]]), Error_count))</f>
        <v/>
      </c>
      <c r="J445" s="145" t="str">
        <f>IF(OR(output_table[[#This Row],[Member ID]]="", output_table[[#This Row],[Input error count]]&gt;0), "", SUMIFS(calculations_table[Total interest due], calculations_table[Member ID], output_table[[#This Row],[Member ID]]))</f>
        <v/>
      </c>
      <c r="K445" s="149" t="str">
        <f>IF(OR(output_table[[#This Row],[Member ID]]="", output_table[[#This Row],[Input error count]]&gt;0), "", INDEX(calculations_table[Interest start date - Judgments], MATCH(output_table[[#This Row],[Member ID]], calculations_table[Member ID], 0)))</f>
        <v/>
      </c>
    </row>
    <row r="446" spans="1:11" x14ac:dyDescent="0.2">
      <c r="A446"/>
      <c r="D446" s="58" t="str">
        <f t="shared" si="6"/>
        <v/>
      </c>
      <c r="E446" s="58" t="str">
        <f>IF(OR(output_table[[#This Row],[Member ID]]="", Calc_type&lt;&gt;"Bulk"), "",
IF(ISBLANK(INDEX(data_final_bulk[Global ID], MATCH(output_table[[#This Row],[Member ID]], data_final_bulk[Member ID], 0))), "", INDEX(data_final_bulk[Global ID], MATCH(output_table[[#This Row],[Member ID]], data_final_bulk[Member ID], 0))))</f>
        <v/>
      </c>
      <c r="F446" s="16" t="str">
        <f>IF(output_table[[#This Row],[Member ID]]="", "", INDEX(calculations_table[Effective date], MATCH(output_table[[#This Row],[Member ID]], calculations_table[Member ID], 0)))</f>
        <v/>
      </c>
      <c r="G446" s="58" t="str">
        <f>IF(output_table[[#This Row],[Member ID]]="", "", INDEX(calculations_table[Payment type], MATCH(output_table[[#This Row],[Member ID]], calculations_table[Member ID], 0)))</f>
        <v/>
      </c>
      <c r="H446" s="145" t="str">
        <f>IF(output_table[[#This Row],[Member ID]]="", "", SUMIFS(calculations_table[Payment amount], calculations_table[Member ID], output_table[[#This Row],[Member ID]]))</f>
        <v/>
      </c>
      <c r="I446" s="58" t="str">
        <f>IF(output_table[[#This Row],[Member ID]]="", "",
IF(Calc_type="Bulk", SUMIFS(data_final_bulk[Error count], data_final_bulk[Member ID], output_table[[#This Row],[Member ID]]), Error_count))</f>
        <v/>
      </c>
      <c r="J446" s="145" t="str">
        <f>IF(OR(output_table[[#This Row],[Member ID]]="", output_table[[#This Row],[Input error count]]&gt;0), "", SUMIFS(calculations_table[Total interest due], calculations_table[Member ID], output_table[[#This Row],[Member ID]]))</f>
        <v/>
      </c>
      <c r="K446" s="149" t="str">
        <f>IF(OR(output_table[[#This Row],[Member ID]]="", output_table[[#This Row],[Input error count]]&gt;0), "", INDEX(calculations_table[Interest start date - Judgments], MATCH(output_table[[#This Row],[Member ID]], calculations_table[Member ID], 0)))</f>
        <v/>
      </c>
    </row>
    <row r="447" spans="1:11" x14ac:dyDescent="0.2">
      <c r="A447"/>
      <c r="D447" s="58" t="str">
        <f t="shared" si="6"/>
        <v/>
      </c>
      <c r="E447" s="58" t="str">
        <f>IF(OR(output_table[[#This Row],[Member ID]]="", Calc_type&lt;&gt;"Bulk"), "",
IF(ISBLANK(INDEX(data_final_bulk[Global ID], MATCH(output_table[[#This Row],[Member ID]], data_final_bulk[Member ID], 0))), "", INDEX(data_final_bulk[Global ID], MATCH(output_table[[#This Row],[Member ID]], data_final_bulk[Member ID], 0))))</f>
        <v/>
      </c>
      <c r="F447" s="16" t="str">
        <f>IF(output_table[[#This Row],[Member ID]]="", "", INDEX(calculations_table[Effective date], MATCH(output_table[[#This Row],[Member ID]], calculations_table[Member ID], 0)))</f>
        <v/>
      </c>
      <c r="G447" s="58" t="str">
        <f>IF(output_table[[#This Row],[Member ID]]="", "", INDEX(calculations_table[Payment type], MATCH(output_table[[#This Row],[Member ID]], calculations_table[Member ID], 0)))</f>
        <v/>
      </c>
      <c r="H447" s="145" t="str">
        <f>IF(output_table[[#This Row],[Member ID]]="", "", SUMIFS(calculations_table[Payment amount], calculations_table[Member ID], output_table[[#This Row],[Member ID]]))</f>
        <v/>
      </c>
      <c r="I447" s="58" t="str">
        <f>IF(output_table[[#This Row],[Member ID]]="", "",
IF(Calc_type="Bulk", SUMIFS(data_final_bulk[Error count], data_final_bulk[Member ID], output_table[[#This Row],[Member ID]]), Error_count))</f>
        <v/>
      </c>
      <c r="J447" s="145" t="str">
        <f>IF(OR(output_table[[#This Row],[Member ID]]="", output_table[[#This Row],[Input error count]]&gt;0), "", SUMIFS(calculations_table[Total interest due], calculations_table[Member ID], output_table[[#This Row],[Member ID]]))</f>
        <v/>
      </c>
      <c r="K447" s="149" t="str">
        <f>IF(OR(output_table[[#This Row],[Member ID]]="", output_table[[#This Row],[Input error count]]&gt;0), "", INDEX(calculations_table[Interest start date - Judgments], MATCH(output_table[[#This Row],[Member ID]], calculations_table[Member ID], 0)))</f>
        <v/>
      </c>
    </row>
    <row r="448" spans="1:11" x14ac:dyDescent="0.2">
      <c r="A448"/>
      <c r="D448" s="58" t="str">
        <f t="shared" si="6"/>
        <v/>
      </c>
      <c r="E448" s="58" t="str">
        <f>IF(OR(output_table[[#This Row],[Member ID]]="", Calc_type&lt;&gt;"Bulk"), "",
IF(ISBLANK(INDEX(data_final_bulk[Global ID], MATCH(output_table[[#This Row],[Member ID]], data_final_bulk[Member ID], 0))), "", INDEX(data_final_bulk[Global ID], MATCH(output_table[[#This Row],[Member ID]], data_final_bulk[Member ID], 0))))</f>
        <v/>
      </c>
      <c r="F448" s="16" t="str">
        <f>IF(output_table[[#This Row],[Member ID]]="", "", INDEX(calculations_table[Effective date], MATCH(output_table[[#This Row],[Member ID]], calculations_table[Member ID], 0)))</f>
        <v/>
      </c>
      <c r="G448" s="58" t="str">
        <f>IF(output_table[[#This Row],[Member ID]]="", "", INDEX(calculations_table[Payment type], MATCH(output_table[[#This Row],[Member ID]], calculations_table[Member ID], 0)))</f>
        <v/>
      </c>
      <c r="H448" s="145" t="str">
        <f>IF(output_table[[#This Row],[Member ID]]="", "", SUMIFS(calculations_table[Payment amount], calculations_table[Member ID], output_table[[#This Row],[Member ID]]))</f>
        <v/>
      </c>
      <c r="I448" s="58" t="str">
        <f>IF(output_table[[#This Row],[Member ID]]="", "",
IF(Calc_type="Bulk", SUMIFS(data_final_bulk[Error count], data_final_bulk[Member ID], output_table[[#This Row],[Member ID]]), Error_count))</f>
        <v/>
      </c>
      <c r="J448" s="145" t="str">
        <f>IF(OR(output_table[[#This Row],[Member ID]]="", output_table[[#This Row],[Input error count]]&gt;0), "", SUMIFS(calculations_table[Total interest due], calculations_table[Member ID], output_table[[#This Row],[Member ID]]))</f>
        <v/>
      </c>
      <c r="K448" s="149" t="str">
        <f>IF(OR(output_table[[#This Row],[Member ID]]="", output_table[[#This Row],[Input error count]]&gt;0), "", INDEX(calculations_table[Interest start date - Judgments], MATCH(output_table[[#This Row],[Member ID]], calculations_table[Member ID], 0)))</f>
        <v/>
      </c>
    </row>
    <row r="449" spans="1:11" x14ac:dyDescent="0.2">
      <c r="A449"/>
      <c r="D449" s="58" t="str">
        <f t="shared" si="6"/>
        <v/>
      </c>
      <c r="E449" s="58" t="str">
        <f>IF(OR(output_table[[#This Row],[Member ID]]="", Calc_type&lt;&gt;"Bulk"), "",
IF(ISBLANK(INDEX(data_final_bulk[Global ID], MATCH(output_table[[#This Row],[Member ID]], data_final_bulk[Member ID], 0))), "", INDEX(data_final_bulk[Global ID], MATCH(output_table[[#This Row],[Member ID]], data_final_bulk[Member ID], 0))))</f>
        <v/>
      </c>
      <c r="F449" s="16" t="str">
        <f>IF(output_table[[#This Row],[Member ID]]="", "", INDEX(calculations_table[Effective date], MATCH(output_table[[#This Row],[Member ID]], calculations_table[Member ID], 0)))</f>
        <v/>
      </c>
      <c r="G449" s="58" t="str">
        <f>IF(output_table[[#This Row],[Member ID]]="", "", INDEX(calculations_table[Payment type], MATCH(output_table[[#This Row],[Member ID]], calculations_table[Member ID], 0)))</f>
        <v/>
      </c>
      <c r="H449" s="145" t="str">
        <f>IF(output_table[[#This Row],[Member ID]]="", "", SUMIFS(calculations_table[Payment amount], calculations_table[Member ID], output_table[[#This Row],[Member ID]]))</f>
        <v/>
      </c>
      <c r="I449" s="58" t="str">
        <f>IF(output_table[[#This Row],[Member ID]]="", "",
IF(Calc_type="Bulk", SUMIFS(data_final_bulk[Error count], data_final_bulk[Member ID], output_table[[#This Row],[Member ID]]), Error_count))</f>
        <v/>
      </c>
      <c r="J449" s="145" t="str">
        <f>IF(OR(output_table[[#This Row],[Member ID]]="", output_table[[#This Row],[Input error count]]&gt;0), "", SUMIFS(calculations_table[Total interest due], calculations_table[Member ID], output_table[[#This Row],[Member ID]]))</f>
        <v/>
      </c>
      <c r="K449" s="149" t="str">
        <f>IF(OR(output_table[[#This Row],[Member ID]]="", output_table[[#This Row],[Input error count]]&gt;0), "", INDEX(calculations_table[Interest start date - Judgments], MATCH(output_table[[#This Row],[Member ID]], calculations_table[Member ID], 0)))</f>
        <v/>
      </c>
    </row>
    <row r="450" spans="1:11" x14ac:dyDescent="0.2">
      <c r="A450"/>
      <c r="D450" s="58" t="str">
        <f t="shared" si="6"/>
        <v/>
      </c>
      <c r="E450" s="58" t="str">
        <f>IF(OR(output_table[[#This Row],[Member ID]]="", Calc_type&lt;&gt;"Bulk"), "",
IF(ISBLANK(INDEX(data_final_bulk[Global ID], MATCH(output_table[[#This Row],[Member ID]], data_final_bulk[Member ID], 0))), "", INDEX(data_final_bulk[Global ID], MATCH(output_table[[#This Row],[Member ID]], data_final_bulk[Member ID], 0))))</f>
        <v/>
      </c>
      <c r="F450" s="16" t="str">
        <f>IF(output_table[[#This Row],[Member ID]]="", "", INDEX(calculations_table[Effective date], MATCH(output_table[[#This Row],[Member ID]], calculations_table[Member ID], 0)))</f>
        <v/>
      </c>
      <c r="G450" s="58" t="str">
        <f>IF(output_table[[#This Row],[Member ID]]="", "", INDEX(calculations_table[Payment type], MATCH(output_table[[#This Row],[Member ID]], calculations_table[Member ID], 0)))</f>
        <v/>
      </c>
      <c r="H450" s="145" t="str">
        <f>IF(output_table[[#This Row],[Member ID]]="", "", SUMIFS(calculations_table[Payment amount], calculations_table[Member ID], output_table[[#This Row],[Member ID]]))</f>
        <v/>
      </c>
      <c r="I450" s="58" t="str">
        <f>IF(output_table[[#This Row],[Member ID]]="", "",
IF(Calc_type="Bulk", SUMIFS(data_final_bulk[Error count], data_final_bulk[Member ID], output_table[[#This Row],[Member ID]]), Error_count))</f>
        <v/>
      </c>
      <c r="J450" s="145" t="str">
        <f>IF(OR(output_table[[#This Row],[Member ID]]="", output_table[[#This Row],[Input error count]]&gt;0), "", SUMIFS(calculations_table[Total interest due], calculations_table[Member ID], output_table[[#This Row],[Member ID]]))</f>
        <v/>
      </c>
      <c r="K450" s="149" t="str">
        <f>IF(OR(output_table[[#This Row],[Member ID]]="", output_table[[#This Row],[Input error count]]&gt;0), "", INDEX(calculations_table[Interest start date - Judgments], MATCH(output_table[[#This Row],[Member ID]], calculations_table[Member ID], 0)))</f>
        <v/>
      </c>
    </row>
    <row r="451" spans="1:11" x14ac:dyDescent="0.2">
      <c r="A451"/>
      <c r="D451" s="58" t="str">
        <f t="shared" si="6"/>
        <v/>
      </c>
      <c r="E451" s="58" t="str">
        <f>IF(OR(output_table[[#This Row],[Member ID]]="", Calc_type&lt;&gt;"Bulk"), "",
IF(ISBLANK(INDEX(data_final_bulk[Global ID], MATCH(output_table[[#This Row],[Member ID]], data_final_bulk[Member ID], 0))), "", INDEX(data_final_bulk[Global ID], MATCH(output_table[[#This Row],[Member ID]], data_final_bulk[Member ID], 0))))</f>
        <v/>
      </c>
      <c r="F451" s="16" t="str">
        <f>IF(output_table[[#This Row],[Member ID]]="", "", INDEX(calculations_table[Effective date], MATCH(output_table[[#This Row],[Member ID]], calculations_table[Member ID], 0)))</f>
        <v/>
      </c>
      <c r="G451" s="58" t="str">
        <f>IF(output_table[[#This Row],[Member ID]]="", "", INDEX(calculations_table[Payment type], MATCH(output_table[[#This Row],[Member ID]], calculations_table[Member ID], 0)))</f>
        <v/>
      </c>
      <c r="H451" s="145" t="str">
        <f>IF(output_table[[#This Row],[Member ID]]="", "", SUMIFS(calculations_table[Payment amount], calculations_table[Member ID], output_table[[#This Row],[Member ID]]))</f>
        <v/>
      </c>
      <c r="I451" s="58" t="str">
        <f>IF(output_table[[#This Row],[Member ID]]="", "",
IF(Calc_type="Bulk", SUMIFS(data_final_bulk[Error count], data_final_bulk[Member ID], output_table[[#This Row],[Member ID]]), Error_count))</f>
        <v/>
      </c>
      <c r="J451" s="145" t="str">
        <f>IF(OR(output_table[[#This Row],[Member ID]]="", output_table[[#This Row],[Input error count]]&gt;0), "", SUMIFS(calculations_table[Total interest due], calculations_table[Member ID], output_table[[#This Row],[Member ID]]))</f>
        <v/>
      </c>
      <c r="K451" s="149" t="str">
        <f>IF(OR(output_table[[#This Row],[Member ID]]="", output_table[[#This Row],[Input error count]]&gt;0), "", INDEX(calculations_table[Interest start date - Judgments], MATCH(output_table[[#This Row],[Member ID]], calculations_table[Member ID], 0)))</f>
        <v/>
      </c>
    </row>
    <row r="452" spans="1:11" x14ac:dyDescent="0.2">
      <c r="A452"/>
      <c r="D452" s="58" t="str">
        <f t="shared" si="6"/>
        <v/>
      </c>
      <c r="E452" s="58" t="str">
        <f>IF(OR(output_table[[#This Row],[Member ID]]="", Calc_type&lt;&gt;"Bulk"), "",
IF(ISBLANK(INDEX(data_final_bulk[Global ID], MATCH(output_table[[#This Row],[Member ID]], data_final_bulk[Member ID], 0))), "", INDEX(data_final_bulk[Global ID], MATCH(output_table[[#This Row],[Member ID]], data_final_bulk[Member ID], 0))))</f>
        <v/>
      </c>
      <c r="F452" s="16" t="str">
        <f>IF(output_table[[#This Row],[Member ID]]="", "", INDEX(calculations_table[Effective date], MATCH(output_table[[#This Row],[Member ID]], calculations_table[Member ID], 0)))</f>
        <v/>
      </c>
      <c r="G452" s="58" t="str">
        <f>IF(output_table[[#This Row],[Member ID]]="", "", INDEX(calculations_table[Payment type], MATCH(output_table[[#This Row],[Member ID]], calculations_table[Member ID], 0)))</f>
        <v/>
      </c>
      <c r="H452" s="145" t="str">
        <f>IF(output_table[[#This Row],[Member ID]]="", "", SUMIFS(calculations_table[Payment amount], calculations_table[Member ID], output_table[[#This Row],[Member ID]]))</f>
        <v/>
      </c>
      <c r="I452" s="58" t="str">
        <f>IF(output_table[[#This Row],[Member ID]]="", "",
IF(Calc_type="Bulk", SUMIFS(data_final_bulk[Error count], data_final_bulk[Member ID], output_table[[#This Row],[Member ID]]), Error_count))</f>
        <v/>
      </c>
      <c r="J452" s="145" t="str">
        <f>IF(OR(output_table[[#This Row],[Member ID]]="", output_table[[#This Row],[Input error count]]&gt;0), "", SUMIFS(calculations_table[Total interest due], calculations_table[Member ID], output_table[[#This Row],[Member ID]]))</f>
        <v/>
      </c>
      <c r="K452" s="149" t="str">
        <f>IF(OR(output_table[[#This Row],[Member ID]]="", output_table[[#This Row],[Input error count]]&gt;0), "", INDEX(calculations_table[Interest start date - Judgments], MATCH(output_table[[#This Row],[Member ID]], calculations_table[Member ID], 0)))</f>
        <v/>
      </c>
    </row>
    <row r="453" spans="1:11" x14ac:dyDescent="0.2">
      <c r="A453"/>
      <c r="D453" s="58" t="str">
        <f t="shared" si="6"/>
        <v/>
      </c>
      <c r="E453" s="58" t="str">
        <f>IF(OR(output_table[[#This Row],[Member ID]]="", Calc_type&lt;&gt;"Bulk"), "",
IF(ISBLANK(INDEX(data_final_bulk[Global ID], MATCH(output_table[[#This Row],[Member ID]], data_final_bulk[Member ID], 0))), "", INDEX(data_final_bulk[Global ID], MATCH(output_table[[#This Row],[Member ID]], data_final_bulk[Member ID], 0))))</f>
        <v/>
      </c>
      <c r="F453" s="16" t="str">
        <f>IF(output_table[[#This Row],[Member ID]]="", "", INDEX(calculations_table[Effective date], MATCH(output_table[[#This Row],[Member ID]], calculations_table[Member ID], 0)))</f>
        <v/>
      </c>
      <c r="G453" s="58" t="str">
        <f>IF(output_table[[#This Row],[Member ID]]="", "", INDEX(calculations_table[Payment type], MATCH(output_table[[#This Row],[Member ID]], calculations_table[Member ID], 0)))</f>
        <v/>
      </c>
      <c r="H453" s="145" t="str">
        <f>IF(output_table[[#This Row],[Member ID]]="", "", SUMIFS(calculations_table[Payment amount], calculations_table[Member ID], output_table[[#This Row],[Member ID]]))</f>
        <v/>
      </c>
      <c r="I453" s="58" t="str">
        <f>IF(output_table[[#This Row],[Member ID]]="", "",
IF(Calc_type="Bulk", SUMIFS(data_final_bulk[Error count], data_final_bulk[Member ID], output_table[[#This Row],[Member ID]]), Error_count))</f>
        <v/>
      </c>
      <c r="J453" s="145" t="str">
        <f>IF(OR(output_table[[#This Row],[Member ID]]="", output_table[[#This Row],[Input error count]]&gt;0), "", SUMIFS(calculations_table[Total interest due], calculations_table[Member ID], output_table[[#This Row],[Member ID]]))</f>
        <v/>
      </c>
      <c r="K453" s="149" t="str">
        <f>IF(OR(output_table[[#This Row],[Member ID]]="", output_table[[#This Row],[Input error count]]&gt;0), "", INDEX(calculations_table[Interest start date - Judgments], MATCH(output_table[[#This Row],[Member ID]], calculations_table[Member ID], 0)))</f>
        <v/>
      </c>
    </row>
    <row r="454" spans="1:11" x14ac:dyDescent="0.2">
      <c r="A454"/>
      <c r="D454" s="58" t="str">
        <f t="shared" si="6"/>
        <v/>
      </c>
      <c r="E454" s="58" t="str">
        <f>IF(OR(output_table[[#This Row],[Member ID]]="", Calc_type&lt;&gt;"Bulk"), "",
IF(ISBLANK(INDEX(data_final_bulk[Global ID], MATCH(output_table[[#This Row],[Member ID]], data_final_bulk[Member ID], 0))), "", INDEX(data_final_bulk[Global ID], MATCH(output_table[[#This Row],[Member ID]], data_final_bulk[Member ID], 0))))</f>
        <v/>
      </c>
      <c r="F454" s="16" t="str">
        <f>IF(output_table[[#This Row],[Member ID]]="", "", INDEX(calculations_table[Effective date], MATCH(output_table[[#This Row],[Member ID]], calculations_table[Member ID], 0)))</f>
        <v/>
      </c>
      <c r="G454" s="58" t="str">
        <f>IF(output_table[[#This Row],[Member ID]]="", "", INDEX(calculations_table[Payment type], MATCH(output_table[[#This Row],[Member ID]], calculations_table[Member ID], 0)))</f>
        <v/>
      </c>
      <c r="H454" s="145" t="str">
        <f>IF(output_table[[#This Row],[Member ID]]="", "", SUMIFS(calculations_table[Payment amount], calculations_table[Member ID], output_table[[#This Row],[Member ID]]))</f>
        <v/>
      </c>
      <c r="I454" s="58" t="str">
        <f>IF(output_table[[#This Row],[Member ID]]="", "",
IF(Calc_type="Bulk", SUMIFS(data_final_bulk[Error count], data_final_bulk[Member ID], output_table[[#This Row],[Member ID]]), Error_count))</f>
        <v/>
      </c>
      <c r="J454" s="145" t="str">
        <f>IF(OR(output_table[[#This Row],[Member ID]]="", output_table[[#This Row],[Input error count]]&gt;0), "", SUMIFS(calculations_table[Total interest due], calculations_table[Member ID], output_table[[#This Row],[Member ID]]))</f>
        <v/>
      </c>
      <c r="K454" s="149" t="str">
        <f>IF(OR(output_table[[#This Row],[Member ID]]="", output_table[[#This Row],[Input error count]]&gt;0), "", INDEX(calculations_table[Interest start date - Judgments], MATCH(output_table[[#This Row],[Member ID]], calculations_table[Member ID], 0)))</f>
        <v/>
      </c>
    </row>
    <row r="455" spans="1:11" x14ac:dyDescent="0.2">
      <c r="A455"/>
      <c r="D455" s="58" t="str">
        <f t="shared" si="6"/>
        <v/>
      </c>
      <c r="E455" s="58" t="str">
        <f>IF(OR(output_table[[#This Row],[Member ID]]="", Calc_type&lt;&gt;"Bulk"), "",
IF(ISBLANK(INDEX(data_final_bulk[Global ID], MATCH(output_table[[#This Row],[Member ID]], data_final_bulk[Member ID], 0))), "", INDEX(data_final_bulk[Global ID], MATCH(output_table[[#This Row],[Member ID]], data_final_bulk[Member ID], 0))))</f>
        <v/>
      </c>
      <c r="F455" s="16" t="str">
        <f>IF(output_table[[#This Row],[Member ID]]="", "", INDEX(calculations_table[Effective date], MATCH(output_table[[#This Row],[Member ID]], calculations_table[Member ID], 0)))</f>
        <v/>
      </c>
      <c r="G455" s="58" t="str">
        <f>IF(output_table[[#This Row],[Member ID]]="", "", INDEX(calculations_table[Payment type], MATCH(output_table[[#This Row],[Member ID]], calculations_table[Member ID], 0)))</f>
        <v/>
      </c>
      <c r="H455" s="145" t="str">
        <f>IF(output_table[[#This Row],[Member ID]]="", "", SUMIFS(calculations_table[Payment amount], calculations_table[Member ID], output_table[[#This Row],[Member ID]]))</f>
        <v/>
      </c>
      <c r="I455" s="58" t="str">
        <f>IF(output_table[[#This Row],[Member ID]]="", "",
IF(Calc_type="Bulk", SUMIFS(data_final_bulk[Error count], data_final_bulk[Member ID], output_table[[#This Row],[Member ID]]), Error_count))</f>
        <v/>
      </c>
      <c r="J455" s="145" t="str">
        <f>IF(OR(output_table[[#This Row],[Member ID]]="", output_table[[#This Row],[Input error count]]&gt;0), "", SUMIFS(calculations_table[Total interest due], calculations_table[Member ID], output_table[[#This Row],[Member ID]]))</f>
        <v/>
      </c>
      <c r="K455" s="149" t="str">
        <f>IF(OR(output_table[[#This Row],[Member ID]]="", output_table[[#This Row],[Input error count]]&gt;0), "", INDEX(calculations_table[Interest start date - Judgments], MATCH(output_table[[#This Row],[Member ID]], calculations_table[Member ID], 0)))</f>
        <v/>
      </c>
    </row>
    <row r="456" spans="1:11" x14ac:dyDescent="0.2">
      <c r="A456"/>
      <c r="D456" s="58" t="str">
        <f t="shared" si="6"/>
        <v/>
      </c>
      <c r="E456" s="58" t="str">
        <f>IF(OR(output_table[[#This Row],[Member ID]]="", Calc_type&lt;&gt;"Bulk"), "",
IF(ISBLANK(INDEX(data_final_bulk[Global ID], MATCH(output_table[[#This Row],[Member ID]], data_final_bulk[Member ID], 0))), "", INDEX(data_final_bulk[Global ID], MATCH(output_table[[#This Row],[Member ID]], data_final_bulk[Member ID], 0))))</f>
        <v/>
      </c>
      <c r="F456" s="16" t="str">
        <f>IF(output_table[[#This Row],[Member ID]]="", "", INDEX(calculations_table[Effective date], MATCH(output_table[[#This Row],[Member ID]], calculations_table[Member ID], 0)))</f>
        <v/>
      </c>
      <c r="G456" s="58" t="str">
        <f>IF(output_table[[#This Row],[Member ID]]="", "", INDEX(calculations_table[Payment type], MATCH(output_table[[#This Row],[Member ID]], calculations_table[Member ID], 0)))</f>
        <v/>
      </c>
      <c r="H456" s="145" t="str">
        <f>IF(output_table[[#This Row],[Member ID]]="", "", SUMIFS(calculations_table[Payment amount], calculations_table[Member ID], output_table[[#This Row],[Member ID]]))</f>
        <v/>
      </c>
      <c r="I456" s="58" t="str">
        <f>IF(output_table[[#This Row],[Member ID]]="", "",
IF(Calc_type="Bulk", SUMIFS(data_final_bulk[Error count], data_final_bulk[Member ID], output_table[[#This Row],[Member ID]]), Error_count))</f>
        <v/>
      </c>
      <c r="J456" s="145" t="str">
        <f>IF(OR(output_table[[#This Row],[Member ID]]="", output_table[[#This Row],[Input error count]]&gt;0), "", SUMIFS(calculations_table[Total interest due], calculations_table[Member ID], output_table[[#This Row],[Member ID]]))</f>
        <v/>
      </c>
      <c r="K456" s="149" t="str">
        <f>IF(OR(output_table[[#This Row],[Member ID]]="", output_table[[#This Row],[Input error count]]&gt;0), "", INDEX(calculations_table[Interest start date - Judgments], MATCH(output_table[[#This Row],[Member ID]], calculations_table[Member ID], 0)))</f>
        <v/>
      </c>
    </row>
    <row r="457" spans="1:11" x14ac:dyDescent="0.2">
      <c r="A457"/>
      <c r="D457" s="58" t="str">
        <f t="shared" si="6"/>
        <v/>
      </c>
      <c r="E457" s="58" t="str">
        <f>IF(OR(output_table[[#This Row],[Member ID]]="", Calc_type&lt;&gt;"Bulk"), "",
IF(ISBLANK(INDEX(data_final_bulk[Global ID], MATCH(output_table[[#This Row],[Member ID]], data_final_bulk[Member ID], 0))), "", INDEX(data_final_bulk[Global ID], MATCH(output_table[[#This Row],[Member ID]], data_final_bulk[Member ID], 0))))</f>
        <v/>
      </c>
      <c r="F457" s="16" t="str">
        <f>IF(output_table[[#This Row],[Member ID]]="", "", INDEX(calculations_table[Effective date], MATCH(output_table[[#This Row],[Member ID]], calculations_table[Member ID], 0)))</f>
        <v/>
      </c>
      <c r="G457" s="58" t="str">
        <f>IF(output_table[[#This Row],[Member ID]]="", "", INDEX(calculations_table[Payment type], MATCH(output_table[[#This Row],[Member ID]], calculations_table[Member ID], 0)))</f>
        <v/>
      </c>
      <c r="H457" s="145" t="str">
        <f>IF(output_table[[#This Row],[Member ID]]="", "", SUMIFS(calculations_table[Payment amount], calculations_table[Member ID], output_table[[#This Row],[Member ID]]))</f>
        <v/>
      </c>
      <c r="I457" s="58" t="str">
        <f>IF(output_table[[#This Row],[Member ID]]="", "",
IF(Calc_type="Bulk", SUMIFS(data_final_bulk[Error count], data_final_bulk[Member ID], output_table[[#This Row],[Member ID]]), Error_count))</f>
        <v/>
      </c>
      <c r="J457" s="145" t="str">
        <f>IF(OR(output_table[[#This Row],[Member ID]]="", output_table[[#This Row],[Input error count]]&gt;0), "", SUMIFS(calculations_table[Total interest due], calculations_table[Member ID], output_table[[#This Row],[Member ID]]))</f>
        <v/>
      </c>
      <c r="K457" s="149" t="str">
        <f>IF(OR(output_table[[#This Row],[Member ID]]="", output_table[[#This Row],[Input error count]]&gt;0), "", INDEX(calculations_table[Interest start date - Judgments], MATCH(output_table[[#This Row],[Member ID]], calculations_table[Member ID], 0)))</f>
        <v/>
      </c>
    </row>
    <row r="458" spans="1:11" x14ac:dyDescent="0.2">
      <c r="A458"/>
      <c r="D458" s="58" t="str">
        <f t="shared" si="6"/>
        <v/>
      </c>
      <c r="E458" s="58" t="str">
        <f>IF(OR(output_table[[#This Row],[Member ID]]="", Calc_type&lt;&gt;"Bulk"), "",
IF(ISBLANK(INDEX(data_final_bulk[Global ID], MATCH(output_table[[#This Row],[Member ID]], data_final_bulk[Member ID], 0))), "", INDEX(data_final_bulk[Global ID], MATCH(output_table[[#This Row],[Member ID]], data_final_bulk[Member ID], 0))))</f>
        <v/>
      </c>
      <c r="F458" s="16" t="str">
        <f>IF(output_table[[#This Row],[Member ID]]="", "", INDEX(calculations_table[Effective date], MATCH(output_table[[#This Row],[Member ID]], calculations_table[Member ID], 0)))</f>
        <v/>
      </c>
      <c r="G458" s="58" t="str">
        <f>IF(output_table[[#This Row],[Member ID]]="", "", INDEX(calculations_table[Payment type], MATCH(output_table[[#This Row],[Member ID]], calculations_table[Member ID], 0)))</f>
        <v/>
      </c>
      <c r="H458" s="145" t="str">
        <f>IF(output_table[[#This Row],[Member ID]]="", "", SUMIFS(calculations_table[Payment amount], calculations_table[Member ID], output_table[[#This Row],[Member ID]]))</f>
        <v/>
      </c>
      <c r="I458" s="58" t="str">
        <f>IF(output_table[[#This Row],[Member ID]]="", "",
IF(Calc_type="Bulk", SUMIFS(data_final_bulk[Error count], data_final_bulk[Member ID], output_table[[#This Row],[Member ID]]), Error_count))</f>
        <v/>
      </c>
      <c r="J458" s="145" t="str">
        <f>IF(OR(output_table[[#This Row],[Member ID]]="", output_table[[#This Row],[Input error count]]&gt;0), "", SUMIFS(calculations_table[Total interest due], calculations_table[Member ID], output_table[[#This Row],[Member ID]]))</f>
        <v/>
      </c>
      <c r="K458" s="149" t="str">
        <f>IF(OR(output_table[[#This Row],[Member ID]]="", output_table[[#This Row],[Input error count]]&gt;0), "", INDEX(calculations_table[Interest start date - Judgments], MATCH(output_table[[#This Row],[Member ID]], calculations_table[Member ID], 0)))</f>
        <v/>
      </c>
    </row>
    <row r="459" spans="1:11" x14ac:dyDescent="0.2">
      <c r="A459"/>
      <c r="D459" s="58" t="str">
        <f t="shared" si="6"/>
        <v/>
      </c>
      <c r="E459" s="58" t="str">
        <f>IF(OR(output_table[[#This Row],[Member ID]]="", Calc_type&lt;&gt;"Bulk"), "",
IF(ISBLANK(INDEX(data_final_bulk[Global ID], MATCH(output_table[[#This Row],[Member ID]], data_final_bulk[Member ID], 0))), "", INDEX(data_final_bulk[Global ID], MATCH(output_table[[#This Row],[Member ID]], data_final_bulk[Member ID], 0))))</f>
        <v/>
      </c>
      <c r="F459" s="16" t="str">
        <f>IF(output_table[[#This Row],[Member ID]]="", "", INDEX(calculations_table[Effective date], MATCH(output_table[[#This Row],[Member ID]], calculations_table[Member ID], 0)))</f>
        <v/>
      </c>
      <c r="G459" s="58" t="str">
        <f>IF(output_table[[#This Row],[Member ID]]="", "", INDEX(calculations_table[Payment type], MATCH(output_table[[#This Row],[Member ID]], calculations_table[Member ID], 0)))</f>
        <v/>
      </c>
      <c r="H459" s="145" t="str">
        <f>IF(output_table[[#This Row],[Member ID]]="", "", SUMIFS(calculations_table[Payment amount], calculations_table[Member ID], output_table[[#This Row],[Member ID]]))</f>
        <v/>
      </c>
      <c r="I459" s="58" t="str">
        <f>IF(output_table[[#This Row],[Member ID]]="", "",
IF(Calc_type="Bulk", SUMIFS(data_final_bulk[Error count], data_final_bulk[Member ID], output_table[[#This Row],[Member ID]]), Error_count))</f>
        <v/>
      </c>
      <c r="J459" s="145" t="str">
        <f>IF(OR(output_table[[#This Row],[Member ID]]="", output_table[[#This Row],[Input error count]]&gt;0), "", SUMIFS(calculations_table[Total interest due], calculations_table[Member ID], output_table[[#This Row],[Member ID]]))</f>
        <v/>
      </c>
      <c r="K459" s="149" t="str">
        <f>IF(OR(output_table[[#This Row],[Member ID]]="", output_table[[#This Row],[Input error count]]&gt;0), "", INDEX(calculations_table[Interest start date - Judgments], MATCH(output_table[[#This Row],[Member ID]], calculations_table[Member ID], 0)))</f>
        <v/>
      </c>
    </row>
    <row r="460" spans="1:11" x14ac:dyDescent="0.2">
      <c r="A460"/>
      <c r="D460" s="58" t="str">
        <f t="shared" si="6"/>
        <v/>
      </c>
      <c r="E460" s="58" t="str">
        <f>IF(OR(output_table[[#This Row],[Member ID]]="", Calc_type&lt;&gt;"Bulk"), "",
IF(ISBLANK(INDEX(data_final_bulk[Global ID], MATCH(output_table[[#This Row],[Member ID]], data_final_bulk[Member ID], 0))), "", INDEX(data_final_bulk[Global ID], MATCH(output_table[[#This Row],[Member ID]], data_final_bulk[Member ID], 0))))</f>
        <v/>
      </c>
      <c r="F460" s="16" t="str">
        <f>IF(output_table[[#This Row],[Member ID]]="", "", INDEX(calculations_table[Effective date], MATCH(output_table[[#This Row],[Member ID]], calculations_table[Member ID], 0)))</f>
        <v/>
      </c>
      <c r="G460" s="58" t="str">
        <f>IF(output_table[[#This Row],[Member ID]]="", "", INDEX(calculations_table[Payment type], MATCH(output_table[[#This Row],[Member ID]], calculations_table[Member ID], 0)))</f>
        <v/>
      </c>
      <c r="H460" s="145" t="str">
        <f>IF(output_table[[#This Row],[Member ID]]="", "", SUMIFS(calculations_table[Payment amount], calculations_table[Member ID], output_table[[#This Row],[Member ID]]))</f>
        <v/>
      </c>
      <c r="I460" s="58" t="str">
        <f>IF(output_table[[#This Row],[Member ID]]="", "",
IF(Calc_type="Bulk", SUMIFS(data_final_bulk[Error count], data_final_bulk[Member ID], output_table[[#This Row],[Member ID]]), Error_count))</f>
        <v/>
      </c>
      <c r="J460" s="145" t="str">
        <f>IF(OR(output_table[[#This Row],[Member ID]]="", output_table[[#This Row],[Input error count]]&gt;0), "", SUMIFS(calculations_table[Total interest due], calculations_table[Member ID], output_table[[#This Row],[Member ID]]))</f>
        <v/>
      </c>
      <c r="K460" s="149" t="str">
        <f>IF(OR(output_table[[#This Row],[Member ID]]="", output_table[[#This Row],[Input error count]]&gt;0), "", INDEX(calculations_table[Interest start date - Judgments], MATCH(output_table[[#This Row],[Member ID]], calculations_table[Member ID], 0)))</f>
        <v/>
      </c>
    </row>
    <row r="461" spans="1:11" x14ac:dyDescent="0.2">
      <c r="A461"/>
      <c r="D461" s="58" t="str">
        <f t="shared" si="6"/>
        <v/>
      </c>
      <c r="E461" s="58" t="str">
        <f>IF(OR(output_table[[#This Row],[Member ID]]="", Calc_type&lt;&gt;"Bulk"), "",
IF(ISBLANK(INDEX(data_final_bulk[Global ID], MATCH(output_table[[#This Row],[Member ID]], data_final_bulk[Member ID], 0))), "", INDEX(data_final_bulk[Global ID], MATCH(output_table[[#This Row],[Member ID]], data_final_bulk[Member ID], 0))))</f>
        <v/>
      </c>
      <c r="F461" s="16" t="str">
        <f>IF(output_table[[#This Row],[Member ID]]="", "", INDEX(calculations_table[Effective date], MATCH(output_table[[#This Row],[Member ID]], calculations_table[Member ID], 0)))</f>
        <v/>
      </c>
      <c r="G461" s="58" t="str">
        <f>IF(output_table[[#This Row],[Member ID]]="", "", INDEX(calculations_table[Payment type], MATCH(output_table[[#This Row],[Member ID]], calculations_table[Member ID], 0)))</f>
        <v/>
      </c>
      <c r="H461" s="145" t="str">
        <f>IF(output_table[[#This Row],[Member ID]]="", "", SUMIFS(calculations_table[Payment amount], calculations_table[Member ID], output_table[[#This Row],[Member ID]]))</f>
        <v/>
      </c>
      <c r="I461" s="58" t="str">
        <f>IF(output_table[[#This Row],[Member ID]]="", "",
IF(Calc_type="Bulk", SUMIFS(data_final_bulk[Error count], data_final_bulk[Member ID], output_table[[#This Row],[Member ID]]), Error_count))</f>
        <v/>
      </c>
      <c r="J461" s="145" t="str">
        <f>IF(OR(output_table[[#This Row],[Member ID]]="", output_table[[#This Row],[Input error count]]&gt;0), "", SUMIFS(calculations_table[Total interest due], calculations_table[Member ID], output_table[[#This Row],[Member ID]]))</f>
        <v/>
      </c>
      <c r="K461" s="149" t="str">
        <f>IF(OR(output_table[[#This Row],[Member ID]]="", output_table[[#This Row],[Input error count]]&gt;0), "", INDEX(calculations_table[Interest start date - Judgments], MATCH(output_table[[#This Row],[Member ID]], calculations_table[Member ID], 0)))</f>
        <v/>
      </c>
    </row>
    <row r="462" spans="1:11" x14ac:dyDescent="0.2">
      <c r="A462"/>
      <c r="D462" s="58" t="str">
        <f t="shared" si="6"/>
        <v/>
      </c>
      <c r="E462" s="58" t="str">
        <f>IF(OR(output_table[[#This Row],[Member ID]]="", Calc_type&lt;&gt;"Bulk"), "",
IF(ISBLANK(INDEX(data_final_bulk[Global ID], MATCH(output_table[[#This Row],[Member ID]], data_final_bulk[Member ID], 0))), "", INDEX(data_final_bulk[Global ID], MATCH(output_table[[#This Row],[Member ID]], data_final_bulk[Member ID], 0))))</f>
        <v/>
      </c>
      <c r="F462" s="16" t="str">
        <f>IF(output_table[[#This Row],[Member ID]]="", "", INDEX(calculations_table[Effective date], MATCH(output_table[[#This Row],[Member ID]], calculations_table[Member ID], 0)))</f>
        <v/>
      </c>
      <c r="G462" s="58" t="str">
        <f>IF(output_table[[#This Row],[Member ID]]="", "", INDEX(calculations_table[Payment type], MATCH(output_table[[#This Row],[Member ID]], calculations_table[Member ID], 0)))</f>
        <v/>
      </c>
      <c r="H462" s="145" t="str">
        <f>IF(output_table[[#This Row],[Member ID]]="", "", SUMIFS(calculations_table[Payment amount], calculations_table[Member ID], output_table[[#This Row],[Member ID]]))</f>
        <v/>
      </c>
      <c r="I462" s="58" t="str">
        <f>IF(output_table[[#This Row],[Member ID]]="", "",
IF(Calc_type="Bulk", SUMIFS(data_final_bulk[Error count], data_final_bulk[Member ID], output_table[[#This Row],[Member ID]]), Error_count))</f>
        <v/>
      </c>
      <c r="J462" s="145" t="str">
        <f>IF(OR(output_table[[#This Row],[Member ID]]="", output_table[[#This Row],[Input error count]]&gt;0), "", SUMIFS(calculations_table[Total interest due], calculations_table[Member ID], output_table[[#This Row],[Member ID]]))</f>
        <v/>
      </c>
      <c r="K462" s="149" t="str">
        <f>IF(OR(output_table[[#This Row],[Member ID]]="", output_table[[#This Row],[Input error count]]&gt;0), "", INDEX(calculations_table[Interest start date - Judgments], MATCH(output_table[[#This Row],[Member ID]], calculations_table[Member ID], 0)))</f>
        <v/>
      </c>
    </row>
    <row r="463" spans="1:11" x14ac:dyDescent="0.2">
      <c r="A463"/>
      <c r="D463" s="58" t="str">
        <f t="shared" si="6"/>
        <v/>
      </c>
      <c r="E463" s="58" t="str">
        <f>IF(OR(output_table[[#This Row],[Member ID]]="", Calc_type&lt;&gt;"Bulk"), "",
IF(ISBLANK(INDEX(data_final_bulk[Global ID], MATCH(output_table[[#This Row],[Member ID]], data_final_bulk[Member ID], 0))), "", INDEX(data_final_bulk[Global ID], MATCH(output_table[[#This Row],[Member ID]], data_final_bulk[Member ID], 0))))</f>
        <v/>
      </c>
      <c r="F463" s="16" t="str">
        <f>IF(output_table[[#This Row],[Member ID]]="", "", INDEX(calculations_table[Effective date], MATCH(output_table[[#This Row],[Member ID]], calculations_table[Member ID], 0)))</f>
        <v/>
      </c>
      <c r="G463" s="58" t="str">
        <f>IF(output_table[[#This Row],[Member ID]]="", "", INDEX(calculations_table[Payment type], MATCH(output_table[[#This Row],[Member ID]], calculations_table[Member ID], 0)))</f>
        <v/>
      </c>
      <c r="H463" s="145" t="str">
        <f>IF(output_table[[#This Row],[Member ID]]="", "", SUMIFS(calculations_table[Payment amount], calculations_table[Member ID], output_table[[#This Row],[Member ID]]))</f>
        <v/>
      </c>
      <c r="I463" s="58" t="str">
        <f>IF(output_table[[#This Row],[Member ID]]="", "",
IF(Calc_type="Bulk", SUMIFS(data_final_bulk[Error count], data_final_bulk[Member ID], output_table[[#This Row],[Member ID]]), Error_count))</f>
        <v/>
      </c>
      <c r="J463" s="145" t="str">
        <f>IF(OR(output_table[[#This Row],[Member ID]]="", output_table[[#This Row],[Input error count]]&gt;0), "", SUMIFS(calculations_table[Total interest due], calculations_table[Member ID], output_table[[#This Row],[Member ID]]))</f>
        <v/>
      </c>
      <c r="K463" s="149" t="str">
        <f>IF(OR(output_table[[#This Row],[Member ID]]="", output_table[[#This Row],[Input error count]]&gt;0), "", INDEX(calculations_table[Interest start date - Judgments], MATCH(output_table[[#This Row],[Member ID]], calculations_table[Member ID], 0)))</f>
        <v/>
      </c>
    </row>
    <row r="464" spans="1:11" x14ac:dyDescent="0.2">
      <c r="A464"/>
      <c r="D464" s="58" t="str">
        <f t="shared" si="6"/>
        <v/>
      </c>
      <c r="E464" s="58" t="str">
        <f>IF(OR(output_table[[#This Row],[Member ID]]="", Calc_type&lt;&gt;"Bulk"), "",
IF(ISBLANK(INDEX(data_final_bulk[Global ID], MATCH(output_table[[#This Row],[Member ID]], data_final_bulk[Member ID], 0))), "", INDEX(data_final_bulk[Global ID], MATCH(output_table[[#This Row],[Member ID]], data_final_bulk[Member ID], 0))))</f>
        <v/>
      </c>
      <c r="F464" s="16" t="str">
        <f>IF(output_table[[#This Row],[Member ID]]="", "", INDEX(calculations_table[Effective date], MATCH(output_table[[#This Row],[Member ID]], calculations_table[Member ID], 0)))</f>
        <v/>
      </c>
      <c r="G464" s="58" t="str">
        <f>IF(output_table[[#This Row],[Member ID]]="", "", INDEX(calculations_table[Payment type], MATCH(output_table[[#This Row],[Member ID]], calculations_table[Member ID], 0)))</f>
        <v/>
      </c>
      <c r="H464" s="145" t="str">
        <f>IF(output_table[[#This Row],[Member ID]]="", "", SUMIFS(calculations_table[Payment amount], calculations_table[Member ID], output_table[[#This Row],[Member ID]]))</f>
        <v/>
      </c>
      <c r="I464" s="58" t="str">
        <f>IF(output_table[[#This Row],[Member ID]]="", "",
IF(Calc_type="Bulk", SUMIFS(data_final_bulk[Error count], data_final_bulk[Member ID], output_table[[#This Row],[Member ID]]), Error_count))</f>
        <v/>
      </c>
      <c r="J464" s="145" t="str">
        <f>IF(OR(output_table[[#This Row],[Member ID]]="", output_table[[#This Row],[Input error count]]&gt;0), "", SUMIFS(calculations_table[Total interest due], calculations_table[Member ID], output_table[[#This Row],[Member ID]]))</f>
        <v/>
      </c>
      <c r="K464" s="149" t="str">
        <f>IF(OR(output_table[[#This Row],[Member ID]]="", output_table[[#This Row],[Input error count]]&gt;0), "", INDEX(calculations_table[Interest start date - Judgments], MATCH(output_table[[#This Row],[Member ID]], calculations_table[Member ID], 0)))</f>
        <v/>
      </c>
    </row>
    <row r="465" spans="1:11" x14ac:dyDescent="0.2">
      <c r="A465"/>
      <c r="D465" s="58" t="str">
        <f t="shared" si="6"/>
        <v/>
      </c>
      <c r="E465" s="58" t="str">
        <f>IF(OR(output_table[[#This Row],[Member ID]]="", Calc_type&lt;&gt;"Bulk"), "",
IF(ISBLANK(INDEX(data_final_bulk[Global ID], MATCH(output_table[[#This Row],[Member ID]], data_final_bulk[Member ID], 0))), "", INDEX(data_final_bulk[Global ID], MATCH(output_table[[#This Row],[Member ID]], data_final_bulk[Member ID], 0))))</f>
        <v/>
      </c>
      <c r="F465" s="16" t="str">
        <f>IF(output_table[[#This Row],[Member ID]]="", "", INDEX(calculations_table[Effective date], MATCH(output_table[[#This Row],[Member ID]], calculations_table[Member ID], 0)))</f>
        <v/>
      </c>
      <c r="G465" s="58" t="str">
        <f>IF(output_table[[#This Row],[Member ID]]="", "", INDEX(calculations_table[Payment type], MATCH(output_table[[#This Row],[Member ID]], calculations_table[Member ID], 0)))</f>
        <v/>
      </c>
      <c r="H465" s="145" t="str">
        <f>IF(output_table[[#This Row],[Member ID]]="", "", SUMIFS(calculations_table[Payment amount], calculations_table[Member ID], output_table[[#This Row],[Member ID]]))</f>
        <v/>
      </c>
      <c r="I465" s="58" t="str">
        <f>IF(output_table[[#This Row],[Member ID]]="", "",
IF(Calc_type="Bulk", SUMIFS(data_final_bulk[Error count], data_final_bulk[Member ID], output_table[[#This Row],[Member ID]]), Error_count))</f>
        <v/>
      </c>
      <c r="J465" s="145" t="str">
        <f>IF(OR(output_table[[#This Row],[Member ID]]="", output_table[[#This Row],[Input error count]]&gt;0), "", SUMIFS(calculations_table[Total interest due], calculations_table[Member ID], output_table[[#This Row],[Member ID]]))</f>
        <v/>
      </c>
      <c r="K465" s="149" t="str">
        <f>IF(OR(output_table[[#This Row],[Member ID]]="", output_table[[#This Row],[Input error count]]&gt;0), "", INDEX(calculations_table[Interest start date - Judgments], MATCH(output_table[[#This Row],[Member ID]], calculations_table[Member ID], 0)))</f>
        <v/>
      </c>
    </row>
    <row r="466" spans="1:11" x14ac:dyDescent="0.2">
      <c r="A466"/>
      <c r="D466" s="58" t="str">
        <f t="shared" si="6"/>
        <v/>
      </c>
      <c r="E466" s="58" t="str">
        <f>IF(OR(output_table[[#This Row],[Member ID]]="", Calc_type&lt;&gt;"Bulk"), "",
IF(ISBLANK(INDEX(data_final_bulk[Global ID], MATCH(output_table[[#This Row],[Member ID]], data_final_bulk[Member ID], 0))), "", INDEX(data_final_bulk[Global ID], MATCH(output_table[[#This Row],[Member ID]], data_final_bulk[Member ID], 0))))</f>
        <v/>
      </c>
      <c r="F466" s="16" t="str">
        <f>IF(output_table[[#This Row],[Member ID]]="", "", INDEX(calculations_table[Effective date], MATCH(output_table[[#This Row],[Member ID]], calculations_table[Member ID], 0)))</f>
        <v/>
      </c>
      <c r="G466" s="58" t="str">
        <f>IF(output_table[[#This Row],[Member ID]]="", "", INDEX(calculations_table[Payment type], MATCH(output_table[[#This Row],[Member ID]], calculations_table[Member ID], 0)))</f>
        <v/>
      </c>
      <c r="H466" s="145" t="str">
        <f>IF(output_table[[#This Row],[Member ID]]="", "", SUMIFS(calculations_table[Payment amount], calculations_table[Member ID], output_table[[#This Row],[Member ID]]))</f>
        <v/>
      </c>
      <c r="I466" s="58" t="str">
        <f>IF(output_table[[#This Row],[Member ID]]="", "",
IF(Calc_type="Bulk", SUMIFS(data_final_bulk[Error count], data_final_bulk[Member ID], output_table[[#This Row],[Member ID]]), Error_count))</f>
        <v/>
      </c>
      <c r="J466" s="145" t="str">
        <f>IF(OR(output_table[[#This Row],[Member ID]]="", output_table[[#This Row],[Input error count]]&gt;0), "", SUMIFS(calculations_table[Total interest due], calculations_table[Member ID], output_table[[#This Row],[Member ID]]))</f>
        <v/>
      </c>
      <c r="K466" s="149" t="str">
        <f>IF(OR(output_table[[#This Row],[Member ID]]="", output_table[[#This Row],[Input error count]]&gt;0), "", INDEX(calculations_table[Interest start date - Judgments], MATCH(output_table[[#This Row],[Member ID]], calculations_table[Member ID], 0)))</f>
        <v/>
      </c>
    </row>
    <row r="467" spans="1:11" x14ac:dyDescent="0.2">
      <c r="A467"/>
      <c r="D467" s="58" t="str">
        <f t="shared" si="6"/>
        <v/>
      </c>
      <c r="E467" s="58" t="str">
        <f>IF(OR(output_table[[#This Row],[Member ID]]="", Calc_type&lt;&gt;"Bulk"), "",
IF(ISBLANK(INDEX(data_final_bulk[Global ID], MATCH(output_table[[#This Row],[Member ID]], data_final_bulk[Member ID], 0))), "", INDEX(data_final_bulk[Global ID], MATCH(output_table[[#This Row],[Member ID]], data_final_bulk[Member ID], 0))))</f>
        <v/>
      </c>
      <c r="F467" s="16" t="str">
        <f>IF(output_table[[#This Row],[Member ID]]="", "", INDEX(calculations_table[Effective date], MATCH(output_table[[#This Row],[Member ID]], calculations_table[Member ID], 0)))</f>
        <v/>
      </c>
      <c r="G467" s="58" t="str">
        <f>IF(output_table[[#This Row],[Member ID]]="", "", INDEX(calculations_table[Payment type], MATCH(output_table[[#This Row],[Member ID]], calculations_table[Member ID], 0)))</f>
        <v/>
      </c>
      <c r="H467" s="145" t="str">
        <f>IF(output_table[[#This Row],[Member ID]]="", "", SUMIFS(calculations_table[Payment amount], calculations_table[Member ID], output_table[[#This Row],[Member ID]]))</f>
        <v/>
      </c>
      <c r="I467" s="58" t="str">
        <f>IF(output_table[[#This Row],[Member ID]]="", "",
IF(Calc_type="Bulk", SUMIFS(data_final_bulk[Error count], data_final_bulk[Member ID], output_table[[#This Row],[Member ID]]), Error_count))</f>
        <v/>
      </c>
      <c r="J467" s="145" t="str">
        <f>IF(OR(output_table[[#This Row],[Member ID]]="", output_table[[#This Row],[Input error count]]&gt;0), "", SUMIFS(calculations_table[Total interest due], calculations_table[Member ID], output_table[[#This Row],[Member ID]]))</f>
        <v/>
      </c>
      <c r="K467" s="149" t="str">
        <f>IF(OR(output_table[[#This Row],[Member ID]]="", output_table[[#This Row],[Input error count]]&gt;0), "", INDEX(calculations_table[Interest start date - Judgments], MATCH(output_table[[#This Row],[Member ID]], calculations_table[Member ID], 0)))</f>
        <v/>
      </c>
    </row>
    <row r="468" spans="1:11" x14ac:dyDescent="0.2">
      <c r="A468"/>
      <c r="D468" s="58" t="str">
        <f t="shared" si="6"/>
        <v/>
      </c>
      <c r="E468" s="58" t="str">
        <f>IF(OR(output_table[[#This Row],[Member ID]]="", Calc_type&lt;&gt;"Bulk"), "",
IF(ISBLANK(INDEX(data_final_bulk[Global ID], MATCH(output_table[[#This Row],[Member ID]], data_final_bulk[Member ID], 0))), "", INDEX(data_final_bulk[Global ID], MATCH(output_table[[#This Row],[Member ID]], data_final_bulk[Member ID], 0))))</f>
        <v/>
      </c>
      <c r="F468" s="16" t="str">
        <f>IF(output_table[[#This Row],[Member ID]]="", "", INDEX(calculations_table[Effective date], MATCH(output_table[[#This Row],[Member ID]], calculations_table[Member ID], 0)))</f>
        <v/>
      </c>
      <c r="G468" s="58" t="str">
        <f>IF(output_table[[#This Row],[Member ID]]="", "", INDEX(calculations_table[Payment type], MATCH(output_table[[#This Row],[Member ID]], calculations_table[Member ID], 0)))</f>
        <v/>
      </c>
      <c r="H468" s="145" t="str">
        <f>IF(output_table[[#This Row],[Member ID]]="", "", SUMIFS(calculations_table[Payment amount], calculations_table[Member ID], output_table[[#This Row],[Member ID]]))</f>
        <v/>
      </c>
      <c r="I468" s="58" t="str">
        <f>IF(output_table[[#This Row],[Member ID]]="", "",
IF(Calc_type="Bulk", SUMIFS(data_final_bulk[Error count], data_final_bulk[Member ID], output_table[[#This Row],[Member ID]]), Error_count))</f>
        <v/>
      </c>
      <c r="J468" s="145" t="str">
        <f>IF(OR(output_table[[#This Row],[Member ID]]="", output_table[[#This Row],[Input error count]]&gt;0), "", SUMIFS(calculations_table[Total interest due], calculations_table[Member ID], output_table[[#This Row],[Member ID]]))</f>
        <v/>
      </c>
      <c r="K468" s="149" t="str">
        <f>IF(OR(output_table[[#This Row],[Member ID]]="", output_table[[#This Row],[Input error count]]&gt;0), "", INDEX(calculations_table[Interest start date - Judgments], MATCH(output_table[[#This Row],[Member ID]], calculations_table[Member ID], 0)))</f>
        <v/>
      </c>
    </row>
    <row r="469" spans="1:11" x14ac:dyDescent="0.2">
      <c r="A469"/>
      <c r="D469" s="58" t="str">
        <f t="shared" si="6"/>
        <v/>
      </c>
      <c r="E469" s="58" t="str">
        <f>IF(OR(output_table[[#This Row],[Member ID]]="", Calc_type&lt;&gt;"Bulk"), "",
IF(ISBLANK(INDEX(data_final_bulk[Global ID], MATCH(output_table[[#This Row],[Member ID]], data_final_bulk[Member ID], 0))), "", INDEX(data_final_bulk[Global ID], MATCH(output_table[[#This Row],[Member ID]], data_final_bulk[Member ID], 0))))</f>
        <v/>
      </c>
      <c r="F469" s="16" t="str">
        <f>IF(output_table[[#This Row],[Member ID]]="", "", INDEX(calculations_table[Effective date], MATCH(output_table[[#This Row],[Member ID]], calculations_table[Member ID], 0)))</f>
        <v/>
      </c>
      <c r="G469" s="58" t="str">
        <f>IF(output_table[[#This Row],[Member ID]]="", "", INDEX(calculations_table[Payment type], MATCH(output_table[[#This Row],[Member ID]], calculations_table[Member ID], 0)))</f>
        <v/>
      </c>
      <c r="H469" s="145" t="str">
        <f>IF(output_table[[#This Row],[Member ID]]="", "", SUMIFS(calculations_table[Payment amount], calculations_table[Member ID], output_table[[#This Row],[Member ID]]))</f>
        <v/>
      </c>
      <c r="I469" s="58" t="str">
        <f>IF(output_table[[#This Row],[Member ID]]="", "",
IF(Calc_type="Bulk", SUMIFS(data_final_bulk[Error count], data_final_bulk[Member ID], output_table[[#This Row],[Member ID]]), Error_count))</f>
        <v/>
      </c>
      <c r="J469" s="145" t="str">
        <f>IF(OR(output_table[[#This Row],[Member ID]]="", output_table[[#This Row],[Input error count]]&gt;0), "", SUMIFS(calculations_table[Total interest due], calculations_table[Member ID], output_table[[#This Row],[Member ID]]))</f>
        <v/>
      </c>
      <c r="K469" s="149" t="str">
        <f>IF(OR(output_table[[#This Row],[Member ID]]="", output_table[[#This Row],[Input error count]]&gt;0), "", INDEX(calculations_table[Interest start date - Judgments], MATCH(output_table[[#This Row],[Member ID]], calculations_table[Member ID], 0)))</f>
        <v/>
      </c>
    </row>
    <row r="470" spans="1:11" x14ac:dyDescent="0.2">
      <c r="A470"/>
      <c r="D470" s="58" t="str">
        <f t="shared" si="6"/>
        <v/>
      </c>
      <c r="E470" s="58" t="str">
        <f>IF(OR(output_table[[#This Row],[Member ID]]="", Calc_type&lt;&gt;"Bulk"), "",
IF(ISBLANK(INDEX(data_final_bulk[Global ID], MATCH(output_table[[#This Row],[Member ID]], data_final_bulk[Member ID], 0))), "", INDEX(data_final_bulk[Global ID], MATCH(output_table[[#This Row],[Member ID]], data_final_bulk[Member ID], 0))))</f>
        <v/>
      </c>
      <c r="F470" s="16" t="str">
        <f>IF(output_table[[#This Row],[Member ID]]="", "", INDEX(calculations_table[Effective date], MATCH(output_table[[#This Row],[Member ID]], calculations_table[Member ID], 0)))</f>
        <v/>
      </c>
      <c r="G470" s="58" t="str">
        <f>IF(output_table[[#This Row],[Member ID]]="", "", INDEX(calculations_table[Payment type], MATCH(output_table[[#This Row],[Member ID]], calculations_table[Member ID], 0)))</f>
        <v/>
      </c>
      <c r="H470" s="145" t="str">
        <f>IF(output_table[[#This Row],[Member ID]]="", "", SUMIFS(calculations_table[Payment amount], calculations_table[Member ID], output_table[[#This Row],[Member ID]]))</f>
        <v/>
      </c>
      <c r="I470" s="58" t="str">
        <f>IF(output_table[[#This Row],[Member ID]]="", "",
IF(Calc_type="Bulk", SUMIFS(data_final_bulk[Error count], data_final_bulk[Member ID], output_table[[#This Row],[Member ID]]), Error_count))</f>
        <v/>
      </c>
      <c r="J470" s="145" t="str">
        <f>IF(OR(output_table[[#This Row],[Member ID]]="", output_table[[#This Row],[Input error count]]&gt;0), "", SUMIFS(calculations_table[Total interest due], calculations_table[Member ID], output_table[[#This Row],[Member ID]]))</f>
        <v/>
      </c>
      <c r="K470" s="149" t="str">
        <f>IF(OR(output_table[[#This Row],[Member ID]]="", output_table[[#This Row],[Input error count]]&gt;0), "", INDEX(calculations_table[Interest start date - Judgments], MATCH(output_table[[#This Row],[Member ID]], calculations_table[Member ID], 0)))</f>
        <v/>
      </c>
    </row>
    <row r="471" spans="1:11" x14ac:dyDescent="0.2">
      <c r="A471"/>
      <c r="D471" s="58" t="str">
        <f t="shared" ref="D471:D522" si="7">IF(A471="", "", A471)</f>
        <v/>
      </c>
      <c r="E471" s="58" t="str">
        <f>IF(OR(output_table[[#This Row],[Member ID]]="", Calc_type&lt;&gt;"Bulk"), "",
IF(ISBLANK(INDEX(data_final_bulk[Global ID], MATCH(output_table[[#This Row],[Member ID]], data_final_bulk[Member ID], 0))), "", INDEX(data_final_bulk[Global ID], MATCH(output_table[[#This Row],[Member ID]], data_final_bulk[Member ID], 0))))</f>
        <v/>
      </c>
      <c r="F471" s="16" t="str">
        <f>IF(output_table[[#This Row],[Member ID]]="", "", INDEX(calculations_table[Effective date], MATCH(output_table[[#This Row],[Member ID]], calculations_table[Member ID], 0)))</f>
        <v/>
      </c>
      <c r="G471" s="58" t="str">
        <f>IF(output_table[[#This Row],[Member ID]]="", "", INDEX(calculations_table[Payment type], MATCH(output_table[[#This Row],[Member ID]], calculations_table[Member ID], 0)))</f>
        <v/>
      </c>
      <c r="H471" s="145" t="str">
        <f>IF(output_table[[#This Row],[Member ID]]="", "", SUMIFS(calculations_table[Payment amount], calculations_table[Member ID], output_table[[#This Row],[Member ID]]))</f>
        <v/>
      </c>
      <c r="I471" s="58" t="str">
        <f>IF(output_table[[#This Row],[Member ID]]="", "",
IF(Calc_type="Bulk", SUMIFS(data_final_bulk[Error count], data_final_bulk[Member ID], output_table[[#This Row],[Member ID]]), Error_count))</f>
        <v/>
      </c>
      <c r="J471" s="145" t="str">
        <f>IF(OR(output_table[[#This Row],[Member ID]]="", output_table[[#This Row],[Input error count]]&gt;0), "", SUMIFS(calculations_table[Total interest due], calculations_table[Member ID], output_table[[#This Row],[Member ID]]))</f>
        <v/>
      </c>
      <c r="K471" s="149" t="str">
        <f>IF(OR(output_table[[#This Row],[Member ID]]="", output_table[[#This Row],[Input error count]]&gt;0), "", INDEX(calculations_table[Interest start date - Judgments], MATCH(output_table[[#This Row],[Member ID]], calculations_table[Member ID], 0)))</f>
        <v/>
      </c>
    </row>
    <row r="472" spans="1:11" x14ac:dyDescent="0.2">
      <c r="A472"/>
      <c r="D472" s="58" t="str">
        <f t="shared" si="7"/>
        <v/>
      </c>
      <c r="E472" s="58" t="str">
        <f>IF(OR(output_table[[#This Row],[Member ID]]="", Calc_type&lt;&gt;"Bulk"), "",
IF(ISBLANK(INDEX(data_final_bulk[Global ID], MATCH(output_table[[#This Row],[Member ID]], data_final_bulk[Member ID], 0))), "", INDEX(data_final_bulk[Global ID], MATCH(output_table[[#This Row],[Member ID]], data_final_bulk[Member ID], 0))))</f>
        <v/>
      </c>
      <c r="F472" s="16" t="str">
        <f>IF(output_table[[#This Row],[Member ID]]="", "", INDEX(calculations_table[Effective date], MATCH(output_table[[#This Row],[Member ID]], calculations_table[Member ID], 0)))</f>
        <v/>
      </c>
      <c r="G472" s="58" t="str">
        <f>IF(output_table[[#This Row],[Member ID]]="", "", INDEX(calculations_table[Payment type], MATCH(output_table[[#This Row],[Member ID]], calculations_table[Member ID], 0)))</f>
        <v/>
      </c>
      <c r="H472" s="145" t="str">
        <f>IF(output_table[[#This Row],[Member ID]]="", "", SUMIFS(calculations_table[Payment amount], calculations_table[Member ID], output_table[[#This Row],[Member ID]]))</f>
        <v/>
      </c>
      <c r="I472" s="58" t="str">
        <f>IF(output_table[[#This Row],[Member ID]]="", "",
IF(Calc_type="Bulk", SUMIFS(data_final_bulk[Error count], data_final_bulk[Member ID], output_table[[#This Row],[Member ID]]), Error_count))</f>
        <v/>
      </c>
      <c r="J472" s="145" t="str">
        <f>IF(OR(output_table[[#This Row],[Member ID]]="", output_table[[#This Row],[Input error count]]&gt;0), "", SUMIFS(calculations_table[Total interest due], calculations_table[Member ID], output_table[[#This Row],[Member ID]]))</f>
        <v/>
      </c>
      <c r="K472" s="149" t="str">
        <f>IF(OR(output_table[[#This Row],[Member ID]]="", output_table[[#This Row],[Input error count]]&gt;0), "", INDEX(calculations_table[Interest start date - Judgments], MATCH(output_table[[#This Row],[Member ID]], calculations_table[Member ID], 0)))</f>
        <v/>
      </c>
    </row>
    <row r="473" spans="1:11" x14ac:dyDescent="0.2">
      <c r="A473"/>
      <c r="D473" s="58" t="str">
        <f t="shared" si="7"/>
        <v/>
      </c>
      <c r="E473" s="58" t="str">
        <f>IF(OR(output_table[[#This Row],[Member ID]]="", Calc_type&lt;&gt;"Bulk"), "",
IF(ISBLANK(INDEX(data_final_bulk[Global ID], MATCH(output_table[[#This Row],[Member ID]], data_final_bulk[Member ID], 0))), "", INDEX(data_final_bulk[Global ID], MATCH(output_table[[#This Row],[Member ID]], data_final_bulk[Member ID], 0))))</f>
        <v/>
      </c>
      <c r="F473" s="16" t="str">
        <f>IF(output_table[[#This Row],[Member ID]]="", "", INDEX(calculations_table[Effective date], MATCH(output_table[[#This Row],[Member ID]], calculations_table[Member ID], 0)))</f>
        <v/>
      </c>
      <c r="G473" s="58" t="str">
        <f>IF(output_table[[#This Row],[Member ID]]="", "", INDEX(calculations_table[Payment type], MATCH(output_table[[#This Row],[Member ID]], calculations_table[Member ID], 0)))</f>
        <v/>
      </c>
      <c r="H473" s="145" t="str">
        <f>IF(output_table[[#This Row],[Member ID]]="", "", SUMIFS(calculations_table[Payment amount], calculations_table[Member ID], output_table[[#This Row],[Member ID]]))</f>
        <v/>
      </c>
      <c r="I473" s="58" t="str">
        <f>IF(output_table[[#This Row],[Member ID]]="", "",
IF(Calc_type="Bulk", SUMIFS(data_final_bulk[Error count], data_final_bulk[Member ID], output_table[[#This Row],[Member ID]]), Error_count))</f>
        <v/>
      </c>
      <c r="J473" s="145" t="str">
        <f>IF(OR(output_table[[#This Row],[Member ID]]="", output_table[[#This Row],[Input error count]]&gt;0), "", SUMIFS(calculations_table[Total interest due], calculations_table[Member ID], output_table[[#This Row],[Member ID]]))</f>
        <v/>
      </c>
      <c r="K473" s="149" t="str">
        <f>IF(OR(output_table[[#This Row],[Member ID]]="", output_table[[#This Row],[Input error count]]&gt;0), "", INDEX(calculations_table[Interest start date - Judgments], MATCH(output_table[[#This Row],[Member ID]], calculations_table[Member ID], 0)))</f>
        <v/>
      </c>
    </row>
    <row r="474" spans="1:11" x14ac:dyDescent="0.2">
      <c r="A474"/>
      <c r="D474" s="58" t="str">
        <f t="shared" si="7"/>
        <v/>
      </c>
      <c r="E474" s="58" t="str">
        <f>IF(OR(output_table[[#This Row],[Member ID]]="", Calc_type&lt;&gt;"Bulk"), "",
IF(ISBLANK(INDEX(data_final_bulk[Global ID], MATCH(output_table[[#This Row],[Member ID]], data_final_bulk[Member ID], 0))), "", INDEX(data_final_bulk[Global ID], MATCH(output_table[[#This Row],[Member ID]], data_final_bulk[Member ID], 0))))</f>
        <v/>
      </c>
      <c r="F474" s="16" t="str">
        <f>IF(output_table[[#This Row],[Member ID]]="", "", INDEX(calculations_table[Effective date], MATCH(output_table[[#This Row],[Member ID]], calculations_table[Member ID], 0)))</f>
        <v/>
      </c>
      <c r="G474" s="58" t="str">
        <f>IF(output_table[[#This Row],[Member ID]]="", "", INDEX(calculations_table[Payment type], MATCH(output_table[[#This Row],[Member ID]], calculations_table[Member ID], 0)))</f>
        <v/>
      </c>
      <c r="H474" s="145" t="str">
        <f>IF(output_table[[#This Row],[Member ID]]="", "", SUMIFS(calculations_table[Payment amount], calculations_table[Member ID], output_table[[#This Row],[Member ID]]))</f>
        <v/>
      </c>
      <c r="I474" s="58" t="str">
        <f>IF(output_table[[#This Row],[Member ID]]="", "",
IF(Calc_type="Bulk", SUMIFS(data_final_bulk[Error count], data_final_bulk[Member ID], output_table[[#This Row],[Member ID]]), Error_count))</f>
        <v/>
      </c>
      <c r="J474" s="145" t="str">
        <f>IF(OR(output_table[[#This Row],[Member ID]]="", output_table[[#This Row],[Input error count]]&gt;0), "", SUMIFS(calculations_table[Total interest due], calculations_table[Member ID], output_table[[#This Row],[Member ID]]))</f>
        <v/>
      </c>
      <c r="K474" s="149" t="str">
        <f>IF(OR(output_table[[#This Row],[Member ID]]="", output_table[[#This Row],[Input error count]]&gt;0), "", INDEX(calculations_table[Interest start date - Judgments], MATCH(output_table[[#This Row],[Member ID]], calculations_table[Member ID], 0)))</f>
        <v/>
      </c>
    </row>
    <row r="475" spans="1:11" x14ac:dyDescent="0.2">
      <c r="A475"/>
      <c r="D475" s="58" t="str">
        <f t="shared" si="7"/>
        <v/>
      </c>
      <c r="E475" s="58" t="str">
        <f>IF(OR(output_table[[#This Row],[Member ID]]="", Calc_type&lt;&gt;"Bulk"), "",
IF(ISBLANK(INDEX(data_final_bulk[Global ID], MATCH(output_table[[#This Row],[Member ID]], data_final_bulk[Member ID], 0))), "", INDEX(data_final_bulk[Global ID], MATCH(output_table[[#This Row],[Member ID]], data_final_bulk[Member ID], 0))))</f>
        <v/>
      </c>
      <c r="F475" s="16" t="str">
        <f>IF(output_table[[#This Row],[Member ID]]="", "", INDEX(calculations_table[Effective date], MATCH(output_table[[#This Row],[Member ID]], calculations_table[Member ID], 0)))</f>
        <v/>
      </c>
      <c r="G475" s="58" t="str">
        <f>IF(output_table[[#This Row],[Member ID]]="", "", INDEX(calculations_table[Payment type], MATCH(output_table[[#This Row],[Member ID]], calculations_table[Member ID], 0)))</f>
        <v/>
      </c>
      <c r="H475" s="145" t="str">
        <f>IF(output_table[[#This Row],[Member ID]]="", "", SUMIFS(calculations_table[Payment amount], calculations_table[Member ID], output_table[[#This Row],[Member ID]]))</f>
        <v/>
      </c>
      <c r="I475" s="58" t="str">
        <f>IF(output_table[[#This Row],[Member ID]]="", "",
IF(Calc_type="Bulk", SUMIFS(data_final_bulk[Error count], data_final_bulk[Member ID], output_table[[#This Row],[Member ID]]), Error_count))</f>
        <v/>
      </c>
      <c r="J475" s="145" t="str">
        <f>IF(OR(output_table[[#This Row],[Member ID]]="", output_table[[#This Row],[Input error count]]&gt;0), "", SUMIFS(calculations_table[Total interest due], calculations_table[Member ID], output_table[[#This Row],[Member ID]]))</f>
        <v/>
      </c>
      <c r="K475" s="149" t="str">
        <f>IF(OR(output_table[[#This Row],[Member ID]]="", output_table[[#This Row],[Input error count]]&gt;0), "", INDEX(calculations_table[Interest start date - Judgments], MATCH(output_table[[#This Row],[Member ID]], calculations_table[Member ID], 0)))</f>
        <v/>
      </c>
    </row>
    <row r="476" spans="1:11" x14ac:dyDescent="0.2">
      <c r="A476"/>
      <c r="D476" s="58" t="str">
        <f t="shared" si="7"/>
        <v/>
      </c>
      <c r="E476" s="58" t="str">
        <f>IF(OR(output_table[[#This Row],[Member ID]]="", Calc_type&lt;&gt;"Bulk"), "",
IF(ISBLANK(INDEX(data_final_bulk[Global ID], MATCH(output_table[[#This Row],[Member ID]], data_final_bulk[Member ID], 0))), "", INDEX(data_final_bulk[Global ID], MATCH(output_table[[#This Row],[Member ID]], data_final_bulk[Member ID], 0))))</f>
        <v/>
      </c>
      <c r="F476" s="16" t="str">
        <f>IF(output_table[[#This Row],[Member ID]]="", "", INDEX(calculations_table[Effective date], MATCH(output_table[[#This Row],[Member ID]], calculations_table[Member ID], 0)))</f>
        <v/>
      </c>
      <c r="G476" s="58" t="str">
        <f>IF(output_table[[#This Row],[Member ID]]="", "", INDEX(calculations_table[Payment type], MATCH(output_table[[#This Row],[Member ID]], calculations_table[Member ID], 0)))</f>
        <v/>
      </c>
      <c r="H476" s="145" t="str">
        <f>IF(output_table[[#This Row],[Member ID]]="", "", SUMIFS(calculations_table[Payment amount], calculations_table[Member ID], output_table[[#This Row],[Member ID]]))</f>
        <v/>
      </c>
      <c r="I476" s="58" t="str">
        <f>IF(output_table[[#This Row],[Member ID]]="", "",
IF(Calc_type="Bulk", SUMIFS(data_final_bulk[Error count], data_final_bulk[Member ID], output_table[[#This Row],[Member ID]]), Error_count))</f>
        <v/>
      </c>
      <c r="J476" s="145" t="str">
        <f>IF(OR(output_table[[#This Row],[Member ID]]="", output_table[[#This Row],[Input error count]]&gt;0), "", SUMIFS(calculations_table[Total interest due], calculations_table[Member ID], output_table[[#This Row],[Member ID]]))</f>
        <v/>
      </c>
      <c r="K476" s="149" t="str">
        <f>IF(OR(output_table[[#This Row],[Member ID]]="", output_table[[#This Row],[Input error count]]&gt;0), "", INDEX(calculations_table[Interest start date - Judgments], MATCH(output_table[[#This Row],[Member ID]], calculations_table[Member ID], 0)))</f>
        <v/>
      </c>
    </row>
    <row r="477" spans="1:11" x14ac:dyDescent="0.2">
      <c r="A477"/>
      <c r="D477" s="58" t="str">
        <f t="shared" si="7"/>
        <v/>
      </c>
      <c r="E477" s="58" t="str">
        <f>IF(OR(output_table[[#This Row],[Member ID]]="", Calc_type&lt;&gt;"Bulk"), "",
IF(ISBLANK(INDEX(data_final_bulk[Global ID], MATCH(output_table[[#This Row],[Member ID]], data_final_bulk[Member ID], 0))), "", INDEX(data_final_bulk[Global ID], MATCH(output_table[[#This Row],[Member ID]], data_final_bulk[Member ID], 0))))</f>
        <v/>
      </c>
      <c r="F477" s="16" t="str">
        <f>IF(output_table[[#This Row],[Member ID]]="", "", INDEX(calculations_table[Effective date], MATCH(output_table[[#This Row],[Member ID]], calculations_table[Member ID], 0)))</f>
        <v/>
      </c>
      <c r="G477" s="58" t="str">
        <f>IF(output_table[[#This Row],[Member ID]]="", "", INDEX(calculations_table[Payment type], MATCH(output_table[[#This Row],[Member ID]], calculations_table[Member ID], 0)))</f>
        <v/>
      </c>
      <c r="H477" s="145" t="str">
        <f>IF(output_table[[#This Row],[Member ID]]="", "", SUMIFS(calculations_table[Payment amount], calculations_table[Member ID], output_table[[#This Row],[Member ID]]))</f>
        <v/>
      </c>
      <c r="I477" s="58" t="str">
        <f>IF(output_table[[#This Row],[Member ID]]="", "",
IF(Calc_type="Bulk", SUMIFS(data_final_bulk[Error count], data_final_bulk[Member ID], output_table[[#This Row],[Member ID]]), Error_count))</f>
        <v/>
      </c>
      <c r="J477" s="145" t="str">
        <f>IF(OR(output_table[[#This Row],[Member ID]]="", output_table[[#This Row],[Input error count]]&gt;0), "", SUMIFS(calculations_table[Total interest due], calculations_table[Member ID], output_table[[#This Row],[Member ID]]))</f>
        <v/>
      </c>
      <c r="K477" s="149" t="str">
        <f>IF(OR(output_table[[#This Row],[Member ID]]="", output_table[[#This Row],[Input error count]]&gt;0), "", INDEX(calculations_table[Interest start date - Judgments], MATCH(output_table[[#This Row],[Member ID]], calculations_table[Member ID], 0)))</f>
        <v/>
      </c>
    </row>
    <row r="478" spans="1:11" x14ac:dyDescent="0.2">
      <c r="A478"/>
      <c r="D478" s="58" t="str">
        <f t="shared" si="7"/>
        <v/>
      </c>
      <c r="E478" s="58" t="str">
        <f>IF(OR(output_table[[#This Row],[Member ID]]="", Calc_type&lt;&gt;"Bulk"), "",
IF(ISBLANK(INDEX(data_final_bulk[Global ID], MATCH(output_table[[#This Row],[Member ID]], data_final_bulk[Member ID], 0))), "", INDEX(data_final_bulk[Global ID], MATCH(output_table[[#This Row],[Member ID]], data_final_bulk[Member ID], 0))))</f>
        <v/>
      </c>
      <c r="F478" s="16" t="str">
        <f>IF(output_table[[#This Row],[Member ID]]="", "", INDEX(calculations_table[Effective date], MATCH(output_table[[#This Row],[Member ID]], calculations_table[Member ID], 0)))</f>
        <v/>
      </c>
      <c r="G478" s="58" t="str">
        <f>IF(output_table[[#This Row],[Member ID]]="", "", INDEX(calculations_table[Payment type], MATCH(output_table[[#This Row],[Member ID]], calculations_table[Member ID], 0)))</f>
        <v/>
      </c>
      <c r="H478" s="145" t="str">
        <f>IF(output_table[[#This Row],[Member ID]]="", "", SUMIFS(calculations_table[Payment amount], calculations_table[Member ID], output_table[[#This Row],[Member ID]]))</f>
        <v/>
      </c>
      <c r="I478" s="58" t="str">
        <f>IF(output_table[[#This Row],[Member ID]]="", "",
IF(Calc_type="Bulk", SUMIFS(data_final_bulk[Error count], data_final_bulk[Member ID], output_table[[#This Row],[Member ID]]), Error_count))</f>
        <v/>
      </c>
      <c r="J478" s="145" t="str">
        <f>IF(OR(output_table[[#This Row],[Member ID]]="", output_table[[#This Row],[Input error count]]&gt;0), "", SUMIFS(calculations_table[Total interest due], calculations_table[Member ID], output_table[[#This Row],[Member ID]]))</f>
        <v/>
      </c>
      <c r="K478" s="149" t="str">
        <f>IF(OR(output_table[[#This Row],[Member ID]]="", output_table[[#This Row],[Input error count]]&gt;0), "", INDEX(calculations_table[Interest start date - Judgments], MATCH(output_table[[#This Row],[Member ID]], calculations_table[Member ID], 0)))</f>
        <v/>
      </c>
    </row>
    <row r="479" spans="1:11" x14ac:dyDescent="0.2">
      <c r="A479"/>
      <c r="D479" s="58" t="str">
        <f t="shared" si="7"/>
        <v/>
      </c>
      <c r="E479" s="58" t="str">
        <f>IF(OR(output_table[[#This Row],[Member ID]]="", Calc_type&lt;&gt;"Bulk"), "",
IF(ISBLANK(INDEX(data_final_bulk[Global ID], MATCH(output_table[[#This Row],[Member ID]], data_final_bulk[Member ID], 0))), "", INDEX(data_final_bulk[Global ID], MATCH(output_table[[#This Row],[Member ID]], data_final_bulk[Member ID], 0))))</f>
        <v/>
      </c>
      <c r="F479" s="16" t="str">
        <f>IF(output_table[[#This Row],[Member ID]]="", "", INDEX(calculations_table[Effective date], MATCH(output_table[[#This Row],[Member ID]], calculations_table[Member ID], 0)))</f>
        <v/>
      </c>
      <c r="G479" s="58" t="str">
        <f>IF(output_table[[#This Row],[Member ID]]="", "", INDEX(calculations_table[Payment type], MATCH(output_table[[#This Row],[Member ID]], calculations_table[Member ID], 0)))</f>
        <v/>
      </c>
      <c r="H479" s="145" t="str">
        <f>IF(output_table[[#This Row],[Member ID]]="", "", SUMIFS(calculations_table[Payment amount], calculations_table[Member ID], output_table[[#This Row],[Member ID]]))</f>
        <v/>
      </c>
      <c r="I479" s="58" t="str">
        <f>IF(output_table[[#This Row],[Member ID]]="", "",
IF(Calc_type="Bulk", SUMIFS(data_final_bulk[Error count], data_final_bulk[Member ID], output_table[[#This Row],[Member ID]]), Error_count))</f>
        <v/>
      </c>
      <c r="J479" s="145" t="str">
        <f>IF(OR(output_table[[#This Row],[Member ID]]="", output_table[[#This Row],[Input error count]]&gt;0), "", SUMIFS(calculations_table[Total interest due], calculations_table[Member ID], output_table[[#This Row],[Member ID]]))</f>
        <v/>
      </c>
      <c r="K479" s="149" t="str">
        <f>IF(OR(output_table[[#This Row],[Member ID]]="", output_table[[#This Row],[Input error count]]&gt;0), "", INDEX(calculations_table[Interest start date - Judgments], MATCH(output_table[[#This Row],[Member ID]], calculations_table[Member ID], 0)))</f>
        <v/>
      </c>
    </row>
    <row r="480" spans="1:11" x14ac:dyDescent="0.2">
      <c r="A480"/>
      <c r="D480" s="58" t="str">
        <f t="shared" si="7"/>
        <v/>
      </c>
      <c r="E480" s="58" t="str">
        <f>IF(OR(output_table[[#This Row],[Member ID]]="", Calc_type&lt;&gt;"Bulk"), "",
IF(ISBLANK(INDEX(data_final_bulk[Global ID], MATCH(output_table[[#This Row],[Member ID]], data_final_bulk[Member ID], 0))), "", INDEX(data_final_bulk[Global ID], MATCH(output_table[[#This Row],[Member ID]], data_final_bulk[Member ID], 0))))</f>
        <v/>
      </c>
      <c r="F480" s="16" t="str">
        <f>IF(output_table[[#This Row],[Member ID]]="", "", INDEX(calculations_table[Effective date], MATCH(output_table[[#This Row],[Member ID]], calculations_table[Member ID], 0)))</f>
        <v/>
      </c>
      <c r="G480" s="58" t="str">
        <f>IF(output_table[[#This Row],[Member ID]]="", "", INDEX(calculations_table[Payment type], MATCH(output_table[[#This Row],[Member ID]], calculations_table[Member ID], 0)))</f>
        <v/>
      </c>
      <c r="H480" s="145" t="str">
        <f>IF(output_table[[#This Row],[Member ID]]="", "", SUMIFS(calculations_table[Payment amount], calculations_table[Member ID], output_table[[#This Row],[Member ID]]))</f>
        <v/>
      </c>
      <c r="I480" s="58" t="str">
        <f>IF(output_table[[#This Row],[Member ID]]="", "",
IF(Calc_type="Bulk", SUMIFS(data_final_bulk[Error count], data_final_bulk[Member ID], output_table[[#This Row],[Member ID]]), Error_count))</f>
        <v/>
      </c>
      <c r="J480" s="145" t="str">
        <f>IF(OR(output_table[[#This Row],[Member ID]]="", output_table[[#This Row],[Input error count]]&gt;0), "", SUMIFS(calculations_table[Total interest due], calculations_table[Member ID], output_table[[#This Row],[Member ID]]))</f>
        <v/>
      </c>
      <c r="K480" s="149" t="str">
        <f>IF(OR(output_table[[#This Row],[Member ID]]="", output_table[[#This Row],[Input error count]]&gt;0), "", INDEX(calculations_table[Interest start date - Judgments], MATCH(output_table[[#This Row],[Member ID]], calculations_table[Member ID], 0)))</f>
        <v/>
      </c>
    </row>
    <row r="481" spans="1:11" x14ac:dyDescent="0.2">
      <c r="A481"/>
      <c r="D481" s="58" t="str">
        <f t="shared" si="7"/>
        <v/>
      </c>
      <c r="E481" s="58" t="str">
        <f>IF(OR(output_table[[#This Row],[Member ID]]="", Calc_type&lt;&gt;"Bulk"), "",
IF(ISBLANK(INDEX(data_final_bulk[Global ID], MATCH(output_table[[#This Row],[Member ID]], data_final_bulk[Member ID], 0))), "", INDEX(data_final_bulk[Global ID], MATCH(output_table[[#This Row],[Member ID]], data_final_bulk[Member ID], 0))))</f>
        <v/>
      </c>
      <c r="F481" s="16" t="str">
        <f>IF(output_table[[#This Row],[Member ID]]="", "", INDEX(calculations_table[Effective date], MATCH(output_table[[#This Row],[Member ID]], calculations_table[Member ID], 0)))</f>
        <v/>
      </c>
      <c r="G481" s="58" t="str">
        <f>IF(output_table[[#This Row],[Member ID]]="", "", INDEX(calculations_table[Payment type], MATCH(output_table[[#This Row],[Member ID]], calculations_table[Member ID], 0)))</f>
        <v/>
      </c>
      <c r="H481" s="145" t="str">
        <f>IF(output_table[[#This Row],[Member ID]]="", "", SUMIFS(calculations_table[Payment amount], calculations_table[Member ID], output_table[[#This Row],[Member ID]]))</f>
        <v/>
      </c>
      <c r="I481" s="58" t="str">
        <f>IF(output_table[[#This Row],[Member ID]]="", "",
IF(Calc_type="Bulk", SUMIFS(data_final_bulk[Error count], data_final_bulk[Member ID], output_table[[#This Row],[Member ID]]), Error_count))</f>
        <v/>
      </c>
      <c r="J481" s="145" t="str">
        <f>IF(OR(output_table[[#This Row],[Member ID]]="", output_table[[#This Row],[Input error count]]&gt;0), "", SUMIFS(calculations_table[Total interest due], calculations_table[Member ID], output_table[[#This Row],[Member ID]]))</f>
        <v/>
      </c>
      <c r="K481" s="149" t="str">
        <f>IF(OR(output_table[[#This Row],[Member ID]]="", output_table[[#This Row],[Input error count]]&gt;0), "", INDEX(calculations_table[Interest start date - Judgments], MATCH(output_table[[#This Row],[Member ID]], calculations_table[Member ID], 0)))</f>
        <v/>
      </c>
    </row>
    <row r="482" spans="1:11" x14ac:dyDescent="0.2">
      <c r="A482"/>
      <c r="D482" s="58" t="str">
        <f t="shared" si="7"/>
        <v/>
      </c>
      <c r="E482" s="58" t="str">
        <f>IF(OR(output_table[[#This Row],[Member ID]]="", Calc_type&lt;&gt;"Bulk"), "",
IF(ISBLANK(INDEX(data_final_bulk[Global ID], MATCH(output_table[[#This Row],[Member ID]], data_final_bulk[Member ID], 0))), "", INDEX(data_final_bulk[Global ID], MATCH(output_table[[#This Row],[Member ID]], data_final_bulk[Member ID], 0))))</f>
        <v/>
      </c>
      <c r="F482" s="16" t="str">
        <f>IF(output_table[[#This Row],[Member ID]]="", "", INDEX(calculations_table[Effective date], MATCH(output_table[[#This Row],[Member ID]], calculations_table[Member ID], 0)))</f>
        <v/>
      </c>
      <c r="G482" s="58" t="str">
        <f>IF(output_table[[#This Row],[Member ID]]="", "", INDEX(calculations_table[Payment type], MATCH(output_table[[#This Row],[Member ID]], calculations_table[Member ID], 0)))</f>
        <v/>
      </c>
      <c r="H482" s="145" t="str">
        <f>IF(output_table[[#This Row],[Member ID]]="", "", SUMIFS(calculations_table[Payment amount], calculations_table[Member ID], output_table[[#This Row],[Member ID]]))</f>
        <v/>
      </c>
      <c r="I482" s="58" t="str">
        <f>IF(output_table[[#This Row],[Member ID]]="", "",
IF(Calc_type="Bulk", SUMIFS(data_final_bulk[Error count], data_final_bulk[Member ID], output_table[[#This Row],[Member ID]]), Error_count))</f>
        <v/>
      </c>
      <c r="J482" s="145" t="str">
        <f>IF(OR(output_table[[#This Row],[Member ID]]="", output_table[[#This Row],[Input error count]]&gt;0), "", SUMIFS(calculations_table[Total interest due], calculations_table[Member ID], output_table[[#This Row],[Member ID]]))</f>
        <v/>
      </c>
      <c r="K482" s="149" t="str">
        <f>IF(OR(output_table[[#This Row],[Member ID]]="", output_table[[#This Row],[Input error count]]&gt;0), "", INDEX(calculations_table[Interest start date - Judgments], MATCH(output_table[[#This Row],[Member ID]], calculations_table[Member ID], 0)))</f>
        <v/>
      </c>
    </row>
    <row r="483" spans="1:11" x14ac:dyDescent="0.2">
      <c r="A483"/>
      <c r="D483" s="58" t="str">
        <f t="shared" si="7"/>
        <v/>
      </c>
      <c r="E483" s="58" t="str">
        <f>IF(OR(output_table[[#This Row],[Member ID]]="", Calc_type&lt;&gt;"Bulk"), "",
IF(ISBLANK(INDEX(data_final_bulk[Global ID], MATCH(output_table[[#This Row],[Member ID]], data_final_bulk[Member ID], 0))), "", INDEX(data_final_bulk[Global ID], MATCH(output_table[[#This Row],[Member ID]], data_final_bulk[Member ID], 0))))</f>
        <v/>
      </c>
      <c r="F483" s="16" t="str">
        <f>IF(output_table[[#This Row],[Member ID]]="", "", INDEX(calculations_table[Effective date], MATCH(output_table[[#This Row],[Member ID]], calculations_table[Member ID], 0)))</f>
        <v/>
      </c>
      <c r="G483" s="58" t="str">
        <f>IF(output_table[[#This Row],[Member ID]]="", "", INDEX(calculations_table[Payment type], MATCH(output_table[[#This Row],[Member ID]], calculations_table[Member ID], 0)))</f>
        <v/>
      </c>
      <c r="H483" s="145" t="str">
        <f>IF(output_table[[#This Row],[Member ID]]="", "", SUMIFS(calculations_table[Payment amount], calculations_table[Member ID], output_table[[#This Row],[Member ID]]))</f>
        <v/>
      </c>
      <c r="I483" s="58" t="str">
        <f>IF(output_table[[#This Row],[Member ID]]="", "",
IF(Calc_type="Bulk", SUMIFS(data_final_bulk[Error count], data_final_bulk[Member ID], output_table[[#This Row],[Member ID]]), Error_count))</f>
        <v/>
      </c>
      <c r="J483" s="145" t="str">
        <f>IF(OR(output_table[[#This Row],[Member ID]]="", output_table[[#This Row],[Input error count]]&gt;0), "", SUMIFS(calculations_table[Total interest due], calculations_table[Member ID], output_table[[#This Row],[Member ID]]))</f>
        <v/>
      </c>
      <c r="K483" s="149" t="str">
        <f>IF(OR(output_table[[#This Row],[Member ID]]="", output_table[[#This Row],[Input error count]]&gt;0), "", INDEX(calculations_table[Interest start date - Judgments], MATCH(output_table[[#This Row],[Member ID]], calculations_table[Member ID], 0)))</f>
        <v/>
      </c>
    </row>
    <row r="484" spans="1:11" x14ac:dyDescent="0.2">
      <c r="A484"/>
      <c r="D484" s="58" t="str">
        <f t="shared" si="7"/>
        <v/>
      </c>
      <c r="E484" s="58" t="str">
        <f>IF(OR(output_table[[#This Row],[Member ID]]="", Calc_type&lt;&gt;"Bulk"), "",
IF(ISBLANK(INDEX(data_final_bulk[Global ID], MATCH(output_table[[#This Row],[Member ID]], data_final_bulk[Member ID], 0))), "", INDEX(data_final_bulk[Global ID], MATCH(output_table[[#This Row],[Member ID]], data_final_bulk[Member ID], 0))))</f>
        <v/>
      </c>
      <c r="F484" s="16" t="str">
        <f>IF(output_table[[#This Row],[Member ID]]="", "", INDEX(calculations_table[Effective date], MATCH(output_table[[#This Row],[Member ID]], calculations_table[Member ID], 0)))</f>
        <v/>
      </c>
      <c r="G484" s="58" t="str">
        <f>IF(output_table[[#This Row],[Member ID]]="", "", INDEX(calculations_table[Payment type], MATCH(output_table[[#This Row],[Member ID]], calculations_table[Member ID], 0)))</f>
        <v/>
      </c>
      <c r="H484" s="145" t="str">
        <f>IF(output_table[[#This Row],[Member ID]]="", "", SUMIFS(calculations_table[Payment amount], calculations_table[Member ID], output_table[[#This Row],[Member ID]]))</f>
        <v/>
      </c>
      <c r="I484" s="58" t="str">
        <f>IF(output_table[[#This Row],[Member ID]]="", "",
IF(Calc_type="Bulk", SUMIFS(data_final_bulk[Error count], data_final_bulk[Member ID], output_table[[#This Row],[Member ID]]), Error_count))</f>
        <v/>
      </c>
      <c r="J484" s="145" t="str">
        <f>IF(OR(output_table[[#This Row],[Member ID]]="", output_table[[#This Row],[Input error count]]&gt;0), "", SUMIFS(calculations_table[Total interest due], calculations_table[Member ID], output_table[[#This Row],[Member ID]]))</f>
        <v/>
      </c>
      <c r="K484" s="149" t="str">
        <f>IF(OR(output_table[[#This Row],[Member ID]]="", output_table[[#This Row],[Input error count]]&gt;0), "", INDEX(calculations_table[Interest start date - Judgments], MATCH(output_table[[#This Row],[Member ID]], calculations_table[Member ID], 0)))</f>
        <v/>
      </c>
    </row>
    <row r="485" spans="1:11" x14ac:dyDescent="0.2">
      <c r="A485"/>
      <c r="D485" s="58" t="str">
        <f t="shared" si="7"/>
        <v/>
      </c>
      <c r="E485" s="58" t="str">
        <f>IF(OR(output_table[[#This Row],[Member ID]]="", Calc_type&lt;&gt;"Bulk"), "",
IF(ISBLANK(INDEX(data_final_bulk[Global ID], MATCH(output_table[[#This Row],[Member ID]], data_final_bulk[Member ID], 0))), "", INDEX(data_final_bulk[Global ID], MATCH(output_table[[#This Row],[Member ID]], data_final_bulk[Member ID], 0))))</f>
        <v/>
      </c>
      <c r="F485" s="16" t="str">
        <f>IF(output_table[[#This Row],[Member ID]]="", "", INDEX(calculations_table[Effective date], MATCH(output_table[[#This Row],[Member ID]], calculations_table[Member ID], 0)))</f>
        <v/>
      </c>
      <c r="G485" s="58" t="str">
        <f>IF(output_table[[#This Row],[Member ID]]="", "", INDEX(calculations_table[Payment type], MATCH(output_table[[#This Row],[Member ID]], calculations_table[Member ID], 0)))</f>
        <v/>
      </c>
      <c r="H485" s="145" t="str">
        <f>IF(output_table[[#This Row],[Member ID]]="", "", SUMIFS(calculations_table[Payment amount], calculations_table[Member ID], output_table[[#This Row],[Member ID]]))</f>
        <v/>
      </c>
      <c r="I485" s="58" t="str">
        <f>IF(output_table[[#This Row],[Member ID]]="", "",
IF(Calc_type="Bulk", SUMIFS(data_final_bulk[Error count], data_final_bulk[Member ID], output_table[[#This Row],[Member ID]]), Error_count))</f>
        <v/>
      </c>
      <c r="J485" s="145" t="str">
        <f>IF(OR(output_table[[#This Row],[Member ID]]="", output_table[[#This Row],[Input error count]]&gt;0), "", SUMIFS(calculations_table[Total interest due], calculations_table[Member ID], output_table[[#This Row],[Member ID]]))</f>
        <v/>
      </c>
      <c r="K485" s="149" t="str">
        <f>IF(OR(output_table[[#This Row],[Member ID]]="", output_table[[#This Row],[Input error count]]&gt;0), "", INDEX(calculations_table[Interest start date - Judgments], MATCH(output_table[[#This Row],[Member ID]], calculations_table[Member ID], 0)))</f>
        <v/>
      </c>
    </row>
    <row r="486" spans="1:11" x14ac:dyDescent="0.2">
      <c r="A486"/>
      <c r="D486" s="58" t="str">
        <f t="shared" si="7"/>
        <v/>
      </c>
      <c r="E486" s="58" t="str">
        <f>IF(OR(output_table[[#This Row],[Member ID]]="", Calc_type&lt;&gt;"Bulk"), "",
IF(ISBLANK(INDEX(data_final_bulk[Global ID], MATCH(output_table[[#This Row],[Member ID]], data_final_bulk[Member ID], 0))), "", INDEX(data_final_bulk[Global ID], MATCH(output_table[[#This Row],[Member ID]], data_final_bulk[Member ID], 0))))</f>
        <v/>
      </c>
      <c r="F486" s="16" t="str">
        <f>IF(output_table[[#This Row],[Member ID]]="", "", INDEX(calculations_table[Effective date], MATCH(output_table[[#This Row],[Member ID]], calculations_table[Member ID], 0)))</f>
        <v/>
      </c>
      <c r="G486" s="58" t="str">
        <f>IF(output_table[[#This Row],[Member ID]]="", "", INDEX(calculations_table[Payment type], MATCH(output_table[[#This Row],[Member ID]], calculations_table[Member ID], 0)))</f>
        <v/>
      </c>
      <c r="H486" s="145" t="str">
        <f>IF(output_table[[#This Row],[Member ID]]="", "", SUMIFS(calculations_table[Payment amount], calculations_table[Member ID], output_table[[#This Row],[Member ID]]))</f>
        <v/>
      </c>
      <c r="I486" s="58" t="str">
        <f>IF(output_table[[#This Row],[Member ID]]="", "",
IF(Calc_type="Bulk", SUMIFS(data_final_bulk[Error count], data_final_bulk[Member ID], output_table[[#This Row],[Member ID]]), Error_count))</f>
        <v/>
      </c>
      <c r="J486" s="145" t="str">
        <f>IF(OR(output_table[[#This Row],[Member ID]]="", output_table[[#This Row],[Input error count]]&gt;0), "", SUMIFS(calculations_table[Total interest due], calculations_table[Member ID], output_table[[#This Row],[Member ID]]))</f>
        <v/>
      </c>
      <c r="K486" s="149" t="str">
        <f>IF(OR(output_table[[#This Row],[Member ID]]="", output_table[[#This Row],[Input error count]]&gt;0), "", INDEX(calculations_table[Interest start date - Judgments], MATCH(output_table[[#This Row],[Member ID]], calculations_table[Member ID], 0)))</f>
        <v/>
      </c>
    </row>
    <row r="487" spans="1:11" x14ac:dyDescent="0.2">
      <c r="A487"/>
      <c r="D487" s="58" t="str">
        <f t="shared" si="7"/>
        <v/>
      </c>
      <c r="E487" s="58" t="str">
        <f>IF(OR(output_table[[#This Row],[Member ID]]="", Calc_type&lt;&gt;"Bulk"), "",
IF(ISBLANK(INDEX(data_final_bulk[Global ID], MATCH(output_table[[#This Row],[Member ID]], data_final_bulk[Member ID], 0))), "", INDEX(data_final_bulk[Global ID], MATCH(output_table[[#This Row],[Member ID]], data_final_bulk[Member ID], 0))))</f>
        <v/>
      </c>
      <c r="F487" s="16" t="str">
        <f>IF(output_table[[#This Row],[Member ID]]="", "", INDEX(calculations_table[Effective date], MATCH(output_table[[#This Row],[Member ID]], calculations_table[Member ID], 0)))</f>
        <v/>
      </c>
      <c r="G487" s="58" t="str">
        <f>IF(output_table[[#This Row],[Member ID]]="", "", INDEX(calculations_table[Payment type], MATCH(output_table[[#This Row],[Member ID]], calculations_table[Member ID], 0)))</f>
        <v/>
      </c>
      <c r="H487" s="145" t="str">
        <f>IF(output_table[[#This Row],[Member ID]]="", "", SUMIFS(calculations_table[Payment amount], calculations_table[Member ID], output_table[[#This Row],[Member ID]]))</f>
        <v/>
      </c>
      <c r="I487" s="58" t="str">
        <f>IF(output_table[[#This Row],[Member ID]]="", "",
IF(Calc_type="Bulk", SUMIFS(data_final_bulk[Error count], data_final_bulk[Member ID], output_table[[#This Row],[Member ID]]), Error_count))</f>
        <v/>
      </c>
      <c r="J487" s="145" t="str">
        <f>IF(OR(output_table[[#This Row],[Member ID]]="", output_table[[#This Row],[Input error count]]&gt;0), "", SUMIFS(calculations_table[Total interest due], calculations_table[Member ID], output_table[[#This Row],[Member ID]]))</f>
        <v/>
      </c>
      <c r="K487" s="149" t="str">
        <f>IF(OR(output_table[[#This Row],[Member ID]]="", output_table[[#This Row],[Input error count]]&gt;0), "", INDEX(calculations_table[Interest start date - Judgments], MATCH(output_table[[#This Row],[Member ID]], calculations_table[Member ID], 0)))</f>
        <v/>
      </c>
    </row>
    <row r="488" spans="1:11" x14ac:dyDescent="0.2">
      <c r="A488"/>
      <c r="D488" s="58" t="str">
        <f t="shared" si="7"/>
        <v/>
      </c>
      <c r="E488" s="58" t="str">
        <f>IF(OR(output_table[[#This Row],[Member ID]]="", Calc_type&lt;&gt;"Bulk"), "",
IF(ISBLANK(INDEX(data_final_bulk[Global ID], MATCH(output_table[[#This Row],[Member ID]], data_final_bulk[Member ID], 0))), "", INDEX(data_final_bulk[Global ID], MATCH(output_table[[#This Row],[Member ID]], data_final_bulk[Member ID], 0))))</f>
        <v/>
      </c>
      <c r="F488" s="16" t="str">
        <f>IF(output_table[[#This Row],[Member ID]]="", "", INDEX(calculations_table[Effective date], MATCH(output_table[[#This Row],[Member ID]], calculations_table[Member ID], 0)))</f>
        <v/>
      </c>
      <c r="G488" s="58" t="str">
        <f>IF(output_table[[#This Row],[Member ID]]="", "", INDEX(calculations_table[Payment type], MATCH(output_table[[#This Row],[Member ID]], calculations_table[Member ID], 0)))</f>
        <v/>
      </c>
      <c r="H488" s="145" t="str">
        <f>IF(output_table[[#This Row],[Member ID]]="", "", SUMIFS(calculations_table[Payment amount], calculations_table[Member ID], output_table[[#This Row],[Member ID]]))</f>
        <v/>
      </c>
      <c r="I488" s="58" t="str">
        <f>IF(output_table[[#This Row],[Member ID]]="", "",
IF(Calc_type="Bulk", SUMIFS(data_final_bulk[Error count], data_final_bulk[Member ID], output_table[[#This Row],[Member ID]]), Error_count))</f>
        <v/>
      </c>
      <c r="J488" s="145" t="str">
        <f>IF(OR(output_table[[#This Row],[Member ID]]="", output_table[[#This Row],[Input error count]]&gt;0), "", SUMIFS(calculations_table[Total interest due], calculations_table[Member ID], output_table[[#This Row],[Member ID]]))</f>
        <v/>
      </c>
      <c r="K488" s="149" t="str">
        <f>IF(OR(output_table[[#This Row],[Member ID]]="", output_table[[#This Row],[Input error count]]&gt;0), "", INDEX(calculations_table[Interest start date - Judgments], MATCH(output_table[[#This Row],[Member ID]], calculations_table[Member ID], 0)))</f>
        <v/>
      </c>
    </row>
    <row r="489" spans="1:11" x14ac:dyDescent="0.2">
      <c r="A489"/>
      <c r="D489" s="58" t="str">
        <f t="shared" si="7"/>
        <v/>
      </c>
      <c r="E489" s="58" t="str">
        <f>IF(OR(output_table[[#This Row],[Member ID]]="", Calc_type&lt;&gt;"Bulk"), "",
IF(ISBLANK(INDEX(data_final_bulk[Global ID], MATCH(output_table[[#This Row],[Member ID]], data_final_bulk[Member ID], 0))), "", INDEX(data_final_bulk[Global ID], MATCH(output_table[[#This Row],[Member ID]], data_final_bulk[Member ID], 0))))</f>
        <v/>
      </c>
      <c r="F489" s="16" t="str">
        <f>IF(output_table[[#This Row],[Member ID]]="", "", INDEX(calculations_table[Effective date], MATCH(output_table[[#This Row],[Member ID]], calculations_table[Member ID], 0)))</f>
        <v/>
      </c>
      <c r="G489" s="58" t="str">
        <f>IF(output_table[[#This Row],[Member ID]]="", "", INDEX(calculations_table[Payment type], MATCH(output_table[[#This Row],[Member ID]], calculations_table[Member ID], 0)))</f>
        <v/>
      </c>
      <c r="H489" s="145" t="str">
        <f>IF(output_table[[#This Row],[Member ID]]="", "", SUMIFS(calculations_table[Payment amount], calculations_table[Member ID], output_table[[#This Row],[Member ID]]))</f>
        <v/>
      </c>
      <c r="I489" s="58" t="str">
        <f>IF(output_table[[#This Row],[Member ID]]="", "",
IF(Calc_type="Bulk", SUMIFS(data_final_bulk[Error count], data_final_bulk[Member ID], output_table[[#This Row],[Member ID]]), Error_count))</f>
        <v/>
      </c>
      <c r="J489" s="145" t="str">
        <f>IF(OR(output_table[[#This Row],[Member ID]]="", output_table[[#This Row],[Input error count]]&gt;0), "", SUMIFS(calculations_table[Total interest due], calculations_table[Member ID], output_table[[#This Row],[Member ID]]))</f>
        <v/>
      </c>
      <c r="K489" s="149" t="str">
        <f>IF(OR(output_table[[#This Row],[Member ID]]="", output_table[[#This Row],[Input error count]]&gt;0), "", INDEX(calculations_table[Interest start date - Judgments], MATCH(output_table[[#This Row],[Member ID]], calculations_table[Member ID], 0)))</f>
        <v/>
      </c>
    </row>
    <row r="490" spans="1:11" x14ac:dyDescent="0.2">
      <c r="A490"/>
      <c r="D490" s="58" t="str">
        <f t="shared" si="7"/>
        <v/>
      </c>
      <c r="E490" s="58" t="str">
        <f>IF(OR(output_table[[#This Row],[Member ID]]="", Calc_type&lt;&gt;"Bulk"), "",
IF(ISBLANK(INDEX(data_final_bulk[Global ID], MATCH(output_table[[#This Row],[Member ID]], data_final_bulk[Member ID], 0))), "", INDEX(data_final_bulk[Global ID], MATCH(output_table[[#This Row],[Member ID]], data_final_bulk[Member ID], 0))))</f>
        <v/>
      </c>
      <c r="F490" s="16" t="str">
        <f>IF(output_table[[#This Row],[Member ID]]="", "", INDEX(calculations_table[Effective date], MATCH(output_table[[#This Row],[Member ID]], calculations_table[Member ID], 0)))</f>
        <v/>
      </c>
      <c r="G490" s="58" t="str">
        <f>IF(output_table[[#This Row],[Member ID]]="", "", INDEX(calculations_table[Payment type], MATCH(output_table[[#This Row],[Member ID]], calculations_table[Member ID], 0)))</f>
        <v/>
      </c>
      <c r="H490" s="145" t="str">
        <f>IF(output_table[[#This Row],[Member ID]]="", "", SUMIFS(calculations_table[Payment amount], calculations_table[Member ID], output_table[[#This Row],[Member ID]]))</f>
        <v/>
      </c>
      <c r="I490" s="58" t="str">
        <f>IF(output_table[[#This Row],[Member ID]]="", "",
IF(Calc_type="Bulk", SUMIFS(data_final_bulk[Error count], data_final_bulk[Member ID], output_table[[#This Row],[Member ID]]), Error_count))</f>
        <v/>
      </c>
      <c r="J490" s="145" t="str">
        <f>IF(OR(output_table[[#This Row],[Member ID]]="", output_table[[#This Row],[Input error count]]&gt;0), "", SUMIFS(calculations_table[Total interest due], calculations_table[Member ID], output_table[[#This Row],[Member ID]]))</f>
        <v/>
      </c>
      <c r="K490" s="149" t="str">
        <f>IF(OR(output_table[[#This Row],[Member ID]]="", output_table[[#This Row],[Input error count]]&gt;0), "", INDEX(calculations_table[Interest start date - Judgments], MATCH(output_table[[#This Row],[Member ID]], calculations_table[Member ID], 0)))</f>
        <v/>
      </c>
    </row>
    <row r="491" spans="1:11" x14ac:dyDescent="0.2">
      <c r="A491"/>
      <c r="D491" s="58" t="str">
        <f t="shared" si="7"/>
        <v/>
      </c>
      <c r="E491" s="58" t="str">
        <f>IF(OR(output_table[[#This Row],[Member ID]]="", Calc_type&lt;&gt;"Bulk"), "",
IF(ISBLANK(INDEX(data_final_bulk[Global ID], MATCH(output_table[[#This Row],[Member ID]], data_final_bulk[Member ID], 0))), "", INDEX(data_final_bulk[Global ID], MATCH(output_table[[#This Row],[Member ID]], data_final_bulk[Member ID], 0))))</f>
        <v/>
      </c>
      <c r="F491" s="16" t="str">
        <f>IF(output_table[[#This Row],[Member ID]]="", "", INDEX(calculations_table[Effective date], MATCH(output_table[[#This Row],[Member ID]], calculations_table[Member ID], 0)))</f>
        <v/>
      </c>
      <c r="G491" s="58" t="str">
        <f>IF(output_table[[#This Row],[Member ID]]="", "", INDEX(calculations_table[Payment type], MATCH(output_table[[#This Row],[Member ID]], calculations_table[Member ID], 0)))</f>
        <v/>
      </c>
      <c r="H491" s="145" t="str">
        <f>IF(output_table[[#This Row],[Member ID]]="", "", SUMIFS(calculations_table[Payment amount], calculations_table[Member ID], output_table[[#This Row],[Member ID]]))</f>
        <v/>
      </c>
      <c r="I491" s="58" t="str">
        <f>IF(output_table[[#This Row],[Member ID]]="", "",
IF(Calc_type="Bulk", SUMIFS(data_final_bulk[Error count], data_final_bulk[Member ID], output_table[[#This Row],[Member ID]]), Error_count))</f>
        <v/>
      </c>
      <c r="J491" s="145" t="str">
        <f>IF(OR(output_table[[#This Row],[Member ID]]="", output_table[[#This Row],[Input error count]]&gt;0), "", SUMIFS(calculations_table[Total interest due], calculations_table[Member ID], output_table[[#This Row],[Member ID]]))</f>
        <v/>
      </c>
      <c r="K491" s="149" t="str">
        <f>IF(OR(output_table[[#This Row],[Member ID]]="", output_table[[#This Row],[Input error count]]&gt;0), "", INDEX(calculations_table[Interest start date - Judgments], MATCH(output_table[[#This Row],[Member ID]], calculations_table[Member ID], 0)))</f>
        <v/>
      </c>
    </row>
    <row r="492" spans="1:11" x14ac:dyDescent="0.2">
      <c r="A492"/>
      <c r="D492" s="58" t="str">
        <f t="shared" si="7"/>
        <v/>
      </c>
      <c r="E492" s="58" t="str">
        <f>IF(OR(output_table[[#This Row],[Member ID]]="", Calc_type&lt;&gt;"Bulk"), "",
IF(ISBLANK(INDEX(data_final_bulk[Global ID], MATCH(output_table[[#This Row],[Member ID]], data_final_bulk[Member ID], 0))), "", INDEX(data_final_bulk[Global ID], MATCH(output_table[[#This Row],[Member ID]], data_final_bulk[Member ID], 0))))</f>
        <v/>
      </c>
      <c r="F492" s="16" t="str">
        <f>IF(output_table[[#This Row],[Member ID]]="", "", INDEX(calculations_table[Effective date], MATCH(output_table[[#This Row],[Member ID]], calculations_table[Member ID], 0)))</f>
        <v/>
      </c>
      <c r="G492" s="58" t="str">
        <f>IF(output_table[[#This Row],[Member ID]]="", "", INDEX(calculations_table[Payment type], MATCH(output_table[[#This Row],[Member ID]], calculations_table[Member ID], 0)))</f>
        <v/>
      </c>
      <c r="H492" s="145" t="str">
        <f>IF(output_table[[#This Row],[Member ID]]="", "", SUMIFS(calculations_table[Payment amount], calculations_table[Member ID], output_table[[#This Row],[Member ID]]))</f>
        <v/>
      </c>
      <c r="I492" s="58" t="str">
        <f>IF(output_table[[#This Row],[Member ID]]="", "",
IF(Calc_type="Bulk", SUMIFS(data_final_bulk[Error count], data_final_bulk[Member ID], output_table[[#This Row],[Member ID]]), Error_count))</f>
        <v/>
      </c>
      <c r="J492" s="145" t="str">
        <f>IF(OR(output_table[[#This Row],[Member ID]]="", output_table[[#This Row],[Input error count]]&gt;0), "", SUMIFS(calculations_table[Total interest due], calculations_table[Member ID], output_table[[#This Row],[Member ID]]))</f>
        <v/>
      </c>
      <c r="K492" s="149" t="str">
        <f>IF(OR(output_table[[#This Row],[Member ID]]="", output_table[[#This Row],[Input error count]]&gt;0), "", INDEX(calculations_table[Interest start date - Judgments], MATCH(output_table[[#This Row],[Member ID]], calculations_table[Member ID], 0)))</f>
        <v/>
      </c>
    </row>
    <row r="493" spans="1:11" x14ac:dyDescent="0.2">
      <c r="A493"/>
      <c r="D493" s="58" t="str">
        <f t="shared" si="7"/>
        <v/>
      </c>
      <c r="E493" s="58" t="str">
        <f>IF(OR(output_table[[#This Row],[Member ID]]="", Calc_type&lt;&gt;"Bulk"), "",
IF(ISBLANK(INDEX(data_final_bulk[Global ID], MATCH(output_table[[#This Row],[Member ID]], data_final_bulk[Member ID], 0))), "", INDEX(data_final_bulk[Global ID], MATCH(output_table[[#This Row],[Member ID]], data_final_bulk[Member ID], 0))))</f>
        <v/>
      </c>
      <c r="F493" s="16" t="str">
        <f>IF(output_table[[#This Row],[Member ID]]="", "", INDEX(calculations_table[Effective date], MATCH(output_table[[#This Row],[Member ID]], calculations_table[Member ID], 0)))</f>
        <v/>
      </c>
      <c r="G493" s="58" t="str">
        <f>IF(output_table[[#This Row],[Member ID]]="", "", INDEX(calculations_table[Payment type], MATCH(output_table[[#This Row],[Member ID]], calculations_table[Member ID], 0)))</f>
        <v/>
      </c>
      <c r="H493" s="145" t="str">
        <f>IF(output_table[[#This Row],[Member ID]]="", "", SUMIFS(calculations_table[Payment amount], calculations_table[Member ID], output_table[[#This Row],[Member ID]]))</f>
        <v/>
      </c>
      <c r="I493" s="58" t="str">
        <f>IF(output_table[[#This Row],[Member ID]]="", "",
IF(Calc_type="Bulk", SUMIFS(data_final_bulk[Error count], data_final_bulk[Member ID], output_table[[#This Row],[Member ID]]), Error_count))</f>
        <v/>
      </c>
      <c r="J493" s="145" t="str">
        <f>IF(OR(output_table[[#This Row],[Member ID]]="", output_table[[#This Row],[Input error count]]&gt;0), "", SUMIFS(calculations_table[Total interest due], calculations_table[Member ID], output_table[[#This Row],[Member ID]]))</f>
        <v/>
      </c>
      <c r="K493" s="149" t="str">
        <f>IF(OR(output_table[[#This Row],[Member ID]]="", output_table[[#This Row],[Input error count]]&gt;0), "", INDEX(calculations_table[Interest start date - Judgments], MATCH(output_table[[#This Row],[Member ID]], calculations_table[Member ID], 0)))</f>
        <v/>
      </c>
    </row>
    <row r="494" spans="1:11" x14ac:dyDescent="0.2">
      <c r="A494"/>
      <c r="D494" s="58" t="str">
        <f t="shared" si="7"/>
        <v/>
      </c>
      <c r="E494" s="58" t="str">
        <f>IF(OR(output_table[[#This Row],[Member ID]]="", Calc_type&lt;&gt;"Bulk"), "",
IF(ISBLANK(INDEX(data_final_bulk[Global ID], MATCH(output_table[[#This Row],[Member ID]], data_final_bulk[Member ID], 0))), "", INDEX(data_final_bulk[Global ID], MATCH(output_table[[#This Row],[Member ID]], data_final_bulk[Member ID], 0))))</f>
        <v/>
      </c>
      <c r="F494" s="16" t="str">
        <f>IF(output_table[[#This Row],[Member ID]]="", "", INDEX(calculations_table[Effective date], MATCH(output_table[[#This Row],[Member ID]], calculations_table[Member ID], 0)))</f>
        <v/>
      </c>
      <c r="G494" s="58" t="str">
        <f>IF(output_table[[#This Row],[Member ID]]="", "", INDEX(calculations_table[Payment type], MATCH(output_table[[#This Row],[Member ID]], calculations_table[Member ID], 0)))</f>
        <v/>
      </c>
      <c r="H494" s="145" t="str">
        <f>IF(output_table[[#This Row],[Member ID]]="", "", SUMIFS(calculations_table[Payment amount], calculations_table[Member ID], output_table[[#This Row],[Member ID]]))</f>
        <v/>
      </c>
      <c r="I494" s="58" t="str">
        <f>IF(output_table[[#This Row],[Member ID]]="", "",
IF(Calc_type="Bulk", SUMIFS(data_final_bulk[Error count], data_final_bulk[Member ID], output_table[[#This Row],[Member ID]]), Error_count))</f>
        <v/>
      </c>
      <c r="J494" s="145" t="str">
        <f>IF(OR(output_table[[#This Row],[Member ID]]="", output_table[[#This Row],[Input error count]]&gt;0), "", SUMIFS(calculations_table[Total interest due], calculations_table[Member ID], output_table[[#This Row],[Member ID]]))</f>
        <v/>
      </c>
      <c r="K494" s="149" t="str">
        <f>IF(OR(output_table[[#This Row],[Member ID]]="", output_table[[#This Row],[Input error count]]&gt;0), "", INDEX(calculations_table[Interest start date - Judgments], MATCH(output_table[[#This Row],[Member ID]], calculations_table[Member ID], 0)))</f>
        <v/>
      </c>
    </row>
    <row r="495" spans="1:11" x14ac:dyDescent="0.2">
      <c r="A495"/>
      <c r="D495" s="58" t="str">
        <f t="shared" si="7"/>
        <v/>
      </c>
      <c r="E495" s="58" t="str">
        <f>IF(OR(output_table[[#This Row],[Member ID]]="", Calc_type&lt;&gt;"Bulk"), "",
IF(ISBLANK(INDEX(data_final_bulk[Global ID], MATCH(output_table[[#This Row],[Member ID]], data_final_bulk[Member ID], 0))), "", INDEX(data_final_bulk[Global ID], MATCH(output_table[[#This Row],[Member ID]], data_final_bulk[Member ID], 0))))</f>
        <v/>
      </c>
      <c r="F495" s="16" t="str">
        <f>IF(output_table[[#This Row],[Member ID]]="", "", INDEX(calculations_table[Effective date], MATCH(output_table[[#This Row],[Member ID]], calculations_table[Member ID], 0)))</f>
        <v/>
      </c>
      <c r="G495" s="58" t="str">
        <f>IF(output_table[[#This Row],[Member ID]]="", "", INDEX(calculations_table[Payment type], MATCH(output_table[[#This Row],[Member ID]], calculations_table[Member ID], 0)))</f>
        <v/>
      </c>
      <c r="H495" s="145" t="str">
        <f>IF(output_table[[#This Row],[Member ID]]="", "", SUMIFS(calculations_table[Payment amount], calculations_table[Member ID], output_table[[#This Row],[Member ID]]))</f>
        <v/>
      </c>
      <c r="I495" s="58" t="str">
        <f>IF(output_table[[#This Row],[Member ID]]="", "",
IF(Calc_type="Bulk", SUMIFS(data_final_bulk[Error count], data_final_bulk[Member ID], output_table[[#This Row],[Member ID]]), Error_count))</f>
        <v/>
      </c>
      <c r="J495" s="145" t="str">
        <f>IF(OR(output_table[[#This Row],[Member ID]]="", output_table[[#This Row],[Input error count]]&gt;0), "", SUMIFS(calculations_table[Total interest due], calculations_table[Member ID], output_table[[#This Row],[Member ID]]))</f>
        <v/>
      </c>
      <c r="K495" s="149" t="str">
        <f>IF(OR(output_table[[#This Row],[Member ID]]="", output_table[[#This Row],[Input error count]]&gt;0), "", INDEX(calculations_table[Interest start date - Judgments], MATCH(output_table[[#This Row],[Member ID]], calculations_table[Member ID], 0)))</f>
        <v/>
      </c>
    </row>
    <row r="496" spans="1:11" x14ac:dyDescent="0.2">
      <c r="A496"/>
      <c r="D496" s="58" t="str">
        <f t="shared" si="7"/>
        <v/>
      </c>
      <c r="E496" s="58" t="str">
        <f>IF(OR(output_table[[#This Row],[Member ID]]="", Calc_type&lt;&gt;"Bulk"), "",
IF(ISBLANK(INDEX(data_final_bulk[Global ID], MATCH(output_table[[#This Row],[Member ID]], data_final_bulk[Member ID], 0))), "", INDEX(data_final_bulk[Global ID], MATCH(output_table[[#This Row],[Member ID]], data_final_bulk[Member ID], 0))))</f>
        <v/>
      </c>
      <c r="F496" s="16" t="str">
        <f>IF(output_table[[#This Row],[Member ID]]="", "", INDEX(calculations_table[Effective date], MATCH(output_table[[#This Row],[Member ID]], calculations_table[Member ID], 0)))</f>
        <v/>
      </c>
      <c r="G496" s="58" t="str">
        <f>IF(output_table[[#This Row],[Member ID]]="", "", INDEX(calculations_table[Payment type], MATCH(output_table[[#This Row],[Member ID]], calculations_table[Member ID], 0)))</f>
        <v/>
      </c>
      <c r="H496" s="145" t="str">
        <f>IF(output_table[[#This Row],[Member ID]]="", "", SUMIFS(calculations_table[Payment amount], calculations_table[Member ID], output_table[[#This Row],[Member ID]]))</f>
        <v/>
      </c>
      <c r="I496" s="58" t="str">
        <f>IF(output_table[[#This Row],[Member ID]]="", "",
IF(Calc_type="Bulk", SUMIFS(data_final_bulk[Error count], data_final_bulk[Member ID], output_table[[#This Row],[Member ID]]), Error_count))</f>
        <v/>
      </c>
      <c r="J496" s="145" t="str">
        <f>IF(OR(output_table[[#This Row],[Member ID]]="", output_table[[#This Row],[Input error count]]&gt;0), "", SUMIFS(calculations_table[Total interest due], calculations_table[Member ID], output_table[[#This Row],[Member ID]]))</f>
        <v/>
      </c>
      <c r="K496" s="149" t="str">
        <f>IF(OR(output_table[[#This Row],[Member ID]]="", output_table[[#This Row],[Input error count]]&gt;0), "", INDEX(calculations_table[Interest start date - Judgments], MATCH(output_table[[#This Row],[Member ID]], calculations_table[Member ID], 0)))</f>
        <v/>
      </c>
    </row>
    <row r="497" spans="1:11" x14ac:dyDescent="0.2">
      <c r="A497"/>
      <c r="D497" s="58" t="str">
        <f t="shared" si="7"/>
        <v/>
      </c>
      <c r="E497" s="58" t="str">
        <f>IF(OR(output_table[[#This Row],[Member ID]]="", Calc_type&lt;&gt;"Bulk"), "",
IF(ISBLANK(INDEX(data_final_bulk[Global ID], MATCH(output_table[[#This Row],[Member ID]], data_final_bulk[Member ID], 0))), "", INDEX(data_final_bulk[Global ID], MATCH(output_table[[#This Row],[Member ID]], data_final_bulk[Member ID], 0))))</f>
        <v/>
      </c>
      <c r="F497" s="16" t="str">
        <f>IF(output_table[[#This Row],[Member ID]]="", "", INDEX(calculations_table[Effective date], MATCH(output_table[[#This Row],[Member ID]], calculations_table[Member ID], 0)))</f>
        <v/>
      </c>
      <c r="G497" s="58" t="str">
        <f>IF(output_table[[#This Row],[Member ID]]="", "", INDEX(calculations_table[Payment type], MATCH(output_table[[#This Row],[Member ID]], calculations_table[Member ID], 0)))</f>
        <v/>
      </c>
      <c r="H497" s="145" t="str">
        <f>IF(output_table[[#This Row],[Member ID]]="", "", SUMIFS(calculations_table[Payment amount], calculations_table[Member ID], output_table[[#This Row],[Member ID]]))</f>
        <v/>
      </c>
      <c r="I497" s="58" t="str">
        <f>IF(output_table[[#This Row],[Member ID]]="", "",
IF(Calc_type="Bulk", SUMIFS(data_final_bulk[Error count], data_final_bulk[Member ID], output_table[[#This Row],[Member ID]]), Error_count))</f>
        <v/>
      </c>
      <c r="J497" s="145" t="str">
        <f>IF(OR(output_table[[#This Row],[Member ID]]="", output_table[[#This Row],[Input error count]]&gt;0), "", SUMIFS(calculations_table[Total interest due], calculations_table[Member ID], output_table[[#This Row],[Member ID]]))</f>
        <v/>
      </c>
      <c r="K497" s="149" t="str">
        <f>IF(OR(output_table[[#This Row],[Member ID]]="", output_table[[#This Row],[Input error count]]&gt;0), "", INDEX(calculations_table[Interest start date - Judgments], MATCH(output_table[[#This Row],[Member ID]], calculations_table[Member ID], 0)))</f>
        <v/>
      </c>
    </row>
    <row r="498" spans="1:11" x14ac:dyDescent="0.2">
      <c r="A498"/>
      <c r="D498" s="58" t="str">
        <f t="shared" si="7"/>
        <v/>
      </c>
      <c r="E498" s="58" t="str">
        <f>IF(OR(output_table[[#This Row],[Member ID]]="", Calc_type&lt;&gt;"Bulk"), "",
IF(ISBLANK(INDEX(data_final_bulk[Global ID], MATCH(output_table[[#This Row],[Member ID]], data_final_bulk[Member ID], 0))), "", INDEX(data_final_bulk[Global ID], MATCH(output_table[[#This Row],[Member ID]], data_final_bulk[Member ID], 0))))</f>
        <v/>
      </c>
      <c r="F498" s="16" t="str">
        <f>IF(output_table[[#This Row],[Member ID]]="", "", INDEX(calculations_table[Effective date], MATCH(output_table[[#This Row],[Member ID]], calculations_table[Member ID], 0)))</f>
        <v/>
      </c>
      <c r="G498" s="58" t="str">
        <f>IF(output_table[[#This Row],[Member ID]]="", "", INDEX(calculations_table[Payment type], MATCH(output_table[[#This Row],[Member ID]], calculations_table[Member ID], 0)))</f>
        <v/>
      </c>
      <c r="H498" s="145" t="str">
        <f>IF(output_table[[#This Row],[Member ID]]="", "", SUMIFS(calculations_table[Payment amount], calculations_table[Member ID], output_table[[#This Row],[Member ID]]))</f>
        <v/>
      </c>
      <c r="I498" s="58" t="str">
        <f>IF(output_table[[#This Row],[Member ID]]="", "",
IF(Calc_type="Bulk", SUMIFS(data_final_bulk[Error count], data_final_bulk[Member ID], output_table[[#This Row],[Member ID]]), Error_count))</f>
        <v/>
      </c>
      <c r="J498" s="145" t="str">
        <f>IF(OR(output_table[[#This Row],[Member ID]]="", output_table[[#This Row],[Input error count]]&gt;0), "", SUMIFS(calculations_table[Total interest due], calculations_table[Member ID], output_table[[#This Row],[Member ID]]))</f>
        <v/>
      </c>
      <c r="K498" s="149" t="str">
        <f>IF(OR(output_table[[#This Row],[Member ID]]="", output_table[[#This Row],[Input error count]]&gt;0), "", INDEX(calculations_table[Interest start date - Judgments], MATCH(output_table[[#This Row],[Member ID]], calculations_table[Member ID], 0)))</f>
        <v/>
      </c>
    </row>
    <row r="499" spans="1:11" x14ac:dyDescent="0.2">
      <c r="A499"/>
      <c r="D499" s="58" t="str">
        <f t="shared" si="7"/>
        <v/>
      </c>
      <c r="E499" s="58" t="str">
        <f>IF(OR(output_table[[#This Row],[Member ID]]="", Calc_type&lt;&gt;"Bulk"), "",
IF(ISBLANK(INDEX(data_final_bulk[Global ID], MATCH(output_table[[#This Row],[Member ID]], data_final_bulk[Member ID], 0))), "", INDEX(data_final_bulk[Global ID], MATCH(output_table[[#This Row],[Member ID]], data_final_bulk[Member ID], 0))))</f>
        <v/>
      </c>
      <c r="F499" s="16" t="str">
        <f>IF(output_table[[#This Row],[Member ID]]="", "", INDEX(calculations_table[Effective date], MATCH(output_table[[#This Row],[Member ID]], calculations_table[Member ID], 0)))</f>
        <v/>
      </c>
      <c r="G499" s="58" t="str">
        <f>IF(output_table[[#This Row],[Member ID]]="", "", INDEX(calculations_table[Payment type], MATCH(output_table[[#This Row],[Member ID]], calculations_table[Member ID], 0)))</f>
        <v/>
      </c>
      <c r="H499" s="145" t="str">
        <f>IF(output_table[[#This Row],[Member ID]]="", "", SUMIFS(calculations_table[Payment amount], calculations_table[Member ID], output_table[[#This Row],[Member ID]]))</f>
        <v/>
      </c>
      <c r="I499" s="58" t="str">
        <f>IF(output_table[[#This Row],[Member ID]]="", "",
IF(Calc_type="Bulk", SUMIFS(data_final_bulk[Error count], data_final_bulk[Member ID], output_table[[#This Row],[Member ID]]), Error_count))</f>
        <v/>
      </c>
      <c r="J499" s="145" t="str">
        <f>IF(OR(output_table[[#This Row],[Member ID]]="", output_table[[#This Row],[Input error count]]&gt;0), "", SUMIFS(calculations_table[Total interest due], calculations_table[Member ID], output_table[[#This Row],[Member ID]]))</f>
        <v/>
      </c>
      <c r="K499" s="149" t="str">
        <f>IF(OR(output_table[[#This Row],[Member ID]]="", output_table[[#This Row],[Input error count]]&gt;0), "", INDEX(calculations_table[Interest start date - Judgments], MATCH(output_table[[#This Row],[Member ID]], calculations_table[Member ID], 0)))</f>
        <v/>
      </c>
    </row>
    <row r="500" spans="1:11" x14ac:dyDescent="0.2">
      <c r="A500"/>
      <c r="D500" s="58" t="str">
        <f t="shared" si="7"/>
        <v/>
      </c>
      <c r="E500" s="58" t="str">
        <f>IF(OR(output_table[[#This Row],[Member ID]]="", Calc_type&lt;&gt;"Bulk"), "",
IF(ISBLANK(INDEX(data_final_bulk[Global ID], MATCH(output_table[[#This Row],[Member ID]], data_final_bulk[Member ID], 0))), "", INDEX(data_final_bulk[Global ID], MATCH(output_table[[#This Row],[Member ID]], data_final_bulk[Member ID], 0))))</f>
        <v/>
      </c>
      <c r="F500" s="16" t="str">
        <f>IF(output_table[[#This Row],[Member ID]]="", "", INDEX(calculations_table[Effective date], MATCH(output_table[[#This Row],[Member ID]], calculations_table[Member ID], 0)))</f>
        <v/>
      </c>
      <c r="G500" s="58" t="str">
        <f>IF(output_table[[#This Row],[Member ID]]="", "", INDEX(calculations_table[Payment type], MATCH(output_table[[#This Row],[Member ID]], calculations_table[Member ID], 0)))</f>
        <v/>
      </c>
      <c r="H500" s="145" t="str">
        <f>IF(output_table[[#This Row],[Member ID]]="", "", SUMIFS(calculations_table[Payment amount], calculations_table[Member ID], output_table[[#This Row],[Member ID]]))</f>
        <v/>
      </c>
      <c r="I500" s="58" t="str">
        <f>IF(output_table[[#This Row],[Member ID]]="", "",
IF(Calc_type="Bulk", SUMIFS(data_final_bulk[Error count], data_final_bulk[Member ID], output_table[[#This Row],[Member ID]]), Error_count))</f>
        <v/>
      </c>
      <c r="J500" s="145" t="str">
        <f>IF(OR(output_table[[#This Row],[Member ID]]="", output_table[[#This Row],[Input error count]]&gt;0), "", SUMIFS(calculations_table[Total interest due], calculations_table[Member ID], output_table[[#This Row],[Member ID]]))</f>
        <v/>
      </c>
      <c r="K500" s="149" t="str">
        <f>IF(OR(output_table[[#This Row],[Member ID]]="", output_table[[#This Row],[Input error count]]&gt;0), "", INDEX(calculations_table[Interest start date - Judgments], MATCH(output_table[[#This Row],[Member ID]], calculations_table[Member ID], 0)))</f>
        <v/>
      </c>
    </row>
    <row r="501" spans="1:11" x14ac:dyDescent="0.2">
      <c r="A501"/>
      <c r="D501" s="58" t="str">
        <f t="shared" si="7"/>
        <v/>
      </c>
      <c r="E501" s="58" t="str">
        <f>IF(OR(output_table[[#This Row],[Member ID]]="", Calc_type&lt;&gt;"Bulk"), "",
IF(ISBLANK(INDEX(data_final_bulk[Global ID], MATCH(output_table[[#This Row],[Member ID]], data_final_bulk[Member ID], 0))), "", INDEX(data_final_bulk[Global ID], MATCH(output_table[[#This Row],[Member ID]], data_final_bulk[Member ID], 0))))</f>
        <v/>
      </c>
      <c r="F501" s="16" t="str">
        <f>IF(output_table[[#This Row],[Member ID]]="", "", INDEX(calculations_table[Effective date], MATCH(output_table[[#This Row],[Member ID]], calculations_table[Member ID], 0)))</f>
        <v/>
      </c>
      <c r="G501" s="58" t="str">
        <f>IF(output_table[[#This Row],[Member ID]]="", "", INDEX(calculations_table[Payment type], MATCH(output_table[[#This Row],[Member ID]], calculations_table[Member ID], 0)))</f>
        <v/>
      </c>
      <c r="H501" s="145" t="str">
        <f>IF(output_table[[#This Row],[Member ID]]="", "", SUMIFS(calculations_table[Payment amount], calculations_table[Member ID], output_table[[#This Row],[Member ID]]))</f>
        <v/>
      </c>
      <c r="I501" s="58" t="str">
        <f>IF(output_table[[#This Row],[Member ID]]="", "",
IF(Calc_type="Bulk", SUMIFS(data_final_bulk[Error count], data_final_bulk[Member ID], output_table[[#This Row],[Member ID]]), Error_count))</f>
        <v/>
      </c>
      <c r="J501" s="145" t="str">
        <f>IF(OR(output_table[[#This Row],[Member ID]]="", output_table[[#This Row],[Input error count]]&gt;0), "", SUMIFS(calculations_table[Total interest due], calculations_table[Member ID], output_table[[#This Row],[Member ID]]))</f>
        <v/>
      </c>
      <c r="K501" s="149" t="str">
        <f>IF(OR(output_table[[#This Row],[Member ID]]="", output_table[[#This Row],[Input error count]]&gt;0), "", INDEX(calculations_table[Interest start date - Judgments], MATCH(output_table[[#This Row],[Member ID]], calculations_table[Member ID], 0)))</f>
        <v/>
      </c>
    </row>
    <row r="502" spans="1:11" x14ac:dyDescent="0.2">
      <c r="A502"/>
      <c r="D502" s="58" t="str">
        <f t="shared" si="7"/>
        <v/>
      </c>
      <c r="E502" s="58" t="str">
        <f>IF(OR(output_table[[#This Row],[Member ID]]="", Calc_type&lt;&gt;"Bulk"), "",
IF(ISBLANK(INDEX(data_final_bulk[Global ID], MATCH(output_table[[#This Row],[Member ID]], data_final_bulk[Member ID], 0))), "", INDEX(data_final_bulk[Global ID], MATCH(output_table[[#This Row],[Member ID]], data_final_bulk[Member ID], 0))))</f>
        <v/>
      </c>
      <c r="F502" s="16" t="str">
        <f>IF(output_table[[#This Row],[Member ID]]="", "", INDEX(calculations_table[Effective date], MATCH(output_table[[#This Row],[Member ID]], calculations_table[Member ID], 0)))</f>
        <v/>
      </c>
      <c r="G502" s="58" t="str">
        <f>IF(output_table[[#This Row],[Member ID]]="", "", INDEX(calculations_table[Payment type], MATCH(output_table[[#This Row],[Member ID]], calculations_table[Member ID], 0)))</f>
        <v/>
      </c>
      <c r="H502" s="145" t="str">
        <f>IF(output_table[[#This Row],[Member ID]]="", "", SUMIFS(calculations_table[Payment amount], calculations_table[Member ID], output_table[[#This Row],[Member ID]]))</f>
        <v/>
      </c>
      <c r="I502" s="58" t="str">
        <f>IF(output_table[[#This Row],[Member ID]]="", "",
IF(Calc_type="Bulk", SUMIFS(data_final_bulk[Error count], data_final_bulk[Member ID], output_table[[#This Row],[Member ID]]), Error_count))</f>
        <v/>
      </c>
      <c r="J502" s="145" t="str">
        <f>IF(OR(output_table[[#This Row],[Member ID]]="", output_table[[#This Row],[Input error count]]&gt;0), "", SUMIFS(calculations_table[Total interest due], calculations_table[Member ID], output_table[[#This Row],[Member ID]]))</f>
        <v/>
      </c>
      <c r="K502" s="149" t="str">
        <f>IF(OR(output_table[[#This Row],[Member ID]]="", output_table[[#This Row],[Input error count]]&gt;0), "", INDEX(calculations_table[Interest start date - Judgments], MATCH(output_table[[#This Row],[Member ID]], calculations_table[Member ID], 0)))</f>
        <v/>
      </c>
    </row>
    <row r="503" spans="1:11" x14ac:dyDescent="0.2">
      <c r="A503"/>
      <c r="D503" s="58" t="str">
        <f t="shared" si="7"/>
        <v/>
      </c>
      <c r="E503" s="58" t="str">
        <f>IF(OR(output_table[[#This Row],[Member ID]]="", Calc_type&lt;&gt;"Bulk"), "",
IF(ISBLANK(INDEX(data_final_bulk[Global ID], MATCH(output_table[[#This Row],[Member ID]], data_final_bulk[Member ID], 0))), "", INDEX(data_final_bulk[Global ID], MATCH(output_table[[#This Row],[Member ID]], data_final_bulk[Member ID], 0))))</f>
        <v/>
      </c>
      <c r="F503" s="16" t="str">
        <f>IF(output_table[[#This Row],[Member ID]]="", "", INDEX(calculations_table[Effective date], MATCH(output_table[[#This Row],[Member ID]], calculations_table[Member ID], 0)))</f>
        <v/>
      </c>
      <c r="G503" s="58" t="str">
        <f>IF(output_table[[#This Row],[Member ID]]="", "", INDEX(calculations_table[Payment type], MATCH(output_table[[#This Row],[Member ID]], calculations_table[Member ID], 0)))</f>
        <v/>
      </c>
      <c r="H503" s="145" t="str">
        <f>IF(output_table[[#This Row],[Member ID]]="", "", SUMIFS(calculations_table[Payment amount], calculations_table[Member ID], output_table[[#This Row],[Member ID]]))</f>
        <v/>
      </c>
      <c r="I503" s="58" t="str">
        <f>IF(output_table[[#This Row],[Member ID]]="", "",
IF(Calc_type="Bulk", SUMIFS(data_final_bulk[Error count], data_final_bulk[Member ID], output_table[[#This Row],[Member ID]]), Error_count))</f>
        <v/>
      </c>
      <c r="J503" s="145" t="str">
        <f>IF(OR(output_table[[#This Row],[Member ID]]="", output_table[[#This Row],[Input error count]]&gt;0), "", SUMIFS(calculations_table[Total interest due], calculations_table[Member ID], output_table[[#This Row],[Member ID]]))</f>
        <v/>
      </c>
      <c r="K503" s="149" t="str">
        <f>IF(OR(output_table[[#This Row],[Member ID]]="", output_table[[#This Row],[Input error count]]&gt;0), "", INDEX(calculations_table[Interest start date - Judgments], MATCH(output_table[[#This Row],[Member ID]], calculations_table[Member ID], 0)))</f>
        <v/>
      </c>
    </row>
    <row r="504" spans="1:11" x14ac:dyDescent="0.2">
      <c r="A504"/>
      <c r="D504" s="58" t="str">
        <f t="shared" si="7"/>
        <v/>
      </c>
      <c r="E504" s="58" t="str">
        <f>IF(OR(output_table[[#This Row],[Member ID]]="", Calc_type&lt;&gt;"Bulk"), "",
IF(ISBLANK(INDEX(data_final_bulk[Global ID], MATCH(output_table[[#This Row],[Member ID]], data_final_bulk[Member ID], 0))), "", INDEX(data_final_bulk[Global ID], MATCH(output_table[[#This Row],[Member ID]], data_final_bulk[Member ID], 0))))</f>
        <v/>
      </c>
      <c r="F504" s="16" t="str">
        <f>IF(output_table[[#This Row],[Member ID]]="", "", INDEX(calculations_table[Effective date], MATCH(output_table[[#This Row],[Member ID]], calculations_table[Member ID], 0)))</f>
        <v/>
      </c>
      <c r="G504" s="58" t="str">
        <f>IF(output_table[[#This Row],[Member ID]]="", "", INDEX(calculations_table[Payment type], MATCH(output_table[[#This Row],[Member ID]], calculations_table[Member ID], 0)))</f>
        <v/>
      </c>
      <c r="H504" s="145" t="str">
        <f>IF(output_table[[#This Row],[Member ID]]="", "", SUMIFS(calculations_table[Payment amount], calculations_table[Member ID], output_table[[#This Row],[Member ID]]))</f>
        <v/>
      </c>
      <c r="I504" s="58" t="str">
        <f>IF(output_table[[#This Row],[Member ID]]="", "",
IF(Calc_type="Bulk", SUMIFS(data_final_bulk[Error count], data_final_bulk[Member ID], output_table[[#This Row],[Member ID]]), Error_count))</f>
        <v/>
      </c>
      <c r="J504" s="145" t="str">
        <f>IF(OR(output_table[[#This Row],[Member ID]]="", output_table[[#This Row],[Input error count]]&gt;0), "", SUMIFS(calculations_table[Total interest due], calculations_table[Member ID], output_table[[#This Row],[Member ID]]))</f>
        <v/>
      </c>
      <c r="K504" s="149" t="str">
        <f>IF(OR(output_table[[#This Row],[Member ID]]="", output_table[[#This Row],[Input error count]]&gt;0), "", INDEX(calculations_table[Interest start date - Judgments], MATCH(output_table[[#This Row],[Member ID]], calculations_table[Member ID], 0)))</f>
        <v/>
      </c>
    </row>
    <row r="505" spans="1:11" x14ac:dyDescent="0.2">
      <c r="A505"/>
      <c r="D505" s="58" t="str">
        <f t="shared" si="7"/>
        <v/>
      </c>
      <c r="E505" s="58" t="str">
        <f>IF(OR(output_table[[#This Row],[Member ID]]="", Calc_type&lt;&gt;"Bulk"), "",
IF(ISBLANK(INDEX(data_final_bulk[Global ID], MATCH(output_table[[#This Row],[Member ID]], data_final_bulk[Member ID], 0))), "", INDEX(data_final_bulk[Global ID], MATCH(output_table[[#This Row],[Member ID]], data_final_bulk[Member ID], 0))))</f>
        <v/>
      </c>
      <c r="F505" s="16" t="str">
        <f>IF(output_table[[#This Row],[Member ID]]="", "", INDEX(calculations_table[Effective date], MATCH(output_table[[#This Row],[Member ID]], calculations_table[Member ID], 0)))</f>
        <v/>
      </c>
      <c r="G505" s="58" t="str">
        <f>IF(output_table[[#This Row],[Member ID]]="", "", INDEX(calculations_table[Payment type], MATCH(output_table[[#This Row],[Member ID]], calculations_table[Member ID], 0)))</f>
        <v/>
      </c>
      <c r="H505" s="145" t="str">
        <f>IF(output_table[[#This Row],[Member ID]]="", "", SUMIFS(calculations_table[Payment amount], calculations_table[Member ID], output_table[[#This Row],[Member ID]]))</f>
        <v/>
      </c>
      <c r="I505" s="58" t="str">
        <f>IF(output_table[[#This Row],[Member ID]]="", "",
IF(Calc_type="Bulk", SUMIFS(data_final_bulk[Error count], data_final_bulk[Member ID], output_table[[#This Row],[Member ID]]), Error_count))</f>
        <v/>
      </c>
      <c r="J505" s="145" t="str">
        <f>IF(OR(output_table[[#This Row],[Member ID]]="", output_table[[#This Row],[Input error count]]&gt;0), "", SUMIFS(calculations_table[Total interest due], calculations_table[Member ID], output_table[[#This Row],[Member ID]]))</f>
        <v/>
      </c>
      <c r="K505" s="149" t="str">
        <f>IF(OR(output_table[[#This Row],[Member ID]]="", output_table[[#This Row],[Input error count]]&gt;0), "", INDEX(calculations_table[Interest start date - Judgments], MATCH(output_table[[#This Row],[Member ID]], calculations_table[Member ID], 0)))</f>
        <v/>
      </c>
    </row>
    <row r="506" spans="1:11" x14ac:dyDescent="0.2">
      <c r="A506"/>
      <c r="D506" s="58" t="str">
        <f t="shared" si="7"/>
        <v/>
      </c>
      <c r="E506" s="58" t="str">
        <f>IF(OR(output_table[[#This Row],[Member ID]]="", Calc_type&lt;&gt;"Bulk"), "",
IF(ISBLANK(INDEX(data_final_bulk[Global ID], MATCH(output_table[[#This Row],[Member ID]], data_final_bulk[Member ID], 0))), "", INDEX(data_final_bulk[Global ID], MATCH(output_table[[#This Row],[Member ID]], data_final_bulk[Member ID], 0))))</f>
        <v/>
      </c>
      <c r="F506" s="16" t="str">
        <f>IF(output_table[[#This Row],[Member ID]]="", "", INDEX(calculations_table[Effective date], MATCH(output_table[[#This Row],[Member ID]], calculations_table[Member ID], 0)))</f>
        <v/>
      </c>
      <c r="G506" s="58" t="str">
        <f>IF(output_table[[#This Row],[Member ID]]="", "", INDEX(calculations_table[Payment type], MATCH(output_table[[#This Row],[Member ID]], calculations_table[Member ID], 0)))</f>
        <v/>
      </c>
      <c r="H506" s="145" t="str">
        <f>IF(output_table[[#This Row],[Member ID]]="", "", SUMIFS(calculations_table[Payment amount], calculations_table[Member ID], output_table[[#This Row],[Member ID]]))</f>
        <v/>
      </c>
      <c r="I506" s="58" t="str">
        <f>IF(output_table[[#This Row],[Member ID]]="", "",
IF(Calc_type="Bulk", SUMIFS(data_final_bulk[Error count], data_final_bulk[Member ID], output_table[[#This Row],[Member ID]]), Error_count))</f>
        <v/>
      </c>
      <c r="J506" s="145" t="str">
        <f>IF(OR(output_table[[#This Row],[Member ID]]="", output_table[[#This Row],[Input error count]]&gt;0), "", SUMIFS(calculations_table[Total interest due], calculations_table[Member ID], output_table[[#This Row],[Member ID]]))</f>
        <v/>
      </c>
      <c r="K506" s="149" t="str">
        <f>IF(OR(output_table[[#This Row],[Member ID]]="", output_table[[#This Row],[Input error count]]&gt;0), "", INDEX(calculations_table[Interest start date - Judgments], MATCH(output_table[[#This Row],[Member ID]], calculations_table[Member ID], 0)))</f>
        <v/>
      </c>
    </row>
    <row r="507" spans="1:11" x14ac:dyDescent="0.2">
      <c r="A507"/>
      <c r="D507" s="58" t="str">
        <f t="shared" si="7"/>
        <v/>
      </c>
      <c r="E507" s="58" t="str">
        <f>IF(OR(output_table[[#This Row],[Member ID]]="", Calc_type&lt;&gt;"Bulk"), "",
IF(ISBLANK(INDEX(data_final_bulk[Global ID], MATCH(output_table[[#This Row],[Member ID]], data_final_bulk[Member ID], 0))), "", INDEX(data_final_bulk[Global ID], MATCH(output_table[[#This Row],[Member ID]], data_final_bulk[Member ID], 0))))</f>
        <v/>
      </c>
      <c r="F507" s="16" t="str">
        <f>IF(output_table[[#This Row],[Member ID]]="", "", INDEX(calculations_table[Effective date], MATCH(output_table[[#This Row],[Member ID]], calculations_table[Member ID], 0)))</f>
        <v/>
      </c>
      <c r="G507" s="58" t="str">
        <f>IF(output_table[[#This Row],[Member ID]]="", "", INDEX(calculations_table[Payment type], MATCH(output_table[[#This Row],[Member ID]], calculations_table[Member ID], 0)))</f>
        <v/>
      </c>
      <c r="H507" s="145" t="str">
        <f>IF(output_table[[#This Row],[Member ID]]="", "", SUMIFS(calculations_table[Payment amount], calculations_table[Member ID], output_table[[#This Row],[Member ID]]))</f>
        <v/>
      </c>
      <c r="I507" s="58" t="str">
        <f>IF(output_table[[#This Row],[Member ID]]="", "",
IF(Calc_type="Bulk", SUMIFS(data_final_bulk[Error count], data_final_bulk[Member ID], output_table[[#This Row],[Member ID]]), Error_count))</f>
        <v/>
      </c>
      <c r="J507" s="145" t="str">
        <f>IF(OR(output_table[[#This Row],[Member ID]]="", output_table[[#This Row],[Input error count]]&gt;0), "", SUMIFS(calculations_table[Total interest due], calculations_table[Member ID], output_table[[#This Row],[Member ID]]))</f>
        <v/>
      </c>
      <c r="K507" s="149" t="str">
        <f>IF(OR(output_table[[#This Row],[Member ID]]="", output_table[[#This Row],[Input error count]]&gt;0), "", INDEX(calculations_table[Interest start date - Judgments], MATCH(output_table[[#This Row],[Member ID]], calculations_table[Member ID], 0)))</f>
        <v/>
      </c>
    </row>
    <row r="508" spans="1:11" x14ac:dyDescent="0.2">
      <c r="A508"/>
      <c r="D508" s="58" t="str">
        <f t="shared" si="7"/>
        <v/>
      </c>
      <c r="E508" s="58" t="str">
        <f>IF(OR(output_table[[#This Row],[Member ID]]="", Calc_type&lt;&gt;"Bulk"), "",
IF(ISBLANK(INDEX(data_final_bulk[Global ID], MATCH(output_table[[#This Row],[Member ID]], data_final_bulk[Member ID], 0))), "", INDEX(data_final_bulk[Global ID], MATCH(output_table[[#This Row],[Member ID]], data_final_bulk[Member ID], 0))))</f>
        <v/>
      </c>
      <c r="F508" s="16" t="str">
        <f>IF(output_table[[#This Row],[Member ID]]="", "", INDEX(calculations_table[Effective date], MATCH(output_table[[#This Row],[Member ID]], calculations_table[Member ID], 0)))</f>
        <v/>
      </c>
      <c r="G508" s="58" t="str">
        <f>IF(output_table[[#This Row],[Member ID]]="", "", INDEX(calculations_table[Payment type], MATCH(output_table[[#This Row],[Member ID]], calculations_table[Member ID], 0)))</f>
        <v/>
      </c>
      <c r="H508" s="145" t="str">
        <f>IF(output_table[[#This Row],[Member ID]]="", "", SUMIFS(calculations_table[Payment amount], calculations_table[Member ID], output_table[[#This Row],[Member ID]]))</f>
        <v/>
      </c>
      <c r="I508" s="58" t="str">
        <f>IF(output_table[[#This Row],[Member ID]]="", "",
IF(Calc_type="Bulk", SUMIFS(data_final_bulk[Error count], data_final_bulk[Member ID], output_table[[#This Row],[Member ID]]), Error_count))</f>
        <v/>
      </c>
      <c r="J508" s="145" t="str">
        <f>IF(OR(output_table[[#This Row],[Member ID]]="", output_table[[#This Row],[Input error count]]&gt;0), "", SUMIFS(calculations_table[Total interest due], calculations_table[Member ID], output_table[[#This Row],[Member ID]]))</f>
        <v/>
      </c>
      <c r="K508" s="149" t="str">
        <f>IF(OR(output_table[[#This Row],[Member ID]]="", output_table[[#This Row],[Input error count]]&gt;0), "", INDEX(calculations_table[Interest start date - Judgments], MATCH(output_table[[#This Row],[Member ID]], calculations_table[Member ID], 0)))</f>
        <v/>
      </c>
    </row>
    <row r="509" spans="1:11" x14ac:dyDescent="0.2">
      <c r="A509"/>
      <c r="D509" s="58" t="str">
        <f t="shared" si="7"/>
        <v/>
      </c>
      <c r="E509" s="58" t="str">
        <f>IF(OR(output_table[[#This Row],[Member ID]]="", Calc_type&lt;&gt;"Bulk"), "",
IF(ISBLANK(INDEX(data_final_bulk[Global ID], MATCH(output_table[[#This Row],[Member ID]], data_final_bulk[Member ID], 0))), "", INDEX(data_final_bulk[Global ID], MATCH(output_table[[#This Row],[Member ID]], data_final_bulk[Member ID], 0))))</f>
        <v/>
      </c>
      <c r="F509" s="16" t="str">
        <f>IF(output_table[[#This Row],[Member ID]]="", "", INDEX(calculations_table[Effective date], MATCH(output_table[[#This Row],[Member ID]], calculations_table[Member ID], 0)))</f>
        <v/>
      </c>
      <c r="G509" s="58" t="str">
        <f>IF(output_table[[#This Row],[Member ID]]="", "", INDEX(calculations_table[Payment type], MATCH(output_table[[#This Row],[Member ID]], calculations_table[Member ID], 0)))</f>
        <v/>
      </c>
      <c r="H509" s="145" t="str">
        <f>IF(output_table[[#This Row],[Member ID]]="", "", SUMIFS(calculations_table[Payment amount], calculations_table[Member ID], output_table[[#This Row],[Member ID]]))</f>
        <v/>
      </c>
      <c r="I509" s="58" t="str">
        <f>IF(output_table[[#This Row],[Member ID]]="", "",
IF(Calc_type="Bulk", SUMIFS(data_final_bulk[Error count], data_final_bulk[Member ID], output_table[[#This Row],[Member ID]]), Error_count))</f>
        <v/>
      </c>
      <c r="J509" s="145" t="str">
        <f>IF(OR(output_table[[#This Row],[Member ID]]="", output_table[[#This Row],[Input error count]]&gt;0), "", SUMIFS(calculations_table[Total interest due], calculations_table[Member ID], output_table[[#This Row],[Member ID]]))</f>
        <v/>
      </c>
      <c r="K509" s="149" t="str">
        <f>IF(OR(output_table[[#This Row],[Member ID]]="", output_table[[#This Row],[Input error count]]&gt;0), "", INDEX(calculations_table[Interest start date - Judgments], MATCH(output_table[[#This Row],[Member ID]], calculations_table[Member ID], 0)))</f>
        <v/>
      </c>
    </row>
    <row r="510" spans="1:11" x14ac:dyDescent="0.2">
      <c r="A510"/>
      <c r="D510" s="58" t="str">
        <f t="shared" si="7"/>
        <v/>
      </c>
      <c r="E510" s="58" t="str">
        <f>IF(OR(output_table[[#This Row],[Member ID]]="", Calc_type&lt;&gt;"Bulk"), "",
IF(ISBLANK(INDEX(data_final_bulk[Global ID], MATCH(output_table[[#This Row],[Member ID]], data_final_bulk[Member ID], 0))), "", INDEX(data_final_bulk[Global ID], MATCH(output_table[[#This Row],[Member ID]], data_final_bulk[Member ID], 0))))</f>
        <v/>
      </c>
      <c r="F510" s="16" t="str">
        <f>IF(output_table[[#This Row],[Member ID]]="", "", INDEX(calculations_table[Effective date], MATCH(output_table[[#This Row],[Member ID]], calculations_table[Member ID], 0)))</f>
        <v/>
      </c>
      <c r="G510" s="58" t="str">
        <f>IF(output_table[[#This Row],[Member ID]]="", "", INDEX(calculations_table[Payment type], MATCH(output_table[[#This Row],[Member ID]], calculations_table[Member ID], 0)))</f>
        <v/>
      </c>
      <c r="H510" s="145" t="str">
        <f>IF(output_table[[#This Row],[Member ID]]="", "", SUMIFS(calculations_table[Payment amount], calculations_table[Member ID], output_table[[#This Row],[Member ID]]))</f>
        <v/>
      </c>
      <c r="I510" s="58" t="str">
        <f>IF(output_table[[#This Row],[Member ID]]="", "",
IF(Calc_type="Bulk", SUMIFS(data_final_bulk[Error count], data_final_bulk[Member ID], output_table[[#This Row],[Member ID]]), Error_count))</f>
        <v/>
      </c>
      <c r="J510" s="145" t="str">
        <f>IF(OR(output_table[[#This Row],[Member ID]]="", output_table[[#This Row],[Input error count]]&gt;0), "", SUMIFS(calculations_table[Total interest due], calculations_table[Member ID], output_table[[#This Row],[Member ID]]))</f>
        <v/>
      </c>
      <c r="K510" s="149" t="str">
        <f>IF(OR(output_table[[#This Row],[Member ID]]="", output_table[[#This Row],[Input error count]]&gt;0), "", INDEX(calculations_table[Interest start date - Judgments], MATCH(output_table[[#This Row],[Member ID]], calculations_table[Member ID], 0)))</f>
        <v/>
      </c>
    </row>
    <row r="511" spans="1:11" x14ac:dyDescent="0.2">
      <c r="A511"/>
      <c r="D511" s="58" t="str">
        <f t="shared" si="7"/>
        <v/>
      </c>
      <c r="E511" s="58" t="str">
        <f>IF(OR(output_table[[#This Row],[Member ID]]="", Calc_type&lt;&gt;"Bulk"), "",
IF(ISBLANK(INDEX(data_final_bulk[Global ID], MATCH(output_table[[#This Row],[Member ID]], data_final_bulk[Member ID], 0))), "", INDEX(data_final_bulk[Global ID], MATCH(output_table[[#This Row],[Member ID]], data_final_bulk[Member ID], 0))))</f>
        <v/>
      </c>
      <c r="F511" s="16" t="str">
        <f>IF(output_table[[#This Row],[Member ID]]="", "", INDEX(calculations_table[Effective date], MATCH(output_table[[#This Row],[Member ID]], calculations_table[Member ID], 0)))</f>
        <v/>
      </c>
      <c r="G511" s="58" t="str">
        <f>IF(output_table[[#This Row],[Member ID]]="", "", INDEX(calculations_table[Payment type], MATCH(output_table[[#This Row],[Member ID]], calculations_table[Member ID], 0)))</f>
        <v/>
      </c>
      <c r="H511" s="145" t="str">
        <f>IF(output_table[[#This Row],[Member ID]]="", "", SUMIFS(calculations_table[Payment amount], calculations_table[Member ID], output_table[[#This Row],[Member ID]]))</f>
        <v/>
      </c>
      <c r="I511" s="58" t="str">
        <f>IF(output_table[[#This Row],[Member ID]]="", "",
IF(Calc_type="Bulk", SUMIFS(data_final_bulk[Error count], data_final_bulk[Member ID], output_table[[#This Row],[Member ID]]), Error_count))</f>
        <v/>
      </c>
      <c r="J511" s="145" t="str">
        <f>IF(OR(output_table[[#This Row],[Member ID]]="", output_table[[#This Row],[Input error count]]&gt;0), "", SUMIFS(calculations_table[Total interest due], calculations_table[Member ID], output_table[[#This Row],[Member ID]]))</f>
        <v/>
      </c>
      <c r="K511" s="149" t="str">
        <f>IF(OR(output_table[[#This Row],[Member ID]]="", output_table[[#This Row],[Input error count]]&gt;0), "", INDEX(calculations_table[Interest start date - Judgments], MATCH(output_table[[#This Row],[Member ID]], calculations_table[Member ID], 0)))</f>
        <v/>
      </c>
    </row>
    <row r="512" spans="1:11" x14ac:dyDescent="0.2">
      <c r="A512"/>
      <c r="D512" s="58" t="str">
        <f t="shared" si="7"/>
        <v/>
      </c>
      <c r="E512" s="58" t="str">
        <f>IF(OR(output_table[[#This Row],[Member ID]]="", Calc_type&lt;&gt;"Bulk"), "",
IF(ISBLANK(INDEX(data_final_bulk[Global ID], MATCH(output_table[[#This Row],[Member ID]], data_final_bulk[Member ID], 0))), "", INDEX(data_final_bulk[Global ID], MATCH(output_table[[#This Row],[Member ID]], data_final_bulk[Member ID], 0))))</f>
        <v/>
      </c>
      <c r="F512" s="16" t="str">
        <f>IF(output_table[[#This Row],[Member ID]]="", "", INDEX(calculations_table[Effective date], MATCH(output_table[[#This Row],[Member ID]], calculations_table[Member ID], 0)))</f>
        <v/>
      </c>
      <c r="G512" s="58" t="str">
        <f>IF(output_table[[#This Row],[Member ID]]="", "", INDEX(calculations_table[Payment type], MATCH(output_table[[#This Row],[Member ID]], calculations_table[Member ID], 0)))</f>
        <v/>
      </c>
      <c r="H512" s="145" t="str">
        <f>IF(output_table[[#This Row],[Member ID]]="", "", SUMIFS(calculations_table[Payment amount], calculations_table[Member ID], output_table[[#This Row],[Member ID]]))</f>
        <v/>
      </c>
      <c r="I512" s="58" t="str">
        <f>IF(output_table[[#This Row],[Member ID]]="", "",
IF(Calc_type="Bulk", SUMIFS(data_final_bulk[Error count], data_final_bulk[Member ID], output_table[[#This Row],[Member ID]]), Error_count))</f>
        <v/>
      </c>
      <c r="J512" s="145" t="str">
        <f>IF(OR(output_table[[#This Row],[Member ID]]="", output_table[[#This Row],[Input error count]]&gt;0), "", SUMIFS(calculations_table[Total interest due], calculations_table[Member ID], output_table[[#This Row],[Member ID]]))</f>
        <v/>
      </c>
      <c r="K512" s="149" t="str">
        <f>IF(OR(output_table[[#This Row],[Member ID]]="", output_table[[#This Row],[Input error count]]&gt;0), "", INDEX(calculations_table[Interest start date - Judgments], MATCH(output_table[[#This Row],[Member ID]], calculations_table[Member ID], 0)))</f>
        <v/>
      </c>
    </row>
    <row r="513" spans="1:11" x14ac:dyDescent="0.2">
      <c r="A513"/>
      <c r="D513" s="58" t="str">
        <f t="shared" si="7"/>
        <v/>
      </c>
      <c r="E513" s="58" t="str">
        <f>IF(OR(output_table[[#This Row],[Member ID]]="", Calc_type&lt;&gt;"Bulk"), "",
IF(ISBLANK(INDEX(data_final_bulk[Global ID], MATCH(output_table[[#This Row],[Member ID]], data_final_bulk[Member ID], 0))), "", INDEX(data_final_bulk[Global ID], MATCH(output_table[[#This Row],[Member ID]], data_final_bulk[Member ID], 0))))</f>
        <v/>
      </c>
      <c r="F513" s="16" t="str">
        <f>IF(output_table[[#This Row],[Member ID]]="", "", INDEX(calculations_table[Effective date], MATCH(output_table[[#This Row],[Member ID]], calculations_table[Member ID], 0)))</f>
        <v/>
      </c>
      <c r="G513" s="58" t="str">
        <f>IF(output_table[[#This Row],[Member ID]]="", "", INDEX(calculations_table[Payment type], MATCH(output_table[[#This Row],[Member ID]], calculations_table[Member ID], 0)))</f>
        <v/>
      </c>
      <c r="H513" s="145" t="str">
        <f>IF(output_table[[#This Row],[Member ID]]="", "", SUMIFS(calculations_table[Payment amount], calculations_table[Member ID], output_table[[#This Row],[Member ID]]))</f>
        <v/>
      </c>
      <c r="I513" s="58" t="str">
        <f>IF(output_table[[#This Row],[Member ID]]="", "",
IF(Calc_type="Bulk", SUMIFS(data_final_bulk[Error count], data_final_bulk[Member ID], output_table[[#This Row],[Member ID]]), Error_count))</f>
        <v/>
      </c>
      <c r="J513" s="145" t="str">
        <f>IF(OR(output_table[[#This Row],[Member ID]]="", output_table[[#This Row],[Input error count]]&gt;0), "", SUMIFS(calculations_table[Total interest due], calculations_table[Member ID], output_table[[#This Row],[Member ID]]))</f>
        <v/>
      </c>
      <c r="K513" s="149" t="str">
        <f>IF(OR(output_table[[#This Row],[Member ID]]="", output_table[[#This Row],[Input error count]]&gt;0), "", INDEX(calculations_table[Interest start date - Judgments], MATCH(output_table[[#This Row],[Member ID]], calculations_table[Member ID], 0)))</f>
        <v/>
      </c>
    </row>
    <row r="514" spans="1:11" x14ac:dyDescent="0.2">
      <c r="A514"/>
      <c r="D514" s="58" t="str">
        <f t="shared" si="7"/>
        <v/>
      </c>
      <c r="E514" s="58" t="str">
        <f>IF(OR(output_table[[#This Row],[Member ID]]="", Calc_type&lt;&gt;"Bulk"), "",
IF(ISBLANK(INDEX(data_final_bulk[Global ID], MATCH(output_table[[#This Row],[Member ID]], data_final_bulk[Member ID], 0))), "", INDEX(data_final_bulk[Global ID], MATCH(output_table[[#This Row],[Member ID]], data_final_bulk[Member ID], 0))))</f>
        <v/>
      </c>
      <c r="F514" s="16" t="str">
        <f>IF(output_table[[#This Row],[Member ID]]="", "", INDEX(calculations_table[Effective date], MATCH(output_table[[#This Row],[Member ID]], calculations_table[Member ID], 0)))</f>
        <v/>
      </c>
      <c r="G514" s="58" t="str">
        <f>IF(output_table[[#This Row],[Member ID]]="", "", INDEX(calculations_table[Payment type], MATCH(output_table[[#This Row],[Member ID]], calculations_table[Member ID], 0)))</f>
        <v/>
      </c>
      <c r="H514" s="145" t="str">
        <f>IF(output_table[[#This Row],[Member ID]]="", "", SUMIFS(calculations_table[Payment amount], calculations_table[Member ID], output_table[[#This Row],[Member ID]]))</f>
        <v/>
      </c>
      <c r="I514" s="58" t="str">
        <f>IF(output_table[[#This Row],[Member ID]]="", "",
IF(Calc_type="Bulk", SUMIFS(data_final_bulk[Error count], data_final_bulk[Member ID], output_table[[#This Row],[Member ID]]), Error_count))</f>
        <v/>
      </c>
      <c r="J514" s="145" t="str">
        <f>IF(OR(output_table[[#This Row],[Member ID]]="", output_table[[#This Row],[Input error count]]&gt;0), "", SUMIFS(calculations_table[Total interest due], calculations_table[Member ID], output_table[[#This Row],[Member ID]]))</f>
        <v/>
      </c>
      <c r="K514" s="149" t="str">
        <f>IF(OR(output_table[[#This Row],[Member ID]]="", output_table[[#This Row],[Input error count]]&gt;0), "", INDEX(calculations_table[Interest start date - Judgments], MATCH(output_table[[#This Row],[Member ID]], calculations_table[Member ID], 0)))</f>
        <v/>
      </c>
    </row>
    <row r="515" spans="1:11" x14ac:dyDescent="0.2">
      <c r="A515"/>
      <c r="D515" s="58" t="str">
        <f t="shared" si="7"/>
        <v/>
      </c>
      <c r="E515" s="58" t="str">
        <f>IF(OR(output_table[[#This Row],[Member ID]]="", Calc_type&lt;&gt;"Bulk"), "",
IF(ISBLANK(INDEX(data_final_bulk[Global ID], MATCH(output_table[[#This Row],[Member ID]], data_final_bulk[Member ID], 0))), "", INDEX(data_final_bulk[Global ID], MATCH(output_table[[#This Row],[Member ID]], data_final_bulk[Member ID], 0))))</f>
        <v/>
      </c>
      <c r="F515" s="16" t="str">
        <f>IF(output_table[[#This Row],[Member ID]]="", "", INDEX(calculations_table[Effective date], MATCH(output_table[[#This Row],[Member ID]], calculations_table[Member ID], 0)))</f>
        <v/>
      </c>
      <c r="G515" s="58" t="str">
        <f>IF(output_table[[#This Row],[Member ID]]="", "", INDEX(calculations_table[Payment type], MATCH(output_table[[#This Row],[Member ID]], calculations_table[Member ID], 0)))</f>
        <v/>
      </c>
      <c r="H515" s="145" t="str">
        <f>IF(output_table[[#This Row],[Member ID]]="", "", SUMIFS(calculations_table[Payment amount], calculations_table[Member ID], output_table[[#This Row],[Member ID]]))</f>
        <v/>
      </c>
      <c r="I515" s="58" t="str">
        <f>IF(output_table[[#This Row],[Member ID]]="", "",
IF(Calc_type="Bulk", SUMIFS(data_final_bulk[Error count], data_final_bulk[Member ID], output_table[[#This Row],[Member ID]]), Error_count))</f>
        <v/>
      </c>
      <c r="J515" s="145" t="str">
        <f>IF(OR(output_table[[#This Row],[Member ID]]="", output_table[[#This Row],[Input error count]]&gt;0), "", SUMIFS(calculations_table[Total interest due], calculations_table[Member ID], output_table[[#This Row],[Member ID]]))</f>
        <v/>
      </c>
      <c r="K515" s="149" t="str">
        <f>IF(OR(output_table[[#This Row],[Member ID]]="", output_table[[#This Row],[Input error count]]&gt;0), "", INDEX(calculations_table[Interest start date - Judgments], MATCH(output_table[[#This Row],[Member ID]], calculations_table[Member ID], 0)))</f>
        <v/>
      </c>
    </row>
    <row r="516" spans="1:11" x14ac:dyDescent="0.2">
      <c r="A516"/>
      <c r="D516" s="58" t="str">
        <f t="shared" si="7"/>
        <v/>
      </c>
      <c r="E516" s="58" t="str">
        <f>IF(OR(output_table[[#This Row],[Member ID]]="", Calc_type&lt;&gt;"Bulk"), "",
IF(ISBLANK(INDEX(data_final_bulk[Global ID], MATCH(output_table[[#This Row],[Member ID]], data_final_bulk[Member ID], 0))), "", INDEX(data_final_bulk[Global ID], MATCH(output_table[[#This Row],[Member ID]], data_final_bulk[Member ID], 0))))</f>
        <v/>
      </c>
      <c r="F516" s="16" t="str">
        <f>IF(output_table[[#This Row],[Member ID]]="", "", INDEX(calculations_table[Effective date], MATCH(output_table[[#This Row],[Member ID]], calculations_table[Member ID], 0)))</f>
        <v/>
      </c>
      <c r="G516" s="58" t="str">
        <f>IF(output_table[[#This Row],[Member ID]]="", "", INDEX(calculations_table[Payment type], MATCH(output_table[[#This Row],[Member ID]], calculations_table[Member ID], 0)))</f>
        <v/>
      </c>
      <c r="H516" s="145" t="str">
        <f>IF(output_table[[#This Row],[Member ID]]="", "", SUMIFS(calculations_table[Payment amount], calculations_table[Member ID], output_table[[#This Row],[Member ID]]))</f>
        <v/>
      </c>
      <c r="I516" s="58" t="str">
        <f>IF(output_table[[#This Row],[Member ID]]="", "",
IF(Calc_type="Bulk", SUMIFS(data_final_bulk[Error count], data_final_bulk[Member ID], output_table[[#This Row],[Member ID]]), Error_count))</f>
        <v/>
      </c>
      <c r="J516" s="145" t="str">
        <f>IF(OR(output_table[[#This Row],[Member ID]]="", output_table[[#This Row],[Input error count]]&gt;0), "", SUMIFS(calculations_table[Total interest due], calculations_table[Member ID], output_table[[#This Row],[Member ID]]))</f>
        <v/>
      </c>
      <c r="K516" s="149" t="str">
        <f>IF(OR(output_table[[#This Row],[Member ID]]="", output_table[[#This Row],[Input error count]]&gt;0), "", INDEX(calculations_table[Interest start date - Judgments], MATCH(output_table[[#This Row],[Member ID]], calculations_table[Member ID], 0)))</f>
        <v/>
      </c>
    </row>
    <row r="517" spans="1:11" x14ac:dyDescent="0.2">
      <c r="A517"/>
      <c r="D517" s="58" t="str">
        <f t="shared" si="7"/>
        <v/>
      </c>
      <c r="E517" s="58" t="str">
        <f>IF(OR(output_table[[#This Row],[Member ID]]="", Calc_type&lt;&gt;"Bulk"), "",
IF(ISBLANK(INDEX(data_final_bulk[Global ID], MATCH(output_table[[#This Row],[Member ID]], data_final_bulk[Member ID], 0))), "", INDEX(data_final_bulk[Global ID], MATCH(output_table[[#This Row],[Member ID]], data_final_bulk[Member ID], 0))))</f>
        <v/>
      </c>
      <c r="F517" s="16" t="str">
        <f>IF(output_table[[#This Row],[Member ID]]="", "", INDEX(calculations_table[Effective date], MATCH(output_table[[#This Row],[Member ID]], calculations_table[Member ID], 0)))</f>
        <v/>
      </c>
      <c r="G517" s="58" t="str">
        <f>IF(output_table[[#This Row],[Member ID]]="", "", INDEX(calculations_table[Payment type], MATCH(output_table[[#This Row],[Member ID]], calculations_table[Member ID], 0)))</f>
        <v/>
      </c>
      <c r="H517" s="145" t="str">
        <f>IF(output_table[[#This Row],[Member ID]]="", "", SUMIFS(calculations_table[Payment amount], calculations_table[Member ID], output_table[[#This Row],[Member ID]]))</f>
        <v/>
      </c>
      <c r="I517" s="58" t="str">
        <f>IF(output_table[[#This Row],[Member ID]]="", "",
IF(Calc_type="Bulk", SUMIFS(data_final_bulk[Error count], data_final_bulk[Member ID], output_table[[#This Row],[Member ID]]), Error_count))</f>
        <v/>
      </c>
      <c r="J517" s="145" t="str">
        <f>IF(OR(output_table[[#This Row],[Member ID]]="", output_table[[#This Row],[Input error count]]&gt;0), "", SUMIFS(calculations_table[Total interest due], calculations_table[Member ID], output_table[[#This Row],[Member ID]]))</f>
        <v/>
      </c>
      <c r="K517" s="149" t="str">
        <f>IF(OR(output_table[[#This Row],[Member ID]]="", output_table[[#This Row],[Input error count]]&gt;0), "", INDEX(calculations_table[Interest start date - Judgments], MATCH(output_table[[#This Row],[Member ID]], calculations_table[Member ID], 0)))</f>
        <v/>
      </c>
    </row>
    <row r="518" spans="1:11" x14ac:dyDescent="0.2">
      <c r="A518"/>
      <c r="D518" s="58" t="str">
        <f t="shared" si="7"/>
        <v/>
      </c>
      <c r="E518" s="58" t="str">
        <f>IF(OR(output_table[[#This Row],[Member ID]]="", Calc_type&lt;&gt;"Bulk"), "",
IF(ISBLANK(INDEX(data_final_bulk[Global ID], MATCH(output_table[[#This Row],[Member ID]], data_final_bulk[Member ID], 0))), "", INDEX(data_final_bulk[Global ID], MATCH(output_table[[#This Row],[Member ID]], data_final_bulk[Member ID], 0))))</f>
        <v/>
      </c>
      <c r="F518" s="16" t="str">
        <f>IF(output_table[[#This Row],[Member ID]]="", "", INDEX(calculations_table[Effective date], MATCH(output_table[[#This Row],[Member ID]], calculations_table[Member ID], 0)))</f>
        <v/>
      </c>
      <c r="G518" s="58" t="str">
        <f>IF(output_table[[#This Row],[Member ID]]="", "", INDEX(calculations_table[Payment type], MATCH(output_table[[#This Row],[Member ID]], calculations_table[Member ID], 0)))</f>
        <v/>
      </c>
      <c r="H518" s="145" t="str">
        <f>IF(output_table[[#This Row],[Member ID]]="", "", SUMIFS(calculations_table[Payment amount], calculations_table[Member ID], output_table[[#This Row],[Member ID]]))</f>
        <v/>
      </c>
      <c r="I518" s="58" t="str">
        <f>IF(output_table[[#This Row],[Member ID]]="", "",
IF(Calc_type="Bulk", SUMIFS(data_final_bulk[Error count], data_final_bulk[Member ID], output_table[[#This Row],[Member ID]]), Error_count))</f>
        <v/>
      </c>
      <c r="J518" s="145" t="str">
        <f>IF(OR(output_table[[#This Row],[Member ID]]="", output_table[[#This Row],[Input error count]]&gt;0), "", SUMIFS(calculations_table[Total interest due], calculations_table[Member ID], output_table[[#This Row],[Member ID]]))</f>
        <v/>
      </c>
      <c r="K518" s="149" t="str">
        <f>IF(OR(output_table[[#This Row],[Member ID]]="", output_table[[#This Row],[Input error count]]&gt;0), "", INDEX(calculations_table[Interest start date - Judgments], MATCH(output_table[[#This Row],[Member ID]], calculations_table[Member ID], 0)))</f>
        <v/>
      </c>
    </row>
    <row r="519" spans="1:11" x14ac:dyDescent="0.2">
      <c r="A519"/>
      <c r="D519" s="58" t="str">
        <f t="shared" si="7"/>
        <v/>
      </c>
      <c r="E519" s="58" t="str">
        <f>IF(OR(output_table[[#This Row],[Member ID]]="", Calc_type&lt;&gt;"Bulk"), "",
IF(ISBLANK(INDEX(data_final_bulk[Global ID], MATCH(output_table[[#This Row],[Member ID]], data_final_bulk[Member ID], 0))), "", INDEX(data_final_bulk[Global ID], MATCH(output_table[[#This Row],[Member ID]], data_final_bulk[Member ID], 0))))</f>
        <v/>
      </c>
      <c r="F519" s="16" t="str">
        <f>IF(output_table[[#This Row],[Member ID]]="", "", INDEX(calculations_table[Effective date], MATCH(output_table[[#This Row],[Member ID]], calculations_table[Member ID], 0)))</f>
        <v/>
      </c>
      <c r="G519" s="58" t="str">
        <f>IF(output_table[[#This Row],[Member ID]]="", "", INDEX(calculations_table[Payment type], MATCH(output_table[[#This Row],[Member ID]], calculations_table[Member ID], 0)))</f>
        <v/>
      </c>
      <c r="H519" s="145" t="str">
        <f>IF(output_table[[#This Row],[Member ID]]="", "", SUMIFS(calculations_table[Payment amount], calculations_table[Member ID], output_table[[#This Row],[Member ID]]))</f>
        <v/>
      </c>
      <c r="I519" s="58" t="str">
        <f>IF(output_table[[#This Row],[Member ID]]="", "",
IF(Calc_type="Bulk", SUMIFS(data_final_bulk[Error count], data_final_bulk[Member ID], output_table[[#This Row],[Member ID]]), Error_count))</f>
        <v/>
      </c>
      <c r="J519" s="145" t="str">
        <f>IF(OR(output_table[[#This Row],[Member ID]]="", output_table[[#This Row],[Input error count]]&gt;0), "", SUMIFS(calculations_table[Total interest due], calculations_table[Member ID], output_table[[#This Row],[Member ID]]))</f>
        <v/>
      </c>
      <c r="K519" s="149" t="str">
        <f>IF(OR(output_table[[#This Row],[Member ID]]="", output_table[[#This Row],[Input error count]]&gt;0), "", INDEX(calculations_table[Interest start date - Judgments], MATCH(output_table[[#This Row],[Member ID]], calculations_table[Member ID], 0)))</f>
        <v/>
      </c>
    </row>
    <row r="520" spans="1:11" x14ac:dyDescent="0.2">
      <c r="A520"/>
      <c r="D520" s="58" t="str">
        <f t="shared" si="7"/>
        <v/>
      </c>
      <c r="E520" s="58" t="str">
        <f>IF(OR(output_table[[#This Row],[Member ID]]="", Calc_type&lt;&gt;"Bulk"), "",
IF(ISBLANK(INDEX(data_final_bulk[Global ID], MATCH(output_table[[#This Row],[Member ID]], data_final_bulk[Member ID], 0))), "", INDEX(data_final_bulk[Global ID], MATCH(output_table[[#This Row],[Member ID]], data_final_bulk[Member ID], 0))))</f>
        <v/>
      </c>
      <c r="F520" s="16" t="str">
        <f>IF(output_table[[#This Row],[Member ID]]="", "", INDEX(calculations_table[Effective date], MATCH(output_table[[#This Row],[Member ID]], calculations_table[Member ID], 0)))</f>
        <v/>
      </c>
      <c r="G520" s="58" t="str">
        <f>IF(output_table[[#This Row],[Member ID]]="", "", INDEX(calculations_table[Payment type], MATCH(output_table[[#This Row],[Member ID]], calculations_table[Member ID], 0)))</f>
        <v/>
      </c>
      <c r="H520" s="145" t="str">
        <f>IF(output_table[[#This Row],[Member ID]]="", "", SUMIFS(calculations_table[Payment amount], calculations_table[Member ID], output_table[[#This Row],[Member ID]]))</f>
        <v/>
      </c>
      <c r="I520" s="58" t="str">
        <f>IF(output_table[[#This Row],[Member ID]]="", "",
IF(Calc_type="Bulk", SUMIFS(data_final_bulk[Error count], data_final_bulk[Member ID], output_table[[#This Row],[Member ID]]), Error_count))</f>
        <v/>
      </c>
      <c r="J520" s="145" t="str">
        <f>IF(OR(output_table[[#This Row],[Member ID]]="", output_table[[#This Row],[Input error count]]&gt;0), "", SUMIFS(calculations_table[Total interest due], calculations_table[Member ID], output_table[[#This Row],[Member ID]]))</f>
        <v/>
      </c>
      <c r="K520" s="149" t="str">
        <f>IF(OR(output_table[[#This Row],[Member ID]]="", output_table[[#This Row],[Input error count]]&gt;0), "", INDEX(calculations_table[Interest start date - Judgments], MATCH(output_table[[#This Row],[Member ID]], calculations_table[Member ID], 0)))</f>
        <v/>
      </c>
    </row>
    <row r="521" spans="1:11" x14ac:dyDescent="0.2">
      <c r="A521"/>
      <c r="D521" s="58" t="str">
        <f t="shared" si="7"/>
        <v/>
      </c>
      <c r="E521" s="58" t="str">
        <f>IF(OR(output_table[[#This Row],[Member ID]]="", Calc_type&lt;&gt;"Bulk"), "",
IF(ISBLANK(INDEX(data_final_bulk[Global ID], MATCH(output_table[[#This Row],[Member ID]], data_final_bulk[Member ID], 0))), "", INDEX(data_final_bulk[Global ID], MATCH(output_table[[#This Row],[Member ID]], data_final_bulk[Member ID], 0))))</f>
        <v/>
      </c>
      <c r="F521" s="16" t="str">
        <f>IF(output_table[[#This Row],[Member ID]]="", "", INDEX(calculations_table[Effective date], MATCH(output_table[[#This Row],[Member ID]], calculations_table[Member ID], 0)))</f>
        <v/>
      </c>
      <c r="G521" s="58" t="str">
        <f>IF(output_table[[#This Row],[Member ID]]="", "", INDEX(calculations_table[Payment type], MATCH(output_table[[#This Row],[Member ID]], calculations_table[Member ID], 0)))</f>
        <v/>
      </c>
      <c r="H521" s="145" t="str">
        <f>IF(output_table[[#This Row],[Member ID]]="", "", SUMIFS(calculations_table[Payment amount], calculations_table[Member ID], output_table[[#This Row],[Member ID]]))</f>
        <v/>
      </c>
      <c r="I521" s="58" t="str">
        <f>IF(output_table[[#This Row],[Member ID]]="", "",
IF(Calc_type="Bulk", SUMIFS(data_final_bulk[Error count], data_final_bulk[Member ID], output_table[[#This Row],[Member ID]]), Error_count))</f>
        <v/>
      </c>
      <c r="J521" s="145" t="str">
        <f>IF(OR(output_table[[#This Row],[Member ID]]="", output_table[[#This Row],[Input error count]]&gt;0), "", SUMIFS(calculations_table[Total interest due], calculations_table[Member ID], output_table[[#This Row],[Member ID]]))</f>
        <v/>
      </c>
      <c r="K521" s="149" t="str">
        <f>IF(OR(output_table[[#This Row],[Member ID]]="", output_table[[#This Row],[Input error count]]&gt;0), "", INDEX(calculations_table[Interest start date - Judgments], MATCH(output_table[[#This Row],[Member ID]], calculations_table[Member ID], 0)))</f>
        <v/>
      </c>
    </row>
    <row r="522" spans="1:11" x14ac:dyDescent="0.2">
      <c r="A522"/>
      <c r="D522" s="58" t="str">
        <f t="shared" si="7"/>
        <v/>
      </c>
      <c r="E522" s="58" t="str">
        <f>IF(OR(output_table[[#This Row],[Member ID]]="", Calc_type&lt;&gt;"Bulk"), "",
IF(ISBLANK(INDEX(data_final_bulk[Global ID], MATCH(output_table[[#This Row],[Member ID]], data_final_bulk[Member ID], 0))), "", INDEX(data_final_bulk[Global ID], MATCH(output_table[[#This Row],[Member ID]], data_final_bulk[Member ID], 0))))</f>
        <v/>
      </c>
      <c r="F522" s="16" t="str">
        <f>IF(output_table[[#This Row],[Member ID]]="", "", INDEX(calculations_table[Effective date], MATCH(output_table[[#This Row],[Member ID]], calculations_table[Member ID], 0)))</f>
        <v/>
      </c>
      <c r="G522" s="58" t="str">
        <f>IF(output_table[[#This Row],[Member ID]]="", "", INDEX(calculations_table[Payment type], MATCH(output_table[[#This Row],[Member ID]], calculations_table[Member ID], 0)))</f>
        <v/>
      </c>
      <c r="H522" s="145" t="str">
        <f>IF(output_table[[#This Row],[Member ID]]="", "", SUMIFS(calculations_table[Payment amount], calculations_table[Member ID], output_table[[#This Row],[Member ID]]))</f>
        <v/>
      </c>
      <c r="I522" s="58" t="str">
        <f>IF(output_table[[#This Row],[Member ID]]="", "",
IF(Calc_type="Bulk", SUMIFS(data_final_bulk[Error count], data_final_bulk[Member ID], output_table[[#This Row],[Member ID]]), Error_count))</f>
        <v/>
      </c>
      <c r="J522" s="145" t="str">
        <f>IF(OR(output_table[[#This Row],[Member ID]]="", output_table[[#This Row],[Input error count]]&gt;0), "", SUMIFS(calculations_table[Total interest due], calculations_table[Member ID], output_table[[#This Row],[Member ID]]))</f>
        <v/>
      </c>
      <c r="K522" s="149" t="str">
        <f>IF(OR(output_table[[#This Row],[Member ID]]="", output_table[[#This Row],[Input error count]]&gt;0), "", INDEX(calculations_table[Interest start date - Judgments], MATCH(output_table[[#This Row],[Member ID]], calculations_table[Member ID], 0)))</f>
        <v/>
      </c>
    </row>
    <row r="523" spans="1:11" x14ac:dyDescent="0.2">
      <c r="A523"/>
    </row>
    <row r="524" spans="1:11" x14ac:dyDescent="0.2">
      <c r="A524"/>
    </row>
    <row r="525" spans="1:11" x14ac:dyDescent="0.2">
      <c r="A525"/>
    </row>
    <row r="526" spans="1:11" x14ac:dyDescent="0.2">
      <c r="A526"/>
    </row>
    <row r="527" spans="1:11" x14ac:dyDescent="0.2">
      <c r="A527"/>
    </row>
    <row r="528" spans="1:11" x14ac:dyDescent="0.2">
      <c r="A528"/>
    </row>
    <row r="529" spans="1:1" x14ac:dyDescent="0.2">
      <c r="A529"/>
    </row>
    <row r="530" spans="1:1" x14ac:dyDescent="0.2">
      <c r="A530"/>
    </row>
    <row r="531" spans="1:1" x14ac:dyDescent="0.2">
      <c r="A531"/>
    </row>
    <row r="532" spans="1:1" x14ac:dyDescent="0.2">
      <c r="A532"/>
    </row>
    <row r="533" spans="1:1" x14ac:dyDescent="0.2">
      <c r="A533"/>
    </row>
    <row r="534" spans="1:1" x14ac:dyDescent="0.2">
      <c r="A534"/>
    </row>
    <row r="535" spans="1:1" x14ac:dyDescent="0.2">
      <c r="A535"/>
    </row>
    <row r="536" spans="1:1" x14ac:dyDescent="0.2">
      <c r="A536"/>
    </row>
    <row r="537" spans="1:1" x14ac:dyDescent="0.2">
      <c r="A537"/>
    </row>
    <row r="538" spans="1:1" x14ac:dyDescent="0.2">
      <c r="A538"/>
    </row>
    <row r="539" spans="1:1" x14ac:dyDescent="0.2">
      <c r="A539"/>
    </row>
    <row r="540" spans="1:1" x14ac:dyDescent="0.2">
      <c r="A540"/>
    </row>
    <row r="541" spans="1:1" x14ac:dyDescent="0.2">
      <c r="A541"/>
    </row>
    <row r="542" spans="1:1" x14ac:dyDescent="0.2">
      <c r="A542"/>
    </row>
    <row r="543" spans="1:1" x14ac:dyDescent="0.2">
      <c r="A543"/>
    </row>
    <row r="544" spans="1:1" x14ac:dyDescent="0.2">
      <c r="A544"/>
    </row>
    <row r="545" spans="1:1" x14ac:dyDescent="0.2">
      <c r="A545"/>
    </row>
    <row r="546" spans="1:1" x14ac:dyDescent="0.2">
      <c r="A546"/>
    </row>
    <row r="547" spans="1:1" x14ac:dyDescent="0.2">
      <c r="A547"/>
    </row>
    <row r="548" spans="1:1" x14ac:dyDescent="0.2">
      <c r="A548"/>
    </row>
    <row r="549" spans="1:1" x14ac:dyDescent="0.2">
      <c r="A549"/>
    </row>
    <row r="550" spans="1:1" x14ac:dyDescent="0.2">
      <c r="A550"/>
    </row>
    <row r="551" spans="1:1" x14ac:dyDescent="0.2">
      <c r="A551"/>
    </row>
    <row r="552" spans="1:1" x14ac:dyDescent="0.2">
      <c r="A552"/>
    </row>
    <row r="553" spans="1:1" x14ac:dyDescent="0.2">
      <c r="A553"/>
    </row>
    <row r="554" spans="1:1" x14ac:dyDescent="0.2">
      <c r="A554"/>
    </row>
    <row r="555" spans="1:1" x14ac:dyDescent="0.2">
      <c r="A555"/>
    </row>
    <row r="556" spans="1:1" x14ac:dyDescent="0.2">
      <c r="A556"/>
    </row>
    <row r="557" spans="1:1" x14ac:dyDescent="0.2">
      <c r="A557"/>
    </row>
    <row r="558" spans="1:1" x14ac:dyDescent="0.2">
      <c r="A558"/>
    </row>
    <row r="559" spans="1:1" x14ac:dyDescent="0.2">
      <c r="A559"/>
    </row>
    <row r="560" spans="1:1" x14ac:dyDescent="0.2">
      <c r="A560"/>
    </row>
    <row r="561" spans="1:1" x14ac:dyDescent="0.2">
      <c r="A561"/>
    </row>
    <row r="562" spans="1:1" x14ac:dyDescent="0.2">
      <c r="A562"/>
    </row>
    <row r="563" spans="1:1" x14ac:dyDescent="0.2">
      <c r="A563"/>
    </row>
    <row r="564" spans="1:1" x14ac:dyDescent="0.2">
      <c r="A564"/>
    </row>
    <row r="565" spans="1:1" x14ac:dyDescent="0.2">
      <c r="A565"/>
    </row>
    <row r="566" spans="1:1" x14ac:dyDescent="0.2">
      <c r="A566"/>
    </row>
    <row r="567" spans="1:1" x14ac:dyDescent="0.2">
      <c r="A567"/>
    </row>
    <row r="568" spans="1:1" x14ac:dyDescent="0.2">
      <c r="A568"/>
    </row>
    <row r="569" spans="1:1" x14ac:dyDescent="0.2">
      <c r="A569"/>
    </row>
    <row r="570" spans="1:1" x14ac:dyDescent="0.2">
      <c r="A570"/>
    </row>
    <row r="571" spans="1:1" x14ac:dyDescent="0.2">
      <c r="A571"/>
    </row>
    <row r="572" spans="1:1" x14ac:dyDescent="0.2">
      <c r="A572"/>
    </row>
    <row r="573" spans="1:1" x14ac:dyDescent="0.2">
      <c r="A573"/>
    </row>
    <row r="574" spans="1:1" x14ac:dyDescent="0.2">
      <c r="A574"/>
    </row>
    <row r="575" spans="1:1" x14ac:dyDescent="0.2">
      <c r="A575"/>
    </row>
    <row r="576" spans="1:1" x14ac:dyDescent="0.2">
      <c r="A576"/>
    </row>
    <row r="577" spans="1:1" x14ac:dyDescent="0.2">
      <c r="A577"/>
    </row>
    <row r="578" spans="1:1" x14ac:dyDescent="0.2">
      <c r="A578"/>
    </row>
    <row r="579" spans="1:1" x14ac:dyDescent="0.2">
      <c r="A579"/>
    </row>
    <row r="580" spans="1:1" x14ac:dyDescent="0.2">
      <c r="A580"/>
    </row>
    <row r="581" spans="1:1" x14ac:dyDescent="0.2">
      <c r="A581"/>
    </row>
    <row r="582" spans="1:1" x14ac:dyDescent="0.2">
      <c r="A582"/>
    </row>
    <row r="583" spans="1:1" x14ac:dyDescent="0.2">
      <c r="A583"/>
    </row>
    <row r="584" spans="1:1" x14ac:dyDescent="0.2">
      <c r="A584"/>
    </row>
    <row r="585" spans="1:1" x14ac:dyDescent="0.2">
      <c r="A585"/>
    </row>
    <row r="586" spans="1:1" x14ac:dyDescent="0.2">
      <c r="A586"/>
    </row>
    <row r="587" spans="1:1" x14ac:dyDescent="0.2">
      <c r="A587"/>
    </row>
    <row r="588" spans="1:1" x14ac:dyDescent="0.2">
      <c r="A588"/>
    </row>
    <row r="589" spans="1:1" x14ac:dyDescent="0.2">
      <c r="A589"/>
    </row>
    <row r="590" spans="1:1" x14ac:dyDescent="0.2">
      <c r="A590"/>
    </row>
    <row r="591" spans="1:1" x14ac:dyDescent="0.2">
      <c r="A591"/>
    </row>
    <row r="592" spans="1:1" x14ac:dyDescent="0.2">
      <c r="A592"/>
    </row>
    <row r="593" spans="1:1" x14ac:dyDescent="0.2">
      <c r="A593"/>
    </row>
    <row r="594" spans="1:1" x14ac:dyDescent="0.2">
      <c r="A594"/>
    </row>
    <row r="595" spans="1:1" x14ac:dyDescent="0.2">
      <c r="A595"/>
    </row>
    <row r="596" spans="1:1" x14ac:dyDescent="0.2">
      <c r="A596"/>
    </row>
    <row r="597" spans="1:1" x14ac:dyDescent="0.2">
      <c r="A597"/>
    </row>
    <row r="598" spans="1:1" x14ac:dyDescent="0.2">
      <c r="A598"/>
    </row>
    <row r="599" spans="1:1" x14ac:dyDescent="0.2">
      <c r="A599"/>
    </row>
    <row r="600" spans="1:1" x14ac:dyDescent="0.2">
      <c r="A600"/>
    </row>
    <row r="601" spans="1:1" x14ac:dyDescent="0.2">
      <c r="A601"/>
    </row>
    <row r="602" spans="1:1" x14ac:dyDescent="0.2">
      <c r="A602"/>
    </row>
    <row r="603" spans="1:1" x14ac:dyDescent="0.2">
      <c r="A603"/>
    </row>
    <row r="604" spans="1:1" x14ac:dyDescent="0.2">
      <c r="A604"/>
    </row>
    <row r="605" spans="1:1" x14ac:dyDescent="0.2">
      <c r="A605"/>
    </row>
    <row r="606" spans="1:1" x14ac:dyDescent="0.2">
      <c r="A606"/>
    </row>
    <row r="607" spans="1:1" x14ac:dyDescent="0.2">
      <c r="A607"/>
    </row>
    <row r="608" spans="1:1" x14ac:dyDescent="0.2">
      <c r="A608"/>
    </row>
    <row r="609" spans="1:1" x14ac:dyDescent="0.2">
      <c r="A609"/>
    </row>
    <row r="610" spans="1:1" x14ac:dyDescent="0.2">
      <c r="A610"/>
    </row>
    <row r="611" spans="1:1" x14ac:dyDescent="0.2">
      <c r="A611"/>
    </row>
    <row r="612" spans="1:1" x14ac:dyDescent="0.2">
      <c r="A612"/>
    </row>
    <row r="613" spans="1:1" x14ac:dyDescent="0.2">
      <c r="A613"/>
    </row>
    <row r="614" spans="1:1" x14ac:dyDescent="0.2">
      <c r="A614"/>
    </row>
    <row r="615" spans="1:1" x14ac:dyDescent="0.2">
      <c r="A615"/>
    </row>
    <row r="616" spans="1:1" x14ac:dyDescent="0.2">
      <c r="A616"/>
    </row>
    <row r="617" spans="1:1" x14ac:dyDescent="0.2">
      <c r="A617"/>
    </row>
    <row r="618" spans="1:1" x14ac:dyDescent="0.2">
      <c r="A618"/>
    </row>
    <row r="619" spans="1:1" x14ac:dyDescent="0.2">
      <c r="A619"/>
    </row>
    <row r="620" spans="1:1" x14ac:dyDescent="0.2">
      <c r="A620"/>
    </row>
    <row r="621" spans="1:1" x14ac:dyDescent="0.2">
      <c r="A621"/>
    </row>
    <row r="622" spans="1:1" x14ac:dyDescent="0.2">
      <c r="A622"/>
    </row>
    <row r="623" spans="1:1" x14ac:dyDescent="0.2">
      <c r="A623"/>
    </row>
    <row r="624" spans="1:1" x14ac:dyDescent="0.2">
      <c r="A624"/>
    </row>
    <row r="625" spans="1:1" x14ac:dyDescent="0.2">
      <c r="A625"/>
    </row>
    <row r="626" spans="1:1" x14ac:dyDescent="0.2">
      <c r="A626"/>
    </row>
    <row r="627" spans="1:1" x14ac:dyDescent="0.2">
      <c r="A627"/>
    </row>
    <row r="628" spans="1:1" x14ac:dyDescent="0.2">
      <c r="A628"/>
    </row>
    <row r="629" spans="1:1" x14ac:dyDescent="0.2">
      <c r="A629"/>
    </row>
    <row r="630" spans="1:1" x14ac:dyDescent="0.2">
      <c r="A630"/>
    </row>
    <row r="631" spans="1:1" x14ac:dyDescent="0.2">
      <c r="A631"/>
    </row>
    <row r="632" spans="1:1" x14ac:dyDescent="0.2">
      <c r="A632"/>
    </row>
    <row r="633" spans="1:1" x14ac:dyDescent="0.2">
      <c r="A633"/>
    </row>
    <row r="634" spans="1:1" x14ac:dyDescent="0.2">
      <c r="A634"/>
    </row>
    <row r="635" spans="1:1" x14ac:dyDescent="0.2">
      <c r="A635"/>
    </row>
    <row r="636" spans="1:1" x14ac:dyDescent="0.2">
      <c r="A636"/>
    </row>
    <row r="637" spans="1:1" x14ac:dyDescent="0.2">
      <c r="A637"/>
    </row>
    <row r="638" spans="1:1" x14ac:dyDescent="0.2">
      <c r="A638"/>
    </row>
    <row r="639" spans="1:1" x14ac:dyDescent="0.2">
      <c r="A639"/>
    </row>
    <row r="640" spans="1:1" x14ac:dyDescent="0.2">
      <c r="A640"/>
    </row>
    <row r="641" spans="1:1" x14ac:dyDescent="0.2">
      <c r="A641"/>
    </row>
    <row r="642" spans="1:1" x14ac:dyDescent="0.2">
      <c r="A642"/>
    </row>
    <row r="643" spans="1:1" x14ac:dyDescent="0.2">
      <c r="A643"/>
    </row>
    <row r="644" spans="1:1" x14ac:dyDescent="0.2">
      <c r="A644"/>
    </row>
    <row r="645" spans="1:1" x14ac:dyDescent="0.2">
      <c r="A645"/>
    </row>
    <row r="646" spans="1:1" x14ac:dyDescent="0.2">
      <c r="A646"/>
    </row>
    <row r="647" spans="1:1" x14ac:dyDescent="0.2">
      <c r="A647"/>
    </row>
    <row r="648" spans="1:1" x14ac:dyDescent="0.2">
      <c r="A648"/>
    </row>
    <row r="649" spans="1:1" x14ac:dyDescent="0.2">
      <c r="A649"/>
    </row>
    <row r="650" spans="1:1" x14ac:dyDescent="0.2">
      <c r="A650"/>
    </row>
    <row r="651" spans="1:1" x14ac:dyDescent="0.2">
      <c r="A651"/>
    </row>
    <row r="652" spans="1:1" x14ac:dyDescent="0.2">
      <c r="A652"/>
    </row>
    <row r="653" spans="1:1" x14ac:dyDescent="0.2">
      <c r="A653"/>
    </row>
    <row r="654" spans="1:1" x14ac:dyDescent="0.2">
      <c r="A654"/>
    </row>
    <row r="655" spans="1:1" x14ac:dyDescent="0.2">
      <c r="A655"/>
    </row>
    <row r="656" spans="1:1" x14ac:dyDescent="0.2">
      <c r="A656"/>
    </row>
    <row r="657" spans="1:1" x14ac:dyDescent="0.2">
      <c r="A657"/>
    </row>
    <row r="658" spans="1:1" x14ac:dyDescent="0.2">
      <c r="A658"/>
    </row>
    <row r="659" spans="1:1" x14ac:dyDescent="0.2">
      <c r="A659"/>
    </row>
    <row r="660" spans="1:1" x14ac:dyDescent="0.2">
      <c r="A660"/>
    </row>
    <row r="661" spans="1:1" x14ac:dyDescent="0.2">
      <c r="A661"/>
    </row>
    <row r="662" spans="1:1" x14ac:dyDescent="0.2">
      <c r="A662"/>
    </row>
    <row r="663" spans="1:1" x14ac:dyDescent="0.2">
      <c r="A663"/>
    </row>
    <row r="664" spans="1:1" x14ac:dyDescent="0.2">
      <c r="A664"/>
    </row>
    <row r="665" spans="1:1" x14ac:dyDescent="0.2">
      <c r="A665"/>
    </row>
    <row r="666" spans="1:1" x14ac:dyDescent="0.2">
      <c r="A666"/>
    </row>
    <row r="667" spans="1:1" x14ac:dyDescent="0.2">
      <c r="A667"/>
    </row>
    <row r="668" spans="1:1" x14ac:dyDescent="0.2">
      <c r="A668"/>
    </row>
    <row r="669" spans="1:1" x14ac:dyDescent="0.2">
      <c r="A669"/>
    </row>
    <row r="670" spans="1:1" x14ac:dyDescent="0.2">
      <c r="A670"/>
    </row>
    <row r="671" spans="1:1" x14ac:dyDescent="0.2">
      <c r="A671"/>
    </row>
    <row r="672" spans="1:1" x14ac:dyDescent="0.2">
      <c r="A672"/>
    </row>
    <row r="673" spans="1:1" x14ac:dyDescent="0.2">
      <c r="A673"/>
    </row>
    <row r="674" spans="1:1" x14ac:dyDescent="0.2">
      <c r="A674"/>
    </row>
    <row r="675" spans="1:1" x14ac:dyDescent="0.2">
      <c r="A675"/>
    </row>
    <row r="676" spans="1:1" x14ac:dyDescent="0.2">
      <c r="A676"/>
    </row>
    <row r="677" spans="1:1" x14ac:dyDescent="0.2">
      <c r="A677"/>
    </row>
    <row r="678" spans="1:1" x14ac:dyDescent="0.2">
      <c r="A678"/>
    </row>
    <row r="679" spans="1:1" x14ac:dyDescent="0.2">
      <c r="A679"/>
    </row>
    <row r="680" spans="1:1" x14ac:dyDescent="0.2">
      <c r="A680"/>
    </row>
    <row r="681" spans="1:1" x14ac:dyDescent="0.2">
      <c r="A681"/>
    </row>
    <row r="682" spans="1:1" x14ac:dyDescent="0.2">
      <c r="A682"/>
    </row>
    <row r="683" spans="1:1" x14ac:dyDescent="0.2">
      <c r="A683"/>
    </row>
    <row r="684" spans="1:1" x14ac:dyDescent="0.2">
      <c r="A684"/>
    </row>
    <row r="685" spans="1:1" x14ac:dyDescent="0.2">
      <c r="A685"/>
    </row>
    <row r="686" spans="1:1" x14ac:dyDescent="0.2">
      <c r="A686"/>
    </row>
    <row r="687" spans="1:1" x14ac:dyDescent="0.2">
      <c r="A687"/>
    </row>
    <row r="688" spans="1:1"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row r="1493" spans="1:1" x14ac:dyDescent="0.2">
      <c r="A1493"/>
    </row>
    <row r="1494" spans="1:1" x14ac:dyDescent="0.2">
      <c r="A1494"/>
    </row>
    <row r="1495" spans="1:1" x14ac:dyDescent="0.2">
      <c r="A1495"/>
    </row>
    <row r="1496" spans="1:1" x14ac:dyDescent="0.2">
      <c r="A1496"/>
    </row>
    <row r="1497" spans="1:1" x14ac:dyDescent="0.2">
      <c r="A1497"/>
    </row>
    <row r="1498" spans="1:1" x14ac:dyDescent="0.2">
      <c r="A1498"/>
    </row>
    <row r="1499" spans="1:1" x14ac:dyDescent="0.2">
      <c r="A1499"/>
    </row>
    <row r="1500" spans="1:1" x14ac:dyDescent="0.2">
      <c r="A1500"/>
    </row>
    <row r="1501" spans="1:1" x14ac:dyDescent="0.2">
      <c r="A1501"/>
    </row>
    <row r="1502" spans="1:1" x14ac:dyDescent="0.2">
      <c r="A1502"/>
    </row>
    <row r="1503" spans="1:1" x14ac:dyDescent="0.2">
      <c r="A1503"/>
    </row>
    <row r="1504" spans="1:1" x14ac:dyDescent="0.2">
      <c r="A1504"/>
    </row>
    <row r="1505" spans="1:1" x14ac:dyDescent="0.2">
      <c r="A1505"/>
    </row>
    <row r="1506" spans="1:1" x14ac:dyDescent="0.2">
      <c r="A1506"/>
    </row>
    <row r="1507" spans="1:1" x14ac:dyDescent="0.2">
      <c r="A1507"/>
    </row>
    <row r="1508" spans="1:1" x14ac:dyDescent="0.2">
      <c r="A1508"/>
    </row>
    <row r="1509" spans="1:1" x14ac:dyDescent="0.2">
      <c r="A1509"/>
    </row>
    <row r="1510" spans="1:1" x14ac:dyDescent="0.2">
      <c r="A1510"/>
    </row>
    <row r="1511" spans="1:1" x14ac:dyDescent="0.2">
      <c r="A1511"/>
    </row>
    <row r="1512" spans="1:1" x14ac:dyDescent="0.2">
      <c r="A1512"/>
    </row>
    <row r="1513" spans="1:1" x14ac:dyDescent="0.2">
      <c r="A1513"/>
    </row>
    <row r="1514" spans="1:1" x14ac:dyDescent="0.2">
      <c r="A1514"/>
    </row>
    <row r="1515" spans="1:1" x14ac:dyDescent="0.2">
      <c r="A1515"/>
    </row>
    <row r="1516" spans="1:1" x14ac:dyDescent="0.2">
      <c r="A1516"/>
    </row>
    <row r="1517" spans="1:1" x14ac:dyDescent="0.2">
      <c r="A1517"/>
    </row>
    <row r="1518" spans="1:1" x14ac:dyDescent="0.2">
      <c r="A1518"/>
    </row>
    <row r="1519" spans="1:1" x14ac:dyDescent="0.2">
      <c r="A1519"/>
    </row>
    <row r="1520" spans="1:1" x14ac:dyDescent="0.2">
      <c r="A1520"/>
    </row>
    <row r="1521" spans="1:1" x14ac:dyDescent="0.2">
      <c r="A1521"/>
    </row>
    <row r="1522" spans="1:1" x14ac:dyDescent="0.2">
      <c r="A1522"/>
    </row>
    <row r="1523" spans="1:1" x14ac:dyDescent="0.2">
      <c r="A1523"/>
    </row>
    <row r="1524" spans="1:1" x14ac:dyDescent="0.2">
      <c r="A1524"/>
    </row>
    <row r="1525" spans="1:1" x14ac:dyDescent="0.2">
      <c r="A1525"/>
    </row>
    <row r="1526" spans="1:1" x14ac:dyDescent="0.2">
      <c r="A1526"/>
    </row>
    <row r="1527" spans="1:1" x14ac:dyDescent="0.2">
      <c r="A1527"/>
    </row>
    <row r="1528" spans="1:1" x14ac:dyDescent="0.2">
      <c r="A1528"/>
    </row>
    <row r="1529" spans="1:1" x14ac:dyDescent="0.2">
      <c r="A1529"/>
    </row>
    <row r="1530" spans="1:1" x14ac:dyDescent="0.2">
      <c r="A1530"/>
    </row>
    <row r="1531" spans="1:1" x14ac:dyDescent="0.2">
      <c r="A1531"/>
    </row>
    <row r="1532" spans="1:1" x14ac:dyDescent="0.2">
      <c r="A1532"/>
    </row>
    <row r="1533" spans="1:1" x14ac:dyDescent="0.2">
      <c r="A1533"/>
    </row>
    <row r="1534" spans="1:1" x14ac:dyDescent="0.2">
      <c r="A1534"/>
    </row>
    <row r="1535" spans="1:1" x14ac:dyDescent="0.2">
      <c r="A1535"/>
    </row>
    <row r="1536" spans="1:1" x14ac:dyDescent="0.2">
      <c r="A1536"/>
    </row>
    <row r="1537" spans="1:1" x14ac:dyDescent="0.2">
      <c r="A1537"/>
    </row>
    <row r="1538" spans="1:1" x14ac:dyDescent="0.2">
      <c r="A1538"/>
    </row>
    <row r="1539" spans="1:1" x14ac:dyDescent="0.2">
      <c r="A1539"/>
    </row>
    <row r="1540" spans="1:1" x14ac:dyDescent="0.2">
      <c r="A1540"/>
    </row>
    <row r="1541" spans="1:1" x14ac:dyDescent="0.2">
      <c r="A1541"/>
    </row>
    <row r="1542" spans="1:1" x14ac:dyDescent="0.2">
      <c r="A1542"/>
    </row>
    <row r="1543" spans="1:1" x14ac:dyDescent="0.2">
      <c r="A1543"/>
    </row>
    <row r="1544" spans="1:1" x14ac:dyDescent="0.2">
      <c r="A1544"/>
    </row>
    <row r="1545" spans="1:1" x14ac:dyDescent="0.2">
      <c r="A1545"/>
    </row>
    <row r="1546" spans="1:1" x14ac:dyDescent="0.2">
      <c r="A1546"/>
    </row>
    <row r="1547" spans="1:1" x14ac:dyDescent="0.2">
      <c r="A1547"/>
    </row>
    <row r="1548" spans="1:1" x14ac:dyDescent="0.2">
      <c r="A1548"/>
    </row>
    <row r="1549" spans="1:1" x14ac:dyDescent="0.2">
      <c r="A1549"/>
    </row>
    <row r="1550" spans="1:1" x14ac:dyDescent="0.2">
      <c r="A1550"/>
    </row>
    <row r="1551" spans="1:1" x14ac:dyDescent="0.2">
      <c r="A1551"/>
    </row>
    <row r="1552" spans="1:1" x14ac:dyDescent="0.2">
      <c r="A1552"/>
    </row>
    <row r="1553" spans="1:1" x14ac:dyDescent="0.2">
      <c r="A1553"/>
    </row>
    <row r="1554" spans="1:1" x14ac:dyDescent="0.2">
      <c r="A1554"/>
    </row>
    <row r="1555" spans="1:1" x14ac:dyDescent="0.2">
      <c r="A1555"/>
    </row>
    <row r="1556" spans="1:1" x14ac:dyDescent="0.2">
      <c r="A1556"/>
    </row>
    <row r="1557" spans="1:1" x14ac:dyDescent="0.2">
      <c r="A1557"/>
    </row>
    <row r="1558" spans="1:1" x14ac:dyDescent="0.2">
      <c r="A1558"/>
    </row>
    <row r="1559" spans="1:1" x14ac:dyDescent="0.2">
      <c r="A1559"/>
    </row>
    <row r="1560" spans="1:1" x14ac:dyDescent="0.2">
      <c r="A1560"/>
    </row>
    <row r="1561" spans="1:1" x14ac:dyDescent="0.2">
      <c r="A1561"/>
    </row>
    <row r="1562" spans="1:1" x14ac:dyDescent="0.2">
      <c r="A1562"/>
    </row>
    <row r="1563" spans="1:1" x14ac:dyDescent="0.2">
      <c r="A1563"/>
    </row>
    <row r="1564" spans="1:1" x14ac:dyDescent="0.2">
      <c r="A1564"/>
    </row>
    <row r="1565" spans="1:1" x14ac:dyDescent="0.2">
      <c r="A1565"/>
    </row>
    <row r="1566" spans="1:1" x14ac:dyDescent="0.2">
      <c r="A1566"/>
    </row>
    <row r="1567" spans="1:1" x14ac:dyDescent="0.2">
      <c r="A1567"/>
    </row>
    <row r="1568" spans="1:1" x14ac:dyDescent="0.2">
      <c r="A1568"/>
    </row>
    <row r="1569" spans="1:1" x14ac:dyDescent="0.2">
      <c r="A1569"/>
    </row>
    <row r="1570" spans="1:1" x14ac:dyDescent="0.2">
      <c r="A1570"/>
    </row>
    <row r="1571" spans="1:1" x14ac:dyDescent="0.2">
      <c r="A1571"/>
    </row>
    <row r="1572" spans="1:1" x14ac:dyDescent="0.2">
      <c r="A1572"/>
    </row>
    <row r="1573" spans="1:1" x14ac:dyDescent="0.2">
      <c r="A1573"/>
    </row>
    <row r="1574" spans="1:1" x14ac:dyDescent="0.2">
      <c r="A1574"/>
    </row>
    <row r="1575" spans="1:1" x14ac:dyDescent="0.2">
      <c r="A1575"/>
    </row>
    <row r="1576" spans="1:1" x14ac:dyDescent="0.2">
      <c r="A1576"/>
    </row>
    <row r="1577" spans="1:1" x14ac:dyDescent="0.2">
      <c r="A1577"/>
    </row>
    <row r="1578" spans="1:1" x14ac:dyDescent="0.2">
      <c r="A1578"/>
    </row>
    <row r="1579" spans="1:1" x14ac:dyDescent="0.2">
      <c r="A1579"/>
    </row>
    <row r="1580" spans="1:1" x14ac:dyDescent="0.2">
      <c r="A1580"/>
    </row>
    <row r="1581" spans="1:1" x14ac:dyDescent="0.2">
      <c r="A1581"/>
    </row>
    <row r="1582" spans="1:1" x14ac:dyDescent="0.2">
      <c r="A1582"/>
    </row>
    <row r="1583" spans="1:1" x14ac:dyDescent="0.2">
      <c r="A1583"/>
    </row>
    <row r="1584" spans="1:1" x14ac:dyDescent="0.2">
      <c r="A1584"/>
    </row>
    <row r="1585" spans="1:1" x14ac:dyDescent="0.2">
      <c r="A1585"/>
    </row>
    <row r="1586" spans="1:1" x14ac:dyDescent="0.2">
      <c r="A1586"/>
    </row>
    <row r="1587" spans="1:1" x14ac:dyDescent="0.2">
      <c r="A1587"/>
    </row>
    <row r="1588" spans="1:1" x14ac:dyDescent="0.2">
      <c r="A1588"/>
    </row>
    <row r="1589" spans="1:1" x14ac:dyDescent="0.2">
      <c r="A1589"/>
    </row>
    <row r="1590" spans="1:1" x14ac:dyDescent="0.2">
      <c r="A1590"/>
    </row>
    <row r="1591" spans="1:1" x14ac:dyDescent="0.2">
      <c r="A1591"/>
    </row>
    <row r="1592" spans="1:1" x14ac:dyDescent="0.2">
      <c r="A1592"/>
    </row>
    <row r="1593" spans="1:1" x14ac:dyDescent="0.2">
      <c r="A1593"/>
    </row>
    <row r="1594" spans="1:1" x14ac:dyDescent="0.2">
      <c r="A1594"/>
    </row>
    <row r="1595" spans="1:1" x14ac:dyDescent="0.2">
      <c r="A1595"/>
    </row>
    <row r="1596" spans="1:1" x14ac:dyDescent="0.2">
      <c r="A1596"/>
    </row>
    <row r="1597" spans="1:1" x14ac:dyDescent="0.2">
      <c r="A1597"/>
    </row>
    <row r="1598" spans="1:1" x14ac:dyDescent="0.2">
      <c r="A1598"/>
    </row>
    <row r="1599" spans="1:1" x14ac:dyDescent="0.2">
      <c r="A1599"/>
    </row>
    <row r="1600" spans="1:1" x14ac:dyDescent="0.2">
      <c r="A1600"/>
    </row>
    <row r="1601" spans="1:1" x14ac:dyDescent="0.2">
      <c r="A1601"/>
    </row>
    <row r="1602" spans="1:1" x14ac:dyDescent="0.2">
      <c r="A1602"/>
    </row>
    <row r="1603" spans="1:1" x14ac:dyDescent="0.2">
      <c r="A1603"/>
    </row>
    <row r="1604" spans="1:1" x14ac:dyDescent="0.2">
      <c r="A1604"/>
    </row>
    <row r="1605" spans="1:1" x14ac:dyDescent="0.2">
      <c r="A1605"/>
    </row>
    <row r="1606" spans="1:1" x14ac:dyDescent="0.2">
      <c r="A1606"/>
    </row>
    <row r="1607" spans="1:1" x14ac:dyDescent="0.2">
      <c r="A1607"/>
    </row>
    <row r="1608" spans="1:1" x14ac:dyDescent="0.2">
      <c r="A1608"/>
    </row>
    <row r="1609" spans="1:1" x14ac:dyDescent="0.2">
      <c r="A1609"/>
    </row>
    <row r="1610" spans="1:1" x14ac:dyDescent="0.2">
      <c r="A1610"/>
    </row>
    <row r="1611" spans="1:1" x14ac:dyDescent="0.2">
      <c r="A1611"/>
    </row>
    <row r="1612" spans="1:1" x14ac:dyDescent="0.2">
      <c r="A1612"/>
    </row>
    <row r="1613" spans="1:1" x14ac:dyDescent="0.2">
      <c r="A1613"/>
    </row>
    <row r="1614" spans="1:1" x14ac:dyDescent="0.2">
      <c r="A1614"/>
    </row>
    <row r="1615" spans="1:1" x14ac:dyDescent="0.2">
      <c r="A1615"/>
    </row>
    <row r="1616" spans="1:1" x14ac:dyDescent="0.2">
      <c r="A1616"/>
    </row>
    <row r="1617" spans="1:1" x14ac:dyDescent="0.2">
      <c r="A1617"/>
    </row>
    <row r="1618" spans="1:1" x14ac:dyDescent="0.2">
      <c r="A1618"/>
    </row>
    <row r="1619" spans="1:1" x14ac:dyDescent="0.2">
      <c r="A1619"/>
    </row>
    <row r="1620" spans="1:1" x14ac:dyDescent="0.2">
      <c r="A1620"/>
    </row>
    <row r="1621" spans="1:1" x14ac:dyDescent="0.2">
      <c r="A1621"/>
    </row>
    <row r="1622" spans="1:1" x14ac:dyDescent="0.2">
      <c r="A1622"/>
    </row>
    <row r="1623" spans="1:1" x14ac:dyDescent="0.2">
      <c r="A1623"/>
    </row>
    <row r="1624" spans="1:1" x14ac:dyDescent="0.2">
      <c r="A1624"/>
    </row>
    <row r="1625" spans="1:1" x14ac:dyDescent="0.2">
      <c r="A1625"/>
    </row>
    <row r="1626" spans="1:1" x14ac:dyDescent="0.2">
      <c r="A1626"/>
    </row>
    <row r="1627" spans="1:1" x14ac:dyDescent="0.2">
      <c r="A1627"/>
    </row>
    <row r="1628" spans="1:1" x14ac:dyDescent="0.2">
      <c r="A1628"/>
    </row>
    <row r="1629" spans="1:1" x14ac:dyDescent="0.2">
      <c r="A1629"/>
    </row>
    <row r="1630" spans="1:1" x14ac:dyDescent="0.2">
      <c r="A1630"/>
    </row>
    <row r="1631" spans="1:1" x14ac:dyDescent="0.2">
      <c r="A1631"/>
    </row>
    <row r="1632" spans="1:1" x14ac:dyDescent="0.2">
      <c r="A1632"/>
    </row>
    <row r="1633" spans="1:1" x14ac:dyDescent="0.2">
      <c r="A1633"/>
    </row>
    <row r="1634" spans="1:1" x14ac:dyDescent="0.2">
      <c r="A1634"/>
    </row>
    <row r="1635" spans="1:1" x14ac:dyDescent="0.2">
      <c r="A1635"/>
    </row>
    <row r="1636" spans="1:1" x14ac:dyDescent="0.2">
      <c r="A1636"/>
    </row>
    <row r="1637" spans="1:1" x14ac:dyDescent="0.2">
      <c r="A1637"/>
    </row>
    <row r="1638" spans="1:1" x14ac:dyDescent="0.2">
      <c r="A1638"/>
    </row>
    <row r="1639" spans="1:1" x14ac:dyDescent="0.2">
      <c r="A1639"/>
    </row>
    <row r="1640" spans="1:1" x14ac:dyDescent="0.2">
      <c r="A1640"/>
    </row>
    <row r="1641" spans="1:1" x14ac:dyDescent="0.2">
      <c r="A1641"/>
    </row>
    <row r="1642" spans="1:1" x14ac:dyDescent="0.2">
      <c r="A1642"/>
    </row>
    <row r="1643" spans="1:1" x14ac:dyDescent="0.2">
      <c r="A1643"/>
    </row>
    <row r="1644" spans="1:1" x14ac:dyDescent="0.2">
      <c r="A1644"/>
    </row>
    <row r="1645" spans="1:1" x14ac:dyDescent="0.2">
      <c r="A1645"/>
    </row>
    <row r="1646" spans="1:1" x14ac:dyDescent="0.2">
      <c r="A1646"/>
    </row>
    <row r="1647" spans="1:1" x14ac:dyDescent="0.2">
      <c r="A1647"/>
    </row>
    <row r="1648" spans="1:1" x14ac:dyDescent="0.2">
      <c r="A1648"/>
    </row>
    <row r="1649" spans="1:1" x14ac:dyDescent="0.2">
      <c r="A1649"/>
    </row>
    <row r="1650" spans="1:1" x14ac:dyDescent="0.2">
      <c r="A1650"/>
    </row>
    <row r="1651" spans="1:1" x14ac:dyDescent="0.2">
      <c r="A1651"/>
    </row>
    <row r="1652" spans="1:1" x14ac:dyDescent="0.2">
      <c r="A1652"/>
    </row>
    <row r="1653" spans="1:1" x14ac:dyDescent="0.2">
      <c r="A1653"/>
    </row>
    <row r="1654" spans="1:1" x14ac:dyDescent="0.2">
      <c r="A1654"/>
    </row>
    <row r="1655" spans="1:1" x14ac:dyDescent="0.2">
      <c r="A1655"/>
    </row>
    <row r="1656" spans="1:1" x14ac:dyDescent="0.2">
      <c r="A1656"/>
    </row>
    <row r="1657" spans="1:1" x14ac:dyDescent="0.2">
      <c r="A1657"/>
    </row>
    <row r="1658" spans="1:1" x14ac:dyDescent="0.2">
      <c r="A1658"/>
    </row>
    <row r="1659" spans="1:1" x14ac:dyDescent="0.2">
      <c r="A1659"/>
    </row>
    <row r="1660" spans="1:1" x14ac:dyDescent="0.2">
      <c r="A1660"/>
    </row>
    <row r="1661" spans="1:1" x14ac:dyDescent="0.2">
      <c r="A1661"/>
    </row>
    <row r="1662" spans="1:1" x14ac:dyDescent="0.2">
      <c r="A1662"/>
    </row>
    <row r="1663" spans="1:1" x14ac:dyDescent="0.2">
      <c r="A1663"/>
    </row>
    <row r="1664" spans="1:1" x14ac:dyDescent="0.2">
      <c r="A1664"/>
    </row>
    <row r="1665" spans="1:1" x14ac:dyDescent="0.2">
      <c r="A1665"/>
    </row>
    <row r="1666" spans="1:1" x14ac:dyDescent="0.2">
      <c r="A1666"/>
    </row>
    <row r="1667" spans="1:1" x14ac:dyDescent="0.2">
      <c r="A1667"/>
    </row>
    <row r="1668" spans="1:1" x14ac:dyDescent="0.2">
      <c r="A1668"/>
    </row>
    <row r="1669" spans="1:1" x14ac:dyDescent="0.2">
      <c r="A1669"/>
    </row>
    <row r="1670" spans="1:1" x14ac:dyDescent="0.2">
      <c r="A1670"/>
    </row>
    <row r="1671" spans="1:1" x14ac:dyDescent="0.2">
      <c r="A1671"/>
    </row>
    <row r="1672" spans="1:1" x14ac:dyDescent="0.2">
      <c r="A1672"/>
    </row>
    <row r="1673" spans="1:1" x14ac:dyDescent="0.2">
      <c r="A1673"/>
    </row>
    <row r="1674" spans="1:1" x14ac:dyDescent="0.2">
      <c r="A1674"/>
    </row>
    <row r="1675" spans="1:1" x14ac:dyDescent="0.2">
      <c r="A1675"/>
    </row>
    <row r="1676" spans="1:1" x14ac:dyDescent="0.2">
      <c r="A1676"/>
    </row>
    <row r="1677" spans="1:1" x14ac:dyDescent="0.2">
      <c r="A1677"/>
    </row>
    <row r="1678" spans="1:1" x14ac:dyDescent="0.2">
      <c r="A1678"/>
    </row>
    <row r="1679" spans="1:1" x14ac:dyDescent="0.2">
      <c r="A1679"/>
    </row>
    <row r="1680" spans="1:1" x14ac:dyDescent="0.2">
      <c r="A1680"/>
    </row>
    <row r="1681" spans="1:1" x14ac:dyDescent="0.2">
      <c r="A1681"/>
    </row>
    <row r="1682" spans="1:1" x14ac:dyDescent="0.2">
      <c r="A1682"/>
    </row>
    <row r="1683" spans="1:1" x14ac:dyDescent="0.2">
      <c r="A1683"/>
    </row>
    <row r="1684" spans="1:1" x14ac:dyDescent="0.2">
      <c r="A1684"/>
    </row>
    <row r="1685" spans="1:1" x14ac:dyDescent="0.2">
      <c r="A1685"/>
    </row>
    <row r="1686" spans="1:1" x14ac:dyDescent="0.2">
      <c r="A1686"/>
    </row>
    <row r="1687" spans="1:1" x14ac:dyDescent="0.2">
      <c r="A1687"/>
    </row>
    <row r="1688" spans="1:1" x14ac:dyDescent="0.2">
      <c r="A1688"/>
    </row>
    <row r="1689" spans="1:1" x14ac:dyDescent="0.2">
      <c r="A1689"/>
    </row>
    <row r="1690" spans="1:1" x14ac:dyDescent="0.2">
      <c r="A1690"/>
    </row>
    <row r="1691" spans="1:1" x14ac:dyDescent="0.2">
      <c r="A1691"/>
    </row>
    <row r="1692" spans="1:1" x14ac:dyDescent="0.2">
      <c r="A1692"/>
    </row>
    <row r="1693" spans="1:1" x14ac:dyDescent="0.2">
      <c r="A1693"/>
    </row>
    <row r="1694" spans="1:1" x14ac:dyDescent="0.2">
      <c r="A1694"/>
    </row>
    <row r="1695" spans="1:1" x14ac:dyDescent="0.2">
      <c r="A1695"/>
    </row>
    <row r="1696" spans="1:1" x14ac:dyDescent="0.2">
      <c r="A1696"/>
    </row>
    <row r="1697" spans="1:1" x14ac:dyDescent="0.2">
      <c r="A1697"/>
    </row>
    <row r="1698" spans="1:1" x14ac:dyDescent="0.2">
      <c r="A1698"/>
    </row>
    <row r="1699" spans="1:1" x14ac:dyDescent="0.2">
      <c r="A1699"/>
    </row>
    <row r="1700" spans="1:1" x14ac:dyDescent="0.2">
      <c r="A1700"/>
    </row>
    <row r="1701" spans="1:1" x14ac:dyDescent="0.2">
      <c r="A1701"/>
    </row>
    <row r="1702" spans="1:1" x14ac:dyDescent="0.2">
      <c r="A1702"/>
    </row>
    <row r="1703" spans="1:1" x14ac:dyDescent="0.2">
      <c r="A1703"/>
    </row>
    <row r="1704" spans="1:1" x14ac:dyDescent="0.2">
      <c r="A1704"/>
    </row>
    <row r="1705" spans="1:1" x14ac:dyDescent="0.2">
      <c r="A1705"/>
    </row>
    <row r="1706" spans="1:1" x14ac:dyDescent="0.2">
      <c r="A1706"/>
    </row>
    <row r="1707" spans="1:1" x14ac:dyDescent="0.2">
      <c r="A1707"/>
    </row>
    <row r="1708" spans="1:1" x14ac:dyDescent="0.2">
      <c r="A1708"/>
    </row>
    <row r="1709" spans="1:1" x14ac:dyDescent="0.2">
      <c r="A1709"/>
    </row>
    <row r="1710" spans="1:1" x14ac:dyDescent="0.2">
      <c r="A1710"/>
    </row>
    <row r="1711" spans="1:1" x14ac:dyDescent="0.2">
      <c r="A1711"/>
    </row>
    <row r="1712" spans="1:1" x14ac:dyDescent="0.2">
      <c r="A1712"/>
    </row>
    <row r="1713" spans="1:1" x14ac:dyDescent="0.2">
      <c r="A1713"/>
    </row>
    <row r="1714" spans="1:1" x14ac:dyDescent="0.2">
      <c r="A1714"/>
    </row>
    <row r="1715" spans="1:1" x14ac:dyDescent="0.2">
      <c r="A1715"/>
    </row>
    <row r="1716" spans="1:1" x14ac:dyDescent="0.2">
      <c r="A1716"/>
    </row>
    <row r="1717" spans="1:1" x14ac:dyDescent="0.2">
      <c r="A1717"/>
    </row>
    <row r="1718" spans="1:1" x14ac:dyDescent="0.2">
      <c r="A1718"/>
    </row>
    <row r="1719" spans="1:1" x14ac:dyDescent="0.2">
      <c r="A1719"/>
    </row>
    <row r="1720" spans="1:1" x14ac:dyDescent="0.2">
      <c r="A1720"/>
    </row>
    <row r="1721" spans="1:1" x14ac:dyDescent="0.2">
      <c r="A1721"/>
    </row>
    <row r="1722" spans="1:1" x14ac:dyDescent="0.2">
      <c r="A1722"/>
    </row>
    <row r="1723" spans="1:1" x14ac:dyDescent="0.2">
      <c r="A1723"/>
    </row>
    <row r="1724" spans="1:1" x14ac:dyDescent="0.2">
      <c r="A1724"/>
    </row>
    <row r="1725" spans="1:1" x14ac:dyDescent="0.2">
      <c r="A1725"/>
    </row>
    <row r="1726" spans="1:1" x14ac:dyDescent="0.2">
      <c r="A1726"/>
    </row>
    <row r="1727" spans="1:1" x14ac:dyDescent="0.2">
      <c r="A1727"/>
    </row>
    <row r="1728" spans="1:1" x14ac:dyDescent="0.2">
      <c r="A1728"/>
    </row>
    <row r="1729" spans="1:1" x14ac:dyDescent="0.2">
      <c r="A1729"/>
    </row>
    <row r="1730" spans="1:1" x14ac:dyDescent="0.2">
      <c r="A1730"/>
    </row>
    <row r="1731" spans="1:1" x14ac:dyDescent="0.2">
      <c r="A1731"/>
    </row>
    <row r="1732" spans="1:1" x14ac:dyDescent="0.2">
      <c r="A1732"/>
    </row>
    <row r="1733" spans="1:1" x14ac:dyDescent="0.2">
      <c r="A1733"/>
    </row>
    <row r="1734" spans="1:1" x14ac:dyDescent="0.2">
      <c r="A1734"/>
    </row>
    <row r="1735" spans="1:1" x14ac:dyDescent="0.2">
      <c r="A1735"/>
    </row>
    <row r="1736" spans="1:1" x14ac:dyDescent="0.2">
      <c r="A1736"/>
    </row>
    <row r="1737" spans="1:1" x14ac:dyDescent="0.2">
      <c r="A1737"/>
    </row>
    <row r="1738" spans="1:1" x14ac:dyDescent="0.2">
      <c r="A1738"/>
    </row>
    <row r="1739" spans="1:1" x14ac:dyDescent="0.2">
      <c r="A1739"/>
    </row>
    <row r="1740" spans="1:1" x14ac:dyDescent="0.2">
      <c r="A1740"/>
    </row>
    <row r="1741" spans="1:1" x14ac:dyDescent="0.2">
      <c r="A1741"/>
    </row>
    <row r="1742" spans="1:1" x14ac:dyDescent="0.2">
      <c r="A1742"/>
    </row>
    <row r="1743" spans="1:1" x14ac:dyDescent="0.2">
      <c r="A1743"/>
    </row>
    <row r="1744" spans="1:1" x14ac:dyDescent="0.2">
      <c r="A1744"/>
    </row>
    <row r="1745" spans="1:1" x14ac:dyDescent="0.2">
      <c r="A1745"/>
    </row>
    <row r="1746" spans="1:1" x14ac:dyDescent="0.2">
      <c r="A1746"/>
    </row>
    <row r="1747" spans="1:1" x14ac:dyDescent="0.2">
      <c r="A1747"/>
    </row>
    <row r="1748" spans="1:1" x14ac:dyDescent="0.2">
      <c r="A1748"/>
    </row>
    <row r="1749" spans="1:1" x14ac:dyDescent="0.2">
      <c r="A1749"/>
    </row>
    <row r="1750" spans="1:1" x14ac:dyDescent="0.2">
      <c r="A1750"/>
    </row>
    <row r="1751" spans="1:1" x14ac:dyDescent="0.2">
      <c r="A1751"/>
    </row>
    <row r="1752" spans="1:1" x14ac:dyDescent="0.2">
      <c r="A1752"/>
    </row>
    <row r="1753" spans="1:1" x14ac:dyDescent="0.2">
      <c r="A1753"/>
    </row>
    <row r="1754" spans="1:1" x14ac:dyDescent="0.2">
      <c r="A1754"/>
    </row>
    <row r="1755" spans="1:1" x14ac:dyDescent="0.2">
      <c r="A1755"/>
    </row>
    <row r="1756" spans="1:1" x14ac:dyDescent="0.2">
      <c r="A1756"/>
    </row>
    <row r="1757" spans="1:1" x14ac:dyDescent="0.2">
      <c r="A1757"/>
    </row>
    <row r="1758" spans="1:1" x14ac:dyDescent="0.2">
      <c r="A1758"/>
    </row>
    <row r="1759" spans="1:1" x14ac:dyDescent="0.2">
      <c r="A1759"/>
    </row>
    <row r="1760" spans="1:1" x14ac:dyDescent="0.2">
      <c r="A1760"/>
    </row>
    <row r="1761" spans="1:1" x14ac:dyDescent="0.2">
      <c r="A1761"/>
    </row>
    <row r="1762" spans="1:1" x14ac:dyDescent="0.2">
      <c r="A1762"/>
    </row>
    <row r="1763" spans="1:1" x14ac:dyDescent="0.2">
      <c r="A1763"/>
    </row>
    <row r="1764" spans="1:1" x14ac:dyDescent="0.2">
      <c r="A1764"/>
    </row>
    <row r="1765" spans="1:1" x14ac:dyDescent="0.2">
      <c r="A1765"/>
    </row>
    <row r="1766" spans="1:1" x14ac:dyDescent="0.2">
      <c r="A1766"/>
    </row>
    <row r="1767" spans="1:1" x14ac:dyDescent="0.2">
      <c r="A1767"/>
    </row>
    <row r="1768" spans="1:1" x14ac:dyDescent="0.2">
      <c r="A1768"/>
    </row>
    <row r="1769" spans="1:1" x14ac:dyDescent="0.2">
      <c r="A1769"/>
    </row>
    <row r="1770" spans="1:1" x14ac:dyDescent="0.2">
      <c r="A1770"/>
    </row>
    <row r="1771" spans="1:1" x14ac:dyDescent="0.2">
      <c r="A1771"/>
    </row>
    <row r="1772" spans="1:1" x14ac:dyDescent="0.2">
      <c r="A1772"/>
    </row>
    <row r="1773" spans="1:1" x14ac:dyDescent="0.2">
      <c r="A1773"/>
    </row>
    <row r="1774" spans="1:1" x14ac:dyDescent="0.2">
      <c r="A1774"/>
    </row>
    <row r="1775" spans="1:1" x14ac:dyDescent="0.2">
      <c r="A1775"/>
    </row>
    <row r="1776" spans="1:1" x14ac:dyDescent="0.2">
      <c r="A1776"/>
    </row>
    <row r="1777" spans="1:1" x14ac:dyDescent="0.2">
      <c r="A1777"/>
    </row>
    <row r="1778" spans="1:1" x14ac:dyDescent="0.2">
      <c r="A1778"/>
    </row>
    <row r="1779" spans="1:1" x14ac:dyDescent="0.2">
      <c r="A1779"/>
    </row>
    <row r="1780" spans="1:1" x14ac:dyDescent="0.2">
      <c r="A1780"/>
    </row>
    <row r="1781" spans="1:1" x14ac:dyDescent="0.2">
      <c r="A1781"/>
    </row>
    <row r="1782" spans="1:1" x14ac:dyDescent="0.2">
      <c r="A1782"/>
    </row>
    <row r="1783" spans="1:1" x14ac:dyDescent="0.2">
      <c r="A1783"/>
    </row>
    <row r="1784" spans="1:1" x14ac:dyDescent="0.2">
      <c r="A1784"/>
    </row>
    <row r="1785" spans="1:1" x14ac:dyDescent="0.2">
      <c r="A1785"/>
    </row>
    <row r="1786" spans="1:1" x14ac:dyDescent="0.2">
      <c r="A1786"/>
    </row>
    <row r="1787" spans="1:1" x14ac:dyDescent="0.2">
      <c r="A1787"/>
    </row>
    <row r="1788" spans="1:1" x14ac:dyDescent="0.2">
      <c r="A1788"/>
    </row>
    <row r="1789" spans="1:1" x14ac:dyDescent="0.2">
      <c r="A1789"/>
    </row>
    <row r="1790" spans="1:1" x14ac:dyDescent="0.2">
      <c r="A1790"/>
    </row>
    <row r="1791" spans="1:1" x14ac:dyDescent="0.2">
      <c r="A1791"/>
    </row>
    <row r="1792" spans="1:1" x14ac:dyDescent="0.2">
      <c r="A1792"/>
    </row>
    <row r="1793" spans="1:1" x14ac:dyDescent="0.2">
      <c r="A1793"/>
    </row>
    <row r="1794" spans="1:1" x14ac:dyDescent="0.2">
      <c r="A1794"/>
    </row>
    <row r="1795" spans="1:1" x14ac:dyDescent="0.2">
      <c r="A1795"/>
    </row>
    <row r="1796" spans="1:1" x14ac:dyDescent="0.2">
      <c r="A1796"/>
    </row>
    <row r="1797" spans="1:1" x14ac:dyDescent="0.2">
      <c r="A1797"/>
    </row>
    <row r="1798" spans="1:1" x14ac:dyDescent="0.2">
      <c r="A1798"/>
    </row>
    <row r="1799" spans="1:1" x14ac:dyDescent="0.2">
      <c r="A1799"/>
    </row>
    <row r="1800" spans="1:1" x14ac:dyDescent="0.2">
      <c r="A1800"/>
    </row>
    <row r="1801" spans="1:1" x14ac:dyDescent="0.2">
      <c r="A1801"/>
    </row>
    <row r="1802" spans="1:1" x14ac:dyDescent="0.2">
      <c r="A1802"/>
    </row>
    <row r="1803" spans="1:1" x14ac:dyDescent="0.2">
      <c r="A1803"/>
    </row>
    <row r="1804" spans="1:1" x14ac:dyDescent="0.2">
      <c r="A1804"/>
    </row>
    <row r="1805" spans="1:1" x14ac:dyDescent="0.2">
      <c r="A1805"/>
    </row>
    <row r="1806" spans="1:1" x14ac:dyDescent="0.2">
      <c r="A1806"/>
    </row>
    <row r="1807" spans="1:1" x14ac:dyDescent="0.2">
      <c r="A1807"/>
    </row>
    <row r="1808" spans="1:1" x14ac:dyDescent="0.2">
      <c r="A1808"/>
    </row>
    <row r="1809" spans="1:1" x14ac:dyDescent="0.2">
      <c r="A1809"/>
    </row>
    <row r="1810" spans="1:1" x14ac:dyDescent="0.2">
      <c r="A1810"/>
    </row>
    <row r="1811" spans="1:1" x14ac:dyDescent="0.2">
      <c r="A1811"/>
    </row>
    <row r="1812" spans="1:1" x14ac:dyDescent="0.2">
      <c r="A1812"/>
    </row>
    <row r="1813" spans="1:1" x14ac:dyDescent="0.2">
      <c r="A1813"/>
    </row>
    <row r="1814" spans="1:1" x14ac:dyDescent="0.2">
      <c r="A1814"/>
    </row>
    <row r="1815" spans="1:1" x14ac:dyDescent="0.2">
      <c r="A1815"/>
    </row>
    <row r="1816" spans="1:1" x14ac:dyDescent="0.2">
      <c r="A1816"/>
    </row>
    <row r="1817" spans="1:1" x14ac:dyDescent="0.2">
      <c r="A1817"/>
    </row>
    <row r="1818" spans="1:1" x14ac:dyDescent="0.2">
      <c r="A1818"/>
    </row>
    <row r="1819" spans="1:1" x14ac:dyDescent="0.2">
      <c r="A1819"/>
    </row>
    <row r="1820" spans="1:1" x14ac:dyDescent="0.2">
      <c r="A1820"/>
    </row>
    <row r="1821" spans="1:1" x14ac:dyDescent="0.2">
      <c r="A1821"/>
    </row>
    <row r="1822" spans="1:1" x14ac:dyDescent="0.2">
      <c r="A1822"/>
    </row>
    <row r="1823" spans="1:1" x14ac:dyDescent="0.2">
      <c r="A1823"/>
    </row>
    <row r="1824" spans="1:1" x14ac:dyDescent="0.2">
      <c r="A1824"/>
    </row>
    <row r="1825" spans="1:1" x14ac:dyDescent="0.2">
      <c r="A1825"/>
    </row>
    <row r="1826" spans="1:1" x14ac:dyDescent="0.2">
      <c r="A1826"/>
    </row>
    <row r="1827" spans="1:1" x14ac:dyDescent="0.2">
      <c r="A1827"/>
    </row>
    <row r="1828" spans="1:1" x14ac:dyDescent="0.2">
      <c r="A1828"/>
    </row>
    <row r="1829" spans="1:1" x14ac:dyDescent="0.2">
      <c r="A1829"/>
    </row>
    <row r="1830" spans="1:1" x14ac:dyDescent="0.2">
      <c r="A1830"/>
    </row>
    <row r="1831" spans="1:1" x14ac:dyDescent="0.2">
      <c r="A1831"/>
    </row>
    <row r="1832" spans="1:1" x14ac:dyDescent="0.2">
      <c r="A1832"/>
    </row>
    <row r="1833" spans="1:1" x14ac:dyDescent="0.2">
      <c r="A1833"/>
    </row>
    <row r="1834" spans="1:1" x14ac:dyDescent="0.2">
      <c r="A1834"/>
    </row>
    <row r="1835" spans="1:1" x14ac:dyDescent="0.2">
      <c r="A1835"/>
    </row>
    <row r="1836" spans="1:1" x14ac:dyDescent="0.2">
      <c r="A1836"/>
    </row>
    <row r="1837" spans="1:1" x14ac:dyDescent="0.2">
      <c r="A1837"/>
    </row>
    <row r="1838" spans="1:1" x14ac:dyDescent="0.2">
      <c r="A1838"/>
    </row>
    <row r="1839" spans="1:1" x14ac:dyDescent="0.2">
      <c r="A1839"/>
    </row>
    <row r="1840" spans="1:1" x14ac:dyDescent="0.2">
      <c r="A1840"/>
    </row>
    <row r="1841" spans="1:1" x14ac:dyDescent="0.2">
      <c r="A1841"/>
    </row>
    <row r="1842" spans="1:1" x14ac:dyDescent="0.2">
      <c r="A1842"/>
    </row>
    <row r="1843" spans="1:1" x14ac:dyDescent="0.2">
      <c r="A1843"/>
    </row>
    <row r="1844" spans="1:1" x14ac:dyDescent="0.2">
      <c r="A1844"/>
    </row>
    <row r="1845" spans="1:1" x14ac:dyDescent="0.2">
      <c r="A1845"/>
    </row>
    <row r="1846" spans="1:1" x14ac:dyDescent="0.2">
      <c r="A1846"/>
    </row>
    <row r="1847" spans="1:1" x14ac:dyDescent="0.2">
      <c r="A1847"/>
    </row>
    <row r="1848" spans="1:1" x14ac:dyDescent="0.2">
      <c r="A1848"/>
    </row>
    <row r="1849" spans="1:1" x14ac:dyDescent="0.2">
      <c r="A1849"/>
    </row>
    <row r="1850" spans="1:1" x14ac:dyDescent="0.2">
      <c r="A1850"/>
    </row>
    <row r="1851" spans="1:1" x14ac:dyDescent="0.2">
      <c r="A1851"/>
    </row>
    <row r="1852" spans="1:1" x14ac:dyDescent="0.2">
      <c r="A1852"/>
    </row>
    <row r="1853" spans="1:1" x14ac:dyDescent="0.2">
      <c r="A1853"/>
    </row>
    <row r="1854" spans="1:1" x14ac:dyDescent="0.2">
      <c r="A1854"/>
    </row>
    <row r="1855" spans="1:1" x14ac:dyDescent="0.2">
      <c r="A1855"/>
    </row>
    <row r="1856" spans="1:1" x14ac:dyDescent="0.2">
      <c r="A1856"/>
    </row>
    <row r="1857" spans="1:1" x14ac:dyDescent="0.2">
      <c r="A1857"/>
    </row>
    <row r="1858" spans="1:1" x14ac:dyDescent="0.2">
      <c r="A1858"/>
    </row>
    <row r="1859" spans="1:1" x14ac:dyDescent="0.2">
      <c r="A1859"/>
    </row>
    <row r="1860" spans="1:1" x14ac:dyDescent="0.2">
      <c r="A1860"/>
    </row>
    <row r="1861" spans="1:1" x14ac:dyDescent="0.2">
      <c r="A1861"/>
    </row>
    <row r="1862" spans="1:1" x14ac:dyDescent="0.2">
      <c r="A1862"/>
    </row>
    <row r="1863" spans="1:1" x14ac:dyDescent="0.2">
      <c r="A1863"/>
    </row>
    <row r="1864" spans="1:1" x14ac:dyDescent="0.2">
      <c r="A1864"/>
    </row>
    <row r="1865" spans="1:1" x14ac:dyDescent="0.2">
      <c r="A1865"/>
    </row>
    <row r="1866" spans="1:1" x14ac:dyDescent="0.2">
      <c r="A1866"/>
    </row>
    <row r="1867" spans="1:1" x14ac:dyDescent="0.2">
      <c r="A1867"/>
    </row>
    <row r="1868" spans="1:1" x14ac:dyDescent="0.2">
      <c r="A1868"/>
    </row>
    <row r="1869" spans="1:1" x14ac:dyDescent="0.2">
      <c r="A1869"/>
    </row>
    <row r="1870" spans="1:1" x14ac:dyDescent="0.2">
      <c r="A1870"/>
    </row>
    <row r="1871" spans="1:1" x14ac:dyDescent="0.2">
      <c r="A1871"/>
    </row>
    <row r="1872" spans="1:1" x14ac:dyDescent="0.2">
      <c r="A1872"/>
    </row>
    <row r="1873" spans="1:1" x14ac:dyDescent="0.2">
      <c r="A1873"/>
    </row>
    <row r="1874" spans="1:1" x14ac:dyDescent="0.2">
      <c r="A1874"/>
    </row>
    <row r="1875" spans="1:1" x14ac:dyDescent="0.2">
      <c r="A1875"/>
    </row>
    <row r="1876" spans="1:1" x14ac:dyDescent="0.2">
      <c r="A1876"/>
    </row>
    <row r="1877" spans="1:1" x14ac:dyDescent="0.2">
      <c r="A1877"/>
    </row>
    <row r="1878" spans="1:1" x14ac:dyDescent="0.2">
      <c r="A1878"/>
    </row>
    <row r="1879" spans="1:1" x14ac:dyDescent="0.2">
      <c r="A1879"/>
    </row>
    <row r="1880" spans="1:1" x14ac:dyDescent="0.2">
      <c r="A1880"/>
    </row>
    <row r="1881" spans="1:1" x14ac:dyDescent="0.2">
      <c r="A1881"/>
    </row>
    <row r="1882" spans="1:1" x14ac:dyDescent="0.2">
      <c r="A1882"/>
    </row>
    <row r="1883" spans="1:1" x14ac:dyDescent="0.2">
      <c r="A1883"/>
    </row>
    <row r="1884" spans="1:1" x14ac:dyDescent="0.2">
      <c r="A1884"/>
    </row>
    <row r="1885" spans="1:1" x14ac:dyDescent="0.2">
      <c r="A1885"/>
    </row>
    <row r="1886" spans="1:1" x14ac:dyDescent="0.2">
      <c r="A1886"/>
    </row>
    <row r="1887" spans="1:1" x14ac:dyDescent="0.2">
      <c r="A1887"/>
    </row>
    <row r="1888" spans="1:1" x14ac:dyDescent="0.2">
      <c r="A1888"/>
    </row>
    <row r="1889" spans="1:1" x14ac:dyDescent="0.2">
      <c r="A1889"/>
    </row>
    <row r="1890" spans="1:1" x14ac:dyDescent="0.2">
      <c r="A1890"/>
    </row>
    <row r="1891" spans="1:1" x14ac:dyDescent="0.2">
      <c r="A1891"/>
    </row>
    <row r="1892" spans="1:1" x14ac:dyDescent="0.2">
      <c r="A1892"/>
    </row>
    <row r="1893" spans="1:1" x14ac:dyDescent="0.2">
      <c r="A1893"/>
    </row>
    <row r="1894" spans="1:1" x14ac:dyDescent="0.2">
      <c r="A1894"/>
    </row>
    <row r="1895" spans="1:1" x14ac:dyDescent="0.2">
      <c r="A1895"/>
    </row>
    <row r="1896" spans="1:1" x14ac:dyDescent="0.2">
      <c r="A1896"/>
    </row>
    <row r="1897" spans="1:1" x14ac:dyDescent="0.2">
      <c r="A1897"/>
    </row>
    <row r="1898" spans="1:1" x14ac:dyDescent="0.2">
      <c r="A1898"/>
    </row>
    <row r="1899" spans="1:1" x14ac:dyDescent="0.2">
      <c r="A1899"/>
    </row>
    <row r="1900" spans="1:1" x14ac:dyDescent="0.2">
      <c r="A1900"/>
    </row>
    <row r="1901" spans="1:1" x14ac:dyDescent="0.2">
      <c r="A1901"/>
    </row>
    <row r="1902" spans="1:1" x14ac:dyDescent="0.2">
      <c r="A1902"/>
    </row>
    <row r="1903" spans="1:1" x14ac:dyDescent="0.2">
      <c r="A1903"/>
    </row>
    <row r="1904" spans="1:1" x14ac:dyDescent="0.2">
      <c r="A1904"/>
    </row>
    <row r="1905" spans="1:1" x14ac:dyDescent="0.2">
      <c r="A1905"/>
    </row>
    <row r="1906" spans="1:1" x14ac:dyDescent="0.2">
      <c r="A1906"/>
    </row>
    <row r="1907" spans="1:1" x14ac:dyDescent="0.2">
      <c r="A1907"/>
    </row>
    <row r="1908" spans="1:1" x14ac:dyDescent="0.2">
      <c r="A1908"/>
    </row>
    <row r="1909" spans="1:1" x14ac:dyDescent="0.2">
      <c r="A1909"/>
    </row>
    <row r="1910" spans="1:1" x14ac:dyDescent="0.2">
      <c r="A1910"/>
    </row>
    <row r="1911" spans="1:1" x14ac:dyDescent="0.2">
      <c r="A1911"/>
    </row>
    <row r="1912" spans="1:1" x14ac:dyDescent="0.2">
      <c r="A1912"/>
    </row>
    <row r="1913" spans="1:1" x14ac:dyDescent="0.2">
      <c r="A1913"/>
    </row>
    <row r="1914" spans="1:1" x14ac:dyDescent="0.2">
      <c r="A1914"/>
    </row>
    <row r="1915" spans="1:1" x14ac:dyDescent="0.2">
      <c r="A1915"/>
    </row>
    <row r="1916" spans="1:1" x14ac:dyDescent="0.2">
      <c r="A1916"/>
    </row>
    <row r="1917" spans="1:1" x14ac:dyDescent="0.2">
      <c r="A1917"/>
    </row>
    <row r="1918" spans="1:1" x14ac:dyDescent="0.2">
      <c r="A1918"/>
    </row>
    <row r="1919" spans="1:1" x14ac:dyDescent="0.2">
      <c r="A1919"/>
    </row>
    <row r="1920" spans="1:1" x14ac:dyDescent="0.2">
      <c r="A1920"/>
    </row>
    <row r="1921" spans="1:1" x14ac:dyDescent="0.2">
      <c r="A1921"/>
    </row>
    <row r="1922" spans="1:1" x14ac:dyDescent="0.2">
      <c r="A1922"/>
    </row>
    <row r="1923" spans="1:1" x14ac:dyDescent="0.2">
      <c r="A1923"/>
    </row>
    <row r="1924" spans="1:1" x14ac:dyDescent="0.2">
      <c r="A1924"/>
    </row>
    <row r="1925" spans="1:1" x14ac:dyDescent="0.2">
      <c r="A1925"/>
    </row>
    <row r="1926" spans="1:1" x14ac:dyDescent="0.2">
      <c r="A1926"/>
    </row>
    <row r="1927" spans="1:1" x14ac:dyDescent="0.2">
      <c r="A1927"/>
    </row>
    <row r="1928" spans="1:1" x14ac:dyDescent="0.2">
      <c r="A1928"/>
    </row>
    <row r="1929" spans="1:1" x14ac:dyDescent="0.2">
      <c r="A1929"/>
    </row>
    <row r="1930" spans="1:1" x14ac:dyDescent="0.2">
      <c r="A1930"/>
    </row>
    <row r="1931" spans="1:1" x14ac:dyDescent="0.2">
      <c r="A1931"/>
    </row>
    <row r="1932" spans="1:1" x14ac:dyDescent="0.2">
      <c r="A1932"/>
    </row>
    <row r="1933" spans="1:1" x14ac:dyDescent="0.2">
      <c r="A1933"/>
    </row>
    <row r="1934" spans="1:1" x14ac:dyDescent="0.2">
      <c r="A1934"/>
    </row>
    <row r="1935" spans="1:1" x14ac:dyDescent="0.2">
      <c r="A1935"/>
    </row>
    <row r="1936" spans="1:1" x14ac:dyDescent="0.2">
      <c r="A1936"/>
    </row>
    <row r="1937" spans="1:1" x14ac:dyDescent="0.2">
      <c r="A1937"/>
    </row>
    <row r="1938" spans="1:1" x14ac:dyDescent="0.2">
      <c r="A1938"/>
    </row>
    <row r="1939" spans="1:1" x14ac:dyDescent="0.2">
      <c r="A1939"/>
    </row>
    <row r="1940" spans="1:1" x14ac:dyDescent="0.2">
      <c r="A1940"/>
    </row>
    <row r="1941" spans="1:1" x14ac:dyDescent="0.2">
      <c r="A1941"/>
    </row>
    <row r="1942" spans="1:1" x14ac:dyDescent="0.2">
      <c r="A1942"/>
    </row>
    <row r="1943" spans="1:1" x14ac:dyDescent="0.2">
      <c r="A1943"/>
    </row>
    <row r="1944" spans="1:1" x14ac:dyDescent="0.2">
      <c r="A1944"/>
    </row>
    <row r="1945" spans="1:1" x14ac:dyDescent="0.2">
      <c r="A1945"/>
    </row>
    <row r="1946" spans="1:1" x14ac:dyDescent="0.2">
      <c r="A1946"/>
    </row>
    <row r="1947" spans="1:1" x14ac:dyDescent="0.2">
      <c r="A1947"/>
    </row>
    <row r="1948" spans="1:1" x14ac:dyDescent="0.2">
      <c r="A1948"/>
    </row>
    <row r="1949" spans="1:1" x14ac:dyDescent="0.2">
      <c r="A1949"/>
    </row>
    <row r="1950" spans="1:1" x14ac:dyDescent="0.2">
      <c r="A1950"/>
    </row>
    <row r="1951" spans="1:1" x14ac:dyDescent="0.2">
      <c r="A1951"/>
    </row>
    <row r="1952" spans="1:1" x14ac:dyDescent="0.2">
      <c r="A1952"/>
    </row>
    <row r="1953" spans="1:1" x14ac:dyDescent="0.2">
      <c r="A1953"/>
    </row>
    <row r="1954" spans="1:1" x14ac:dyDescent="0.2">
      <c r="A1954"/>
    </row>
    <row r="1955" spans="1:1" x14ac:dyDescent="0.2">
      <c r="A1955"/>
    </row>
    <row r="1956" spans="1:1" x14ac:dyDescent="0.2">
      <c r="A1956"/>
    </row>
    <row r="1957" spans="1:1" x14ac:dyDescent="0.2">
      <c r="A1957"/>
    </row>
    <row r="1958" spans="1:1" x14ac:dyDescent="0.2">
      <c r="A1958"/>
    </row>
    <row r="1959" spans="1:1" x14ac:dyDescent="0.2">
      <c r="A1959"/>
    </row>
    <row r="1960" spans="1:1" x14ac:dyDescent="0.2">
      <c r="A1960"/>
    </row>
    <row r="1961" spans="1:1" x14ac:dyDescent="0.2">
      <c r="A1961"/>
    </row>
    <row r="1962" spans="1:1" x14ac:dyDescent="0.2">
      <c r="A1962"/>
    </row>
    <row r="1963" spans="1:1" x14ac:dyDescent="0.2">
      <c r="A1963"/>
    </row>
    <row r="1964" spans="1:1" x14ac:dyDescent="0.2">
      <c r="A1964"/>
    </row>
    <row r="1965" spans="1:1" x14ac:dyDescent="0.2">
      <c r="A1965"/>
    </row>
    <row r="1966" spans="1:1" x14ac:dyDescent="0.2">
      <c r="A1966"/>
    </row>
    <row r="1967" spans="1:1" x14ac:dyDescent="0.2">
      <c r="A1967"/>
    </row>
    <row r="1968" spans="1:1" x14ac:dyDescent="0.2">
      <c r="A1968"/>
    </row>
    <row r="1969" spans="1:1" x14ac:dyDescent="0.2">
      <c r="A1969"/>
    </row>
    <row r="1970" spans="1:1" x14ac:dyDescent="0.2">
      <c r="A1970"/>
    </row>
    <row r="1971" spans="1:1" x14ac:dyDescent="0.2">
      <c r="A1971"/>
    </row>
    <row r="1972" spans="1:1" x14ac:dyDescent="0.2">
      <c r="A1972"/>
    </row>
    <row r="1973" spans="1:1" x14ac:dyDescent="0.2">
      <c r="A1973"/>
    </row>
    <row r="1974" spans="1:1" x14ac:dyDescent="0.2">
      <c r="A1974"/>
    </row>
    <row r="1975" spans="1:1" x14ac:dyDescent="0.2">
      <c r="A1975"/>
    </row>
    <row r="1976" spans="1:1" x14ac:dyDescent="0.2">
      <c r="A1976"/>
    </row>
    <row r="1977" spans="1:1" x14ac:dyDescent="0.2">
      <c r="A1977"/>
    </row>
    <row r="1978" spans="1:1" x14ac:dyDescent="0.2">
      <c r="A1978"/>
    </row>
    <row r="1979" spans="1:1" x14ac:dyDescent="0.2">
      <c r="A1979"/>
    </row>
    <row r="1980" spans="1:1" x14ac:dyDescent="0.2">
      <c r="A1980"/>
    </row>
    <row r="1981" spans="1:1" x14ac:dyDescent="0.2">
      <c r="A1981"/>
    </row>
    <row r="1982" spans="1:1" x14ac:dyDescent="0.2">
      <c r="A1982"/>
    </row>
    <row r="1983" spans="1:1" x14ac:dyDescent="0.2">
      <c r="A1983"/>
    </row>
    <row r="1984" spans="1:1" x14ac:dyDescent="0.2">
      <c r="A1984"/>
    </row>
    <row r="1985" spans="1:1" x14ac:dyDescent="0.2">
      <c r="A1985"/>
    </row>
    <row r="1986" spans="1:1" x14ac:dyDescent="0.2">
      <c r="A1986"/>
    </row>
    <row r="1987" spans="1:1" x14ac:dyDescent="0.2">
      <c r="A1987"/>
    </row>
    <row r="1988" spans="1:1" x14ac:dyDescent="0.2">
      <c r="A1988"/>
    </row>
    <row r="1989" spans="1:1" x14ac:dyDescent="0.2">
      <c r="A1989"/>
    </row>
    <row r="1990" spans="1:1" x14ac:dyDescent="0.2">
      <c r="A1990"/>
    </row>
    <row r="1991" spans="1:1" x14ac:dyDescent="0.2">
      <c r="A1991"/>
    </row>
    <row r="1992" spans="1:1" x14ac:dyDescent="0.2">
      <c r="A1992"/>
    </row>
    <row r="1993" spans="1:1" x14ac:dyDescent="0.2">
      <c r="A1993"/>
    </row>
    <row r="1994" spans="1:1" x14ac:dyDescent="0.2">
      <c r="A1994"/>
    </row>
    <row r="1995" spans="1:1" x14ac:dyDescent="0.2">
      <c r="A1995"/>
    </row>
    <row r="1996" spans="1:1" x14ac:dyDescent="0.2">
      <c r="A1996"/>
    </row>
    <row r="1997" spans="1:1" x14ac:dyDescent="0.2">
      <c r="A1997"/>
    </row>
    <row r="1998" spans="1:1" x14ac:dyDescent="0.2">
      <c r="A1998"/>
    </row>
    <row r="1999" spans="1:1" x14ac:dyDescent="0.2">
      <c r="A1999"/>
    </row>
    <row r="2000" spans="1:1" x14ac:dyDescent="0.2">
      <c r="A2000"/>
    </row>
    <row r="2001" spans="1:1" x14ac:dyDescent="0.2">
      <c r="A2001"/>
    </row>
    <row r="2002" spans="1:1" x14ac:dyDescent="0.2">
      <c r="A2002"/>
    </row>
    <row r="2003" spans="1:1" x14ac:dyDescent="0.2">
      <c r="A2003"/>
    </row>
    <row r="2004" spans="1:1" x14ac:dyDescent="0.2">
      <c r="A2004"/>
    </row>
    <row r="2005" spans="1:1" x14ac:dyDescent="0.2">
      <c r="A2005"/>
    </row>
    <row r="2006" spans="1:1" x14ac:dyDescent="0.2">
      <c r="A2006"/>
    </row>
    <row r="2007" spans="1:1" x14ac:dyDescent="0.2">
      <c r="A2007"/>
    </row>
    <row r="2008" spans="1:1" x14ac:dyDescent="0.2">
      <c r="A2008"/>
    </row>
    <row r="2009" spans="1:1" x14ac:dyDescent="0.2">
      <c r="A2009"/>
    </row>
    <row r="2010" spans="1:1" x14ac:dyDescent="0.2">
      <c r="A2010"/>
    </row>
    <row r="2011" spans="1:1" x14ac:dyDescent="0.2">
      <c r="A2011"/>
    </row>
    <row r="2012" spans="1:1" x14ac:dyDescent="0.2">
      <c r="A2012"/>
    </row>
    <row r="2013" spans="1:1" x14ac:dyDescent="0.2">
      <c r="A2013"/>
    </row>
    <row r="2014" spans="1:1" x14ac:dyDescent="0.2">
      <c r="A2014"/>
    </row>
    <row r="2015" spans="1:1" x14ac:dyDescent="0.2">
      <c r="A2015"/>
    </row>
    <row r="2016" spans="1:1" x14ac:dyDescent="0.2">
      <c r="A2016"/>
    </row>
    <row r="2017" spans="1:1" x14ac:dyDescent="0.2">
      <c r="A2017"/>
    </row>
    <row r="2018" spans="1:1" x14ac:dyDescent="0.2">
      <c r="A2018"/>
    </row>
    <row r="2019" spans="1:1" x14ac:dyDescent="0.2">
      <c r="A2019"/>
    </row>
    <row r="2020" spans="1:1" x14ac:dyDescent="0.2">
      <c r="A2020"/>
    </row>
    <row r="2021" spans="1:1" x14ac:dyDescent="0.2">
      <c r="A2021"/>
    </row>
    <row r="2022" spans="1:1" x14ac:dyDescent="0.2">
      <c r="A2022"/>
    </row>
    <row r="2023" spans="1:1" x14ac:dyDescent="0.2">
      <c r="A2023"/>
    </row>
    <row r="2024" spans="1:1" x14ac:dyDescent="0.2">
      <c r="A2024"/>
    </row>
    <row r="2025" spans="1:1" x14ac:dyDescent="0.2">
      <c r="A2025"/>
    </row>
    <row r="2026" spans="1:1" x14ac:dyDescent="0.2">
      <c r="A2026"/>
    </row>
    <row r="2027" spans="1:1" x14ac:dyDescent="0.2">
      <c r="A2027"/>
    </row>
    <row r="2028" spans="1:1" x14ac:dyDescent="0.2">
      <c r="A2028"/>
    </row>
    <row r="2029" spans="1:1" x14ac:dyDescent="0.2">
      <c r="A2029"/>
    </row>
    <row r="2030" spans="1:1" x14ac:dyDescent="0.2">
      <c r="A2030"/>
    </row>
    <row r="2031" spans="1:1" x14ac:dyDescent="0.2">
      <c r="A2031"/>
    </row>
    <row r="2032" spans="1:1" x14ac:dyDescent="0.2">
      <c r="A2032"/>
    </row>
    <row r="2033" spans="1:1" x14ac:dyDescent="0.2">
      <c r="A2033"/>
    </row>
    <row r="2034" spans="1:1" x14ac:dyDescent="0.2">
      <c r="A2034"/>
    </row>
    <row r="2035" spans="1:1" x14ac:dyDescent="0.2">
      <c r="A2035"/>
    </row>
    <row r="2036" spans="1:1" x14ac:dyDescent="0.2">
      <c r="A2036"/>
    </row>
    <row r="2037" spans="1:1" x14ac:dyDescent="0.2">
      <c r="A2037"/>
    </row>
    <row r="2038" spans="1:1" x14ac:dyDescent="0.2">
      <c r="A2038"/>
    </row>
    <row r="2039" spans="1:1" x14ac:dyDescent="0.2">
      <c r="A2039"/>
    </row>
    <row r="2040" spans="1:1" x14ac:dyDescent="0.2">
      <c r="A2040"/>
    </row>
    <row r="2041" spans="1:1" x14ac:dyDescent="0.2">
      <c r="A2041"/>
    </row>
    <row r="2042" spans="1:1" x14ac:dyDescent="0.2">
      <c r="A2042"/>
    </row>
    <row r="2043" spans="1:1" x14ac:dyDescent="0.2">
      <c r="A2043"/>
    </row>
    <row r="2044" spans="1:1" x14ac:dyDescent="0.2">
      <c r="A2044"/>
    </row>
    <row r="2045" spans="1:1" x14ac:dyDescent="0.2">
      <c r="A2045"/>
    </row>
    <row r="2046" spans="1:1" x14ac:dyDescent="0.2">
      <c r="A2046"/>
    </row>
    <row r="2047" spans="1:1" x14ac:dyDescent="0.2">
      <c r="A2047"/>
    </row>
    <row r="2048" spans="1:1" x14ac:dyDescent="0.2">
      <c r="A2048"/>
    </row>
    <row r="2049" spans="1:1" x14ac:dyDescent="0.2">
      <c r="A2049"/>
    </row>
    <row r="2050" spans="1:1" x14ac:dyDescent="0.2">
      <c r="A2050"/>
    </row>
    <row r="2051" spans="1:1" x14ac:dyDescent="0.2">
      <c r="A2051"/>
    </row>
    <row r="2052" spans="1:1" x14ac:dyDescent="0.2">
      <c r="A2052"/>
    </row>
    <row r="2053" spans="1:1" x14ac:dyDescent="0.2">
      <c r="A2053"/>
    </row>
    <row r="2054" spans="1:1" x14ac:dyDescent="0.2">
      <c r="A2054"/>
    </row>
    <row r="2055" spans="1:1" x14ac:dyDescent="0.2">
      <c r="A2055"/>
    </row>
    <row r="2056" spans="1:1" x14ac:dyDescent="0.2">
      <c r="A2056"/>
    </row>
    <row r="2057" spans="1:1" x14ac:dyDescent="0.2">
      <c r="A2057"/>
    </row>
    <row r="2058" spans="1:1" x14ac:dyDescent="0.2">
      <c r="A2058"/>
    </row>
    <row r="2059" spans="1:1" x14ac:dyDescent="0.2">
      <c r="A2059"/>
    </row>
    <row r="2060" spans="1:1" x14ac:dyDescent="0.2">
      <c r="A2060"/>
    </row>
    <row r="2061" spans="1:1" x14ac:dyDescent="0.2">
      <c r="A2061"/>
    </row>
    <row r="2062" spans="1:1" x14ac:dyDescent="0.2">
      <c r="A2062"/>
    </row>
    <row r="2063" spans="1:1" x14ac:dyDescent="0.2">
      <c r="A2063"/>
    </row>
    <row r="2064" spans="1:1" x14ac:dyDescent="0.2">
      <c r="A2064"/>
    </row>
    <row r="2065" spans="1:1" x14ac:dyDescent="0.2">
      <c r="A2065"/>
    </row>
    <row r="2066" spans="1:1" x14ac:dyDescent="0.2">
      <c r="A2066"/>
    </row>
    <row r="2067" spans="1:1" x14ac:dyDescent="0.2">
      <c r="A2067"/>
    </row>
    <row r="2068" spans="1:1" x14ac:dyDescent="0.2">
      <c r="A2068"/>
    </row>
    <row r="2069" spans="1:1" x14ac:dyDescent="0.2">
      <c r="A2069"/>
    </row>
    <row r="2070" spans="1:1" x14ac:dyDescent="0.2">
      <c r="A2070"/>
    </row>
    <row r="2071" spans="1:1" x14ac:dyDescent="0.2">
      <c r="A2071"/>
    </row>
    <row r="2072" spans="1:1" x14ac:dyDescent="0.2">
      <c r="A2072"/>
    </row>
    <row r="2073" spans="1:1" x14ac:dyDescent="0.2">
      <c r="A2073"/>
    </row>
    <row r="2074" spans="1:1" x14ac:dyDescent="0.2">
      <c r="A2074"/>
    </row>
    <row r="2075" spans="1:1" x14ac:dyDescent="0.2">
      <c r="A2075"/>
    </row>
    <row r="2076" spans="1:1" x14ac:dyDescent="0.2">
      <c r="A2076"/>
    </row>
    <row r="2077" spans="1:1" x14ac:dyDescent="0.2">
      <c r="A2077"/>
    </row>
    <row r="2078" spans="1:1" x14ac:dyDescent="0.2">
      <c r="A2078"/>
    </row>
    <row r="2079" spans="1:1" x14ac:dyDescent="0.2">
      <c r="A2079"/>
    </row>
    <row r="2080" spans="1:1" x14ac:dyDescent="0.2">
      <c r="A2080"/>
    </row>
    <row r="2081" spans="1:1" x14ac:dyDescent="0.2">
      <c r="A2081"/>
    </row>
    <row r="2082" spans="1:1" x14ac:dyDescent="0.2">
      <c r="A2082"/>
    </row>
    <row r="2083" spans="1:1" x14ac:dyDescent="0.2">
      <c r="A2083"/>
    </row>
    <row r="2084" spans="1:1" x14ac:dyDescent="0.2">
      <c r="A2084"/>
    </row>
    <row r="2085" spans="1:1" x14ac:dyDescent="0.2">
      <c r="A2085"/>
    </row>
    <row r="2086" spans="1:1" x14ac:dyDescent="0.2">
      <c r="A2086"/>
    </row>
    <row r="2087" spans="1:1" x14ac:dyDescent="0.2">
      <c r="A2087"/>
    </row>
    <row r="2088" spans="1:1" x14ac:dyDescent="0.2">
      <c r="A2088"/>
    </row>
    <row r="2089" spans="1:1" x14ac:dyDescent="0.2">
      <c r="A2089"/>
    </row>
    <row r="2090" spans="1:1" x14ac:dyDescent="0.2">
      <c r="A2090"/>
    </row>
    <row r="2091" spans="1:1" x14ac:dyDescent="0.2">
      <c r="A2091"/>
    </row>
    <row r="2092" spans="1:1" x14ac:dyDescent="0.2">
      <c r="A2092"/>
    </row>
    <row r="2093" spans="1:1" x14ac:dyDescent="0.2">
      <c r="A2093"/>
    </row>
    <row r="2094" spans="1:1" x14ac:dyDescent="0.2">
      <c r="A2094"/>
    </row>
    <row r="2095" spans="1:1" x14ac:dyDescent="0.2">
      <c r="A2095"/>
    </row>
    <row r="2096" spans="1:1" x14ac:dyDescent="0.2">
      <c r="A2096"/>
    </row>
    <row r="2097" spans="1:1" x14ac:dyDescent="0.2">
      <c r="A2097"/>
    </row>
    <row r="2098" spans="1:1" x14ac:dyDescent="0.2">
      <c r="A2098"/>
    </row>
    <row r="2099" spans="1:1" x14ac:dyDescent="0.2">
      <c r="A2099"/>
    </row>
    <row r="2100" spans="1:1" x14ac:dyDescent="0.2">
      <c r="A2100"/>
    </row>
    <row r="2101" spans="1:1" x14ac:dyDescent="0.2">
      <c r="A2101"/>
    </row>
    <row r="2102" spans="1:1" x14ac:dyDescent="0.2">
      <c r="A2102"/>
    </row>
    <row r="2103" spans="1:1" x14ac:dyDescent="0.2">
      <c r="A2103"/>
    </row>
    <row r="2104" spans="1:1" x14ac:dyDescent="0.2">
      <c r="A2104"/>
    </row>
    <row r="2105" spans="1:1" x14ac:dyDescent="0.2">
      <c r="A2105"/>
    </row>
    <row r="2106" spans="1:1" x14ac:dyDescent="0.2">
      <c r="A2106"/>
    </row>
    <row r="2107" spans="1:1" x14ac:dyDescent="0.2">
      <c r="A2107"/>
    </row>
    <row r="2108" spans="1:1" x14ac:dyDescent="0.2">
      <c r="A2108"/>
    </row>
    <row r="2109" spans="1:1" x14ac:dyDescent="0.2">
      <c r="A2109"/>
    </row>
    <row r="2110" spans="1:1" x14ac:dyDescent="0.2">
      <c r="A2110"/>
    </row>
    <row r="2111" spans="1:1" x14ac:dyDescent="0.2">
      <c r="A2111"/>
    </row>
    <row r="2112" spans="1:1" x14ac:dyDescent="0.2">
      <c r="A2112"/>
    </row>
    <row r="2113" spans="1:1" x14ac:dyDescent="0.2">
      <c r="A2113"/>
    </row>
    <row r="2114" spans="1:1" x14ac:dyDescent="0.2">
      <c r="A2114"/>
    </row>
    <row r="2115" spans="1:1" x14ac:dyDescent="0.2">
      <c r="A2115"/>
    </row>
    <row r="2116" spans="1:1" x14ac:dyDescent="0.2">
      <c r="A2116"/>
    </row>
    <row r="2117" spans="1:1" x14ac:dyDescent="0.2">
      <c r="A2117"/>
    </row>
    <row r="2118" spans="1:1" x14ac:dyDescent="0.2">
      <c r="A2118"/>
    </row>
    <row r="2119" spans="1:1" x14ac:dyDescent="0.2">
      <c r="A2119"/>
    </row>
    <row r="2120" spans="1:1" x14ac:dyDescent="0.2">
      <c r="A2120"/>
    </row>
    <row r="2121" spans="1:1" x14ac:dyDescent="0.2">
      <c r="A2121"/>
    </row>
    <row r="2122" spans="1:1" x14ac:dyDescent="0.2">
      <c r="A2122"/>
    </row>
    <row r="2123" spans="1:1" x14ac:dyDescent="0.2">
      <c r="A2123"/>
    </row>
    <row r="2124" spans="1:1" x14ac:dyDescent="0.2">
      <c r="A2124"/>
    </row>
    <row r="2125" spans="1:1" x14ac:dyDescent="0.2">
      <c r="A2125"/>
    </row>
    <row r="2126" spans="1:1" x14ac:dyDescent="0.2">
      <c r="A2126"/>
    </row>
    <row r="2127" spans="1:1" x14ac:dyDescent="0.2">
      <c r="A2127"/>
    </row>
    <row r="2128" spans="1:1" x14ac:dyDescent="0.2">
      <c r="A2128"/>
    </row>
    <row r="2129" spans="1:1" x14ac:dyDescent="0.2">
      <c r="A2129"/>
    </row>
    <row r="2130" spans="1:1" x14ac:dyDescent="0.2">
      <c r="A2130"/>
    </row>
    <row r="2131" spans="1:1" x14ac:dyDescent="0.2">
      <c r="A2131"/>
    </row>
    <row r="2132" spans="1:1" x14ac:dyDescent="0.2">
      <c r="A2132"/>
    </row>
    <row r="2133" spans="1:1" x14ac:dyDescent="0.2">
      <c r="A2133"/>
    </row>
    <row r="2134" spans="1:1" x14ac:dyDescent="0.2">
      <c r="A2134"/>
    </row>
    <row r="2135" spans="1:1" x14ac:dyDescent="0.2">
      <c r="A2135"/>
    </row>
    <row r="2136" spans="1:1" x14ac:dyDescent="0.2">
      <c r="A2136"/>
    </row>
    <row r="2137" spans="1:1" x14ac:dyDescent="0.2">
      <c r="A2137"/>
    </row>
    <row r="2138" spans="1:1" x14ac:dyDescent="0.2">
      <c r="A2138"/>
    </row>
    <row r="2139" spans="1:1" x14ac:dyDescent="0.2">
      <c r="A2139"/>
    </row>
    <row r="2140" spans="1:1" x14ac:dyDescent="0.2">
      <c r="A2140"/>
    </row>
    <row r="2141" spans="1:1" x14ac:dyDescent="0.2">
      <c r="A2141"/>
    </row>
    <row r="2142" spans="1:1" x14ac:dyDescent="0.2">
      <c r="A2142"/>
    </row>
    <row r="2143" spans="1:1" x14ac:dyDescent="0.2">
      <c r="A2143"/>
    </row>
    <row r="2144" spans="1:1" x14ac:dyDescent="0.2">
      <c r="A2144"/>
    </row>
    <row r="2145" spans="1:1" x14ac:dyDescent="0.2">
      <c r="A2145"/>
    </row>
    <row r="2146" spans="1:1" x14ac:dyDescent="0.2">
      <c r="A2146"/>
    </row>
    <row r="2147" spans="1:1" x14ac:dyDescent="0.2">
      <c r="A2147"/>
    </row>
    <row r="2148" spans="1:1" x14ac:dyDescent="0.2">
      <c r="A2148"/>
    </row>
    <row r="2149" spans="1:1" x14ac:dyDescent="0.2">
      <c r="A2149"/>
    </row>
    <row r="2150" spans="1:1" x14ac:dyDescent="0.2">
      <c r="A2150"/>
    </row>
    <row r="2151" spans="1:1" x14ac:dyDescent="0.2">
      <c r="A2151"/>
    </row>
    <row r="2152" spans="1:1" x14ac:dyDescent="0.2">
      <c r="A2152"/>
    </row>
    <row r="2153" spans="1:1" x14ac:dyDescent="0.2">
      <c r="A2153"/>
    </row>
    <row r="2154" spans="1:1" x14ac:dyDescent="0.2">
      <c r="A2154"/>
    </row>
    <row r="2155" spans="1:1" x14ac:dyDescent="0.2">
      <c r="A2155"/>
    </row>
    <row r="2156" spans="1:1" x14ac:dyDescent="0.2">
      <c r="A2156"/>
    </row>
    <row r="2157" spans="1:1" x14ac:dyDescent="0.2">
      <c r="A2157"/>
    </row>
    <row r="2158" spans="1:1" x14ac:dyDescent="0.2">
      <c r="A2158"/>
    </row>
    <row r="2159" spans="1:1" x14ac:dyDescent="0.2">
      <c r="A2159"/>
    </row>
    <row r="2160" spans="1:1" x14ac:dyDescent="0.2">
      <c r="A2160"/>
    </row>
    <row r="2161" spans="1:1" x14ac:dyDescent="0.2">
      <c r="A2161"/>
    </row>
    <row r="2162" spans="1:1" x14ac:dyDescent="0.2">
      <c r="A2162"/>
    </row>
    <row r="2163" spans="1:1" x14ac:dyDescent="0.2">
      <c r="A2163"/>
    </row>
    <row r="2164" spans="1:1" x14ac:dyDescent="0.2">
      <c r="A2164"/>
    </row>
    <row r="2165" spans="1:1" x14ac:dyDescent="0.2">
      <c r="A2165"/>
    </row>
    <row r="2166" spans="1:1" x14ac:dyDescent="0.2">
      <c r="A2166"/>
    </row>
    <row r="2167" spans="1:1" x14ac:dyDescent="0.2">
      <c r="A2167"/>
    </row>
    <row r="2168" spans="1:1" x14ac:dyDescent="0.2">
      <c r="A2168"/>
    </row>
    <row r="2169" spans="1:1" x14ac:dyDescent="0.2">
      <c r="A2169"/>
    </row>
    <row r="2170" spans="1:1" x14ac:dyDescent="0.2">
      <c r="A2170"/>
    </row>
    <row r="2171" spans="1:1" x14ac:dyDescent="0.2">
      <c r="A2171"/>
    </row>
    <row r="2172" spans="1:1" x14ac:dyDescent="0.2">
      <c r="A2172"/>
    </row>
    <row r="2173" spans="1:1" x14ac:dyDescent="0.2">
      <c r="A2173"/>
    </row>
    <row r="2174" spans="1:1" x14ac:dyDescent="0.2">
      <c r="A2174"/>
    </row>
    <row r="2175" spans="1:1" x14ac:dyDescent="0.2">
      <c r="A2175"/>
    </row>
    <row r="2176" spans="1:1" x14ac:dyDescent="0.2">
      <c r="A2176"/>
    </row>
    <row r="2177" spans="1:1" x14ac:dyDescent="0.2">
      <c r="A2177"/>
    </row>
    <row r="2178" spans="1:1" x14ac:dyDescent="0.2">
      <c r="A2178"/>
    </row>
    <row r="2179" spans="1:1" x14ac:dyDescent="0.2">
      <c r="A2179"/>
    </row>
    <row r="2180" spans="1:1" x14ac:dyDescent="0.2">
      <c r="A2180"/>
    </row>
    <row r="2181" spans="1:1" x14ac:dyDescent="0.2">
      <c r="A2181"/>
    </row>
    <row r="2182" spans="1:1" x14ac:dyDescent="0.2">
      <c r="A2182"/>
    </row>
    <row r="2183" spans="1:1" x14ac:dyDescent="0.2">
      <c r="A2183"/>
    </row>
    <row r="2184" spans="1:1" x14ac:dyDescent="0.2">
      <c r="A2184"/>
    </row>
    <row r="2185" spans="1:1" x14ac:dyDescent="0.2">
      <c r="A2185"/>
    </row>
    <row r="2186" spans="1:1" x14ac:dyDescent="0.2">
      <c r="A2186"/>
    </row>
    <row r="2187" spans="1:1" x14ac:dyDescent="0.2">
      <c r="A2187"/>
    </row>
    <row r="2188" spans="1:1" x14ac:dyDescent="0.2">
      <c r="A2188"/>
    </row>
    <row r="2189" spans="1:1" x14ac:dyDescent="0.2">
      <c r="A2189"/>
    </row>
    <row r="2190" spans="1:1" x14ac:dyDescent="0.2">
      <c r="A2190"/>
    </row>
    <row r="2191" spans="1:1" x14ac:dyDescent="0.2">
      <c r="A2191"/>
    </row>
    <row r="2192" spans="1:1" x14ac:dyDescent="0.2">
      <c r="A2192"/>
    </row>
    <row r="2193" spans="1:1" x14ac:dyDescent="0.2">
      <c r="A2193"/>
    </row>
    <row r="2194" spans="1:1" x14ac:dyDescent="0.2">
      <c r="A2194"/>
    </row>
    <row r="2195" spans="1:1" x14ac:dyDescent="0.2">
      <c r="A2195"/>
    </row>
    <row r="2196" spans="1:1" x14ac:dyDescent="0.2">
      <c r="A2196"/>
    </row>
    <row r="2197" spans="1:1" x14ac:dyDescent="0.2">
      <c r="A2197"/>
    </row>
    <row r="2198" spans="1:1" x14ac:dyDescent="0.2">
      <c r="A2198"/>
    </row>
    <row r="2199" spans="1:1" x14ac:dyDescent="0.2">
      <c r="A2199"/>
    </row>
    <row r="2200" spans="1:1" x14ac:dyDescent="0.2">
      <c r="A2200"/>
    </row>
    <row r="2201" spans="1:1" x14ac:dyDescent="0.2">
      <c r="A2201"/>
    </row>
    <row r="2202" spans="1:1" x14ac:dyDescent="0.2">
      <c r="A2202"/>
    </row>
    <row r="2203" spans="1:1" x14ac:dyDescent="0.2">
      <c r="A2203"/>
    </row>
    <row r="2204" spans="1:1" x14ac:dyDescent="0.2">
      <c r="A2204"/>
    </row>
    <row r="2205" spans="1:1" x14ac:dyDescent="0.2">
      <c r="A2205"/>
    </row>
    <row r="2206" spans="1:1" x14ac:dyDescent="0.2">
      <c r="A2206"/>
    </row>
    <row r="2207" spans="1:1" x14ac:dyDescent="0.2">
      <c r="A2207"/>
    </row>
    <row r="2208" spans="1:1" x14ac:dyDescent="0.2">
      <c r="A2208"/>
    </row>
    <row r="2209" spans="1:1" x14ac:dyDescent="0.2">
      <c r="A2209"/>
    </row>
    <row r="2210" spans="1:1" x14ac:dyDescent="0.2">
      <c r="A2210"/>
    </row>
    <row r="2211" spans="1:1" x14ac:dyDescent="0.2">
      <c r="A2211"/>
    </row>
    <row r="2212" spans="1:1" x14ac:dyDescent="0.2">
      <c r="A2212"/>
    </row>
    <row r="2213" spans="1:1" x14ac:dyDescent="0.2">
      <c r="A2213"/>
    </row>
    <row r="2214" spans="1:1" x14ac:dyDescent="0.2">
      <c r="A2214"/>
    </row>
    <row r="2215" spans="1:1" x14ac:dyDescent="0.2">
      <c r="A2215"/>
    </row>
    <row r="2216" spans="1:1" x14ac:dyDescent="0.2">
      <c r="A2216"/>
    </row>
    <row r="2217" spans="1:1" x14ac:dyDescent="0.2">
      <c r="A2217"/>
    </row>
    <row r="2218" spans="1:1" x14ac:dyDescent="0.2">
      <c r="A2218"/>
    </row>
    <row r="2219" spans="1:1" x14ac:dyDescent="0.2">
      <c r="A2219"/>
    </row>
    <row r="2220" spans="1:1" x14ac:dyDescent="0.2">
      <c r="A2220"/>
    </row>
    <row r="2221" spans="1:1" x14ac:dyDescent="0.2">
      <c r="A2221"/>
    </row>
    <row r="2222" spans="1:1" x14ac:dyDescent="0.2">
      <c r="A2222"/>
    </row>
    <row r="2223" spans="1:1" x14ac:dyDescent="0.2">
      <c r="A2223"/>
    </row>
    <row r="2224" spans="1:1" x14ac:dyDescent="0.2">
      <c r="A2224"/>
    </row>
    <row r="2225" spans="1:1" x14ac:dyDescent="0.2">
      <c r="A2225"/>
    </row>
    <row r="2226" spans="1:1" x14ac:dyDescent="0.2">
      <c r="A2226"/>
    </row>
    <row r="2227" spans="1:1" x14ac:dyDescent="0.2">
      <c r="A2227"/>
    </row>
    <row r="2228" spans="1:1" x14ac:dyDescent="0.2">
      <c r="A2228"/>
    </row>
    <row r="2229" spans="1:1" x14ac:dyDescent="0.2">
      <c r="A2229"/>
    </row>
    <row r="2230" spans="1:1" x14ac:dyDescent="0.2">
      <c r="A2230"/>
    </row>
    <row r="2231" spans="1:1" x14ac:dyDescent="0.2">
      <c r="A2231"/>
    </row>
    <row r="2232" spans="1:1" x14ac:dyDescent="0.2">
      <c r="A2232"/>
    </row>
    <row r="2233" spans="1:1" x14ac:dyDescent="0.2">
      <c r="A2233"/>
    </row>
    <row r="2234" spans="1:1" x14ac:dyDescent="0.2">
      <c r="A2234"/>
    </row>
    <row r="2235" spans="1:1" x14ac:dyDescent="0.2">
      <c r="A2235"/>
    </row>
    <row r="2236" spans="1:1" x14ac:dyDescent="0.2">
      <c r="A2236"/>
    </row>
    <row r="2237" spans="1:1" x14ac:dyDescent="0.2">
      <c r="A2237"/>
    </row>
    <row r="2238" spans="1:1" x14ac:dyDescent="0.2">
      <c r="A2238"/>
    </row>
    <row r="2239" spans="1:1" x14ac:dyDescent="0.2">
      <c r="A2239"/>
    </row>
    <row r="2240" spans="1:1" x14ac:dyDescent="0.2">
      <c r="A2240"/>
    </row>
    <row r="2241" spans="1:1" x14ac:dyDescent="0.2">
      <c r="A2241"/>
    </row>
    <row r="2242" spans="1:1" x14ac:dyDescent="0.2">
      <c r="A2242"/>
    </row>
    <row r="2243" spans="1:1" x14ac:dyDescent="0.2">
      <c r="A2243"/>
    </row>
    <row r="2244" spans="1:1" x14ac:dyDescent="0.2">
      <c r="A2244"/>
    </row>
    <row r="2245" spans="1:1" x14ac:dyDescent="0.2">
      <c r="A2245"/>
    </row>
    <row r="2246" spans="1:1" x14ac:dyDescent="0.2">
      <c r="A2246"/>
    </row>
    <row r="2247" spans="1:1" x14ac:dyDescent="0.2">
      <c r="A2247"/>
    </row>
    <row r="2248" spans="1:1" x14ac:dyDescent="0.2">
      <c r="A2248"/>
    </row>
    <row r="2249" spans="1:1" x14ac:dyDescent="0.2">
      <c r="A2249"/>
    </row>
    <row r="2250" spans="1:1" x14ac:dyDescent="0.2">
      <c r="A2250"/>
    </row>
    <row r="2251" spans="1:1" x14ac:dyDescent="0.2">
      <c r="A2251"/>
    </row>
    <row r="2252" spans="1:1" x14ac:dyDescent="0.2">
      <c r="A2252"/>
    </row>
    <row r="2253" spans="1:1" x14ac:dyDescent="0.2">
      <c r="A2253"/>
    </row>
    <row r="2254" spans="1:1" x14ac:dyDescent="0.2">
      <c r="A2254"/>
    </row>
    <row r="2255" spans="1:1" x14ac:dyDescent="0.2">
      <c r="A2255"/>
    </row>
    <row r="2256" spans="1:1" x14ac:dyDescent="0.2">
      <c r="A2256"/>
    </row>
    <row r="2257" spans="1:1" x14ac:dyDescent="0.2">
      <c r="A2257"/>
    </row>
    <row r="2258" spans="1:1" x14ac:dyDescent="0.2">
      <c r="A2258"/>
    </row>
    <row r="2259" spans="1:1" x14ac:dyDescent="0.2">
      <c r="A2259"/>
    </row>
    <row r="2260" spans="1:1" x14ac:dyDescent="0.2">
      <c r="A2260"/>
    </row>
    <row r="2261" spans="1:1" x14ac:dyDescent="0.2">
      <c r="A2261"/>
    </row>
    <row r="2262" spans="1:1" x14ac:dyDescent="0.2">
      <c r="A2262"/>
    </row>
    <row r="2263" spans="1:1" x14ac:dyDescent="0.2">
      <c r="A2263"/>
    </row>
    <row r="2264" spans="1:1" x14ac:dyDescent="0.2">
      <c r="A2264"/>
    </row>
    <row r="2265" spans="1:1" x14ac:dyDescent="0.2">
      <c r="A2265"/>
    </row>
    <row r="2266" spans="1:1" x14ac:dyDescent="0.2">
      <c r="A2266"/>
    </row>
    <row r="2267" spans="1:1" x14ac:dyDescent="0.2">
      <c r="A2267"/>
    </row>
    <row r="2268" spans="1:1" x14ac:dyDescent="0.2">
      <c r="A2268"/>
    </row>
    <row r="2269" spans="1:1" x14ac:dyDescent="0.2">
      <c r="A2269"/>
    </row>
    <row r="2270" spans="1:1" x14ac:dyDescent="0.2">
      <c r="A2270"/>
    </row>
    <row r="2271" spans="1:1" x14ac:dyDescent="0.2">
      <c r="A2271"/>
    </row>
    <row r="2272" spans="1:1" x14ac:dyDescent="0.2">
      <c r="A2272"/>
    </row>
    <row r="2273" spans="1:1" x14ac:dyDescent="0.2">
      <c r="A2273"/>
    </row>
    <row r="2274" spans="1:1" x14ac:dyDescent="0.2">
      <c r="A2274"/>
    </row>
    <row r="2275" spans="1:1" x14ac:dyDescent="0.2">
      <c r="A2275"/>
    </row>
    <row r="2276" spans="1:1" x14ac:dyDescent="0.2">
      <c r="A2276"/>
    </row>
    <row r="2277" spans="1:1" x14ac:dyDescent="0.2">
      <c r="A2277"/>
    </row>
    <row r="2278" spans="1:1" x14ac:dyDescent="0.2">
      <c r="A2278"/>
    </row>
    <row r="2279" spans="1:1" x14ac:dyDescent="0.2">
      <c r="A2279"/>
    </row>
    <row r="2280" spans="1:1" x14ac:dyDescent="0.2">
      <c r="A2280"/>
    </row>
    <row r="2281" spans="1:1" x14ac:dyDescent="0.2">
      <c r="A2281"/>
    </row>
    <row r="2282" spans="1:1" x14ac:dyDescent="0.2">
      <c r="A2282"/>
    </row>
    <row r="2283" spans="1:1" x14ac:dyDescent="0.2">
      <c r="A2283"/>
    </row>
    <row r="2284" spans="1:1" x14ac:dyDescent="0.2">
      <c r="A2284"/>
    </row>
    <row r="2285" spans="1:1" x14ac:dyDescent="0.2">
      <c r="A2285"/>
    </row>
    <row r="2286" spans="1:1" x14ac:dyDescent="0.2">
      <c r="A2286"/>
    </row>
    <row r="2287" spans="1:1" x14ac:dyDescent="0.2">
      <c r="A2287"/>
    </row>
    <row r="2288" spans="1:1" x14ac:dyDescent="0.2">
      <c r="A2288"/>
    </row>
    <row r="2289" spans="1:1" x14ac:dyDescent="0.2">
      <c r="A2289"/>
    </row>
    <row r="2290" spans="1:1" x14ac:dyDescent="0.2">
      <c r="A2290"/>
    </row>
    <row r="2291" spans="1:1" x14ac:dyDescent="0.2">
      <c r="A2291"/>
    </row>
    <row r="2292" spans="1:1" x14ac:dyDescent="0.2">
      <c r="A2292"/>
    </row>
    <row r="2293" spans="1:1" x14ac:dyDescent="0.2">
      <c r="A2293"/>
    </row>
    <row r="2294" spans="1:1" x14ac:dyDescent="0.2">
      <c r="A2294"/>
    </row>
    <row r="2295" spans="1:1" x14ac:dyDescent="0.2">
      <c r="A2295"/>
    </row>
    <row r="2296" spans="1:1" x14ac:dyDescent="0.2">
      <c r="A2296"/>
    </row>
    <row r="2297" spans="1:1" x14ac:dyDescent="0.2">
      <c r="A2297"/>
    </row>
    <row r="2298" spans="1:1" x14ac:dyDescent="0.2">
      <c r="A2298"/>
    </row>
    <row r="2299" spans="1:1" x14ac:dyDescent="0.2">
      <c r="A2299"/>
    </row>
    <row r="2300" spans="1:1" x14ac:dyDescent="0.2">
      <c r="A2300"/>
    </row>
    <row r="2301" spans="1:1" x14ac:dyDescent="0.2">
      <c r="A2301"/>
    </row>
    <row r="2302" spans="1:1" x14ac:dyDescent="0.2">
      <c r="A2302"/>
    </row>
    <row r="2303" spans="1:1" x14ac:dyDescent="0.2">
      <c r="A2303"/>
    </row>
    <row r="2304" spans="1:1" x14ac:dyDescent="0.2">
      <c r="A2304"/>
    </row>
    <row r="2305" spans="1:1" x14ac:dyDescent="0.2">
      <c r="A2305"/>
    </row>
    <row r="2306" spans="1:1" x14ac:dyDescent="0.2">
      <c r="A2306"/>
    </row>
    <row r="2307" spans="1:1" x14ac:dyDescent="0.2">
      <c r="A2307"/>
    </row>
    <row r="2308" spans="1:1" x14ac:dyDescent="0.2">
      <c r="A2308"/>
    </row>
    <row r="2309" spans="1:1" x14ac:dyDescent="0.2">
      <c r="A2309"/>
    </row>
    <row r="2310" spans="1:1" x14ac:dyDescent="0.2">
      <c r="A2310"/>
    </row>
    <row r="2311" spans="1:1" x14ac:dyDescent="0.2">
      <c r="A2311"/>
    </row>
    <row r="2312" spans="1:1" x14ac:dyDescent="0.2">
      <c r="A2312"/>
    </row>
    <row r="2313" spans="1:1" x14ac:dyDescent="0.2">
      <c r="A2313"/>
    </row>
    <row r="2314" spans="1:1" x14ac:dyDescent="0.2">
      <c r="A2314"/>
    </row>
    <row r="2315" spans="1:1" x14ac:dyDescent="0.2">
      <c r="A2315"/>
    </row>
    <row r="2316" spans="1:1" x14ac:dyDescent="0.2">
      <c r="A2316"/>
    </row>
    <row r="2317" spans="1:1" x14ac:dyDescent="0.2">
      <c r="A2317"/>
    </row>
    <row r="2318" spans="1:1" x14ac:dyDescent="0.2">
      <c r="A2318"/>
    </row>
    <row r="2319" spans="1:1" x14ac:dyDescent="0.2">
      <c r="A2319"/>
    </row>
    <row r="2320" spans="1:1" x14ac:dyDescent="0.2">
      <c r="A2320"/>
    </row>
    <row r="2321" spans="1:1" x14ac:dyDescent="0.2">
      <c r="A2321"/>
    </row>
    <row r="2322" spans="1:1" x14ac:dyDescent="0.2">
      <c r="A2322"/>
    </row>
    <row r="2323" spans="1:1" x14ac:dyDescent="0.2">
      <c r="A2323"/>
    </row>
    <row r="2324" spans="1:1" x14ac:dyDescent="0.2">
      <c r="A2324"/>
    </row>
    <row r="2325" spans="1:1" x14ac:dyDescent="0.2">
      <c r="A2325"/>
    </row>
    <row r="2326" spans="1:1" x14ac:dyDescent="0.2">
      <c r="A2326"/>
    </row>
    <row r="2327" spans="1:1" x14ac:dyDescent="0.2">
      <c r="A2327"/>
    </row>
    <row r="2328" spans="1:1" x14ac:dyDescent="0.2">
      <c r="A2328"/>
    </row>
    <row r="2329" spans="1:1" x14ac:dyDescent="0.2">
      <c r="A2329"/>
    </row>
    <row r="2330" spans="1:1" x14ac:dyDescent="0.2">
      <c r="A2330"/>
    </row>
    <row r="2331" spans="1:1" x14ac:dyDescent="0.2">
      <c r="A2331"/>
    </row>
    <row r="2332" spans="1:1" x14ac:dyDescent="0.2">
      <c r="A2332"/>
    </row>
    <row r="2333" spans="1:1" x14ac:dyDescent="0.2">
      <c r="A2333"/>
    </row>
    <row r="2334" spans="1:1" x14ac:dyDescent="0.2">
      <c r="A2334"/>
    </row>
    <row r="2335" spans="1:1" x14ac:dyDescent="0.2">
      <c r="A2335"/>
    </row>
    <row r="2336" spans="1:1" x14ac:dyDescent="0.2">
      <c r="A2336"/>
    </row>
    <row r="2337" spans="1:1" x14ac:dyDescent="0.2">
      <c r="A2337"/>
    </row>
    <row r="2338" spans="1:1" x14ac:dyDescent="0.2">
      <c r="A2338"/>
    </row>
    <row r="2339" spans="1:1" x14ac:dyDescent="0.2">
      <c r="A2339"/>
    </row>
    <row r="2340" spans="1:1" x14ac:dyDescent="0.2">
      <c r="A2340"/>
    </row>
    <row r="2341" spans="1:1" x14ac:dyDescent="0.2">
      <c r="A2341"/>
    </row>
    <row r="2342" spans="1:1" x14ac:dyDescent="0.2">
      <c r="A2342"/>
    </row>
    <row r="2343" spans="1:1" x14ac:dyDescent="0.2">
      <c r="A2343"/>
    </row>
    <row r="2344" spans="1:1" x14ac:dyDescent="0.2">
      <c r="A2344"/>
    </row>
    <row r="2345" spans="1:1" x14ac:dyDescent="0.2">
      <c r="A2345"/>
    </row>
    <row r="2346" spans="1:1" x14ac:dyDescent="0.2">
      <c r="A2346"/>
    </row>
    <row r="2347" spans="1:1" x14ac:dyDescent="0.2">
      <c r="A2347"/>
    </row>
    <row r="2348" spans="1:1" x14ac:dyDescent="0.2">
      <c r="A2348"/>
    </row>
    <row r="2349" spans="1:1" x14ac:dyDescent="0.2">
      <c r="A2349"/>
    </row>
    <row r="2350" spans="1:1" x14ac:dyDescent="0.2">
      <c r="A2350"/>
    </row>
    <row r="2351" spans="1:1" x14ac:dyDescent="0.2">
      <c r="A2351"/>
    </row>
    <row r="2352" spans="1:1" x14ac:dyDescent="0.2">
      <c r="A2352"/>
    </row>
    <row r="2353" spans="1:1" x14ac:dyDescent="0.2">
      <c r="A2353"/>
    </row>
    <row r="2354" spans="1:1" x14ac:dyDescent="0.2">
      <c r="A2354"/>
    </row>
    <row r="2355" spans="1:1" x14ac:dyDescent="0.2">
      <c r="A2355"/>
    </row>
    <row r="2356" spans="1:1" x14ac:dyDescent="0.2">
      <c r="A2356"/>
    </row>
    <row r="2357" spans="1:1" x14ac:dyDescent="0.2">
      <c r="A2357"/>
    </row>
    <row r="2358" spans="1:1" x14ac:dyDescent="0.2">
      <c r="A2358"/>
    </row>
    <row r="2359" spans="1:1" x14ac:dyDescent="0.2">
      <c r="A2359"/>
    </row>
    <row r="2360" spans="1:1" x14ac:dyDescent="0.2">
      <c r="A2360"/>
    </row>
    <row r="2361" spans="1:1" x14ac:dyDescent="0.2">
      <c r="A2361"/>
    </row>
    <row r="2362" spans="1:1" x14ac:dyDescent="0.2">
      <c r="A2362"/>
    </row>
    <row r="2363" spans="1:1" x14ac:dyDescent="0.2">
      <c r="A2363"/>
    </row>
    <row r="2364" spans="1:1" x14ac:dyDescent="0.2">
      <c r="A2364"/>
    </row>
    <row r="2365" spans="1:1" x14ac:dyDescent="0.2">
      <c r="A2365"/>
    </row>
    <row r="2366" spans="1:1" x14ac:dyDescent="0.2">
      <c r="A2366"/>
    </row>
    <row r="2367" spans="1:1" x14ac:dyDescent="0.2">
      <c r="A2367"/>
    </row>
    <row r="2368" spans="1:1" x14ac:dyDescent="0.2">
      <c r="A2368"/>
    </row>
    <row r="2369" spans="1:1" x14ac:dyDescent="0.2">
      <c r="A2369"/>
    </row>
    <row r="2370" spans="1:1" x14ac:dyDescent="0.2">
      <c r="A2370"/>
    </row>
    <row r="2371" spans="1:1" x14ac:dyDescent="0.2">
      <c r="A2371"/>
    </row>
    <row r="2372" spans="1:1" x14ac:dyDescent="0.2">
      <c r="A2372"/>
    </row>
    <row r="2373" spans="1:1" x14ac:dyDescent="0.2">
      <c r="A2373"/>
    </row>
    <row r="2374" spans="1:1" x14ac:dyDescent="0.2">
      <c r="A2374"/>
    </row>
    <row r="2375" spans="1:1" x14ac:dyDescent="0.2">
      <c r="A2375"/>
    </row>
    <row r="2376" spans="1:1" x14ac:dyDescent="0.2">
      <c r="A2376"/>
    </row>
    <row r="2377" spans="1:1" x14ac:dyDescent="0.2">
      <c r="A2377"/>
    </row>
    <row r="2378" spans="1:1" x14ac:dyDescent="0.2">
      <c r="A2378"/>
    </row>
    <row r="2379" spans="1:1" x14ac:dyDescent="0.2">
      <c r="A2379"/>
    </row>
    <row r="2380" spans="1:1" x14ac:dyDescent="0.2">
      <c r="A2380"/>
    </row>
    <row r="2381" spans="1:1" x14ac:dyDescent="0.2">
      <c r="A2381"/>
    </row>
    <row r="2382" spans="1:1" x14ac:dyDescent="0.2">
      <c r="A2382"/>
    </row>
    <row r="2383" spans="1:1" x14ac:dyDescent="0.2">
      <c r="A2383"/>
    </row>
    <row r="2384" spans="1:1" x14ac:dyDescent="0.2">
      <c r="A2384"/>
    </row>
    <row r="2385" spans="1:1" x14ac:dyDescent="0.2">
      <c r="A2385"/>
    </row>
    <row r="2386" spans="1:1" x14ac:dyDescent="0.2">
      <c r="A2386"/>
    </row>
    <row r="2387" spans="1:1" x14ac:dyDescent="0.2">
      <c r="A2387"/>
    </row>
    <row r="2388" spans="1:1" x14ac:dyDescent="0.2">
      <c r="A2388"/>
    </row>
    <row r="2389" spans="1:1" x14ac:dyDescent="0.2">
      <c r="A2389"/>
    </row>
    <row r="2390" spans="1:1" x14ac:dyDescent="0.2">
      <c r="A2390"/>
    </row>
    <row r="2391" spans="1:1" x14ac:dyDescent="0.2">
      <c r="A2391"/>
    </row>
    <row r="2392" spans="1:1" x14ac:dyDescent="0.2">
      <c r="A2392"/>
    </row>
    <row r="2393" spans="1:1" x14ac:dyDescent="0.2">
      <c r="A2393"/>
    </row>
    <row r="2394" spans="1:1" x14ac:dyDescent="0.2">
      <c r="A2394"/>
    </row>
    <row r="2395" spans="1:1" x14ac:dyDescent="0.2">
      <c r="A2395"/>
    </row>
    <row r="2396" spans="1:1" x14ac:dyDescent="0.2">
      <c r="A2396"/>
    </row>
    <row r="2397" spans="1:1" x14ac:dyDescent="0.2">
      <c r="A2397"/>
    </row>
    <row r="2398" spans="1:1" x14ac:dyDescent="0.2">
      <c r="A2398"/>
    </row>
    <row r="2399" spans="1:1" x14ac:dyDescent="0.2">
      <c r="A2399"/>
    </row>
    <row r="2400" spans="1:1" x14ac:dyDescent="0.2">
      <c r="A2400"/>
    </row>
    <row r="2401" spans="1:1" x14ac:dyDescent="0.2">
      <c r="A2401"/>
    </row>
    <row r="2402" spans="1:1" x14ac:dyDescent="0.2">
      <c r="A2402"/>
    </row>
    <row r="2403" spans="1:1" x14ac:dyDescent="0.2">
      <c r="A2403"/>
    </row>
    <row r="2404" spans="1:1" x14ac:dyDescent="0.2">
      <c r="A2404"/>
    </row>
    <row r="2405" spans="1:1" x14ac:dyDescent="0.2">
      <c r="A2405"/>
    </row>
    <row r="2406" spans="1:1" x14ac:dyDescent="0.2">
      <c r="A2406"/>
    </row>
    <row r="2407" spans="1:1" x14ac:dyDescent="0.2">
      <c r="A2407"/>
    </row>
    <row r="2408" spans="1:1" x14ac:dyDescent="0.2">
      <c r="A2408"/>
    </row>
    <row r="2409" spans="1:1" x14ac:dyDescent="0.2">
      <c r="A2409"/>
    </row>
    <row r="2410" spans="1:1" x14ac:dyDescent="0.2">
      <c r="A2410"/>
    </row>
    <row r="2411" spans="1:1" x14ac:dyDescent="0.2">
      <c r="A2411"/>
    </row>
    <row r="2412" spans="1:1" x14ac:dyDescent="0.2">
      <c r="A2412"/>
    </row>
    <row r="2413" spans="1:1" x14ac:dyDescent="0.2">
      <c r="A2413"/>
    </row>
    <row r="2414" spans="1:1" x14ac:dyDescent="0.2">
      <c r="A2414"/>
    </row>
    <row r="2415" spans="1:1" x14ac:dyDescent="0.2">
      <c r="A2415"/>
    </row>
    <row r="2416" spans="1:1" x14ac:dyDescent="0.2">
      <c r="A2416"/>
    </row>
    <row r="2417" spans="1:1" x14ac:dyDescent="0.2">
      <c r="A2417"/>
    </row>
    <row r="2418" spans="1:1" x14ac:dyDescent="0.2">
      <c r="A2418"/>
    </row>
    <row r="2419" spans="1:1" x14ac:dyDescent="0.2">
      <c r="A2419"/>
    </row>
    <row r="2420" spans="1:1" x14ac:dyDescent="0.2">
      <c r="A2420"/>
    </row>
    <row r="2421" spans="1:1" x14ac:dyDescent="0.2">
      <c r="A2421"/>
    </row>
    <row r="2422" spans="1:1" x14ac:dyDescent="0.2">
      <c r="A2422"/>
    </row>
    <row r="2423" spans="1:1" x14ac:dyDescent="0.2">
      <c r="A2423"/>
    </row>
    <row r="2424" spans="1:1" x14ac:dyDescent="0.2">
      <c r="A2424"/>
    </row>
    <row r="2425" spans="1:1" x14ac:dyDescent="0.2">
      <c r="A2425"/>
    </row>
    <row r="2426" spans="1:1" x14ac:dyDescent="0.2">
      <c r="A2426"/>
    </row>
    <row r="2427" spans="1:1" x14ac:dyDescent="0.2">
      <c r="A2427"/>
    </row>
    <row r="2428" spans="1:1" x14ac:dyDescent="0.2">
      <c r="A2428"/>
    </row>
    <row r="2429" spans="1:1" x14ac:dyDescent="0.2">
      <c r="A2429"/>
    </row>
    <row r="2430" spans="1:1" x14ac:dyDescent="0.2">
      <c r="A2430"/>
    </row>
    <row r="2431" spans="1:1" x14ac:dyDescent="0.2">
      <c r="A2431"/>
    </row>
    <row r="2432" spans="1:1" x14ac:dyDescent="0.2">
      <c r="A2432"/>
    </row>
    <row r="2433" spans="1:1" x14ac:dyDescent="0.2">
      <c r="A2433"/>
    </row>
    <row r="2434" spans="1:1" x14ac:dyDescent="0.2">
      <c r="A2434"/>
    </row>
    <row r="2435" spans="1:1" x14ac:dyDescent="0.2">
      <c r="A2435"/>
    </row>
    <row r="2436" spans="1:1" x14ac:dyDescent="0.2">
      <c r="A2436"/>
    </row>
    <row r="2437" spans="1:1" x14ac:dyDescent="0.2">
      <c r="A2437"/>
    </row>
    <row r="2438" spans="1:1" x14ac:dyDescent="0.2">
      <c r="A2438"/>
    </row>
    <row r="2439" spans="1:1" x14ac:dyDescent="0.2">
      <c r="A2439"/>
    </row>
    <row r="2440" spans="1:1" x14ac:dyDescent="0.2">
      <c r="A2440"/>
    </row>
    <row r="2441" spans="1:1" x14ac:dyDescent="0.2">
      <c r="A2441"/>
    </row>
    <row r="2442" spans="1:1" x14ac:dyDescent="0.2">
      <c r="A2442"/>
    </row>
    <row r="2443" spans="1:1" x14ac:dyDescent="0.2">
      <c r="A2443"/>
    </row>
    <row r="2444" spans="1:1" x14ac:dyDescent="0.2">
      <c r="A2444"/>
    </row>
    <row r="2445" spans="1:1" x14ac:dyDescent="0.2">
      <c r="A2445"/>
    </row>
    <row r="2446" spans="1:1" x14ac:dyDescent="0.2">
      <c r="A2446"/>
    </row>
    <row r="2447" spans="1:1" x14ac:dyDescent="0.2">
      <c r="A2447"/>
    </row>
    <row r="2448" spans="1:1" x14ac:dyDescent="0.2">
      <c r="A2448"/>
    </row>
    <row r="2449" spans="1:1" x14ac:dyDescent="0.2">
      <c r="A2449"/>
    </row>
    <row r="2450" spans="1:1" x14ac:dyDescent="0.2">
      <c r="A2450"/>
    </row>
    <row r="2451" spans="1:1" x14ac:dyDescent="0.2">
      <c r="A2451"/>
    </row>
    <row r="2452" spans="1:1" x14ac:dyDescent="0.2">
      <c r="A2452"/>
    </row>
    <row r="2453" spans="1:1" x14ac:dyDescent="0.2">
      <c r="A2453"/>
    </row>
    <row r="2454" spans="1:1" x14ac:dyDescent="0.2">
      <c r="A2454"/>
    </row>
    <row r="2455" spans="1:1" x14ac:dyDescent="0.2">
      <c r="A2455"/>
    </row>
    <row r="2456" spans="1:1" x14ac:dyDescent="0.2">
      <c r="A2456"/>
    </row>
    <row r="2457" spans="1:1" x14ac:dyDescent="0.2">
      <c r="A2457"/>
    </row>
    <row r="2458" spans="1:1" x14ac:dyDescent="0.2">
      <c r="A2458"/>
    </row>
    <row r="2459" spans="1:1" x14ac:dyDescent="0.2">
      <c r="A2459"/>
    </row>
    <row r="2460" spans="1:1" x14ac:dyDescent="0.2">
      <c r="A2460"/>
    </row>
    <row r="2461" spans="1:1" x14ac:dyDescent="0.2">
      <c r="A2461"/>
    </row>
    <row r="2462" spans="1:1" x14ac:dyDescent="0.2">
      <c r="A2462"/>
    </row>
    <row r="2463" spans="1:1" x14ac:dyDescent="0.2">
      <c r="A2463"/>
    </row>
    <row r="2464" spans="1:1" x14ac:dyDescent="0.2">
      <c r="A2464"/>
    </row>
    <row r="2465" spans="1:1" x14ac:dyDescent="0.2">
      <c r="A2465"/>
    </row>
    <row r="2466" spans="1:1" x14ac:dyDescent="0.2">
      <c r="A2466"/>
    </row>
    <row r="2467" spans="1:1" x14ac:dyDescent="0.2">
      <c r="A2467"/>
    </row>
    <row r="2468" spans="1:1" x14ac:dyDescent="0.2">
      <c r="A2468"/>
    </row>
    <row r="2469" spans="1:1" x14ac:dyDescent="0.2">
      <c r="A2469"/>
    </row>
    <row r="2470" spans="1:1" x14ac:dyDescent="0.2">
      <c r="A2470"/>
    </row>
    <row r="2471" spans="1:1" x14ac:dyDescent="0.2">
      <c r="A2471"/>
    </row>
    <row r="2472" spans="1:1" x14ac:dyDescent="0.2">
      <c r="A2472"/>
    </row>
    <row r="2473" spans="1:1" x14ac:dyDescent="0.2">
      <c r="A2473"/>
    </row>
    <row r="2474" spans="1:1" x14ac:dyDescent="0.2">
      <c r="A2474"/>
    </row>
    <row r="2475" spans="1:1" x14ac:dyDescent="0.2">
      <c r="A2475"/>
    </row>
    <row r="2476" spans="1:1" x14ac:dyDescent="0.2">
      <c r="A2476"/>
    </row>
    <row r="2477" spans="1:1" x14ac:dyDescent="0.2">
      <c r="A2477"/>
    </row>
    <row r="2478" spans="1:1" x14ac:dyDescent="0.2">
      <c r="A2478"/>
    </row>
    <row r="2479" spans="1:1" x14ac:dyDescent="0.2">
      <c r="A2479"/>
    </row>
    <row r="2480" spans="1:1" x14ac:dyDescent="0.2">
      <c r="A2480"/>
    </row>
    <row r="2481" spans="1:1" x14ac:dyDescent="0.2">
      <c r="A2481"/>
    </row>
    <row r="2482" spans="1:1" x14ac:dyDescent="0.2">
      <c r="A2482"/>
    </row>
    <row r="2483" spans="1:1" x14ac:dyDescent="0.2">
      <c r="A2483"/>
    </row>
    <row r="2484" spans="1:1" x14ac:dyDescent="0.2">
      <c r="A2484"/>
    </row>
    <row r="2485" spans="1:1" x14ac:dyDescent="0.2">
      <c r="A2485"/>
    </row>
    <row r="2486" spans="1:1" x14ac:dyDescent="0.2">
      <c r="A2486"/>
    </row>
    <row r="2487" spans="1:1" x14ac:dyDescent="0.2">
      <c r="A2487"/>
    </row>
    <row r="2488" spans="1:1" x14ac:dyDescent="0.2">
      <c r="A2488"/>
    </row>
    <row r="2489" spans="1:1" x14ac:dyDescent="0.2">
      <c r="A2489"/>
    </row>
    <row r="2490" spans="1:1" x14ac:dyDescent="0.2">
      <c r="A2490"/>
    </row>
    <row r="2491" spans="1:1" x14ac:dyDescent="0.2">
      <c r="A2491"/>
    </row>
    <row r="2492" spans="1:1" x14ac:dyDescent="0.2">
      <c r="A2492"/>
    </row>
    <row r="2493" spans="1:1" x14ac:dyDescent="0.2">
      <c r="A2493"/>
    </row>
    <row r="2494" spans="1:1" x14ac:dyDescent="0.2">
      <c r="A2494"/>
    </row>
    <row r="2495" spans="1:1" x14ac:dyDescent="0.2">
      <c r="A2495"/>
    </row>
    <row r="2496" spans="1:1" x14ac:dyDescent="0.2">
      <c r="A2496"/>
    </row>
    <row r="2497" spans="1:1" x14ac:dyDescent="0.2">
      <c r="A2497"/>
    </row>
    <row r="2498" spans="1:1" x14ac:dyDescent="0.2">
      <c r="A2498"/>
    </row>
    <row r="2499" spans="1:1" x14ac:dyDescent="0.2">
      <c r="A2499"/>
    </row>
    <row r="2500" spans="1:1" x14ac:dyDescent="0.2">
      <c r="A2500"/>
    </row>
    <row r="2501" spans="1:1" x14ac:dyDescent="0.2">
      <c r="A2501"/>
    </row>
    <row r="2502" spans="1:1" x14ac:dyDescent="0.2">
      <c r="A2502"/>
    </row>
    <row r="2503" spans="1:1" x14ac:dyDescent="0.2">
      <c r="A2503"/>
    </row>
    <row r="2504" spans="1:1" x14ac:dyDescent="0.2">
      <c r="A2504"/>
    </row>
    <row r="2505" spans="1:1" x14ac:dyDescent="0.2">
      <c r="A2505"/>
    </row>
    <row r="2506" spans="1:1" x14ac:dyDescent="0.2">
      <c r="A2506"/>
    </row>
    <row r="2507" spans="1:1" x14ac:dyDescent="0.2">
      <c r="A2507"/>
    </row>
    <row r="2508" spans="1:1" x14ac:dyDescent="0.2">
      <c r="A2508"/>
    </row>
    <row r="2509" spans="1:1" x14ac:dyDescent="0.2">
      <c r="A2509"/>
    </row>
    <row r="2510" spans="1:1" x14ac:dyDescent="0.2">
      <c r="A2510"/>
    </row>
    <row r="2511" spans="1:1" x14ac:dyDescent="0.2">
      <c r="A2511"/>
    </row>
    <row r="2512" spans="1:1" x14ac:dyDescent="0.2">
      <c r="A2512"/>
    </row>
    <row r="2513" spans="1:1" x14ac:dyDescent="0.2">
      <c r="A2513"/>
    </row>
    <row r="2514" spans="1:1" x14ac:dyDescent="0.2">
      <c r="A2514"/>
    </row>
    <row r="2515" spans="1:1" x14ac:dyDescent="0.2">
      <c r="A2515"/>
    </row>
    <row r="2516" spans="1:1" x14ac:dyDescent="0.2">
      <c r="A2516"/>
    </row>
    <row r="2517" spans="1:1" x14ac:dyDescent="0.2">
      <c r="A2517"/>
    </row>
    <row r="2518" spans="1:1" x14ac:dyDescent="0.2">
      <c r="A2518"/>
    </row>
    <row r="2519" spans="1:1" x14ac:dyDescent="0.2">
      <c r="A2519"/>
    </row>
    <row r="2520" spans="1:1" x14ac:dyDescent="0.2">
      <c r="A2520"/>
    </row>
    <row r="2521" spans="1:1" x14ac:dyDescent="0.2">
      <c r="A2521"/>
    </row>
    <row r="2522" spans="1:1" x14ac:dyDescent="0.2">
      <c r="A2522"/>
    </row>
    <row r="2523" spans="1:1" x14ac:dyDescent="0.2">
      <c r="A2523"/>
    </row>
    <row r="2524" spans="1:1" x14ac:dyDescent="0.2">
      <c r="A2524"/>
    </row>
    <row r="2525" spans="1:1" x14ac:dyDescent="0.2">
      <c r="A2525"/>
    </row>
    <row r="2526" spans="1:1" x14ac:dyDescent="0.2">
      <c r="A2526"/>
    </row>
    <row r="2527" spans="1:1" x14ac:dyDescent="0.2">
      <c r="A2527"/>
    </row>
    <row r="2528" spans="1:1" x14ac:dyDescent="0.2">
      <c r="A2528"/>
    </row>
    <row r="2529" spans="1:1" x14ac:dyDescent="0.2">
      <c r="A2529"/>
    </row>
    <row r="2530" spans="1:1" x14ac:dyDescent="0.2">
      <c r="A2530"/>
    </row>
    <row r="2531" spans="1:1" x14ac:dyDescent="0.2">
      <c r="A2531"/>
    </row>
    <row r="2532" spans="1:1" x14ac:dyDescent="0.2">
      <c r="A2532"/>
    </row>
    <row r="2533" spans="1:1" x14ac:dyDescent="0.2">
      <c r="A2533"/>
    </row>
    <row r="2534" spans="1:1" x14ac:dyDescent="0.2">
      <c r="A2534"/>
    </row>
    <row r="2535" spans="1:1" x14ac:dyDescent="0.2">
      <c r="A2535"/>
    </row>
    <row r="2536" spans="1:1" x14ac:dyDescent="0.2">
      <c r="A2536"/>
    </row>
    <row r="2537" spans="1:1" x14ac:dyDescent="0.2">
      <c r="A2537"/>
    </row>
    <row r="2538" spans="1:1" x14ac:dyDescent="0.2">
      <c r="A2538"/>
    </row>
    <row r="2539" spans="1:1" x14ac:dyDescent="0.2">
      <c r="A2539"/>
    </row>
    <row r="2540" spans="1:1" x14ac:dyDescent="0.2">
      <c r="A2540"/>
    </row>
    <row r="2541" spans="1:1" x14ac:dyDescent="0.2">
      <c r="A2541"/>
    </row>
    <row r="2542" spans="1:1" x14ac:dyDescent="0.2">
      <c r="A2542"/>
    </row>
    <row r="2543" spans="1:1" x14ac:dyDescent="0.2">
      <c r="A2543"/>
    </row>
    <row r="2544" spans="1:1" x14ac:dyDescent="0.2">
      <c r="A2544"/>
    </row>
    <row r="2545" spans="1:1" x14ac:dyDescent="0.2">
      <c r="A2545"/>
    </row>
    <row r="2546" spans="1:1" x14ac:dyDescent="0.2">
      <c r="A2546"/>
    </row>
    <row r="2547" spans="1:1" x14ac:dyDescent="0.2">
      <c r="A2547"/>
    </row>
    <row r="2548" spans="1:1" x14ac:dyDescent="0.2">
      <c r="A2548"/>
    </row>
    <row r="2549" spans="1:1" x14ac:dyDescent="0.2">
      <c r="A2549"/>
    </row>
    <row r="2550" spans="1:1" x14ac:dyDescent="0.2">
      <c r="A2550"/>
    </row>
    <row r="2551" spans="1:1" x14ac:dyDescent="0.2">
      <c r="A2551"/>
    </row>
    <row r="2552" spans="1:1" x14ac:dyDescent="0.2">
      <c r="A2552"/>
    </row>
    <row r="2553" spans="1:1" x14ac:dyDescent="0.2">
      <c r="A2553"/>
    </row>
    <row r="2554" spans="1:1" x14ac:dyDescent="0.2">
      <c r="A2554"/>
    </row>
    <row r="2555" spans="1:1" x14ac:dyDescent="0.2">
      <c r="A2555"/>
    </row>
    <row r="2556" spans="1:1" x14ac:dyDescent="0.2">
      <c r="A2556"/>
    </row>
    <row r="2557" spans="1:1" x14ac:dyDescent="0.2">
      <c r="A2557"/>
    </row>
    <row r="2558" spans="1:1" x14ac:dyDescent="0.2">
      <c r="A2558"/>
    </row>
    <row r="2559" spans="1:1" x14ac:dyDescent="0.2">
      <c r="A2559"/>
    </row>
    <row r="2560" spans="1:1" x14ac:dyDescent="0.2">
      <c r="A2560"/>
    </row>
    <row r="2561" spans="1:1" x14ac:dyDescent="0.2">
      <c r="A2561"/>
    </row>
    <row r="2562" spans="1:1" x14ac:dyDescent="0.2">
      <c r="A2562"/>
    </row>
    <row r="2563" spans="1:1" x14ac:dyDescent="0.2">
      <c r="A2563"/>
    </row>
    <row r="2564" spans="1:1" x14ac:dyDescent="0.2">
      <c r="A2564"/>
    </row>
    <row r="2565" spans="1:1" x14ac:dyDescent="0.2">
      <c r="A2565"/>
    </row>
    <row r="2566" spans="1:1" x14ac:dyDescent="0.2">
      <c r="A2566"/>
    </row>
    <row r="2567" spans="1:1" x14ac:dyDescent="0.2">
      <c r="A2567"/>
    </row>
    <row r="2568" spans="1:1" x14ac:dyDescent="0.2">
      <c r="A2568"/>
    </row>
    <row r="2569" spans="1:1" x14ac:dyDescent="0.2">
      <c r="A2569"/>
    </row>
    <row r="2570" spans="1:1" x14ac:dyDescent="0.2">
      <c r="A2570"/>
    </row>
    <row r="2571" spans="1:1" x14ac:dyDescent="0.2">
      <c r="A2571"/>
    </row>
    <row r="2572" spans="1:1" x14ac:dyDescent="0.2">
      <c r="A2572"/>
    </row>
    <row r="2573" spans="1:1" x14ac:dyDescent="0.2">
      <c r="A2573"/>
    </row>
    <row r="2574" spans="1:1" x14ac:dyDescent="0.2">
      <c r="A2574"/>
    </row>
    <row r="2575" spans="1:1" x14ac:dyDescent="0.2">
      <c r="A2575"/>
    </row>
    <row r="2576" spans="1:1" x14ac:dyDescent="0.2">
      <c r="A2576"/>
    </row>
    <row r="2577" spans="1:1" x14ac:dyDescent="0.2">
      <c r="A2577"/>
    </row>
    <row r="2578" spans="1:1" x14ac:dyDescent="0.2">
      <c r="A2578"/>
    </row>
    <row r="2579" spans="1:1" x14ac:dyDescent="0.2">
      <c r="A2579"/>
    </row>
    <row r="2580" spans="1:1" x14ac:dyDescent="0.2">
      <c r="A2580"/>
    </row>
    <row r="2581" spans="1:1" x14ac:dyDescent="0.2">
      <c r="A2581"/>
    </row>
    <row r="2582" spans="1:1" x14ac:dyDescent="0.2">
      <c r="A2582"/>
    </row>
    <row r="2583" spans="1:1" x14ac:dyDescent="0.2">
      <c r="A2583"/>
    </row>
    <row r="2584" spans="1:1" x14ac:dyDescent="0.2">
      <c r="A2584"/>
    </row>
    <row r="2585" spans="1:1" x14ac:dyDescent="0.2">
      <c r="A2585"/>
    </row>
    <row r="2586" spans="1:1" x14ac:dyDescent="0.2">
      <c r="A2586"/>
    </row>
    <row r="2587" spans="1:1" x14ac:dyDescent="0.2">
      <c r="A2587"/>
    </row>
    <row r="2588" spans="1:1" x14ac:dyDescent="0.2">
      <c r="A2588"/>
    </row>
    <row r="2589" spans="1:1" x14ac:dyDescent="0.2">
      <c r="A2589"/>
    </row>
    <row r="2590" spans="1:1" x14ac:dyDescent="0.2">
      <c r="A2590"/>
    </row>
    <row r="2591" spans="1:1" x14ac:dyDescent="0.2">
      <c r="A2591"/>
    </row>
    <row r="2592" spans="1:1" x14ac:dyDescent="0.2">
      <c r="A2592"/>
    </row>
    <row r="2593" spans="1:1" x14ac:dyDescent="0.2">
      <c r="A2593"/>
    </row>
    <row r="2594" spans="1:1" x14ac:dyDescent="0.2">
      <c r="A2594"/>
    </row>
    <row r="2595" spans="1:1" x14ac:dyDescent="0.2">
      <c r="A2595"/>
    </row>
    <row r="2596" spans="1:1" x14ac:dyDescent="0.2">
      <c r="A2596"/>
    </row>
    <row r="2597" spans="1:1" x14ac:dyDescent="0.2">
      <c r="A2597"/>
    </row>
    <row r="2598" spans="1:1" x14ac:dyDescent="0.2">
      <c r="A2598"/>
    </row>
    <row r="2599" spans="1:1" x14ac:dyDescent="0.2">
      <c r="A2599"/>
    </row>
    <row r="2600" spans="1:1" x14ac:dyDescent="0.2">
      <c r="A2600"/>
    </row>
    <row r="2601" spans="1:1" x14ac:dyDescent="0.2">
      <c r="A2601"/>
    </row>
    <row r="2602" spans="1:1" x14ac:dyDescent="0.2">
      <c r="A2602"/>
    </row>
    <row r="2603" spans="1:1" x14ac:dyDescent="0.2">
      <c r="A2603"/>
    </row>
    <row r="2604" spans="1:1" x14ac:dyDescent="0.2">
      <c r="A2604"/>
    </row>
    <row r="2605" spans="1:1" x14ac:dyDescent="0.2">
      <c r="A2605"/>
    </row>
    <row r="2606" spans="1:1" x14ac:dyDescent="0.2">
      <c r="A2606"/>
    </row>
    <row r="2607" spans="1:1" x14ac:dyDescent="0.2">
      <c r="A2607"/>
    </row>
    <row r="2608" spans="1:1" x14ac:dyDescent="0.2">
      <c r="A2608"/>
    </row>
    <row r="2609" spans="1:1" x14ac:dyDescent="0.2">
      <c r="A2609"/>
    </row>
    <row r="2610" spans="1:1" x14ac:dyDescent="0.2">
      <c r="A2610"/>
    </row>
    <row r="2611" spans="1:1" x14ac:dyDescent="0.2">
      <c r="A2611"/>
    </row>
    <row r="2612" spans="1:1" x14ac:dyDescent="0.2">
      <c r="A2612"/>
    </row>
    <row r="2613" spans="1:1" x14ac:dyDescent="0.2">
      <c r="A2613"/>
    </row>
    <row r="2614" spans="1:1" x14ac:dyDescent="0.2">
      <c r="A2614"/>
    </row>
    <row r="2615" spans="1:1" x14ac:dyDescent="0.2">
      <c r="A2615"/>
    </row>
    <row r="2616" spans="1:1" x14ac:dyDescent="0.2">
      <c r="A2616"/>
    </row>
    <row r="2617" spans="1:1" x14ac:dyDescent="0.2">
      <c r="A2617"/>
    </row>
    <row r="2618" spans="1:1" x14ac:dyDescent="0.2">
      <c r="A2618"/>
    </row>
    <row r="2619" spans="1:1" x14ac:dyDescent="0.2">
      <c r="A2619"/>
    </row>
    <row r="2620" spans="1:1" x14ac:dyDescent="0.2">
      <c r="A2620"/>
    </row>
    <row r="2621" spans="1:1" x14ac:dyDescent="0.2">
      <c r="A2621"/>
    </row>
    <row r="2622" spans="1:1" x14ac:dyDescent="0.2">
      <c r="A2622"/>
    </row>
    <row r="2623" spans="1:1" x14ac:dyDescent="0.2">
      <c r="A2623"/>
    </row>
    <row r="2624" spans="1:1" x14ac:dyDescent="0.2">
      <c r="A2624"/>
    </row>
    <row r="2625" spans="1:1" x14ac:dyDescent="0.2">
      <c r="A2625"/>
    </row>
    <row r="2626" spans="1:1" x14ac:dyDescent="0.2">
      <c r="A2626"/>
    </row>
    <row r="2627" spans="1:1" x14ac:dyDescent="0.2">
      <c r="A2627"/>
    </row>
    <row r="2628" spans="1:1" x14ac:dyDescent="0.2">
      <c r="A2628"/>
    </row>
    <row r="2629" spans="1:1" x14ac:dyDescent="0.2">
      <c r="A2629"/>
    </row>
    <row r="2630" spans="1:1" x14ac:dyDescent="0.2">
      <c r="A2630"/>
    </row>
    <row r="2631" spans="1:1" x14ac:dyDescent="0.2">
      <c r="A2631"/>
    </row>
    <row r="2632" spans="1:1" x14ac:dyDescent="0.2">
      <c r="A2632"/>
    </row>
    <row r="2633" spans="1:1" x14ac:dyDescent="0.2">
      <c r="A2633"/>
    </row>
    <row r="2634" spans="1:1" x14ac:dyDescent="0.2">
      <c r="A2634"/>
    </row>
    <row r="2635" spans="1:1" x14ac:dyDescent="0.2">
      <c r="A2635"/>
    </row>
    <row r="2636" spans="1:1" x14ac:dyDescent="0.2">
      <c r="A2636"/>
    </row>
    <row r="2637" spans="1:1" x14ac:dyDescent="0.2">
      <c r="A2637"/>
    </row>
    <row r="2638" spans="1:1" x14ac:dyDescent="0.2">
      <c r="A2638"/>
    </row>
    <row r="2639" spans="1:1" x14ac:dyDescent="0.2">
      <c r="A2639"/>
    </row>
    <row r="2640" spans="1:1" x14ac:dyDescent="0.2">
      <c r="A2640"/>
    </row>
    <row r="2641" spans="1:1" x14ac:dyDescent="0.2">
      <c r="A2641"/>
    </row>
    <row r="2642" spans="1:1" x14ac:dyDescent="0.2">
      <c r="A2642"/>
    </row>
    <row r="2643" spans="1:1" x14ac:dyDescent="0.2">
      <c r="A2643"/>
    </row>
    <row r="2644" spans="1:1" x14ac:dyDescent="0.2">
      <c r="A2644"/>
    </row>
    <row r="2645" spans="1:1" x14ac:dyDescent="0.2">
      <c r="A2645"/>
    </row>
    <row r="2646" spans="1:1" x14ac:dyDescent="0.2">
      <c r="A2646"/>
    </row>
    <row r="2647" spans="1:1" x14ac:dyDescent="0.2">
      <c r="A2647"/>
    </row>
    <row r="2648" spans="1:1" x14ac:dyDescent="0.2">
      <c r="A2648"/>
    </row>
    <row r="2649" spans="1:1" x14ac:dyDescent="0.2">
      <c r="A2649"/>
    </row>
    <row r="2650" spans="1:1" x14ac:dyDescent="0.2">
      <c r="A2650"/>
    </row>
    <row r="2651" spans="1:1" x14ac:dyDescent="0.2">
      <c r="A2651"/>
    </row>
    <row r="2652" spans="1:1" x14ac:dyDescent="0.2">
      <c r="A2652"/>
    </row>
    <row r="2653" spans="1:1" x14ac:dyDescent="0.2">
      <c r="A2653"/>
    </row>
    <row r="2654" spans="1:1" x14ac:dyDescent="0.2">
      <c r="A2654"/>
    </row>
    <row r="2655" spans="1:1" x14ac:dyDescent="0.2">
      <c r="A2655"/>
    </row>
    <row r="2656" spans="1:1" x14ac:dyDescent="0.2">
      <c r="A2656"/>
    </row>
    <row r="2657" spans="1:1" x14ac:dyDescent="0.2">
      <c r="A2657"/>
    </row>
    <row r="2658" spans="1:1" x14ac:dyDescent="0.2">
      <c r="A2658"/>
    </row>
    <row r="2659" spans="1:1" x14ac:dyDescent="0.2">
      <c r="A2659"/>
    </row>
    <row r="2660" spans="1:1" x14ac:dyDescent="0.2">
      <c r="A2660"/>
    </row>
    <row r="2661" spans="1:1" x14ac:dyDescent="0.2">
      <c r="A2661"/>
    </row>
    <row r="2662" spans="1:1" x14ac:dyDescent="0.2">
      <c r="A2662"/>
    </row>
    <row r="2663" spans="1:1" x14ac:dyDescent="0.2">
      <c r="A2663"/>
    </row>
    <row r="2664" spans="1:1" x14ac:dyDescent="0.2">
      <c r="A2664"/>
    </row>
    <row r="2665" spans="1:1" x14ac:dyDescent="0.2">
      <c r="A2665"/>
    </row>
    <row r="2666" spans="1:1" x14ac:dyDescent="0.2">
      <c r="A2666"/>
    </row>
    <row r="2667" spans="1:1" x14ac:dyDescent="0.2">
      <c r="A2667"/>
    </row>
    <row r="2668" spans="1:1" x14ac:dyDescent="0.2">
      <c r="A2668"/>
    </row>
    <row r="2669" spans="1:1" x14ac:dyDescent="0.2">
      <c r="A2669"/>
    </row>
    <row r="2670" spans="1:1" x14ac:dyDescent="0.2">
      <c r="A2670"/>
    </row>
    <row r="2671" spans="1:1" x14ac:dyDescent="0.2">
      <c r="A2671"/>
    </row>
    <row r="2672" spans="1:1" x14ac:dyDescent="0.2">
      <c r="A2672"/>
    </row>
    <row r="2673" spans="1:1" x14ac:dyDescent="0.2">
      <c r="A2673"/>
    </row>
    <row r="2674" spans="1:1" x14ac:dyDescent="0.2">
      <c r="A2674"/>
    </row>
    <row r="2675" spans="1:1" x14ac:dyDescent="0.2">
      <c r="A2675"/>
    </row>
    <row r="2676" spans="1:1" x14ac:dyDescent="0.2">
      <c r="A2676"/>
    </row>
    <row r="2677" spans="1:1" x14ac:dyDescent="0.2">
      <c r="A2677"/>
    </row>
    <row r="2678" spans="1:1" x14ac:dyDescent="0.2">
      <c r="A2678"/>
    </row>
    <row r="2679" spans="1:1" x14ac:dyDescent="0.2">
      <c r="A2679"/>
    </row>
    <row r="2680" spans="1:1" x14ac:dyDescent="0.2">
      <c r="A2680"/>
    </row>
    <row r="2681" spans="1:1" x14ac:dyDescent="0.2">
      <c r="A2681"/>
    </row>
    <row r="2682" spans="1:1" x14ac:dyDescent="0.2">
      <c r="A2682"/>
    </row>
    <row r="2683" spans="1:1" x14ac:dyDescent="0.2">
      <c r="A2683"/>
    </row>
    <row r="2684" spans="1:1" x14ac:dyDescent="0.2">
      <c r="A2684"/>
    </row>
    <row r="2685" spans="1:1" x14ac:dyDescent="0.2">
      <c r="A2685"/>
    </row>
    <row r="2686" spans="1:1" x14ac:dyDescent="0.2">
      <c r="A2686"/>
    </row>
    <row r="2687" spans="1:1" x14ac:dyDescent="0.2">
      <c r="A2687"/>
    </row>
    <row r="2688" spans="1:1" x14ac:dyDescent="0.2">
      <c r="A2688"/>
    </row>
    <row r="2689" spans="1:1" x14ac:dyDescent="0.2">
      <c r="A2689"/>
    </row>
    <row r="2690" spans="1:1" x14ac:dyDescent="0.2">
      <c r="A2690"/>
    </row>
    <row r="2691" spans="1:1" x14ac:dyDescent="0.2">
      <c r="A2691"/>
    </row>
    <row r="2692" spans="1:1" x14ac:dyDescent="0.2">
      <c r="A2692"/>
    </row>
    <row r="2693" spans="1:1" x14ac:dyDescent="0.2">
      <c r="A2693"/>
    </row>
    <row r="2694" spans="1:1" x14ac:dyDescent="0.2">
      <c r="A2694"/>
    </row>
    <row r="2695" spans="1:1" x14ac:dyDescent="0.2">
      <c r="A2695"/>
    </row>
    <row r="2696" spans="1:1" x14ac:dyDescent="0.2">
      <c r="A2696"/>
    </row>
    <row r="2697" spans="1:1" x14ac:dyDescent="0.2">
      <c r="A2697"/>
    </row>
    <row r="2698" spans="1:1" x14ac:dyDescent="0.2">
      <c r="A2698"/>
    </row>
    <row r="2699" spans="1:1" x14ac:dyDescent="0.2">
      <c r="A2699"/>
    </row>
    <row r="2700" spans="1:1" x14ac:dyDescent="0.2">
      <c r="A2700"/>
    </row>
    <row r="2701" spans="1:1" x14ac:dyDescent="0.2">
      <c r="A2701"/>
    </row>
    <row r="2702" spans="1:1" x14ac:dyDescent="0.2">
      <c r="A2702"/>
    </row>
    <row r="2703" spans="1:1" x14ac:dyDescent="0.2">
      <c r="A2703"/>
    </row>
    <row r="2704" spans="1:1" x14ac:dyDescent="0.2">
      <c r="A2704"/>
    </row>
    <row r="2705" spans="1:1" x14ac:dyDescent="0.2">
      <c r="A2705"/>
    </row>
    <row r="2706" spans="1:1" x14ac:dyDescent="0.2">
      <c r="A2706"/>
    </row>
    <row r="2707" spans="1:1" x14ac:dyDescent="0.2">
      <c r="A2707"/>
    </row>
    <row r="2708" spans="1:1" x14ac:dyDescent="0.2">
      <c r="A2708"/>
    </row>
    <row r="2709" spans="1:1" x14ac:dyDescent="0.2">
      <c r="A2709"/>
    </row>
    <row r="2710" spans="1:1" x14ac:dyDescent="0.2">
      <c r="A2710"/>
    </row>
    <row r="2711" spans="1:1" x14ac:dyDescent="0.2">
      <c r="A2711"/>
    </row>
    <row r="2712" spans="1:1" x14ac:dyDescent="0.2">
      <c r="A2712"/>
    </row>
    <row r="2713" spans="1:1" x14ac:dyDescent="0.2">
      <c r="A2713"/>
    </row>
    <row r="2714" spans="1:1" x14ac:dyDescent="0.2">
      <c r="A2714"/>
    </row>
    <row r="2715" spans="1:1" x14ac:dyDescent="0.2">
      <c r="A2715"/>
    </row>
    <row r="2716" spans="1:1" x14ac:dyDescent="0.2">
      <c r="A2716"/>
    </row>
    <row r="2717" spans="1:1" x14ac:dyDescent="0.2">
      <c r="A2717"/>
    </row>
    <row r="2718" spans="1:1" x14ac:dyDescent="0.2">
      <c r="A2718"/>
    </row>
    <row r="2719" spans="1:1" x14ac:dyDescent="0.2">
      <c r="A2719"/>
    </row>
    <row r="2720" spans="1:1" x14ac:dyDescent="0.2">
      <c r="A2720"/>
    </row>
    <row r="2721" spans="1:1" x14ac:dyDescent="0.2">
      <c r="A2721"/>
    </row>
    <row r="2722" spans="1:1" x14ac:dyDescent="0.2">
      <c r="A2722"/>
    </row>
    <row r="2723" spans="1:1" x14ac:dyDescent="0.2">
      <c r="A2723"/>
    </row>
    <row r="2724" spans="1:1" x14ac:dyDescent="0.2">
      <c r="A2724"/>
    </row>
    <row r="2725" spans="1:1" x14ac:dyDescent="0.2">
      <c r="A2725"/>
    </row>
    <row r="2726" spans="1:1" x14ac:dyDescent="0.2">
      <c r="A2726"/>
    </row>
    <row r="2727" spans="1:1" x14ac:dyDescent="0.2">
      <c r="A2727"/>
    </row>
    <row r="2728" spans="1:1" x14ac:dyDescent="0.2">
      <c r="A2728"/>
    </row>
    <row r="2729" spans="1:1" x14ac:dyDescent="0.2">
      <c r="A2729"/>
    </row>
    <row r="2730" spans="1:1" x14ac:dyDescent="0.2">
      <c r="A2730"/>
    </row>
    <row r="2731" spans="1:1" x14ac:dyDescent="0.2">
      <c r="A2731"/>
    </row>
    <row r="2732" spans="1:1" x14ac:dyDescent="0.2">
      <c r="A2732"/>
    </row>
    <row r="2733" spans="1:1" x14ac:dyDescent="0.2">
      <c r="A2733"/>
    </row>
    <row r="2734" spans="1:1" x14ac:dyDescent="0.2">
      <c r="A2734"/>
    </row>
    <row r="2735" spans="1:1" x14ac:dyDescent="0.2">
      <c r="A2735"/>
    </row>
    <row r="2736" spans="1:1" x14ac:dyDescent="0.2">
      <c r="A2736"/>
    </row>
    <row r="2737" spans="1:1" x14ac:dyDescent="0.2">
      <c r="A2737"/>
    </row>
    <row r="2738" spans="1:1" x14ac:dyDescent="0.2">
      <c r="A2738"/>
    </row>
    <row r="2739" spans="1:1" x14ac:dyDescent="0.2">
      <c r="A2739"/>
    </row>
    <row r="2740" spans="1:1" x14ac:dyDescent="0.2">
      <c r="A2740"/>
    </row>
    <row r="2741" spans="1:1" x14ac:dyDescent="0.2">
      <c r="A2741"/>
    </row>
    <row r="2742" spans="1:1" x14ac:dyDescent="0.2">
      <c r="A2742"/>
    </row>
    <row r="2743" spans="1:1" x14ac:dyDescent="0.2">
      <c r="A2743"/>
    </row>
    <row r="2744" spans="1:1" x14ac:dyDescent="0.2">
      <c r="A2744"/>
    </row>
    <row r="2745" spans="1:1" x14ac:dyDescent="0.2">
      <c r="A2745"/>
    </row>
    <row r="2746" spans="1:1" x14ac:dyDescent="0.2">
      <c r="A2746"/>
    </row>
    <row r="2747" spans="1:1" x14ac:dyDescent="0.2">
      <c r="A2747"/>
    </row>
    <row r="2748" spans="1:1" x14ac:dyDescent="0.2">
      <c r="A2748"/>
    </row>
    <row r="2749" spans="1:1" x14ac:dyDescent="0.2">
      <c r="A2749"/>
    </row>
    <row r="2750" spans="1:1" x14ac:dyDescent="0.2">
      <c r="A2750"/>
    </row>
    <row r="2751" spans="1:1" x14ac:dyDescent="0.2">
      <c r="A2751"/>
    </row>
    <row r="2752" spans="1:1" x14ac:dyDescent="0.2">
      <c r="A2752"/>
    </row>
    <row r="2753" spans="1:1" x14ac:dyDescent="0.2">
      <c r="A2753"/>
    </row>
    <row r="2754" spans="1:1" x14ac:dyDescent="0.2">
      <c r="A2754"/>
    </row>
    <row r="2755" spans="1:1" x14ac:dyDescent="0.2">
      <c r="A2755"/>
    </row>
    <row r="2756" spans="1:1" x14ac:dyDescent="0.2">
      <c r="A2756"/>
    </row>
    <row r="2757" spans="1:1" x14ac:dyDescent="0.2">
      <c r="A2757"/>
    </row>
    <row r="2758" spans="1:1" x14ac:dyDescent="0.2">
      <c r="A2758"/>
    </row>
    <row r="2759" spans="1:1" x14ac:dyDescent="0.2">
      <c r="A2759"/>
    </row>
    <row r="2760" spans="1:1" x14ac:dyDescent="0.2">
      <c r="A2760"/>
    </row>
    <row r="2761" spans="1:1" x14ac:dyDescent="0.2">
      <c r="A2761"/>
    </row>
    <row r="2762" spans="1:1" x14ac:dyDescent="0.2">
      <c r="A2762"/>
    </row>
    <row r="2763" spans="1:1" x14ac:dyDescent="0.2">
      <c r="A2763"/>
    </row>
    <row r="2764" spans="1:1" x14ac:dyDescent="0.2">
      <c r="A2764"/>
    </row>
    <row r="2765" spans="1:1" x14ac:dyDescent="0.2">
      <c r="A2765"/>
    </row>
    <row r="2766" spans="1:1" x14ac:dyDescent="0.2">
      <c r="A2766"/>
    </row>
    <row r="2767" spans="1:1" x14ac:dyDescent="0.2">
      <c r="A2767"/>
    </row>
    <row r="2768" spans="1:1" x14ac:dyDescent="0.2">
      <c r="A2768"/>
    </row>
    <row r="2769" spans="1:1" x14ac:dyDescent="0.2">
      <c r="A2769"/>
    </row>
    <row r="2770" spans="1:1" x14ac:dyDescent="0.2">
      <c r="A2770"/>
    </row>
    <row r="2771" spans="1:1" x14ac:dyDescent="0.2">
      <c r="A2771"/>
    </row>
    <row r="2772" spans="1:1" x14ac:dyDescent="0.2">
      <c r="A2772"/>
    </row>
    <row r="2773" spans="1:1" x14ac:dyDescent="0.2">
      <c r="A2773"/>
    </row>
    <row r="2774" spans="1:1" x14ac:dyDescent="0.2">
      <c r="A2774"/>
    </row>
    <row r="2775" spans="1:1" x14ac:dyDescent="0.2">
      <c r="A2775"/>
    </row>
    <row r="2776" spans="1:1" x14ac:dyDescent="0.2">
      <c r="A2776"/>
    </row>
    <row r="2777" spans="1:1" x14ac:dyDescent="0.2">
      <c r="A2777"/>
    </row>
    <row r="2778" spans="1:1" x14ac:dyDescent="0.2">
      <c r="A2778"/>
    </row>
    <row r="2779" spans="1:1" x14ac:dyDescent="0.2">
      <c r="A2779"/>
    </row>
    <row r="2780" spans="1:1" x14ac:dyDescent="0.2">
      <c r="A2780"/>
    </row>
    <row r="2781" spans="1:1" x14ac:dyDescent="0.2">
      <c r="A2781"/>
    </row>
    <row r="2782" spans="1:1" x14ac:dyDescent="0.2">
      <c r="A2782"/>
    </row>
    <row r="2783" spans="1:1" x14ac:dyDescent="0.2">
      <c r="A2783"/>
    </row>
    <row r="2784" spans="1:1" x14ac:dyDescent="0.2">
      <c r="A2784"/>
    </row>
    <row r="2785" spans="1:1" x14ac:dyDescent="0.2">
      <c r="A2785"/>
    </row>
    <row r="2786" spans="1:1" x14ac:dyDescent="0.2">
      <c r="A2786"/>
    </row>
    <row r="2787" spans="1:1" x14ac:dyDescent="0.2">
      <c r="A2787"/>
    </row>
    <row r="2788" spans="1:1" x14ac:dyDescent="0.2">
      <c r="A2788"/>
    </row>
    <row r="2789" spans="1:1" x14ac:dyDescent="0.2">
      <c r="A2789"/>
    </row>
    <row r="2790" spans="1:1" x14ac:dyDescent="0.2">
      <c r="A2790"/>
    </row>
    <row r="2791" spans="1:1" x14ac:dyDescent="0.2">
      <c r="A2791"/>
    </row>
    <row r="2792" spans="1:1" x14ac:dyDescent="0.2">
      <c r="A2792"/>
    </row>
    <row r="2793" spans="1:1" x14ac:dyDescent="0.2">
      <c r="A2793"/>
    </row>
    <row r="2794" spans="1:1" x14ac:dyDescent="0.2">
      <c r="A2794"/>
    </row>
    <row r="2795" spans="1:1" x14ac:dyDescent="0.2">
      <c r="A2795"/>
    </row>
    <row r="2796" spans="1:1" x14ac:dyDescent="0.2">
      <c r="A2796"/>
    </row>
    <row r="2797" spans="1:1" x14ac:dyDescent="0.2">
      <c r="A2797"/>
    </row>
    <row r="2798" spans="1:1" x14ac:dyDescent="0.2">
      <c r="A2798"/>
    </row>
    <row r="2799" spans="1:1" x14ac:dyDescent="0.2">
      <c r="A2799"/>
    </row>
    <row r="2800" spans="1:1" x14ac:dyDescent="0.2">
      <c r="A2800"/>
    </row>
    <row r="2801" spans="1:1" x14ac:dyDescent="0.2">
      <c r="A2801"/>
    </row>
    <row r="2802" spans="1:1" x14ac:dyDescent="0.2">
      <c r="A2802"/>
    </row>
    <row r="2803" spans="1:1" x14ac:dyDescent="0.2">
      <c r="A2803"/>
    </row>
    <row r="2804" spans="1:1" x14ac:dyDescent="0.2">
      <c r="A2804"/>
    </row>
    <row r="2805" spans="1:1" x14ac:dyDescent="0.2">
      <c r="A2805"/>
    </row>
    <row r="2806" spans="1:1" x14ac:dyDescent="0.2">
      <c r="A2806"/>
    </row>
    <row r="2807" spans="1:1" x14ac:dyDescent="0.2">
      <c r="A2807"/>
    </row>
    <row r="2808" spans="1:1" x14ac:dyDescent="0.2">
      <c r="A2808"/>
    </row>
    <row r="2809" spans="1:1" x14ac:dyDescent="0.2">
      <c r="A2809"/>
    </row>
    <row r="2810" spans="1:1" x14ac:dyDescent="0.2">
      <c r="A2810"/>
    </row>
    <row r="2811" spans="1:1" x14ac:dyDescent="0.2">
      <c r="A2811"/>
    </row>
    <row r="2812" spans="1:1" x14ac:dyDescent="0.2">
      <c r="A2812"/>
    </row>
    <row r="2813" spans="1:1" x14ac:dyDescent="0.2">
      <c r="A2813"/>
    </row>
    <row r="2814" spans="1:1" x14ac:dyDescent="0.2">
      <c r="A2814"/>
    </row>
    <row r="2815" spans="1:1" x14ac:dyDescent="0.2">
      <c r="A2815"/>
    </row>
    <row r="2816" spans="1:1" x14ac:dyDescent="0.2">
      <c r="A2816"/>
    </row>
    <row r="2817" spans="1:1" x14ac:dyDescent="0.2">
      <c r="A2817"/>
    </row>
    <row r="2818" spans="1:1" x14ac:dyDescent="0.2">
      <c r="A2818"/>
    </row>
    <row r="2819" spans="1:1" x14ac:dyDescent="0.2">
      <c r="A2819"/>
    </row>
    <row r="2820" spans="1:1" x14ac:dyDescent="0.2">
      <c r="A2820"/>
    </row>
    <row r="2821" spans="1:1" x14ac:dyDescent="0.2">
      <c r="A2821"/>
    </row>
    <row r="2822" spans="1:1" x14ac:dyDescent="0.2">
      <c r="A2822"/>
    </row>
    <row r="2823" spans="1:1" x14ac:dyDescent="0.2">
      <c r="A2823"/>
    </row>
    <row r="2824" spans="1:1" x14ac:dyDescent="0.2">
      <c r="A2824"/>
    </row>
    <row r="2825" spans="1:1" x14ac:dyDescent="0.2">
      <c r="A2825"/>
    </row>
    <row r="2826" spans="1:1" x14ac:dyDescent="0.2">
      <c r="A2826"/>
    </row>
    <row r="2827" spans="1:1" x14ac:dyDescent="0.2">
      <c r="A2827"/>
    </row>
    <row r="2828" spans="1:1" x14ac:dyDescent="0.2">
      <c r="A2828"/>
    </row>
    <row r="2829" spans="1:1" x14ac:dyDescent="0.2">
      <c r="A2829"/>
    </row>
    <row r="2830" spans="1:1" x14ac:dyDescent="0.2">
      <c r="A2830"/>
    </row>
    <row r="2831" spans="1:1" x14ac:dyDescent="0.2">
      <c r="A2831"/>
    </row>
    <row r="2832" spans="1:1" x14ac:dyDescent="0.2">
      <c r="A2832"/>
    </row>
    <row r="2833" spans="1:1" x14ac:dyDescent="0.2">
      <c r="A2833"/>
    </row>
    <row r="2834" spans="1:1" x14ac:dyDescent="0.2">
      <c r="A2834"/>
    </row>
    <row r="2835" spans="1:1" x14ac:dyDescent="0.2">
      <c r="A2835"/>
    </row>
    <row r="2836" spans="1:1" x14ac:dyDescent="0.2">
      <c r="A2836"/>
    </row>
    <row r="2837" spans="1:1" x14ac:dyDescent="0.2">
      <c r="A2837"/>
    </row>
    <row r="2838" spans="1:1" x14ac:dyDescent="0.2">
      <c r="A2838"/>
    </row>
    <row r="2839" spans="1:1" x14ac:dyDescent="0.2">
      <c r="A2839"/>
    </row>
    <row r="2840" spans="1:1" x14ac:dyDescent="0.2">
      <c r="A2840"/>
    </row>
    <row r="2841" spans="1:1" x14ac:dyDescent="0.2">
      <c r="A2841"/>
    </row>
    <row r="2842" spans="1:1" x14ac:dyDescent="0.2">
      <c r="A2842"/>
    </row>
    <row r="2843" spans="1:1" x14ac:dyDescent="0.2">
      <c r="A2843"/>
    </row>
    <row r="2844" spans="1:1" x14ac:dyDescent="0.2">
      <c r="A2844"/>
    </row>
    <row r="2845" spans="1:1" x14ac:dyDescent="0.2">
      <c r="A2845"/>
    </row>
    <row r="2846" spans="1:1" x14ac:dyDescent="0.2">
      <c r="A2846"/>
    </row>
    <row r="2847" spans="1:1" x14ac:dyDescent="0.2">
      <c r="A2847"/>
    </row>
    <row r="2848" spans="1:1" x14ac:dyDescent="0.2">
      <c r="A2848"/>
    </row>
    <row r="2849" spans="1:1" x14ac:dyDescent="0.2">
      <c r="A2849"/>
    </row>
    <row r="2850" spans="1:1" x14ac:dyDescent="0.2">
      <c r="A2850"/>
    </row>
    <row r="2851" spans="1:1" x14ac:dyDescent="0.2">
      <c r="A2851"/>
    </row>
    <row r="2852" spans="1:1" x14ac:dyDescent="0.2">
      <c r="A2852"/>
    </row>
    <row r="2853" spans="1:1" x14ac:dyDescent="0.2">
      <c r="A2853"/>
    </row>
    <row r="2854" spans="1:1" x14ac:dyDescent="0.2">
      <c r="A2854"/>
    </row>
    <row r="2855" spans="1:1" x14ac:dyDescent="0.2">
      <c r="A2855"/>
    </row>
    <row r="2856" spans="1:1" x14ac:dyDescent="0.2">
      <c r="A2856"/>
    </row>
    <row r="2857" spans="1:1" x14ac:dyDescent="0.2">
      <c r="A2857"/>
    </row>
    <row r="2858" spans="1:1" x14ac:dyDescent="0.2">
      <c r="A2858"/>
    </row>
    <row r="2859" spans="1:1" x14ac:dyDescent="0.2">
      <c r="A2859"/>
    </row>
    <row r="2860" spans="1:1" x14ac:dyDescent="0.2">
      <c r="A2860"/>
    </row>
    <row r="2861" spans="1:1" x14ac:dyDescent="0.2">
      <c r="A2861"/>
    </row>
    <row r="2862" spans="1:1" x14ac:dyDescent="0.2">
      <c r="A2862"/>
    </row>
    <row r="2863" spans="1:1" x14ac:dyDescent="0.2">
      <c r="A2863"/>
    </row>
    <row r="2864" spans="1:1" x14ac:dyDescent="0.2">
      <c r="A2864"/>
    </row>
    <row r="2865" spans="1:1" x14ac:dyDescent="0.2">
      <c r="A2865"/>
    </row>
    <row r="2866" spans="1:1" x14ac:dyDescent="0.2">
      <c r="A2866"/>
    </row>
    <row r="2867" spans="1:1" x14ac:dyDescent="0.2">
      <c r="A2867"/>
    </row>
    <row r="2868" spans="1:1" x14ac:dyDescent="0.2">
      <c r="A2868"/>
    </row>
    <row r="2869" spans="1:1" x14ac:dyDescent="0.2">
      <c r="A2869"/>
    </row>
    <row r="2870" spans="1:1" x14ac:dyDescent="0.2">
      <c r="A2870"/>
    </row>
    <row r="2871" spans="1:1" x14ac:dyDescent="0.2">
      <c r="A2871"/>
    </row>
    <row r="2872" spans="1:1" x14ac:dyDescent="0.2">
      <c r="A2872"/>
    </row>
    <row r="2873" spans="1:1" x14ac:dyDescent="0.2">
      <c r="A2873"/>
    </row>
    <row r="2874" spans="1:1" x14ac:dyDescent="0.2">
      <c r="A2874"/>
    </row>
    <row r="2875" spans="1:1" x14ac:dyDescent="0.2">
      <c r="A2875"/>
    </row>
    <row r="2876" spans="1:1" x14ac:dyDescent="0.2">
      <c r="A2876"/>
    </row>
    <row r="2877" spans="1:1" x14ac:dyDescent="0.2">
      <c r="A2877"/>
    </row>
    <row r="2878" spans="1:1" x14ac:dyDescent="0.2">
      <c r="A2878"/>
    </row>
    <row r="2879" spans="1:1" x14ac:dyDescent="0.2">
      <c r="A2879"/>
    </row>
    <row r="2880" spans="1:1" x14ac:dyDescent="0.2">
      <c r="A2880"/>
    </row>
    <row r="2881" spans="1:1" x14ac:dyDescent="0.2">
      <c r="A2881"/>
    </row>
    <row r="2882" spans="1:1" x14ac:dyDescent="0.2">
      <c r="A2882"/>
    </row>
    <row r="2883" spans="1:1" x14ac:dyDescent="0.2">
      <c r="A2883"/>
    </row>
    <row r="2884" spans="1:1" x14ac:dyDescent="0.2">
      <c r="A2884"/>
    </row>
    <row r="2885" spans="1:1" x14ac:dyDescent="0.2">
      <c r="A2885"/>
    </row>
    <row r="2886" spans="1:1" x14ac:dyDescent="0.2">
      <c r="A2886"/>
    </row>
    <row r="2887" spans="1:1" x14ac:dyDescent="0.2">
      <c r="A2887"/>
    </row>
    <row r="2888" spans="1:1" x14ac:dyDescent="0.2">
      <c r="A2888"/>
    </row>
    <row r="2889" spans="1:1" x14ac:dyDescent="0.2">
      <c r="A2889"/>
    </row>
    <row r="2890" spans="1:1" x14ac:dyDescent="0.2">
      <c r="A2890"/>
    </row>
    <row r="2891" spans="1:1" x14ac:dyDescent="0.2">
      <c r="A2891"/>
    </row>
    <row r="2892" spans="1:1" x14ac:dyDescent="0.2">
      <c r="A2892"/>
    </row>
    <row r="2893" spans="1:1" x14ac:dyDescent="0.2">
      <c r="A2893"/>
    </row>
    <row r="2894" spans="1:1" x14ac:dyDescent="0.2">
      <c r="A2894"/>
    </row>
    <row r="2895" spans="1:1" x14ac:dyDescent="0.2">
      <c r="A2895"/>
    </row>
    <row r="2896" spans="1:1" x14ac:dyDescent="0.2">
      <c r="A2896"/>
    </row>
    <row r="2897" spans="1:1" x14ac:dyDescent="0.2">
      <c r="A2897"/>
    </row>
    <row r="2898" spans="1:1" x14ac:dyDescent="0.2">
      <c r="A2898"/>
    </row>
    <row r="2899" spans="1:1" x14ac:dyDescent="0.2">
      <c r="A2899"/>
    </row>
    <row r="2900" spans="1:1" x14ac:dyDescent="0.2">
      <c r="A2900"/>
    </row>
    <row r="2901" spans="1:1" x14ac:dyDescent="0.2">
      <c r="A2901"/>
    </row>
    <row r="2902" spans="1:1" x14ac:dyDescent="0.2">
      <c r="A2902"/>
    </row>
    <row r="2903" spans="1:1" x14ac:dyDescent="0.2">
      <c r="A2903"/>
    </row>
    <row r="2904" spans="1:1" x14ac:dyDescent="0.2">
      <c r="A2904"/>
    </row>
    <row r="2905" spans="1:1" x14ac:dyDescent="0.2">
      <c r="A2905"/>
    </row>
    <row r="2906" spans="1:1" x14ac:dyDescent="0.2">
      <c r="A2906"/>
    </row>
    <row r="2907" spans="1:1" x14ac:dyDescent="0.2">
      <c r="A2907"/>
    </row>
    <row r="2908" spans="1:1" x14ac:dyDescent="0.2">
      <c r="A2908"/>
    </row>
    <row r="2909" spans="1:1" x14ac:dyDescent="0.2">
      <c r="A2909"/>
    </row>
    <row r="2910" spans="1:1" x14ac:dyDescent="0.2">
      <c r="A2910"/>
    </row>
    <row r="2911" spans="1:1" x14ac:dyDescent="0.2">
      <c r="A2911"/>
    </row>
    <row r="2912" spans="1:1" x14ac:dyDescent="0.2">
      <c r="A2912"/>
    </row>
    <row r="2913" spans="1:1" x14ac:dyDescent="0.2">
      <c r="A2913"/>
    </row>
    <row r="2914" spans="1:1" x14ac:dyDescent="0.2">
      <c r="A2914"/>
    </row>
    <row r="2915" spans="1:1" x14ac:dyDescent="0.2">
      <c r="A2915"/>
    </row>
    <row r="2916" spans="1:1" x14ac:dyDescent="0.2">
      <c r="A2916"/>
    </row>
    <row r="2917" spans="1:1" x14ac:dyDescent="0.2">
      <c r="A2917"/>
    </row>
    <row r="2918" spans="1:1" x14ac:dyDescent="0.2">
      <c r="A2918"/>
    </row>
    <row r="2919" spans="1:1" x14ac:dyDescent="0.2">
      <c r="A2919"/>
    </row>
    <row r="2920" spans="1:1" x14ac:dyDescent="0.2">
      <c r="A2920"/>
    </row>
    <row r="2921" spans="1:1" x14ac:dyDescent="0.2">
      <c r="A2921"/>
    </row>
    <row r="2922" spans="1:1" x14ac:dyDescent="0.2">
      <c r="A2922"/>
    </row>
    <row r="2923" spans="1:1" x14ac:dyDescent="0.2">
      <c r="A2923"/>
    </row>
    <row r="2924" spans="1:1" x14ac:dyDescent="0.2">
      <c r="A2924"/>
    </row>
    <row r="2925" spans="1:1" x14ac:dyDescent="0.2">
      <c r="A2925"/>
    </row>
    <row r="2926" spans="1:1" x14ac:dyDescent="0.2">
      <c r="A2926"/>
    </row>
    <row r="2927" spans="1:1" x14ac:dyDescent="0.2">
      <c r="A2927"/>
    </row>
    <row r="2928" spans="1:1" x14ac:dyDescent="0.2">
      <c r="A2928"/>
    </row>
    <row r="2929" spans="1:1" x14ac:dyDescent="0.2">
      <c r="A2929"/>
    </row>
    <row r="2930" spans="1:1" x14ac:dyDescent="0.2">
      <c r="A2930"/>
    </row>
    <row r="2931" spans="1:1" x14ac:dyDescent="0.2">
      <c r="A2931"/>
    </row>
    <row r="2932" spans="1:1" x14ac:dyDescent="0.2">
      <c r="A2932"/>
    </row>
    <row r="2933" spans="1:1" x14ac:dyDescent="0.2">
      <c r="A2933"/>
    </row>
    <row r="2934" spans="1:1" x14ac:dyDescent="0.2">
      <c r="A2934"/>
    </row>
    <row r="2935" spans="1:1" x14ac:dyDescent="0.2">
      <c r="A2935"/>
    </row>
    <row r="2936" spans="1:1" x14ac:dyDescent="0.2">
      <c r="A2936"/>
    </row>
    <row r="2937" spans="1:1" x14ac:dyDescent="0.2">
      <c r="A2937"/>
    </row>
    <row r="2938" spans="1:1" x14ac:dyDescent="0.2">
      <c r="A2938"/>
    </row>
    <row r="2939" spans="1:1" x14ac:dyDescent="0.2">
      <c r="A2939"/>
    </row>
    <row r="2940" spans="1:1" x14ac:dyDescent="0.2">
      <c r="A2940"/>
    </row>
    <row r="2941" spans="1:1" x14ac:dyDescent="0.2">
      <c r="A2941"/>
    </row>
    <row r="2942" spans="1:1" x14ac:dyDescent="0.2">
      <c r="A2942"/>
    </row>
    <row r="2943" spans="1:1" x14ac:dyDescent="0.2">
      <c r="A2943"/>
    </row>
    <row r="2944" spans="1:1" x14ac:dyDescent="0.2">
      <c r="A2944"/>
    </row>
    <row r="2945" spans="1:1" x14ac:dyDescent="0.2">
      <c r="A2945"/>
    </row>
    <row r="2946" spans="1:1" x14ac:dyDescent="0.2">
      <c r="A2946"/>
    </row>
    <row r="2947" spans="1:1" x14ac:dyDescent="0.2">
      <c r="A2947"/>
    </row>
    <row r="2948" spans="1:1" x14ac:dyDescent="0.2">
      <c r="A2948"/>
    </row>
    <row r="2949" spans="1:1" x14ac:dyDescent="0.2">
      <c r="A2949"/>
    </row>
    <row r="2950" spans="1:1" x14ac:dyDescent="0.2">
      <c r="A2950"/>
    </row>
    <row r="2951" spans="1:1" x14ac:dyDescent="0.2">
      <c r="A2951"/>
    </row>
    <row r="2952" spans="1:1" x14ac:dyDescent="0.2">
      <c r="A2952"/>
    </row>
    <row r="2953" spans="1:1" x14ac:dyDescent="0.2">
      <c r="A2953"/>
    </row>
    <row r="2954" spans="1:1" x14ac:dyDescent="0.2">
      <c r="A2954"/>
    </row>
    <row r="2955" spans="1:1" x14ac:dyDescent="0.2">
      <c r="A2955"/>
    </row>
    <row r="2956" spans="1:1" x14ac:dyDescent="0.2">
      <c r="A2956"/>
    </row>
    <row r="2957" spans="1:1" x14ac:dyDescent="0.2">
      <c r="A2957"/>
    </row>
    <row r="2958" spans="1:1" x14ac:dyDescent="0.2">
      <c r="A2958"/>
    </row>
    <row r="2959" spans="1:1" x14ac:dyDescent="0.2">
      <c r="A2959"/>
    </row>
    <row r="2960" spans="1:1" x14ac:dyDescent="0.2">
      <c r="A2960"/>
    </row>
    <row r="2961" spans="1:1" x14ac:dyDescent="0.2">
      <c r="A2961"/>
    </row>
    <row r="2962" spans="1:1" x14ac:dyDescent="0.2">
      <c r="A2962"/>
    </row>
    <row r="2963" spans="1:1" x14ac:dyDescent="0.2">
      <c r="A2963"/>
    </row>
    <row r="2964" spans="1:1" x14ac:dyDescent="0.2">
      <c r="A2964"/>
    </row>
    <row r="2965" spans="1:1" x14ac:dyDescent="0.2">
      <c r="A2965"/>
    </row>
    <row r="2966" spans="1:1" x14ac:dyDescent="0.2">
      <c r="A2966"/>
    </row>
    <row r="2967" spans="1:1" x14ac:dyDescent="0.2">
      <c r="A2967"/>
    </row>
    <row r="2968" spans="1:1" x14ac:dyDescent="0.2">
      <c r="A2968"/>
    </row>
    <row r="2969" spans="1:1" x14ac:dyDescent="0.2">
      <c r="A2969"/>
    </row>
    <row r="2970" spans="1:1" x14ac:dyDescent="0.2">
      <c r="A2970"/>
    </row>
    <row r="2971" spans="1:1" x14ac:dyDescent="0.2">
      <c r="A2971"/>
    </row>
    <row r="2972" spans="1:1" x14ac:dyDescent="0.2">
      <c r="A2972"/>
    </row>
    <row r="2973" spans="1:1" x14ac:dyDescent="0.2">
      <c r="A2973"/>
    </row>
    <row r="2974" spans="1:1" x14ac:dyDescent="0.2">
      <c r="A2974"/>
    </row>
    <row r="2975" spans="1:1" x14ac:dyDescent="0.2">
      <c r="A2975"/>
    </row>
    <row r="2976" spans="1:1" x14ac:dyDescent="0.2">
      <c r="A2976"/>
    </row>
    <row r="2977" spans="1:1" x14ac:dyDescent="0.2">
      <c r="A2977"/>
    </row>
    <row r="2978" spans="1:1" x14ac:dyDescent="0.2">
      <c r="A2978"/>
    </row>
    <row r="2979" spans="1:1" x14ac:dyDescent="0.2">
      <c r="A2979"/>
    </row>
    <row r="2980" spans="1:1" x14ac:dyDescent="0.2">
      <c r="A2980"/>
    </row>
    <row r="2981" spans="1:1" x14ac:dyDescent="0.2">
      <c r="A2981"/>
    </row>
    <row r="2982" spans="1:1" x14ac:dyDescent="0.2">
      <c r="A2982"/>
    </row>
    <row r="2983" spans="1:1" x14ac:dyDescent="0.2">
      <c r="A2983"/>
    </row>
    <row r="2984" spans="1:1" x14ac:dyDescent="0.2">
      <c r="A2984"/>
    </row>
    <row r="2985" spans="1:1" x14ac:dyDescent="0.2">
      <c r="A2985"/>
    </row>
    <row r="2986" spans="1:1" x14ac:dyDescent="0.2">
      <c r="A2986"/>
    </row>
    <row r="2987" spans="1:1" x14ac:dyDescent="0.2">
      <c r="A2987"/>
    </row>
    <row r="2988" spans="1:1" x14ac:dyDescent="0.2">
      <c r="A2988"/>
    </row>
    <row r="2989" spans="1:1" x14ac:dyDescent="0.2">
      <c r="A2989"/>
    </row>
    <row r="2990" spans="1:1" x14ac:dyDescent="0.2">
      <c r="A2990"/>
    </row>
    <row r="2991" spans="1:1" x14ac:dyDescent="0.2">
      <c r="A2991"/>
    </row>
    <row r="2992" spans="1:1" x14ac:dyDescent="0.2">
      <c r="A2992"/>
    </row>
    <row r="2993" spans="1:1" x14ac:dyDescent="0.2">
      <c r="A2993"/>
    </row>
    <row r="2994" spans="1:1" x14ac:dyDescent="0.2">
      <c r="A2994"/>
    </row>
    <row r="2995" spans="1:1" x14ac:dyDescent="0.2">
      <c r="A2995"/>
    </row>
    <row r="2996" spans="1:1" x14ac:dyDescent="0.2">
      <c r="A2996"/>
    </row>
    <row r="2997" spans="1:1" x14ac:dyDescent="0.2">
      <c r="A2997"/>
    </row>
    <row r="2998" spans="1:1" x14ac:dyDescent="0.2">
      <c r="A2998"/>
    </row>
    <row r="2999" spans="1:1" x14ac:dyDescent="0.2">
      <c r="A2999"/>
    </row>
    <row r="3000" spans="1:1" x14ac:dyDescent="0.2">
      <c r="A3000"/>
    </row>
    <row r="3001" spans="1:1" x14ac:dyDescent="0.2">
      <c r="A3001"/>
    </row>
    <row r="3002" spans="1:1" x14ac:dyDescent="0.2">
      <c r="A3002"/>
    </row>
    <row r="3003" spans="1:1" x14ac:dyDescent="0.2">
      <c r="A3003"/>
    </row>
    <row r="3004" spans="1:1" x14ac:dyDescent="0.2">
      <c r="A3004"/>
    </row>
    <row r="3005" spans="1:1" x14ac:dyDescent="0.2">
      <c r="A3005"/>
    </row>
    <row r="3006" spans="1:1" x14ac:dyDescent="0.2">
      <c r="A3006"/>
    </row>
    <row r="3007" spans="1:1" x14ac:dyDescent="0.2">
      <c r="A3007"/>
    </row>
    <row r="3008" spans="1:1" x14ac:dyDescent="0.2">
      <c r="A3008"/>
    </row>
    <row r="3009" spans="1:1" x14ac:dyDescent="0.2">
      <c r="A3009"/>
    </row>
    <row r="3010" spans="1:1" x14ac:dyDescent="0.2">
      <c r="A3010"/>
    </row>
    <row r="3011" spans="1:1" x14ac:dyDescent="0.2">
      <c r="A3011"/>
    </row>
    <row r="3012" spans="1:1" x14ac:dyDescent="0.2">
      <c r="A3012"/>
    </row>
    <row r="3013" spans="1:1" x14ac:dyDescent="0.2">
      <c r="A3013"/>
    </row>
    <row r="3014" spans="1:1" x14ac:dyDescent="0.2">
      <c r="A3014"/>
    </row>
    <row r="3015" spans="1:1" x14ac:dyDescent="0.2">
      <c r="A3015"/>
    </row>
    <row r="3016" spans="1:1" x14ac:dyDescent="0.2">
      <c r="A3016"/>
    </row>
    <row r="3017" spans="1:1" x14ac:dyDescent="0.2">
      <c r="A3017"/>
    </row>
    <row r="3018" spans="1:1" x14ac:dyDescent="0.2">
      <c r="A3018"/>
    </row>
    <row r="3019" spans="1:1" x14ac:dyDescent="0.2">
      <c r="A3019"/>
    </row>
    <row r="3020" spans="1:1" x14ac:dyDescent="0.2">
      <c r="A3020"/>
    </row>
    <row r="3021" spans="1:1" x14ac:dyDescent="0.2">
      <c r="A3021"/>
    </row>
    <row r="3022" spans="1:1" x14ac:dyDescent="0.2">
      <c r="A3022"/>
    </row>
    <row r="3023" spans="1:1" x14ac:dyDescent="0.2">
      <c r="A3023"/>
    </row>
    <row r="3024" spans="1:1" x14ac:dyDescent="0.2">
      <c r="A3024"/>
    </row>
    <row r="3025" spans="1:1" x14ac:dyDescent="0.2">
      <c r="A3025"/>
    </row>
    <row r="3026" spans="1:1" x14ac:dyDescent="0.2">
      <c r="A3026"/>
    </row>
    <row r="3027" spans="1:1" x14ac:dyDescent="0.2">
      <c r="A3027"/>
    </row>
    <row r="3028" spans="1:1" x14ac:dyDescent="0.2">
      <c r="A3028"/>
    </row>
    <row r="3029" spans="1:1" x14ac:dyDescent="0.2">
      <c r="A3029"/>
    </row>
    <row r="3030" spans="1:1" x14ac:dyDescent="0.2">
      <c r="A3030"/>
    </row>
    <row r="3031" spans="1:1" x14ac:dyDescent="0.2">
      <c r="A3031"/>
    </row>
    <row r="3032" spans="1:1" x14ac:dyDescent="0.2">
      <c r="A3032"/>
    </row>
    <row r="3033" spans="1:1" x14ac:dyDescent="0.2">
      <c r="A3033"/>
    </row>
    <row r="3034" spans="1:1" x14ac:dyDescent="0.2">
      <c r="A3034"/>
    </row>
    <row r="3035" spans="1:1" x14ac:dyDescent="0.2">
      <c r="A3035"/>
    </row>
    <row r="3036" spans="1:1" x14ac:dyDescent="0.2">
      <c r="A3036"/>
    </row>
    <row r="3037" spans="1:1" x14ac:dyDescent="0.2">
      <c r="A3037"/>
    </row>
    <row r="3038" spans="1:1" x14ac:dyDescent="0.2">
      <c r="A3038"/>
    </row>
    <row r="3039" spans="1:1" x14ac:dyDescent="0.2">
      <c r="A3039"/>
    </row>
    <row r="3040" spans="1:1" x14ac:dyDescent="0.2">
      <c r="A3040"/>
    </row>
    <row r="3041" spans="1:1" x14ac:dyDescent="0.2">
      <c r="A3041"/>
    </row>
    <row r="3042" spans="1:1" x14ac:dyDescent="0.2">
      <c r="A3042"/>
    </row>
    <row r="3043" spans="1:1" x14ac:dyDescent="0.2">
      <c r="A3043"/>
    </row>
    <row r="3044" spans="1:1" x14ac:dyDescent="0.2">
      <c r="A3044"/>
    </row>
    <row r="3045" spans="1:1" x14ac:dyDescent="0.2">
      <c r="A3045"/>
    </row>
    <row r="3046" spans="1:1" x14ac:dyDescent="0.2">
      <c r="A3046"/>
    </row>
    <row r="3047" spans="1:1" x14ac:dyDescent="0.2">
      <c r="A3047"/>
    </row>
    <row r="3048" spans="1:1" x14ac:dyDescent="0.2">
      <c r="A3048"/>
    </row>
    <row r="3049" spans="1:1" x14ac:dyDescent="0.2">
      <c r="A3049"/>
    </row>
    <row r="3050" spans="1:1" x14ac:dyDescent="0.2">
      <c r="A3050"/>
    </row>
    <row r="3051" spans="1:1" x14ac:dyDescent="0.2">
      <c r="A3051"/>
    </row>
    <row r="3052" spans="1:1" x14ac:dyDescent="0.2">
      <c r="A3052"/>
    </row>
    <row r="3053" spans="1:1" x14ac:dyDescent="0.2">
      <c r="A3053"/>
    </row>
    <row r="3054" spans="1:1" x14ac:dyDescent="0.2">
      <c r="A3054"/>
    </row>
    <row r="3055" spans="1:1" x14ac:dyDescent="0.2">
      <c r="A3055"/>
    </row>
    <row r="3056" spans="1:1" x14ac:dyDescent="0.2">
      <c r="A3056"/>
    </row>
    <row r="3057" spans="1:1" x14ac:dyDescent="0.2">
      <c r="A3057"/>
    </row>
    <row r="3058" spans="1:1" x14ac:dyDescent="0.2">
      <c r="A3058"/>
    </row>
    <row r="3059" spans="1:1" x14ac:dyDescent="0.2">
      <c r="A3059"/>
    </row>
    <row r="3060" spans="1:1" x14ac:dyDescent="0.2">
      <c r="A3060"/>
    </row>
    <row r="3061" spans="1:1" x14ac:dyDescent="0.2">
      <c r="A3061"/>
    </row>
    <row r="3062" spans="1:1" x14ac:dyDescent="0.2">
      <c r="A3062"/>
    </row>
    <row r="3063" spans="1:1" x14ac:dyDescent="0.2">
      <c r="A3063"/>
    </row>
    <row r="3064" spans="1:1" x14ac:dyDescent="0.2">
      <c r="A3064"/>
    </row>
    <row r="3065" spans="1:1" x14ac:dyDescent="0.2">
      <c r="A3065"/>
    </row>
    <row r="3066" spans="1:1" x14ac:dyDescent="0.2">
      <c r="A3066"/>
    </row>
    <row r="3067" spans="1:1" x14ac:dyDescent="0.2">
      <c r="A3067"/>
    </row>
    <row r="3068" spans="1:1" x14ac:dyDescent="0.2">
      <c r="A3068"/>
    </row>
    <row r="3069" spans="1:1" x14ac:dyDescent="0.2">
      <c r="A3069"/>
    </row>
    <row r="3070" spans="1:1" x14ac:dyDescent="0.2">
      <c r="A3070"/>
    </row>
    <row r="3071" spans="1:1" x14ac:dyDescent="0.2">
      <c r="A3071"/>
    </row>
    <row r="3072" spans="1:1" x14ac:dyDescent="0.2">
      <c r="A3072"/>
    </row>
    <row r="3073" spans="1:1" x14ac:dyDescent="0.2">
      <c r="A3073"/>
    </row>
    <row r="3074" spans="1:1" x14ac:dyDescent="0.2">
      <c r="A3074"/>
    </row>
    <row r="3075" spans="1:1" x14ac:dyDescent="0.2">
      <c r="A3075"/>
    </row>
    <row r="3076" spans="1:1" x14ac:dyDescent="0.2">
      <c r="A3076"/>
    </row>
    <row r="3077" spans="1:1" x14ac:dyDescent="0.2">
      <c r="A3077"/>
    </row>
    <row r="3078" spans="1:1" x14ac:dyDescent="0.2">
      <c r="A3078"/>
    </row>
    <row r="3079" spans="1:1" x14ac:dyDescent="0.2">
      <c r="A3079"/>
    </row>
    <row r="3080" spans="1:1" x14ac:dyDescent="0.2">
      <c r="A3080"/>
    </row>
    <row r="3081" spans="1:1" x14ac:dyDescent="0.2">
      <c r="A3081"/>
    </row>
    <row r="3082" spans="1:1" x14ac:dyDescent="0.2">
      <c r="A3082"/>
    </row>
    <row r="3083" spans="1:1" x14ac:dyDescent="0.2">
      <c r="A3083"/>
    </row>
    <row r="3084" spans="1:1" x14ac:dyDescent="0.2">
      <c r="A3084"/>
    </row>
    <row r="3085" spans="1:1" x14ac:dyDescent="0.2">
      <c r="A3085"/>
    </row>
    <row r="3086" spans="1:1" x14ac:dyDescent="0.2">
      <c r="A3086"/>
    </row>
    <row r="3087" spans="1:1" x14ac:dyDescent="0.2">
      <c r="A3087"/>
    </row>
    <row r="3088" spans="1:1" x14ac:dyDescent="0.2">
      <c r="A3088"/>
    </row>
    <row r="3089" spans="1:1" x14ac:dyDescent="0.2">
      <c r="A3089"/>
    </row>
    <row r="3090" spans="1:1" x14ac:dyDescent="0.2">
      <c r="A3090"/>
    </row>
    <row r="3091" spans="1:1" x14ac:dyDescent="0.2">
      <c r="A3091"/>
    </row>
    <row r="3092" spans="1:1" x14ac:dyDescent="0.2">
      <c r="A3092"/>
    </row>
    <row r="3093" spans="1:1" x14ac:dyDescent="0.2">
      <c r="A3093"/>
    </row>
    <row r="3094" spans="1:1" x14ac:dyDescent="0.2">
      <c r="A3094"/>
    </row>
    <row r="3095" spans="1:1" x14ac:dyDescent="0.2">
      <c r="A3095"/>
    </row>
    <row r="3096" spans="1:1" x14ac:dyDescent="0.2">
      <c r="A3096"/>
    </row>
    <row r="3097" spans="1:1" x14ac:dyDescent="0.2">
      <c r="A3097"/>
    </row>
    <row r="3098" spans="1:1" x14ac:dyDescent="0.2">
      <c r="A3098"/>
    </row>
    <row r="3099" spans="1:1" x14ac:dyDescent="0.2">
      <c r="A3099"/>
    </row>
    <row r="3100" spans="1:1" x14ac:dyDescent="0.2">
      <c r="A3100"/>
    </row>
    <row r="3101" spans="1:1" x14ac:dyDescent="0.2">
      <c r="A3101"/>
    </row>
    <row r="3102" spans="1:1" x14ac:dyDescent="0.2">
      <c r="A3102"/>
    </row>
    <row r="3103" spans="1:1" x14ac:dyDescent="0.2">
      <c r="A3103"/>
    </row>
    <row r="3104" spans="1:1" x14ac:dyDescent="0.2">
      <c r="A3104"/>
    </row>
    <row r="3105" spans="1:1" x14ac:dyDescent="0.2">
      <c r="A3105"/>
    </row>
    <row r="3106" spans="1:1" x14ac:dyDescent="0.2">
      <c r="A3106"/>
    </row>
    <row r="3107" spans="1:1" x14ac:dyDescent="0.2">
      <c r="A3107"/>
    </row>
    <row r="3108" spans="1:1" x14ac:dyDescent="0.2">
      <c r="A3108"/>
    </row>
    <row r="3109" spans="1:1" x14ac:dyDescent="0.2">
      <c r="A3109"/>
    </row>
    <row r="3110" spans="1:1" x14ac:dyDescent="0.2">
      <c r="A3110"/>
    </row>
    <row r="3111" spans="1:1" x14ac:dyDescent="0.2">
      <c r="A3111"/>
    </row>
    <row r="3112" spans="1:1" x14ac:dyDescent="0.2">
      <c r="A3112"/>
    </row>
    <row r="3113" spans="1:1" x14ac:dyDescent="0.2">
      <c r="A3113"/>
    </row>
    <row r="3114" spans="1:1" x14ac:dyDescent="0.2">
      <c r="A3114"/>
    </row>
    <row r="3115" spans="1:1" x14ac:dyDescent="0.2">
      <c r="A3115"/>
    </row>
    <row r="3116" spans="1:1" x14ac:dyDescent="0.2">
      <c r="A3116"/>
    </row>
    <row r="3117" spans="1:1" x14ac:dyDescent="0.2">
      <c r="A3117"/>
    </row>
    <row r="3118" spans="1:1" x14ac:dyDescent="0.2">
      <c r="A3118"/>
    </row>
    <row r="3119" spans="1:1" x14ac:dyDescent="0.2">
      <c r="A3119"/>
    </row>
    <row r="3120" spans="1:1" x14ac:dyDescent="0.2">
      <c r="A3120"/>
    </row>
    <row r="3121" spans="1:1" x14ac:dyDescent="0.2">
      <c r="A3121"/>
    </row>
    <row r="3122" spans="1:1" x14ac:dyDescent="0.2">
      <c r="A3122"/>
    </row>
    <row r="3123" spans="1:1" x14ac:dyDescent="0.2">
      <c r="A3123"/>
    </row>
    <row r="3124" spans="1:1" x14ac:dyDescent="0.2">
      <c r="A3124"/>
    </row>
    <row r="3125" spans="1:1" x14ac:dyDescent="0.2">
      <c r="A3125"/>
    </row>
    <row r="3126" spans="1:1" x14ac:dyDescent="0.2">
      <c r="A3126"/>
    </row>
    <row r="3127" spans="1:1" x14ac:dyDescent="0.2">
      <c r="A3127"/>
    </row>
    <row r="3128" spans="1:1" x14ac:dyDescent="0.2">
      <c r="A3128"/>
    </row>
    <row r="3129" spans="1:1" x14ac:dyDescent="0.2">
      <c r="A3129"/>
    </row>
    <row r="3130" spans="1:1" x14ac:dyDescent="0.2">
      <c r="A3130"/>
    </row>
    <row r="3131" spans="1:1" x14ac:dyDescent="0.2">
      <c r="A3131"/>
    </row>
    <row r="3132" spans="1:1" x14ac:dyDescent="0.2">
      <c r="A3132"/>
    </row>
    <row r="3133" spans="1:1" x14ac:dyDescent="0.2">
      <c r="A3133"/>
    </row>
    <row r="3134" spans="1:1" x14ac:dyDescent="0.2">
      <c r="A3134"/>
    </row>
    <row r="3135" spans="1:1" x14ac:dyDescent="0.2">
      <c r="A3135"/>
    </row>
    <row r="3136" spans="1:1" x14ac:dyDescent="0.2">
      <c r="A3136"/>
    </row>
    <row r="3137" spans="1:1" x14ac:dyDescent="0.2">
      <c r="A3137"/>
    </row>
    <row r="3138" spans="1:1" x14ac:dyDescent="0.2">
      <c r="A3138"/>
    </row>
    <row r="3139" spans="1:1" x14ac:dyDescent="0.2">
      <c r="A3139"/>
    </row>
    <row r="3140" spans="1:1" x14ac:dyDescent="0.2">
      <c r="A3140"/>
    </row>
    <row r="3141" spans="1:1" x14ac:dyDescent="0.2">
      <c r="A3141"/>
    </row>
    <row r="3142" spans="1:1" x14ac:dyDescent="0.2">
      <c r="A3142"/>
    </row>
    <row r="3143" spans="1:1" x14ac:dyDescent="0.2">
      <c r="A3143"/>
    </row>
    <row r="3144" spans="1:1" x14ac:dyDescent="0.2">
      <c r="A3144"/>
    </row>
    <row r="3145" spans="1:1" x14ac:dyDescent="0.2">
      <c r="A3145"/>
    </row>
    <row r="3146" spans="1:1" x14ac:dyDescent="0.2">
      <c r="A3146"/>
    </row>
    <row r="3147" spans="1:1" x14ac:dyDescent="0.2">
      <c r="A3147"/>
    </row>
    <row r="3148" spans="1:1" x14ac:dyDescent="0.2">
      <c r="A3148"/>
    </row>
    <row r="3149" spans="1:1" x14ac:dyDescent="0.2">
      <c r="A3149"/>
    </row>
    <row r="3150" spans="1:1" x14ac:dyDescent="0.2">
      <c r="A3150"/>
    </row>
    <row r="3151" spans="1:1" x14ac:dyDescent="0.2">
      <c r="A3151"/>
    </row>
    <row r="3152" spans="1:1" x14ac:dyDescent="0.2">
      <c r="A3152"/>
    </row>
    <row r="3153" spans="1:1" x14ac:dyDescent="0.2">
      <c r="A3153"/>
    </row>
    <row r="3154" spans="1:1" x14ac:dyDescent="0.2">
      <c r="A3154"/>
    </row>
    <row r="3155" spans="1:1" x14ac:dyDescent="0.2">
      <c r="A3155"/>
    </row>
    <row r="3156" spans="1:1" x14ac:dyDescent="0.2">
      <c r="A3156"/>
    </row>
    <row r="3157" spans="1:1" x14ac:dyDescent="0.2">
      <c r="A3157"/>
    </row>
    <row r="3158" spans="1:1" x14ac:dyDescent="0.2">
      <c r="A3158"/>
    </row>
    <row r="3159" spans="1:1" x14ac:dyDescent="0.2">
      <c r="A3159"/>
    </row>
    <row r="3160" spans="1:1" x14ac:dyDescent="0.2">
      <c r="A3160"/>
    </row>
    <row r="3161" spans="1:1" x14ac:dyDescent="0.2">
      <c r="A3161"/>
    </row>
    <row r="3162" spans="1:1" x14ac:dyDescent="0.2">
      <c r="A3162"/>
    </row>
    <row r="3163" spans="1:1" x14ac:dyDescent="0.2">
      <c r="A3163"/>
    </row>
    <row r="3164" spans="1:1" x14ac:dyDescent="0.2">
      <c r="A3164"/>
    </row>
    <row r="3165" spans="1:1" x14ac:dyDescent="0.2">
      <c r="A3165"/>
    </row>
    <row r="3166" spans="1:1" x14ac:dyDescent="0.2">
      <c r="A3166"/>
    </row>
    <row r="3167" spans="1:1" x14ac:dyDescent="0.2">
      <c r="A3167"/>
    </row>
    <row r="3168" spans="1:1" x14ac:dyDescent="0.2">
      <c r="A3168"/>
    </row>
    <row r="3169" spans="1:1" x14ac:dyDescent="0.2">
      <c r="A3169"/>
    </row>
    <row r="3170" spans="1:1" x14ac:dyDescent="0.2">
      <c r="A3170"/>
    </row>
    <row r="3171" spans="1:1" x14ac:dyDescent="0.2">
      <c r="A3171"/>
    </row>
    <row r="3172" spans="1:1" x14ac:dyDescent="0.2">
      <c r="A3172"/>
    </row>
    <row r="3173" spans="1:1" x14ac:dyDescent="0.2">
      <c r="A3173"/>
    </row>
    <row r="3174" spans="1:1" x14ac:dyDescent="0.2">
      <c r="A3174"/>
    </row>
    <row r="3175" spans="1:1" x14ac:dyDescent="0.2">
      <c r="A3175"/>
    </row>
    <row r="3176" spans="1:1" x14ac:dyDescent="0.2">
      <c r="A3176"/>
    </row>
    <row r="3177" spans="1:1" x14ac:dyDescent="0.2">
      <c r="A3177"/>
    </row>
    <row r="3178" spans="1:1" x14ac:dyDescent="0.2">
      <c r="A3178"/>
    </row>
    <row r="3179" spans="1:1" x14ac:dyDescent="0.2">
      <c r="A3179"/>
    </row>
    <row r="3180" spans="1:1" x14ac:dyDescent="0.2">
      <c r="A3180"/>
    </row>
    <row r="3181" spans="1:1" x14ac:dyDescent="0.2">
      <c r="A3181"/>
    </row>
    <row r="3182" spans="1:1" x14ac:dyDescent="0.2">
      <c r="A3182"/>
    </row>
    <row r="3183" spans="1:1" x14ac:dyDescent="0.2">
      <c r="A3183"/>
    </row>
    <row r="3184" spans="1:1" x14ac:dyDescent="0.2">
      <c r="A3184"/>
    </row>
    <row r="3185" spans="1:1" x14ac:dyDescent="0.2">
      <c r="A3185"/>
    </row>
    <row r="3186" spans="1:1" x14ac:dyDescent="0.2">
      <c r="A3186"/>
    </row>
    <row r="3187" spans="1:1" x14ac:dyDescent="0.2">
      <c r="A3187"/>
    </row>
    <row r="3188" spans="1:1" x14ac:dyDescent="0.2">
      <c r="A3188"/>
    </row>
    <row r="3189" spans="1:1" x14ac:dyDescent="0.2">
      <c r="A3189"/>
    </row>
    <row r="3190" spans="1:1" x14ac:dyDescent="0.2">
      <c r="A3190"/>
    </row>
    <row r="3191" spans="1:1" x14ac:dyDescent="0.2">
      <c r="A3191"/>
    </row>
    <row r="3192" spans="1:1" x14ac:dyDescent="0.2">
      <c r="A3192"/>
    </row>
    <row r="3193" spans="1:1" x14ac:dyDescent="0.2">
      <c r="A3193"/>
    </row>
    <row r="3194" spans="1:1" x14ac:dyDescent="0.2">
      <c r="A3194"/>
    </row>
    <row r="3195" spans="1:1" x14ac:dyDescent="0.2">
      <c r="A3195"/>
    </row>
    <row r="3196" spans="1:1" x14ac:dyDescent="0.2">
      <c r="A3196"/>
    </row>
    <row r="3197" spans="1:1" x14ac:dyDescent="0.2">
      <c r="A3197"/>
    </row>
    <row r="3198" spans="1:1" x14ac:dyDescent="0.2">
      <c r="A3198"/>
    </row>
    <row r="3199" spans="1:1" x14ac:dyDescent="0.2">
      <c r="A3199"/>
    </row>
    <row r="3200" spans="1:1" x14ac:dyDescent="0.2">
      <c r="A3200"/>
    </row>
    <row r="3201" spans="1:1" x14ac:dyDescent="0.2">
      <c r="A3201"/>
    </row>
    <row r="3202" spans="1:1" x14ac:dyDescent="0.2">
      <c r="A3202"/>
    </row>
    <row r="3203" spans="1:1" x14ac:dyDescent="0.2">
      <c r="A3203"/>
    </row>
    <row r="3204" spans="1:1" x14ac:dyDescent="0.2">
      <c r="A3204"/>
    </row>
    <row r="3205" spans="1:1" x14ac:dyDescent="0.2">
      <c r="A3205"/>
    </row>
    <row r="3206" spans="1:1" x14ac:dyDescent="0.2">
      <c r="A3206"/>
    </row>
    <row r="3207" spans="1:1" x14ac:dyDescent="0.2">
      <c r="A3207"/>
    </row>
    <row r="3208" spans="1:1" x14ac:dyDescent="0.2">
      <c r="A3208"/>
    </row>
    <row r="3209" spans="1:1" x14ac:dyDescent="0.2">
      <c r="A3209"/>
    </row>
    <row r="3210" spans="1:1" x14ac:dyDescent="0.2">
      <c r="A3210"/>
    </row>
    <row r="3211" spans="1:1" x14ac:dyDescent="0.2">
      <c r="A3211"/>
    </row>
    <row r="3212" spans="1:1" x14ac:dyDescent="0.2">
      <c r="A3212"/>
    </row>
    <row r="3213" spans="1:1" x14ac:dyDescent="0.2">
      <c r="A3213"/>
    </row>
    <row r="3214" spans="1:1" x14ac:dyDescent="0.2">
      <c r="A3214"/>
    </row>
    <row r="3215" spans="1:1" x14ac:dyDescent="0.2">
      <c r="A3215"/>
    </row>
    <row r="3216" spans="1:1" x14ac:dyDescent="0.2">
      <c r="A3216"/>
    </row>
    <row r="3217" spans="1:1" x14ac:dyDescent="0.2">
      <c r="A3217"/>
    </row>
    <row r="3218" spans="1:1" x14ac:dyDescent="0.2">
      <c r="A3218"/>
    </row>
    <row r="3219" spans="1:1" x14ac:dyDescent="0.2">
      <c r="A3219"/>
    </row>
    <row r="3220" spans="1:1" x14ac:dyDescent="0.2">
      <c r="A3220"/>
    </row>
    <row r="3221" spans="1:1" x14ac:dyDescent="0.2">
      <c r="A3221"/>
    </row>
    <row r="3222" spans="1:1" x14ac:dyDescent="0.2">
      <c r="A3222"/>
    </row>
    <row r="3223" spans="1:1" x14ac:dyDescent="0.2">
      <c r="A3223"/>
    </row>
    <row r="3224" spans="1:1" x14ac:dyDescent="0.2">
      <c r="A3224"/>
    </row>
    <row r="3225" spans="1:1" x14ac:dyDescent="0.2">
      <c r="A3225"/>
    </row>
    <row r="3226" spans="1:1" x14ac:dyDescent="0.2">
      <c r="A3226"/>
    </row>
    <row r="3227" spans="1:1" x14ac:dyDescent="0.2">
      <c r="A3227"/>
    </row>
    <row r="3228" spans="1:1" x14ac:dyDescent="0.2">
      <c r="A3228"/>
    </row>
    <row r="3229" spans="1:1" x14ac:dyDescent="0.2">
      <c r="A3229"/>
    </row>
    <row r="3230" spans="1:1" x14ac:dyDescent="0.2">
      <c r="A3230"/>
    </row>
    <row r="3231" spans="1:1" x14ac:dyDescent="0.2">
      <c r="A3231"/>
    </row>
    <row r="3232" spans="1:1" x14ac:dyDescent="0.2">
      <c r="A3232"/>
    </row>
    <row r="3233" spans="1:1" x14ac:dyDescent="0.2">
      <c r="A3233"/>
    </row>
    <row r="3234" spans="1:1" x14ac:dyDescent="0.2">
      <c r="A3234"/>
    </row>
    <row r="3235" spans="1:1" x14ac:dyDescent="0.2">
      <c r="A3235"/>
    </row>
    <row r="3236" spans="1:1" x14ac:dyDescent="0.2">
      <c r="A3236"/>
    </row>
    <row r="3237" spans="1:1" x14ac:dyDescent="0.2">
      <c r="A3237"/>
    </row>
    <row r="3238" spans="1:1" x14ac:dyDescent="0.2">
      <c r="A3238"/>
    </row>
    <row r="3239" spans="1:1" x14ac:dyDescent="0.2">
      <c r="A3239"/>
    </row>
    <row r="3240" spans="1:1" x14ac:dyDescent="0.2">
      <c r="A3240"/>
    </row>
    <row r="3241" spans="1:1" x14ac:dyDescent="0.2">
      <c r="A3241"/>
    </row>
    <row r="3242" spans="1:1" x14ac:dyDescent="0.2">
      <c r="A3242"/>
    </row>
    <row r="3243" spans="1:1" x14ac:dyDescent="0.2">
      <c r="A3243"/>
    </row>
    <row r="3244" spans="1:1" x14ac:dyDescent="0.2">
      <c r="A3244"/>
    </row>
    <row r="3245" spans="1:1" x14ac:dyDescent="0.2">
      <c r="A3245"/>
    </row>
    <row r="3246" spans="1:1" x14ac:dyDescent="0.2">
      <c r="A3246"/>
    </row>
    <row r="3247" spans="1:1" x14ac:dyDescent="0.2">
      <c r="A3247"/>
    </row>
    <row r="3248" spans="1:1" x14ac:dyDescent="0.2">
      <c r="A3248"/>
    </row>
    <row r="3249" spans="1:1" x14ac:dyDescent="0.2">
      <c r="A3249"/>
    </row>
    <row r="3250" spans="1:1" x14ac:dyDescent="0.2">
      <c r="A3250"/>
    </row>
    <row r="3251" spans="1:1" x14ac:dyDescent="0.2">
      <c r="A3251"/>
    </row>
    <row r="3252" spans="1:1" x14ac:dyDescent="0.2">
      <c r="A3252"/>
    </row>
    <row r="3253" spans="1:1" x14ac:dyDescent="0.2">
      <c r="A3253"/>
    </row>
    <row r="3254" spans="1:1" x14ac:dyDescent="0.2">
      <c r="A3254"/>
    </row>
    <row r="3255" spans="1:1" x14ac:dyDescent="0.2">
      <c r="A3255"/>
    </row>
    <row r="3256" spans="1:1" x14ac:dyDescent="0.2">
      <c r="A3256"/>
    </row>
    <row r="3257" spans="1:1" x14ac:dyDescent="0.2">
      <c r="A3257"/>
    </row>
    <row r="3258" spans="1:1" x14ac:dyDescent="0.2">
      <c r="A3258"/>
    </row>
    <row r="3259" spans="1:1" x14ac:dyDescent="0.2">
      <c r="A3259"/>
    </row>
    <row r="3260" spans="1:1" x14ac:dyDescent="0.2">
      <c r="A3260"/>
    </row>
    <row r="3261" spans="1:1" x14ac:dyDescent="0.2">
      <c r="A3261"/>
    </row>
    <row r="3262" spans="1:1" x14ac:dyDescent="0.2">
      <c r="A3262"/>
    </row>
    <row r="3263" spans="1:1" x14ac:dyDescent="0.2">
      <c r="A3263"/>
    </row>
    <row r="3264" spans="1:1" x14ac:dyDescent="0.2">
      <c r="A3264"/>
    </row>
    <row r="3265" spans="1:1" x14ac:dyDescent="0.2">
      <c r="A3265"/>
    </row>
    <row r="3266" spans="1:1" x14ac:dyDescent="0.2">
      <c r="A3266"/>
    </row>
    <row r="3267" spans="1:1" x14ac:dyDescent="0.2">
      <c r="A3267"/>
    </row>
    <row r="3268" spans="1:1" x14ac:dyDescent="0.2">
      <c r="A3268"/>
    </row>
    <row r="3269" spans="1:1" x14ac:dyDescent="0.2">
      <c r="A3269"/>
    </row>
    <row r="3270" spans="1:1" x14ac:dyDescent="0.2">
      <c r="A3270"/>
    </row>
    <row r="3271" spans="1:1" x14ac:dyDescent="0.2">
      <c r="A3271"/>
    </row>
    <row r="3272" spans="1:1" x14ac:dyDescent="0.2">
      <c r="A3272"/>
    </row>
    <row r="3273" spans="1:1" x14ac:dyDescent="0.2">
      <c r="A3273"/>
    </row>
    <row r="3274" spans="1:1" x14ac:dyDescent="0.2">
      <c r="A3274"/>
    </row>
    <row r="3275" spans="1:1" x14ac:dyDescent="0.2">
      <c r="A3275"/>
    </row>
    <row r="3276" spans="1:1" x14ac:dyDescent="0.2">
      <c r="A3276"/>
    </row>
    <row r="3277" spans="1:1" x14ac:dyDescent="0.2">
      <c r="A3277"/>
    </row>
    <row r="3278" spans="1:1" x14ac:dyDescent="0.2">
      <c r="A3278"/>
    </row>
    <row r="3279" spans="1:1" x14ac:dyDescent="0.2">
      <c r="A3279"/>
    </row>
    <row r="3280" spans="1:1" x14ac:dyDescent="0.2">
      <c r="A3280"/>
    </row>
    <row r="3281" spans="1:1" x14ac:dyDescent="0.2">
      <c r="A3281"/>
    </row>
    <row r="3282" spans="1:1" x14ac:dyDescent="0.2">
      <c r="A3282"/>
    </row>
    <row r="3283" spans="1:1" x14ac:dyDescent="0.2">
      <c r="A3283"/>
    </row>
    <row r="3284" spans="1:1" x14ac:dyDescent="0.2">
      <c r="A3284"/>
    </row>
    <row r="3285" spans="1:1" x14ac:dyDescent="0.2">
      <c r="A3285"/>
    </row>
    <row r="3286" spans="1:1" x14ac:dyDescent="0.2">
      <c r="A3286"/>
    </row>
    <row r="3287" spans="1:1" x14ac:dyDescent="0.2">
      <c r="A3287"/>
    </row>
    <row r="3288" spans="1:1" x14ac:dyDescent="0.2">
      <c r="A3288"/>
    </row>
    <row r="3289" spans="1:1" x14ac:dyDescent="0.2">
      <c r="A3289"/>
    </row>
    <row r="3290" spans="1:1" x14ac:dyDescent="0.2">
      <c r="A3290"/>
    </row>
    <row r="3291" spans="1:1" x14ac:dyDescent="0.2">
      <c r="A3291"/>
    </row>
    <row r="3292" spans="1:1" x14ac:dyDescent="0.2">
      <c r="A3292"/>
    </row>
    <row r="3293" spans="1:1" x14ac:dyDescent="0.2">
      <c r="A3293"/>
    </row>
    <row r="3294" spans="1:1" x14ac:dyDescent="0.2">
      <c r="A3294"/>
    </row>
    <row r="3295" spans="1:1" x14ac:dyDescent="0.2">
      <c r="A3295"/>
    </row>
    <row r="3296" spans="1:1" x14ac:dyDescent="0.2">
      <c r="A3296"/>
    </row>
    <row r="3297" spans="1:1" x14ac:dyDescent="0.2">
      <c r="A3297"/>
    </row>
    <row r="3298" spans="1:1" x14ac:dyDescent="0.2">
      <c r="A3298"/>
    </row>
    <row r="3299" spans="1:1" x14ac:dyDescent="0.2">
      <c r="A3299"/>
    </row>
    <row r="3300" spans="1:1" x14ac:dyDescent="0.2">
      <c r="A3300"/>
    </row>
    <row r="3301" spans="1:1" x14ac:dyDescent="0.2">
      <c r="A3301"/>
    </row>
    <row r="3302" spans="1:1" x14ac:dyDescent="0.2">
      <c r="A3302"/>
    </row>
    <row r="3303" spans="1:1" x14ac:dyDescent="0.2">
      <c r="A3303"/>
    </row>
    <row r="3304" spans="1:1" x14ac:dyDescent="0.2">
      <c r="A3304"/>
    </row>
    <row r="3305" spans="1:1" x14ac:dyDescent="0.2">
      <c r="A3305"/>
    </row>
    <row r="3306" spans="1:1" x14ac:dyDescent="0.2">
      <c r="A3306"/>
    </row>
    <row r="3307" spans="1:1" x14ac:dyDescent="0.2">
      <c r="A3307"/>
    </row>
    <row r="3308" spans="1:1" x14ac:dyDescent="0.2">
      <c r="A3308"/>
    </row>
    <row r="3309" spans="1:1" x14ac:dyDescent="0.2">
      <c r="A3309"/>
    </row>
    <row r="3310" spans="1:1" x14ac:dyDescent="0.2">
      <c r="A3310"/>
    </row>
    <row r="3311" spans="1:1" x14ac:dyDescent="0.2">
      <c r="A3311"/>
    </row>
    <row r="3312" spans="1:1" x14ac:dyDescent="0.2">
      <c r="A3312"/>
    </row>
    <row r="3313" spans="1:1" x14ac:dyDescent="0.2">
      <c r="A3313"/>
    </row>
    <row r="3314" spans="1:1" x14ac:dyDescent="0.2">
      <c r="A3314"/>
    </row>
    <row r="3315" spans="1:1" x14ac:dyDescent="0.2">
      <c r="A3315"/>
    </row>
    <row r="3316" spans="1:1" x14ac:dyDescent="0.2">
      <c r="A3316"/>
    </row>
    <row r="3317" spans="1:1" x14ac:dyDescent="0.2">
      <c r="A3317"/>
    </row>
    <row r="3318" spans="1:1" x14ac:dyDescent="0.2">
      <c r="A3318"/>
    </row>
    <row r="3319" spans="1:1" x14ac:dyDescent="0.2">
      <c r="A3319"/>
    </row>
    <row r="3320" spans="1:1" x14ac:dyDescent="0.2">
      <c r="A3320"/>
    </row>
    <row r="3321" spans="1:1" x14ac:dyDescent="0.2">
      <c r="A3321"/>
    </row>
    <row r="3322" spans="1:1" x14ac:dyDescent="0.2">
      <c r="A3322"/>
    </row>
    <row r="3323" spans="1:1" x14ac:dyDescent="0.2">
      <c r="A3323"/>
    </row>
    <row r="3324" spans="1:1" x14ac:dyDescent="0.2">
      <c r="A3324"/>
    </row>
    <row r="3325" spans="1:1" x14ac:dyDescent="0.2">
      <c r="A3325"/>
    </row>
    <row r="3326" spans="1:1" x14ac:dyDescent="0.2">
      <c r="A3326"/>
    </row>
    <row r="3327" spans="1:1" x14ac:dyDescent="0.2">
      <c r="A3327"/>
    </row>
    <row r="3328" spans="1:1" x14ac:dyDescent="0.2">
      <c r="A3328"/>
    </row>
    <row r="3329" spans="1:1" x14ac:dyDescent="0.2">
      <c r="A3329"/>
    </row>
    <row r="3330" spans="1:1" x14ac:dyDescent="0.2">
      <c r="A3330"/>
    </row>
    <row r="3331" spans="1:1" x14ac:dyDescent="0.2">
      <c r="A3331"/>
    </row>
    <row r="3332" spans="1:1" x14ac:dyDescent="0.2">
      <c r="A3332"/>
    </row>
    <row r="3333" spans="1:1" x14ac:dyDescent="0.2">
      <c r="A3333"/>
    </row>
    <row r="3334" spans="1:1" x14ac:dyDescent="0.2">
      <c r="A3334"/>
    </row>
    <row r="3335" spans="1:1" x14ac:dyDescent="0.2">
      <c r="A3335"/>
    </row>
    <row r="3336" spans="1:1" x14ac:dyDescent="0.2">
      <c r="A3336"/>
    </row>
    <row r="3337" spans="1:1" x14ac:dyDescent="0.2">
      <c r="A3337"/>
    </row>
    <row r="3338" spans="1:1" x14ac:dyDescent="0.2">
      <c r="A3338"/>
    </row>
    <row r="3339" spans="1:1" x14ac:dyDescent="0.2">
      <c r="A3339"/>
    </row>
    <row r="3340" spans="1:1" x14ac:dyDescent="0.2">
      <c r="A3340"/>
    </row>
    <row r="3341" spans="1:1" x14ac:dyDescent="0.2">
      <c r="A3341"/>
    </row>
    <row r="3342" spans="1:1" x14ac:dyDescent="0.2">
      <c r="A3342"/>
    </row>
    <row r="3343" spans="1:1" x14ac:dyDescent="0.2">
      <c r="A3343"/>
    </row>
    <row r="3344" spans="1:1" x14ac:dyDescent="0.2">
      <c r="A3344"/>
    </row>
    <row r="3345" spans="1:1" x14ac:dyDescent="0.2">
      <c r="A3345"/>
    </row>
    <row r="3346" spans="1:1" x14ac:dyDescent="0.2">
      <c r="A3346"/>
    </row>
    <row r="3347" spans="1:1" x14ac:dyDescent="0.2">
      <c r="A3347"/>
    </row>
    <row r="3348" spans="1:1" x14ac:dyDescent="0.2">
      <c r="A3348"/>
    </row>
    <row r="3349" spans="1:1" x14ac:dyDescent="0.2">
      <c r="A3349"/>
    </row>
    <row r="3350" spans="1:1" x14ac:dyDescent="0.2">
      <c r="A3350"/>
    </row>
    <row r="3351" spans="1:1" x14ac:dyDescent="0.2">
      <c r="A3351"/>
    </row>
    <row r="3352" spans="1:1" x14ac:dyDescent="0.2">
      <c r="A3352"/>
    </row>
    <row r="3353" spans="1:1" x14ac:dyDescent="0.2">
      <c r="A3353"/>
    </row>
    <row r="3354" spans="1:1" x14ac:dyDescent="0.2">
      <c r="A3354"/>
    </row>
    <row r="3355" spans="1:1" x14ac:dyDescent="0.2">
      <c r="A3355"/>
    </row>
    <row r="3356" spans="1:1" x14ac:dyDescent="0.2">
      <c r="A3356"/>
    </row>
    <row r="3357" spans="1:1" x14ac:dyDescent="0.2">
      <c r="A3357"/>
    </row>
    <row r="3358" spans="1:1" x14ac:dyDescent="0.2">
      <c r="A3358"/>
    </row>
    <row r="3359" spans="1:1" x14ac:dyDescent="0.2">
      <c r="A3359"/>
    </row>
    <row r="3360" spans="1:1" x14ac:dyDescent="0.2">
      <c r="A3360"/>
    </row>
    <row r="3361" spans="1:1" x14ac:dyDescent="0.2">
      <c r="A3361"/>
    </row>
    <row r="3362" spans="1:1" x14ac:dyDescent="0.2">
      <c r="A3362"/>
    </row>
    <row r="3363" spans="1:1" x14ac:dyDescent="0.2">
      <c r="A3363"/>
    </row>
    <row r="3364" spans="1:1" x14ac:dyDescent="0.2">
      <c r="A3364"/>
    </row>
    <row r="3365" spans="1:1" x14ac:dyDescent="0.2">
      <c r="A3365"/>
    </row>
    <row r="3366" spans="1:1" x14ac:dyDescent="0.2">
      <c r="A3366"/>
    </row>
    <row r="3367" spans="1:1" x14ac:dyDescent="0.2">
      <c r="A3367"/>
    </row>
    <row r="3368" spans="1:1" x14ac:dyDescent="0.2">
      <c r="A3368"/>
    </row>
    <row r="3369" spans="1:1" x14ac:dyDescent="0.2">
      <c r="A3369"/>
    </row>
    <row r="3370" spans="1:1" x14ac:dyDescent="0.2">
      <c r="A3370"/>
    </row>
    <row r="3371" spans="1:1" x14ac:dyDescent="0.2">
      <c r="A3371"/>
    </row>
    <row r="3372" spans="1:1" x14ac:dyDescent="0.2">
      <c r="A3372"/>
    </row>
    <row r="3373" spans="1:1" x14ac:dyDescent="0.2">
      <c r="A3373"/>
    </row>
    <row r="3374" spans="1:1" x14ac:dyDescent="0.2">
      <c r="A3374"/>
    </row>
    <row r="3375" spans="1:1" x14ac:dyDescent="0.2">
      <c r="A3375"/>
    </row>
    <row r="3376" spans="1:1" x14ac:dyDescent="0.2">
      <c r="A3376"/>
    </row>
    <row r="3377" spans="1:1" x14ac:dyDescent="0.2">
      <c r="A3377"/>
    </row>
    <row r="3378" spans="1:1" x14ac:dyDescent="0.2">
      <c r="A3378"/>
    </row>
    <row r="3379" spans="1:1" x14ac:dyDescent="0.2">
      <c r="A3379"/>
    </row>
    <row r="3380" spans="1:1" x14ac:dyDescent="0.2">
      <c r="A3380"/>
    </row>
    <row r="3381" spans="1:1" x14ac:dyDescent="0.2">
      <c r="A3381"/>
    </row>
    <row r="3382" spans="1:1" x14ac:dyDescent="0.2">
      <c r="A3382"/>
    </row>
    <row r="3383" spans="1:1" x14ac:dyDescent="0.2">
      <c r="A3383"/>
    </row>
    <row r="3384" spans="1:1" x14ac:dyDescent="0.2">
      <c r="A3384"/>
    </row>
    <row r="3385" spans="1:1" x14ac:dyDescent="0.2">
      <c r="A3385"/>
    </row>
    <row r="3386" spans="1:1" x14ac:dyDescent="0.2">
      <c r="A3386"/>
    </row>
    <row r="3387" spans="1:1" x14ac:dyDescent="0.2">
      <c r="A3387"/>
    </row>
    <row r="3388" spans="1:1" x14ac:dyDescent="0.2">
      <c r="A3388"/>
    </row>
    <row r="3389" spans="1:1" x14ac:dyDescent="0.2">
      <c r="A3389"/>
    </row>
    <row r="3390" spans="1:1" x14ac:dyDescent="0.2">
      <c r="A3390"/>
    </row>
    <row r="3391" spans="1:1" x14ac:dyDescent="0.2">
      <c r="A3391"/>
    </row>
    <row r="3392" spans="1:1" x14ac:dyDescent="0.2">
      <c r="A3392"/>
    </row>
    <row r="3393" spans="1:1" x14ac:dyDescent="0.2">
      <c r="A3393"/>
    </row>
    <row r="3394" spans="1:1" x14ac:dyDescent="0.2">
      <c r="A3394"/>
    </row>
    <row r="3395" spans="1:1" x14ac:dyDescent="0.2">
      <c r="A3395"/>
    </row>
    <row r="3396" spans="1:1" x14ac:dyDescent="0.2">
      <c r="A3396"/>
    </row>
    <row r="3397" spans="1:1" x14ac:dyDescent="0.2">
      <c r="A3397"/>
    </row>
    <row r="3398" spans="1:1" x14ac:dyDescent="0.2">
      <c r="A3398"/>
    </row>
    <row r="3399" spans="1:1" x14ac:dyDescent="0.2">
      <c r="A3399"/>
    </row>
    <row r="3400" spans="1:1" x14ac:dyDescent="0.2">
      <c r="A3400"/>
    </row>
    <row r="3401" spans="1:1" x14ac:dyDescent="0.2">
      <c r="A3401"/>
    </row>
    <row r="3402" spans="1:1" x14ac:dyDescent="0.2">
      <c r="A3402"/>
    </row>
    <row r="3403" spans="1:1" x14ac:dyDescent="0.2">
      <c r="A3403"/>
    </row>
    <row r="3404" spans="1:1" x14ac:dyDescent="0.2">
      <c r="A3404"/>
    </row>
    <row r="3405" spans="1:1" x14ac:dyDescent="0.2">
      <c r="A3405"/>
    </row>
    <row r="3406" spans="1:1" x14ac:dyDescent="0.2">
      <c r="A3406"/>
    </row>
    <row r="3407" spans="1:1" x14ac:dyDescent="0.2">
      <c r="A3407"/>
    </row>
    <row r="3408" spans="1:1" x14ac:dyDescent="0.2">
      <c r="A3408"/>
    </row>
    <row r="3409" spans="1:1" x14ac:dyDescent="0.2">
      <c r="A3409"/>
    </row>
    <row r="3410" spans="1:1" x14ac:dyDescent="0.2">
      <c r="A3410"/>
    </row>
    <row r="3411" spans="1:1" x14ac:dyDescent="0.2">
      <c r="A3411"/>
    </row>
    <row r="3412" spans="1:1" x14ac:dyDescent="0.2">
      <c r="A3412"/>
    </row>
    <row r="3413" spans="1:1" x14ac:dyDescent="0.2">
      <c r="A3413"/>
    </row>
    <row r="3414" spans="1:1" x14ac:dyDescent="0.2">
      <c r="A3414"/>
    </row>
    <row r="3415" spans="1:1" x14ac:dyDescent="0.2">
      <c r="A3415"/>
    </row>
    <row r="3416" spans="1:1" x14ac:dyDescent="0.2">
      <c r="A3416"/>
    </row>
    <row r="3417" spans="1:1" x14ac:dyDescent="0.2">
      <c r="A3417"/>
    </row>
    <row r="3418" spans="1:1" x14ac:dyDescent="0.2">
      <c r="A3418"/>
    </row>
    <row r="3419" spans="1:1" x14ac:dyDescent="0.2">
      <c r="A3419"/>
    </row>
    <row r="3420" spans="1:1" x14ac:dyDescent="0.2">
      <c r="A3420"/>
    </row>
    <row r="3421" spans="1:1" x14ac:dyDescent="0.2">
      <c r="A3421"/>
    </row>
    <row r="3422" spans="1:1" x14ac:dyDescent="0.2">
      <c r="A3422"/>
    </row>
    <row r="3423" spans="1:1" x14ac:dyDescent="0.2">
      <c r="A3423"/>
    </row>
    <row r="3424" spans="1:1" x14ac:dyDescent="0.2">
      <c r="A3424"/>
    </row>
    <row r="3425" spans="1:1" x14ac:dyDescent="0.2">
      <c r="A3425"/>
    </row>
    <row r="3426" spans="1:1" x14ac:dyDescent="0.2">
      <c r="A3426"/>
    </row>
    <row r="3427" spans="1:1" x14ac:dyDescent="0.2">
      <c r="A3427"/>
    </row>
    <row r="3428" spans="1:1" x14ac:dyDescent="0.2">
      <c r="A3428"/>
    </row>
    <row r="3429" spans="1:1" x14ac:dyDescent="0.2">
      <c r="A3429"/>
    </row>
    <row r="3430" spans="1:1" x14ac:dyDescent="0.2">
      <c r="A3430"/>
    </row>
    <row r="3431" spans="1:1" x14ac:dyDescent="0.2">
      <c r="A3431"/>
    </row>
    <row r="3432" spans="1:1" x14ac:dyDescent="0.2">
      <c r="A3432"/>
    </row>
    <row r="3433" spans="1:1" x14ac:dyDescent="0.2">
      <c r="A3433"/>
    </row>
    <row r="3434" spans="1:1" x14ac:dyDescent="0.2">
      <c r="A3434"/>
    </row>
    <row r="3435" spans="1:1" x14ac:dyDescent="0.2">
      <c r="A3435"/>
    </row>
    <row r="3436" spans="1:1" x14ac:dyDescent="0.2">
      <c r="A3436"/>
    </row>
    <row r="3437" spans="1:1" x14ac:dyDescent="0.2">
      <c r="A3437"/>
    </row>
    <row r="3438" spans="1:1" x14ac:dyDescent="0.2">
      <c r="A3438"/>
    </row>
    <row r="3439" spans="1:1" x14ac:dyDescent="0.2">
      <c r="A3439"/>
    </row>
    <row r="3440" spans="1:1" x14ac:dyDescent="0.2">
      <c r="A3440"/>
    </row>
    <row r="3441" spans="1:1" x14ac:dyDescent="0.2">
      <c r="A3441"/>
    </row>
    <row r="3442" spans="1:1" x14ac:dyDescent="0.2">
      <c r="A3442"/>
    </row>
    <row r="3443" spans="1:1" x14ac:dyDescent="0.2">
      <c r="A3443"/>
    </row>
    <row r="3444" spans="1:1" x14ac:dyDescent="0.2">
      <c r="A3444"/>
    </row>
    <row r="3445" spans="1:1" x14ac:dyDescent="0.2">
      <c r="A3445"/>
    </row>
    <row r="3446" spans="1:1" x14ac:dyDescent="0.2">
      <c r="A3446"/>
    </row>
    <row r="3447" spans="1:1" x14ac:dyDescent="0.2">
      <c r="A3447"/>
    </row>
    <row r="3448" spans="1:1" x14ac:dyDescent="0.2">
      <c r="A3448"/>
    </row>
    <row r="3449" spans="1:1" x14ac:dyDescent="0.2">
      <c r="A3449"/>
    </row>
    <row r="3450" spans="1:1" x14ac:dyDescent="0.2">
      <c r="A3450"/>
    </row>
    <row r="3451" spans="1:1" x14ac:dyDescent="0.2">
      <c r="A3451"/>
    </row>
    <row r="3452" spans="1:1" x14ac:dyDescent="0.2">
      <c r="A3452"/>
    </row>
    <row r="3453" spans="1:1" x14ac:dyDescent="0.2">
      <c r="A3453"/>
    </row>
    <row r="3454" spans="1:1" x14ac:dyDescent="0.2">
      <c r="A3454"/>
    </row>
    <row r="3455" spans="1:1" x14ac:dyDescent="0.2">
      <c r="A3455"/>
    </row>
    <row r="3456" spans="1:1" x14ac:dyDescent="0.2">
      <c r="A3456"/>
    </row>
    <row r="3457" spans="1:1" x14ac:dyDescent="0.2">
      <c r="A3457"/>
    </row>
    <row r="3458" spans="1:1" x14ac:dyDescent="0.2">
      <c r="A3458"/>
    </row>
    <row r="3459" spans="1:1" x14ac:dyDescent="0.2">
      <c r="A3459"/>
    </row>
    <row r="3460" spans="1:1" x14ac:dyDescent="0.2">
      <c r="A3460"/>
    </row>
    <row r="3461" spans="1:1" x14ac:dyDescent="0.2">
      <c r="A3461"/>
    </row>
    <row r="3462" spans="1:1" x14ac:dyDescent="0.2">
      <c r="A3462"/>
    </row>
    <row r="3463" spans="1:1" x14ac:dyDescent="0.2">
      <c r="A3463"/>
    </row>
    <row r="3464" spans="1:1" x14ac:dyDescent="0.2">
      <c r="A3464"/>
    </row>
    <row r="3465" spans="1:1" x14ac:dyDescent="0.2">
      <c r="A3465"/>
    </row>
    <row r="3466" spans="1:1" x14ac:dyDescent="0.2">
      <c r="A3466"/>
    </row>
    <row r="3467" spans="1:1" x14ac:dyDescent="0.2">
      <c r="A3467"/>
    </row>
    <row r="3468" spans="1:1" x14ac:dyDescent="0.2">
      <c r="A3468"/>
    </row>
    <row r="3469" spans="1:1" x14ac:dyDescent="0.2">
      <c r="A3469"/>
    </row>
    <row r="3470" spans="1:1" x14ac:dyDescent="0.2">
      <c r="A3470"/>
    </row>
    <row r="3471" spans="1:1" x14ac:dyDescent="0.2">
      <c r="A3471"/>
    </row>
    <row r="3472" spans="1:1" x14ac:dyDescent="0.2">
      <c r="A3472"/>
    </row>
    <row r="3473" spans="1:1" x14ac:dyDescent="0.2">
      <c r="A3473"/>
    </row>
    <row r="3474" spans="1:1" x14ac:dyDescent="0.2">
      <c r="A3474"/>
    </row>
    <row r="3475" spans="1:1" x14ac:dyDescent="0.2">
      <c r="A3475"/>
    </row>
    <row r="3476" spans="1:1" x14ac:dyDescent="0.2">
      <c r="A3476"/>
    </row>
    <row r="3477" spans="1:1" x14ac:dyDescent="0.2">
      <c r="A3477"/>
    </row>
    <row r="3478" spans="1:1" x14ac:dyDescent="0.2">
      <c r="A3478"/>
    </row>
    <row r="3479" spans="1:1" x14ac:dyDescent="0.2">
      <c r="A3479"/>
    </row>
    <row r="3480" spans="1:1" x14ac:dyDescent="0.2">
      <c r="A3480"/>
    </row>
    <row r="3481" spans="1:1" x14ac:dyDescent="0.2">
      <c r="A3481"/>
    </row>
    <row r="3482" spans="1:1" x14ac:dyDescent="0.2">
      <c r="A3482"/>
    </row>
    <row r="3483" spans="1:1" x14ac:dyDescent="0.2">
      <c r="A3483"/>
    </row>
    <row r="3484" spans="1:1" x14ac:dyDescent="0.2">
      <c r="A3484"/>
    </row>
    <row r="3485" spans="1:1" x14ac:dyDescent="0.2">
      <c r="A3485"/>
    </row>
    <row r="3486" spans="1:1" x14ac:dyDescent="0.2">
      <c r="A3486"/>
    </row>
    <row r="3487" spans="1:1" x14ac:dyDescent="0.2">
      <c r="A3487"/>
    </row>
    <row r="3488" spans="1:1" x14ac:dyDescent="0.2">
      <c r="A3488"/>
    </row>
    <row r="3489" spans="1:1" x14ac:dyDescent="0.2">
      <c r="A3489"/>
    </row>
    <row r="3490" spans="1:1" x14ac:dyDescent="0.2">
      <c r="A3490"/>
    </row>
    <row r="3491" spans="1:1" x14ac:dyDescent="0.2">
      <c r="A3491"/>
    </row>
    <row r="3492" spans="1:1" x14ac:dyDescent="0.2">
      <c r="A3492"/>
    </row>
    <row r="3493" spans="1:1" x14ac:dyDescent="0.2">
      <c r="A3493"/>
    </row>
    <row r="3494" spans="1:1" x14ac:dyDescent="0.2">
      <c r="A3494"/>
    </row>
    <row r="3495" spans="1:1" x14ac:dyDescent="0.2">
      <c r="A3495"/>
    </row>
    <row r="3496" spans="1:1" x14ac:dyDescent="0.2">
      <c r="A3496"/>
    </row>
    <row r="3497" spans="1:1" x14ac:dyDescent="0.2">
      <c r="A3497"/>
    </row>
    <row r="3498" spans="1:1" x14ac:dyDescent="0.2">
      <c r="A3498"/>
    </row>
    <row r="3499" spans="1:1" x14ac:dyDescent="0.2">
      <c r="A3499"/>
    </row>
    <row r="3500" spans="1:1" x14ac:dyDescent="0.2">
      <c r="A3500"/>
    </row>
    <row r="3501" spans="1:1" x14ac:dyDescent="0.2">
      <c r="A3501"/>
    </row>
    <row r="3502" spans="1:1" x14ac:dyDescent="0.2">
      <c r="A3502"/>
    </row>
    <row r="3503" spans="1:1" x14ac:dyDescent="0.2">
      <c r="A3503"/>
    </row>
    <row r="3504" spans="1:1" x14ac:dyDescent="0.2">
      <c r="A3504"/>
    </row>
    <row r="3505" spans="1:1" x14ac:dyDescent="0.2">
      <c r="A3505"/>
    </row>
    <row r="3506" spans="1:1" x14ac:dyDescent="0.2">
      <c r="A3506"/>
    </row>
    <row r="3507" spans="1:1" x14ac:dyDescent="0.2">
      <c r="A3507"/>
    </row>
    <row r="3508" spans="1:1" x14ac:dyDescent="0.2">
      <c r="A3508"/>
    </row>
    <row r="3509" spans="1:1" x14ac:dyDescent="0.2">
      <c r="A3509"/>
    </row>
    <row r="3510" spans="1:1" x14ac:dyDescent="0.2">
      <c r="A3510"/>
    </row>
    <row r="3511" spans="1:1" x14ac:dyDescent="0.2">
      <c r="A3511"/>
    </row>
    <row r="3512" spans="1:1" x14ac:dyDescent="0.2">
      <c r="A3512"/>
    </row>
    <row r="3513" spans="1:1" x14ac:dyDescent="0.2">
      <c r="A3513"/>
    </row>
    <row r="3514" spans="1:1" x14ac:dyDescent="0.2">
      <c r="A3514"/>
    </row>
    <row r="3515" spans="1:1" x14ac:dyDescent="0.2">
      <c r="A3515"/>
    </row>
    <row r="3516" spans="1:1" x14ac:dyDescent="0.2">
      <c r="A3516"/>
    </row>
    <row r="3517" spans="1:1" x14ac:dyDescent="0.2">
      <c r="A3517"/>
    </row>
    <row r="3518" spans="1:1" x14ac:dyDescent="0.2">
      <c r="A3518"/>
    </row>
    <row r="3519" spans="1:1" x14ac:dyDescent="0.2">
      <c r="A3519"/>
    </row>
    <row r="3520" spans="1:1" x14ac:dyDescent="0.2">
      <c r="A3520"/>
    </row>
    <row r="3521" spans="1:1" x14ac:dyDescent="0.2">
      <c r="A3521"/>
    </row>
    <row r="3522" spans="1:1" x14ac:dyDescent="0.2">
      <c r="A3522"/>
    </row>
    <row r="3523" spans="1:1" x14ac:dyDescent="0.2">
      <c r="A3523"/>
    </row>
    <row r="3524" spans="1:1" x14ac:dyDescent="0.2">
      <c r="A3524"/>
    </row>
    <row r="3525" spans="1:1" x14ac:dyDescent="0.2">
      <c r="A3525"/>
    </row>
    <row r="3526" spans="1:1" x14ac:dyDescent="0.2">
      <c r="A3526"/>
    </row>
    <row r="3527" spans="1:1" x14ac:dyDescent="0.2">
      <c r="A3527"/>
    </row>
    <row r="3528" spans="1:1" x14ac:dyDescent="0.2">
      <c r="A3528"/>
    </row>
    <row r="3529" spans="1:1" x14ac:dyDescent="0.2">
      <c r="A3529"/>
    </row>
    <row r="3530" spans="1:1" x14ac:dyDescent="0.2">
      <c r="A3530"/>
    </row>
    <row r="3531" spans="1:1" x14ac:dyDescent="0.2">
      <c r="A3531"/>
    </row>
    <row r="3532" spans="1:1" x14ac:dyDescent="0.2">
      <c r="A3532"/>
    </row>
    <row r="3533" spans="1:1" x14ac:dyDescent="0.2">
      <c r="A3533"/>
    </row>
    <row r="3534" spans="1:1" x14ac:dyDescent="0.2">
      <c r="A3534"/>
    </row>
    <row r="3535" spans="1:1" x14ac:dyDescent="0.2">
      <c r="A3535"/>
    </row>
    <row r="3536" spans="1:1" x14ac:dyDescent="0.2">
      <c r="A3536"/>
    </row>
    <row r="3537" spans="1:1" x14ac:dyDescent="0.2">
      <c r="A3537"/>
    </row>
    <row r="3538" spans="1:1" x14ac:dyDescent="0.2">
      <c r="A3538"/>
    </row>
    <row r="3539" spans="1:1" x14ac:dyDescent="0.2">
      <c r="A3539"/>
    </row>
    <row r="3540" spans="1:1" x14ac:dyDescent="0.2">
      <c r="A3540"/>
    </row>
    <row r="3541" spans="1:1" x14ac:dyDescent="0.2">
      <c r="A3541"/>
    </row>
    <row r="3542" spans="1:1" x14ac:dyDescent="0.2">
      <c r="A3542"/>
    </row>
    <row r="3543" spans="1:1" x14ac:dyDescent="0.2">
      <c r="A3543"/>
    </row>
    <row r="3544" spans="1:1" x14ac:dyDescent="0.2">
      <c r="A3544"/>
    </row>
    <row r="3545" spans="1:1" x14ac:dyDescent="0.2">
      <c r="A3545"/>
    </row>
    <row r="3546" spans="1:1" x14ac:dyDescent="0.2">
      <c r="A3546"/>
    </row>
    <row r="3547" spans="1:1" x14ac:dyDescent="0.2">
      <c r="A3547"/>
    </row>
    <row r="3548" spans="1:1" x14ac:dyDescent="0.2">
      <c r="A3548"/>
    </row>
    <row r="3549" spans="1:1" x14ac:dyDescent="0.2">
      <c r="A3549"/>
    </row>
    <row r="3550" spans="1:1" x14ac:dyDescent="0.2">
      <c r="A3550"/>
    </row>
    <row r="3551" spans="1:1" x14ac:dyDescent="0.2">
      <c r="A3551"/>
    </row>
    <row r="3552" spans="1:1" x14ac:dyDescent="0.2">
      <c r="A3552"/>
    </row>
    <row r="3553" spans="1:1" x14ac:dyDescent="0.2">
      <c r="A3553"/>
    </row>
    <row r="3554" spans="1:1" x14ac:dyDescent="0.2">
      <c r="A3554"/>
    </row>
    <row r="3555" spans="1:1" x14ac:dyDescent="0.2">
      <c r="A3555"/>
    </row>
    <row r="3556" spans="1:1" x14ac:dyDescent="0.2">
      <c r="A3556"/>
    </row>
    <row r="3557" spans="1:1" x14ac:dyDescent="0.2">
      <c r="A3557"/>
    </row>
    <row r="3558" spans="1:1" x14ac:dyDescent="0.2">
      <c r="A3558"/>
    </row>
    <row r="3559" spans="1:1" x14ac:dyDescent="0.2">
      <c r="A3559"/>
    </row>
    <row r="3560" spans="1:1" x14ac:dyDescent="0.2">
      <c r="A3560"/>
    </row>
    <row r="3561" spans="1:1" x14ac:dyDescent="0.2">
      <c r="A3561"/>
    </row>
    <row r="3562" spans="1:1" x14ac:dyDescent="0.2">
      <c r="A3562"/>
    </row>
    <row r="3563" spans="1:1" x14ac:dyDescent="0.2">
      <c r="A3563"/>
    </row>
    <row r="3564" spans="1:1" x14ac:dyDescent="0.2">
      <c r="A3564"/>
    </row>
    <row r="3565" spans="1:1" x14ac:dyDescent="0.2">
      <c r="A3565"/>
    </row>
    <row r="3566" spans="1:1" x14ac:dyDescent="0.2">
      <c r="A3566"/>
    </row>
    <row r="3567" spans="1:1" x14ac:dyDescent="0.2">
      <c r="A3567"/>
    </row>
    <row r="3568" spans="1:1" x14ac:dyDescent="0.2">
      <c r="A3568"/>
    </row>
    <row r="3569" spans="1:1" x14ac:dyDescent="0.2">
      <c r="A3569"/>
    </row>
    <row r="3570" spans="1:1" x14ac:dyDescent="0.2">
      <c r="A3570"/>
    </row>
    <row r="3571" spans="1:1" x14ac:dyDescent="0.2">
      <c r="A3571"/>
    </row>
    <row r="3572" spans="1:1" x14ac:dyDescent="0.2">
      <c r="A3572"/>
    </row>
    <row r="3573" spans="1:1" x14ac:dyDescent="0.2">
      <c r="A3573"/>
    </row>
    <row r="3574" spans="1:1" x14ac:dyDescent="0.2">
      <c r="A3574"/>
    </row>
    <row r="3575" spans="1:1" x14ac:dyDescent="0.2">
      <c r="A3575"/>
    </row>
    <row r="3576" spans="1:1" x14ac:dyDescent="0.2">
      <c r="A3576"/>
    </row>
    <row r="3577" spans="1:1" x14ac:dyDescent="0.2">
      <c r="A3577"/>
    </row>
    <row r="3578" spans="1:1" x14ac:dyDescent="0.2">
      <c r="A3578"/>
    </row>
    <row r="3579" spans="1:1" x14ac:dyDescent="0.2">
      <c r="A3579"/>
    </row>
    <row r="3580" spans="1:1" x14ac:dyDescent="0.2">
      <c r="A3580"/>
    </row>
    <row r="3581" spans="1:1" x14ac:dyDescent="0.2">
      <c r="A3581"/>
    </row>
    <row r="3582" spans="1:1" x14ac:dyDescent="0.2">
      <c r="A3582"/>
    </row>
    <row r="3583" spans="1:1" x14ac:dyDescent="0.2">
      <c r="A3583"/>
    </row>
    <row r="3584" spans="1:1" x14ac:dyDescent="0.2">
      <c r="A3584"/>
    </row>
    <row r="3585" spans="1:1" x14ac:dyDescent="0.2">
      <c r="A3585"/>
    </row>
    <row r="3586" spans="1:1" x14ac:dyDescent="0.2">
      <c r="A3586"/>
    </row>
    <row r="3587" spans="1:1" x14ac:dyDescent="0.2">
      <c r="A3587"/>
    </row>
    <row r="3588" spans="1:1" x14ac:dyDescent="0.2">
      <c r="A3588"/>
    </row>
    <row r="3589" spans="1:1" x14ac:dyDescent="0.2">
      <c r="A3589"/>
    </row>
    <row r="3590" spans="1:1" x14ac:dyDescent="0.2">
      <c r="A3590"/>
    </row>
    <row r="3591" spans="1:1" x14ac:dyDescent="0.2">
      <c r="A3591"/>
    </row>
    <row r="3592" spans="1:1" x14ac:dyDescent="0.2">
      <c r="A3592"/>
    </row>
    <row r="3593" spans="1:1" x14ac:dyDescent="0.2">
      <c r="A3593"/>
    </row>
    <row r="3594" spans="1:1" x14ac:dyDescent="0.2">
      <c r="A3594"/>
    </row>
    <row r="3595" spans="1:1" x14ac:dyDescent="0.2">
      <c r="A3595"/>
    </row>
    <row r="3596" spans="1:1" x14ac:dyDescent="0.2">
      <c r="A3596"/>
    </row>
    <row r="3597" spans="1:1" x14ac:dyDescent="0.2">
      <c r="A3597"/>
    </row>
    <row r="3598" spans="1:1" x14ac:dyDescent="0.2">
      <c r="A3598"/>
    </row>
    <row r="3599" spans="1:1" x14ac:dyDescent="0.2">
      <c r="A3599"/>
    </row>
    <row r="3600" spans="1:1" x14ac:dyDescent="0.2">
      <c r="A3600"/>
    </row>
    <row r="3601" spans="1:1" x14ac:dyDescent="0.2">
      <c r="A3601"/>
    </row>
    <row r="3602" spans="1:1" x14ac:dyDescent="0.2">
      <c r="A3602"/>
    </row>
    <row r="3603" spans="1:1" x14ac:dyDescent="0.2">
      <c r="A3603"/>
    </row>
    <row r="3604" spans="1:1" x14ac:dyDescent="0.2">
      <c r="A3604"/>
    </row>
    <row r="3605" spans="1:1" x14ac:dyDescent="0.2">
      <c r="A3605"/>
    </row>
    <row r="3606" spans="1:1" x14ac:dyDescent="0.2">
      <c r="A3606"/>
    </row>
    <row r="3607" spans="1:1" x14ac:dyDescent="0.2">
      <c r="A3607"/>
    </row>
    <row r="3608" spans="1:1" x14ac:dyDescent="0.2">
      <c r="A3608"/>
    </row>
    <row r="3609" spans="1:1" x14ac:dyDescent="0.2">
      <c r="A3609"/>
    </row>
    <row r="3610" spans="1:1" x14ac:dyDescent="0.2">
      <c r="A3610"/>
    </row>
    <row r="3611" spans="1:1" x14ac:dyDescent="0.2">
      <c r="A3611"/>
    </row>
    <row r="3612" spans="1:1" x14ac:dyDescent="0.2">
      <c r="A3612"/>
    </row>
    <row r="3613" spans="1:1" x14ac:dyDescent="0.2">
      <c r="A3613"/>
    </row>
    <row r="3614" spans="1:1" x14ac:dyDescent="0.2">
      <c r="A3614"/>
    </row>
    <row r="3615" spans="1:1" x14ac:dyDescent="0.2">
      <c r="A3615"/>
    </row>
    <row r="3616" spans="1:1" x14ac:dyDescent="0.2">
      <c r="A3616"/>
    </row>
    <row r="3617" spans="1:1" x14ac:dyDescent="0.2">
      <c r="A3617"/>
    </row>
    <row r="3618" spans="1:1" x14ac:dyDescent="0.2">
      <c r="A3618"/>
    </row>
    <row r="3619" spans="1:1" x14ac:dyDescent="0.2">
      <c r="A3619"/>
    </row>
    <row r="3620" spans="1:1" x14ac:dyDescent="0.2">
      <c r="A3620"/>
    </row>
    <row r="3621" spans="1:1" x14ac:dyDescent="0.2">
      <c r="A3621"/>
    </row>
    <row r="3622" spans="1:1" x14ac:dyDescent="0.2">
      <c r="A3622"/>
    </row>
    <row r="3623" spans="1:1" x14ac:dyDescent="0.2">
      <c r="A3623"/>
    </row>
    <row r="3624" spans="1:1" x14ac:dyDescent="0.2">
      <c r="A3624"/>
    </row>
    <row r="3625" spans="1:1" x14ac:dyDescent="0.2">
      <c r="A3625"/>
    </row>
    <row r="3626" spans="1:1" x14ac:dyDescent="0.2">
      <c r="A3626"/>
    </row>
    <row r="3627" spans="1:1" x14ac:dyDescent="0.2">
      <c r="A3627"/>
    </row>
    <row r="3628" spans="1:1" x14ac:dyDescent="0.2">
      <c r="A3628"/>
    </row>
    <row r="3629" spans="1:1" x14ac:dyDescent="0.2">
      <c r="A3629"/>
    </row>
    <row r="3630" spans="1:1" x14ac:dyDescent="0.2">
      <c r="A3630"/>
    </row>
    <row r="3631" spans="1:1" x14ac:dyDescent="0.2">
      <c r="A3631"/>
    </row>
    <row r="3632" spans="1:1" x14ac:dyDescent="0.2">
      <c r="A3632"/>
    </row>
    <row r="3633" spans="1:1" x14ac:dyDescent="0.2">
      <c r="A3633"/>
    </row>
    <row r="3634" spans="1:1" x14ac:dyDescent="0.2">
      <c r="A3634"/>
    </row>
    <row r="3635" spans="1:1" x14ac:dyDescent="0.2">
      <c r="A3635"/>
    </row>
    <row r="3636" spans="1:1" x14ac:dyDescent="0.2">
      <c r="A3636"/>
    </row>
    <row r="3637" spans="1:1" x14ac:dyDescent="0.2">
      <c r="A3637"/>
    </row>
    <row r="3638" spans="1:1" x14ac:dyDescent="0.2">
      <c r="A3638"/>
    </row>
    <row r="3639" spans="1:1" x14ac:dyDescent="0.2">
      <c r="A3639"/>
    </row>
    <row r="3640" spans="1:1" x14ac:dyDescent="0.2">
      <c r="A3640"/>
    </row>
    <row r="3641" spans="1:1" x14ac:dyDescent="0.2">
      <c r="A3641"/>
    </row>
    <row r="3642" spans="1:1" x14ac:dyDescent="0.2">
      <c r="A3642"/>
    </row>
    <row r="3643" spans="1:1" x14ac:dyDescent="0.2">
      <c r="A3643"/>
    </row>
    <row r="3644" spans="1:1" x14ac:dyDescent="0.2">
      <c r="A3644"/>
    </row>
    <row r="3645" spans="1:1" x14ac:dyDescent="0.2">
      <c r="A3645"/>
    </row>
    <row r="3646" spans="1:1" x14ac:dyDescent="0.2">
      <c r="A3646"/>
    </row>
    <row r="3647" spans="1:1" x14ac:dyDescent="0.2">
      <c r="A3647"/>
    </row>
    <row r="3648" spans="1:1" x14ac:dyDescent="0.2">
      <c r="A3648"/>
    </row>
    <row r="3649" spans="1:1" x14ac:dyDescent="0.2">
      <c r="A3649"/>
    </row>
    <row r="3650" spans="1:1" x14ac:dyDescent="0.2">
      <c r="A3650"/>
    </row>
    <row r="3651" spans="1:1" x14ac:dyDescent="0.2">
      <c r="A3651"/>
    </row>
    <row r="3652" spans="1:1" x14ac:dyDescent="0.2">
      <c r="A3652"/>
    </row>
    <row r="3653" spans="1:1" x14ac:dyDescent="0.2">
      <c r="A3653"/>
    </row>
    <row r="3654" spans="1:1" x14ac:dyDescent="0.2">
      <c r="A3654"/>
    </row>
    <row r="3655" spans="1:1" x14ac:dyDescent="0.2">
      <c r="A3655"/>
    </row>
    <row r="3656" spans="1:1" x14ac:dyDescent="0.2">
      <c r="A3656"/>
    </row>
    <row r="3657" spans="1:1" x14ac:dyDescent="0.2">
      <c r="A3657"/>
    </row>
    <row r="3658" spans="1:1" x14ac:dyDescent="0.2">
      <c r="A3658"/>
    </row>
    <row r="3659" spans="1:1" x14ac:dyDescent="0.2">
      <c r="A3659"/>
    </row>
    <row r="3660" spans="1:1" x14ac:dyDescent="0.2">
      <c r="A3660"/>
    </row>
    <row r="3661" spans="1:1" x14ac:dyDescent="0.2">
      <c r="A3661"/>
    </row>
    <row r="3662" spans="1:1" x14ac:dyDescent="0.2">
      <c r="A3662"/>
    </row>
    <row r="3663" spans="1:1" x14ac:dyDescent="0.2">
      <c r="A3663"/>
    </row>
    <row r="3664" spans="1:1" x14ac:dyDescent="0.2">
      <c r="A3664"/>
    </row>
    <row r="3665" spans="1:1" x14ac:dyDescent="0.2">
      <c r="A3665"/>
    </row>
    <row r="3666" spans="1:1" x14ac:dyDescent="0.2">
      <c r="A3666"/>
    </row>
    <row r="3667" spans="1:1" x14ac:dyDescent="0.2">
      <c r="A3667"/>
    </row>
    <row r="3668" spans="1:1" x14ac:dyDescent="0.2">
      <c r="A3668"/>
    </row>
    <row r="3669" spans="1:1" x14ac:dyDescent="0.2">
      <c r="A3669"/>
    </row>
    <row r="3670" spans="1:1" x14ac:dyDescent="0.2">
      <c r="A3670"/>
    </row>
    <row r="3671" spans="1:1" x14ac:dyDescent="0.2">
      <c r="A3671"/>
    </row>
    <row r="3672" spans="1:1" x14ac:dyDescent="0.2">
      <c r="A3672"/>
    </row>
    <row r="3673" spans="1:1" x14ac:dyDescent="0.2">
      <c r="A3673"/>
    </row>
    <row r="3674" spans="1:1" x14ac:dyDescent="0.2">
      <c r="A3674"/>
    </row>
    <row r="3675" spans="1:1" x14ac:dyDescent="0.2">
      <c r="A3675"/>
    </row>
    <row r="3676" spans="1:1" x14ac:dyDescent="0.2">
      <c r="A3676"/>
    </row>
    <row r="3677" spans="1:1" x14ac:dyDescent="0.2">
      <c r="A3677"/>
    </row>
    <row r="3678" spans="1:1" x14ac:dyDescent="0.2">
      <c r="A3678"/>
    </row>
    <row r="3679" spans="1:1" x14ac:dyDescent="0.2">
      <c r="A3679"/>
    </row>
    <row r="3680" spans="1:1" x14ac:dyDescent="0.2">
      <c r="A3680"/>
    </row>
    <row r="3681" spans="1:1" x14ac:dyDescent="0.2">
      <c r="A3681"/>
    </row>
    <row r="3682" spans="1:1" x14ac:dyDescent="0.2">
      <c r="A3682"/>
    </row>
    <row r="3683" spans="1:1" x14ac:dyDescent="0.2">
      <c r="A3683"/>
    </row>
    <row r="3684" spans="1:1" x14ac:dyDescent="0.2">
      <c r="A3684"/>
    </row>
    <row r="3685" spans="1:1" x14ac:dyDescent="0.2">
      <c r="A3685"/>
    </row>
    <row r="3686" spans="1:1" x14ac:dyDescent="0.2">
      <c r="A3686"/>
    </row>
    <row r="3687" spans="1:1" x14ac:dyDescent="0.2">
      <c r="A3687"/>
    </row>
    <row r="3688" spans="1:1" x14ac:dyDescent="0.2">
      <c r="A3688"/>
    </row>
    <row r="3689" spans="1:1" x14ac:dyDescent="0.2">
      <c r="A3689"/>
    </row>
    <row r="3690" spans="1:1" x14ac:dyDescent="0.2">
      <c r="A3690"/>
    </row>
    <row r="3691" spans="1:1" x14ac:dyDescent="0.2">
      <c r="A3691"/>
    </row>
    <row r="3692" spans="1:1" x14ac:dyDescent="0.2">
      <c r="A3692"/>
    </row>
    <row r="3693" spans="1:1" x14ac:dyDescent="0.2">
      <c r="A3693"/>
    </row>
    <row r="3694" spans="1:1" x14ac:dyDescent="0.2">
      <c r="A3694"/>
    </row>
    <row r="3695" spans="1:1" x14ac:dyDescent="0.2">
      <c r="A3695"/>
    </row>
    <row r="3696" spans="1:1" x14ac:dyDescent="0.2">
      <c r="A3696"/>
    </row>
    <row r="3697" spans="1:1" x14ac:dyDescent="0.2">
      <c r="A3697"/>
    </row>
    <row r="3698" spans="1:1" x14ac:dyDescent="0.2">
      <c r="A3698"/>
    </row>
    <row r="3699" spans="1:1" x14ac:dyDescent="0.2">
      <c r="A3699"/>
    </row>
    <row r="3700" spans="1:1" x14ac:dyDescent="0.2">
      <c r="A3700"/>
    </row>
    <row r="3701" spans="1:1" x14ac:dyDescent="0.2">
      <c r="A3701"/>
    </row>
    <row r="3702" spans="1:1" x14ac:dyDescent="0.2">
      <c r="A3702"/>
    </row>
    <row r="3703" spans="1:1" x14ac:dyDescent="0.2">
      <c r="A3703"/>
    </row>
    <row r="3704" spans="1:1" x14ac:dyDescent="0.2">
      <c r="A3704"/>
    </row>
    <row r="3705" spans="1:1" x14ac:dyDescent="0.2">
      <c r="A3705"/>
    </row>
    <row r="3706" spans="1:1" x14ac:dyDescent="0.2">
      <c r="A3706"/>
    </row>
    <row r="3707" spans="1:1" x14ac:dyDescent="0.2">
      <c r="A3707"/>
    </row>
    <row r="3708" spans="1:1" x14ac:dyDescent="0.2">
      <c r="A3708"/>
    </row>
    <row r="3709" spans="1:1" x14ac:dyDescent="0.2">
      <c r="A3709"/>
    </row>
    <row r="3710" spans="1:1" x14ac:dyDescent="0.2">
      <c r="A3710"/>
    </row>
    <row r="3711" spans="1:1" x14ac:dyDescent="0.2">
      <c r="A3711"/>
    </row>
    <row r="3712" spans="1:1" x14ac:dyDescent="0.2">
      <c r="A3712"/>
    </row>
    <row r="3713" spans="1:1" x14ac:dyDescent="0.2">
      <c r="A3713"/>
    </row>
    <row r="3714" spans="1:1" x14ac:dyDescent="0.2">
      <c r="A3714"/>
    </row>
    <row r="3715" spans="1:1" x14ac:dyDescent="0.2">
      <c r="A3715"/>
    </row>
    <row r="3716" spans="1:1" x14ac:dyDescent="0.2">
      <c r="A3716"/>
    </row>
    <row r="3717" spans="1:1" x14ac:dyDescent="0.2">
      <c r="A3717"/>
    </row>
    <row r="3718" spans="1:1" x14ac:dyDescent="0.2">
      <c r="A3718"/>
    </row>
    <row r="3719" spans="1:1" x14ac:dyDescent="0.2">
      <c r="A3719"/>
    </row>
    <row r="3720" spans="1:1" x14ac:dyDescent="0.2">
      <c r="A3720"/>
    </row>
    <row r="3721" spans="1:1" x14ac:dyDescent="0.2">
      <c r="A3721"/>
    </row>
    <row r="3722" spans="1:1" x14ac:dyDescent="0.2">
      <c r="A3722"/>
    </row>
    <row r="3723" spans="1:1" x14ac:dyDescent="0.2">
      <c r="A3723"/>
    </row>
    <row r="3724" spans="1:1" x14ac:dyDescent="0.2">
      <c r="A3724"/>
    </row>
    <row r="3725" spans="1:1" x14ac:dyDescent="0.2">
      <c r="A3725"/>
    </row>
    <row r="3726" spans="1:1" x14ac:dyDescent="0.2">
      <c r="A3726"/>
    </row>
    <row r="3727" spans="1:1" x14ac:dyDescent="0.2">
      <c r="A3727"/>
    </row>
    <row r="3728" spans="1:1" x14ac:dyDescent="0.2">
      <c r="A3728"/>
    </row>
    <row r="3729" spans="1:1" x14ac:dyDescent="0.2">
      <c r="A3729"/>
    </row>
    <row r="3730" spans="1:1" x14ac:dyDescent="0.2">
      <c r="A3730"/>
    </row>
    <row r="3731" spans="1:1" x14ac:dyDescent="0.2">
      <c r="A3731"/>
    </row>
    <row r="3732" spans="1:1" x14ac:dyDescent="0.2">
      <c r="A3732"/>
    </row>
    <row r="3733" spans="1:1" x14ac:dyDescent="0.2">
      <c r="A3733"/>
    </row>
    <row r="3734" spans="1:1" x14ac:dyDescent="0.2">
      <c r="A3734"/>
    </row>
    <row r="3735" spans="1:1" x14ac:dyDescent="0.2">
      <c r="A3735"/>
    </row>
    <row r="3736" spans="1:1" x14ac:dyDescent="0.2">
      <c r="A3736"/>
    </row>
    <row r="3737" spans="1:1" x14ac:dyDescent="0.2">
      <c r="A3737"/>
    </row>
    <row r="3738" spans="1:1" x14ac:dyDescent="0.2">
      <c r="A3738"/>
    </row>
    <row r="3739" spans="1:1" x14ac:dyDescent="0.2">
      <c r="A3739"/>
    </row>
    <row r="3740" spans="1:1" x14ac:dyDescent="0.2">
      <c r="A3740"/>
    </row>
    <row r="3741" spans="1:1" x14ac:dyDescent="0.2">
      <c r="A3741"/>
    </row>
    <row r="3742" spans="1:1" x14ac:dyDescent="0.2">
      <c r="A3742"/>
    </row>
    <row r="3743" spans="1:1" x14ac:dyDescent="0.2">
      <c r="A3743"/>
    </row>
    <row r="3744" spans="1:1" x14ac:dyDescent="0.2">
      <c r="A3744"/>
    </row>
    <row r="3745" spans="1:1" x14ac:dyDescent="0.2">
      <c r="A3745"/>
    </row>
    <row r="3746" spans="1:1" x14ac:dyDescent="0.2">
      <c r="A3746"/>
    </row>
    <row r="3747" spans="1:1" x14ac:dyDescent="0.2">
      <c r="A3747"/>
    </row>
    <row r="3748" spans="1:1" x14ac:dyDescent="0.2">
      <c r="A3748"/>
    </row>
    <row r="3749" spans="1:1" x14ac:dyDescent="0.2">
      <c r="A3749"/>
    </row>
    <row r="3750" spans="1:1" x14ac:dyDescent="0.2">
      <c r="A3750"/>
    </row>
    <row r="3751" spans="1:1" x14ac:dyDescent="0.2">
      <c r="A3751"/>
    </row>
    <row r="3752" spans="1:1" x14ac:dyDescent="0.2">
      <c r="A3752"/>
    </row>
    <row r="3753" spans="1:1" x14ac:dyDescent="0.2">
      <c r="A3753"/>
    </row>
    <row r="3754" spans="1:1" x14ac:dyDescent="0.2">
      <c r="A3754"/>
    </row>
    <row r="3755" spans="1:1" x14ac:dyDescent="0.2">
      <c r="A3755"/>
    </row>
    <row r="3756" spans="1:1" x14ac:dyDescent="0.2">
      <c r="A3756"/>
    </row>
    <row r="3757" spans="1:1" x14ac:dyDescent="0.2">
      <c r="A3757"/>
    </row>
    <row r="3758" spans="1:1" x14ac:dyDescent="0.2">
      <c r="A3758"/>
    </row>
    <row r="3759" spans="1:1" x14ac:dyDescent="0.2">
      <c r="A3759"/>
    </row>
    <row r="3760" spans="1:1" x14ac:dyDescent="0.2">
      <c r="A3760"/>
    </row>
    <row r="3761" spans="1:1" x14ac:dyDescent="0.2">
      <c r="A3761"/>
    </row>
    <row r="3762" spans="1:1" x14ac:dyDescent="0.2">
      <c r="A3762"/>
    </row>
    <row r="3763" spans="1:1" x14ac:dyDescent="0.2">
      <c r="A3763"/>
    </row>
    <row r="3764" spans="1:1" x14ac:dyDescent="0.2">
      <c r="A3764"/>
    </row>
    <row r="3765" spans="1:1" x14ac:dyDescent="0.2">
      <c r="A3765"/>
    </row>
    <row r="3766" spans="1:1" x14ac:dyDescent="0.2">
      <c r="A3766"/>
    </row>
    <row r="3767" spans="1:1" x14ac:dyDescent="0.2">
      <c r="A3767"/>
    </row>
    <row r="3768" spans="1:1" x14ac:dyDescent="0.2">
      <c r="A3768"/>
    </row>
    <row r="3769" spans="1:1" x14ac:dyDescent="0.2">
      <c r="A3769"/>
    </row>
    <row r="3770" spans="1:1" x14ac:dyDescent="0.2">
      <c r="A3770"/>
    </row>
    <row r="3771" spans="1:1" x14ac:dyDescent="0.2">
      <c r="A3771"/>
    </row>
    <row r="3772" spans="1:1" x14ac:dyDescent="0.2">
      <c r="A3772"/>
    </row>
    <row r="3773" spans="1:1" x14ac:dyDescent="0.2">
      <c r="A3773"/>
    </row>
    <row r="3774" spans="1:1" x14ac:dyDescent="0.2">
      <c r="A3774"/>
    </row>
    <row r="3775" spans="1:1" x14ac:dyDescent="0.2">
      <c r="A3775"/>
    </row>
    <row r="3776" spans="1:1" x14ac:dyDescent="0.2">
      <c r="A3776"/>
    </row>
    <row r="3777" spans="1:1" x14ac:dyDescent="0.2">
      <c r="A3777"/>
    </row>
    <row r="3778" spans="1:1" x14ac:dyDescent="0.2">
      <c r="A3778"/>
    </row>
    <row r="3779" spans="1:1" x14ac:dyDescent="0.2">
      <c r="A3779"/>
    </row>
    <row r="3780" spans="1:1" x14ac:dyDescent="0.2">
      <c r="A3780"/>
    </row>
    <row r="3781" spans="1:1" x14ac:dyDescent="0.2">
      <c r="A3781"/>
    </row>
    <row r="3782" spans="1:1" x14ac:dyDescent="0.2">
      <c r="A3782"/>
    </row>
    <row r="3783" spans="1:1" x14ac:dyDescent="0.2">
      <c r="A3783"/>
    </row>
    <row r="3784" spans="1:1" x14ac:dyDescent="0.2">
      <c r="A3784"/>
    </row>
    <row r="3785" spans="1:1" x14ac:dyDescent="0.2">
      <c r="A3785"/>
    </row>
    <row r="3786" spans="1:1" x14ac:dyDescent="0.2">
      <c r="A3786"/>
    </row>
    <row r="3787" spans="1:1" x14ac:dyDescent="0.2">
      <c r="A3787"/>
    </row>
    <row r="3788" spans="1:1" x14ac:dyDescent="0.2">
      <c r="A3788"/>
    </row>
    <row r="3789" spans="1:1" x14ac:dyDescent="0.2">
      <c r="A3789"/>
    </row>
    <row r="3790" spans="1:1" x14ac:dyDescent="0.2">
      <c r="A3790"/>
    </row>
    <row r="3791" spans="1:1" x14ac:dyDescent="0.2">
      <c r="A3791"/>
    </row>
    <row r="3792" spans="1:1" x14ac:dyDescent="0.2">
      <c r="A3792"/>
    </row>
    <row r="3793" spans="1:1" x14ac:dyDescent="0.2">
      <c r="A3793"/>
    </row>
    <row r="3794" spans="1:1" x14ac:dyDescent="0.2">
      <c r="A3794"/>
    </row>
    <row r="3795" spans="1:1" x14ac:dyDescent="0.2">
      <c r="A3795"/>
    </row>
    <row r="3796" spans="1:1" x14ac:dyDescent="0.2">
      <c r="A3796"/>
    </row>
    <row r="3797" spans="1:1" x14ac:dyDescent="0.2">
      <c r="A3797"/>
    </row>
    <row r="3798" spans="1:1" x14ac:dyDescent="0.2">
      <c r="A3798"/>
    </row>
    <row r="3799" spans="1:1" x14ac:dyDescent="0.2">
      <c r="A3799"/>
    </row>
    <row r="3800" spans="1:1" x14ac:dyDescent="0.2">
      <c r="A3800"/>
    </row>
    <row r="3801" spans="1:1" x14ac:dyDescent="0.2">
      <c r="A3801"/>
    </row>
    <row r="3802" spans="1:1" x14ac:dyDescent="0.2">
      <c r="A3802"/>
    </row>
    <row r="3803" spans="1:1" x14ac:dyDescent="0.2">
      <c r="A3803"/>
    </row>
    <row r="3804" spans="1:1" x14ac:dyDescent="0.2">
      <c r="A3804"/>
    </row>
    <row r="3805" spans="1:1" x14ac:dyDescent="0.2">
      <c r="A3805"/>
    </row>
    <row r="3806" spans="1:1" x14ac:dyDescent="0.2">
      <c r="A3806"/>
    </row>
    <row r="3807" spans="1:1" x14ac:dyDescent="0.2">
      <c r="A3807"/>
    </row>
    <row r="3808" spans="1:1" x14ac:dyDescent="0.2">
      <c r="A3808"/>
    </row>
    <row r="3809" spans="1:1" x14ac:dyDescent="0.2">
      <c r="A3809"/>
    </row>
    <row r="3810" spans="1:1" x14ac:dyDescent="0.2">
      <c r="A3810"/>
    </row>
    <row r="3811" spans="1:1" x14ac:dyDescent="0.2">
      <c r="A3811"/>
    </row>
    <row r="3812" spans="1:1" x14ac:dyDescent="0.2">
      <c r="A3812"/>
    </row>
    <row r="3813" spans="1:1" x14ac:dyDescent="0.2">
      <c r="A3813"/>
    </row>
    <row r="3814" spans="1:1" x14ac:dyDescent="0.2">
      <c r="A3814"/>
    </row>
    <row r="3815" spans="1:1" x14ac:dyDescent="0.2">
      <c r="A3815"/>
    </row>
    <row r="3816" spans="1:1" x14ac:dyDescent="0.2">
      <c r="A3816"/>
    </row>
    <row r="3817" spans="1:1" x14ac:dyDescent="0.2">
      <c r="A3817"/>
    </row>
    <row r="3818" spans="1:1" x14ac:dyDescent="0.2">
      <c r="A3818"/>
    </row>
    <row r="3819" spans="1:1" x14ac:dyDescent="0.2">
      <c r="A3819"/>
    </row>
    <row r="3820" spans="1:1" x14ac:dyDescent="0.2">
      <c r="A3820"/>
    </row>
    <row r="3821" spans="1:1" x14ac:dyDescent="0.2">
      <c r="A3821"/>
    </row>
    <row r="3822" spans="1:1" x14ac:dyDescent="0.2">
      <c r="A3822"/>
    </row>
    <row r="3823" spans="1:1" x14ac:dyDescent="0.2">
      <c r="A3823"/>
    </row>
    <row r="3824" spans="1:1" x14ac:dyDescent="0.2">
      <c r="A3824"/>
    </row>
    <row r="3825" spans="1:1" x14ac:dyDescent="0.2">
      <c r="A3825"/>
    </row>
    <row r="3826" spans="1:1" x14ac:dyDescent="0.2">
      <c r="A3826"/>
    </row>
    <row r="3827" spans="1:1" x14ac:dyDescent="0.2">
      <c r="A3827"/>
    </row>
    <row r="3828" spans="1:1" x14ac:dyDescent="0.2">
      <c r="A3828"/>
    </row>
    <row r="3829" spans="1:1" x14ac:dyDescent="0.2">
      <c r="A3829"/>
    </row>
    <row r="3830" spans="1:1" x14ac:dyDescent="0.2">
      <c r="A3830"/>
    </row>
    <row r="3831" spans="1:1" x14ac:dyDescent="0.2">
      <c r="A3831"/>
    </row>
    <row r="3832" spans="1:1" x14ac:dyDescent="0.2">
      <c r="A3832"/>
    </row>
    <row r="3833" spans="1:1" x14ac:dyDescent="0.2">
      <c r="A3833"/>
    </row>
    <row r="3834" spans="1:1" x14ac:dyDescent="0.2">
      <c r="A3834"/>
    </row>
    <row r="3835" spans="1:1" x14ac:dyDescent="0.2">
      <c r="A3835"/>
    </row>
    <row r="3836" spans="1:1" x14ac:dyDescent="0.2">
      <c r="A3836"/>
    </row>
    <row r="3837" spans="1:1" x14ac:dyDescent="0.2">
      <c r="A3837"/>
    </row>
    <row r="3838" spans="1:1" x14ac:dyDescent="0.2">
      <c r="A3838"/>
    </row>
    <row r="3839" spans="1:1" x14ac:dyDescent="0.2">
      <c r="A3839"/>
    </row>
    <row r="3840" spans="1:1" x14ac:dyDescent="0.2">
      <c r="A3840"/>
    </row>
    <row r="3841" spans="1:1" x14ac:dyDescent="0.2">
      <c r="A3841"/>
    </row>
    <row r="3842" spans="1:1" x14ac:dyDescent="0.2">
      <c r="A3842"/>
    </row>
    <row r="3843" spans="1:1" x14ac:dyDescent="0.2">
      <c r="A3843"/>
    </row>
    <row r="3844" spans="1:1" x14ac:dyDescent="0.2">
      <c r="A3844"/>
    </row>
    <row r="3845" spans="1:1" x14ac:dyDescent="0.2">
      <c r="A3845"/>
    </row>
    <row r="3846" spans="1:1" x14ac:dyDescent="0.2">
      <c r="A3846"/>
    </row>
    <row r="3847" spans="1:1" x14ac:dyDescent="0.2">
      <c r="A3847"/>
    </row>
    <row r="3848" spans="1:1" x14ac:dyDescent="0.2">
      <c r="A3848"/>
    </row>
    <row r="3849" spans="1:1" x14ac:dyDescent="0.2">
      <c r="A3849"/>
    </row>
    <row r="3850" spans="1:1" x14ac:dyDescent="0.2">
      <c r="A3850"/>
    </row>
    <row r="3851" spans="1:1" x14ac:dyDescent="0.2">
      <c r="A3851"/>
    </row>
    <row r="3852" spans="1:1" x14ac:dyDescent="0.2">
      <c r="A3852"/>
    </row>
    <row r="3853" spans="1:1" x14ac:dyDescent="0.2">
      <c r="A3853"/>
    </row>
    <row r="3854" spans="1:1" x14ac:dyDescent="0.2">
      <c r="A3854"/>
    </row>
    <row r="3855" spans="1:1" x14ac:dyDescent="0.2">
      <c r="A3855"/>
    </row>
    <row r="3856" spans="1:1" x14ac:dyDescent="0.2">
      <c r="A3856"/>
    </row>
    <row r="3857" spans="1:1" x14ac:dyDescent="0.2">
      <c r="A3857"/>
    </row>
    <row r="3858" spans="1:1" x14ac:dyDescent="0.2">
      <c r="A3858"/>
    </row>
    <row r="3859" spans="1:1" x14ac:dyDescent="0.2">
      <c r="A3859"/>
    </row>
    <row r="3860" spans="1:1" x14ac:dyDescent="0.2">
      <c r="A3860"/>
    </row>
    <row r="3861" spans="1:1" x14ac:dyDescent="0.2">
      <c r="A3861"/>
    </row>
    <row r="3862" spans="1:1" x14ac:dyDescent="0.2">
      <c r="A3862"/>
    </row>
    <row r="3863" spans="1:1" x14ac:dyDescent="0.2">
      <c r="A3863"/>
    </row>
    <row r="3864" spans="1:1" x14ac:dyDescent="0.2">
      <c r="A3864"/>
    </row>
    <row r="3865" spans="1:1" x14ac:dyDescent="0.2">
      <c r="A3865"/>
    </row>
    <row r="3866" spans="1:1" x14ac:dyDescent="0.2">
      <c r="A3866"/>
    </row>
    <row r="3867" spans="1:1" x14ac:dyDescent="0.2">
      <c r="A3867"/>
    </row>
    <row r="3868" spans="1:1" x14ac:dyDescent="0.2">
      <c r="A3868"/>
    </row>
    <row r="3869" spans="1:1" x14ac:dyDescent="0.2">
      <c r="A3869"/>
    </row>
    <row r="3870" spans="1:1" x14ac:dyDescent="0.2">
      <c r="A3870"/>
    </row>
    <row r="3871" spans="1:1" x14ac:dyDescent="0.2">
      <c r="A3871"/>
    </row>
    <row r="3872" spans="1:1" x14ac:dyDescent="0.2">
      <c r="A3872"/>
    </row>
    <row r="3873" spans="1:1" x14ac:dyDescent="0.2">
      <c r="A3873"/>
    </row>
    <row r="3874" spans="1:1" x14ac:dyDescent="0.2">
      <c r="A3874"/>
    </row>
    <row r="3875" spans="1:1" x14ac:dyDescent="0.2">
      <c r="A3875"/>
    </row>
    <row r="3876" spans="1:1" x14ac:dyDescent="0.2">
      <c r="A3876"/>
    </row>
    <row r="3877" spans="1:1" x14ac:dyDescent="0.2">
      <c r="A3877"/>
    </row>
    <row r="3878" spans="1:1" x14ac:dyDescent="0.2">
      <c r="A3878"/>
    </row>
    <row r="3879" spans="1:1" x14ac:dyDescent="0.2">
      <c r="A3879"/>
    </row>
    <row r="3880" spans="1:1" x14ac:dyDescent="0.2">
      <c r="A3880"/>
    </row>
    <row r="3881" spans="1:1" x14ac:dyDescent="0.2">
      <c r="A3881"/>
    </row>
    <row r="3882" spans="1:1" x14ac:dyDescent="0.2">
      <c r="A3882"/>
    </row>
    <row r="3883" spans="1:1" x14ac:dyDescent="0.2">
      <c r="A3883"/>
    </row>
    <row r="3884" spans="1:1" x14ac:dyDescent="0.2">
      <c r="A3884"/>
    </row>
    <row r="3885" spans="1:1" x14ac:dyDescent="0.2">
      <c r="A3885"/>
    </row>
    <row r="3886" spans="1:1" x14ac:dyDescent="0.2">
      <c r="A3886"/>
    </row>
    <row r="3887" spans="1:1" x14ac:dyDescent="0.2">
      <c r="A3887"/>
    </row>
    <row r="3888" spans="1:1" x14ac:dyDescent="0.2">
      <c r="A3888"/>
    </row>
    <row r="3889" spans="1:1" x14ac:dyDescent="0.2">
      <c r="A3889"/>
    </row>
    <row r="3890" spans="1:1" x14ac:dyDescent="0.2">
      <c r="A3890"/>
    </row>
    <row r="3891" spans="1:1" x14ac:dyDescent="0.2">
      <c r="A3891"/>
    </row>
    <row r="3892" spans="1:1" x14ac:dyDescent="0.2">
      <c r="A3892"/>
    </row>
    <row r="3893" spans="1:1" x14ac:dyDescent="0.2">
      <c r="A3893"/>
    </row>
    <row r="3894" spans="1:1" x14ac:dyDescent="0.2">
      <c r="A3894"/>
    </row>
    <row r="3895" spans="1:1" x14ac:dyDescent="0.2">
      <c r="A3895"/>
    </row>
    <row r="3896" spans="1:1" x14ac:dyDescent="0.2">
      <c r="A3896"/>
    </row>
    <row r="3897" spans="1:1" x14ac:dyDescent="0.2">
      <c r="A3897"/>
    </row>
    <row r="3898" spans="1:1" x14ac:dyDescent="0.2">
      <c r="A3898"/>
    </row>
    <row r="3899" spans="1:1" x14ac:dyDescent="0.2">
      <c r="A3899"/>
    </row>
    <row r="3900" spans="1:1" x14ac:dyDescent="0.2">
      <c r="A3900"/>
    </row>
    <row r="3901" spans="1:1" x14ac:dyDescent="0.2">
      <c r="A3901"/>
    </row>
    <row r="3902" spans="1:1" x14ac:dyDescent="0.2">
      <c r="A3902"/>
    </row>
    <row r="3903" spans="1:1" x14ac:dyDescent="0.2">
      <c r="A3903"/>
    </row>
    <row r="3904" spans="1:1" x14ac:dyDescent="0.2">
      <c r="A3904"/>
    </row>
    <row r="3905" spans="1:1" x14ac:dyDescent="0.2">
      <c r="A3905"/>
    </row>
    <row r="3906" spans="1:1" x14ac:dyDescent="0.2">
      <c r="A3906"/>
    </row>
    <row r="3907" spans="1:1" x14ac:dyDescent="0.2">
      <c r="A3907"/>
    </row>
    <row r="3908" spans="1:1" x14ac:dyDescent="0.2">
      <c r="A3908"/>
    </row>
    <row r="3909" spans="1:1" x14ac:dyDescent="0.2">
      <c r="A3909"/>
    </row>
    <row r="3910" spans="1:1" x14ac:dyDescent="0.2">
      <c r="A3910"/>
    </row>
    <row r="3911" spans="1:1" x14ac:dyDescent="0.2">
      <c r="A3911"/>
    </row>
    <row r="3912" spans="1:1" x14ac:dyDescent="0.2">
      <c r="A3912"/>
    </row>
    <row r="3913" spans="1:1" x14ac:dyDescent="0.2">
      <c r="A3913"/>
    </row>
    <row r="3914" spans="1:1" x14ac:dyDescent="0.2">
      <c r="A3914"/>
    </row>
    <row r="3915" spans="1:1" x14ac:dyDescent="0.2">
      <c r="A3915"/>
    </row>
    <row r="3916" spans="1:1" x14ac:dyDescent="0.2">
      <c r="A3916"/>
    </row>
    <row r="3917" spans="1:1" x14ac:dyDescent="0.2">
      <c r="A3917"/>
    </row>
    <row r="3918" spans="1:1" x14ac:dyDescent="0.2">
      <c r="A3918"/>
    </row>
    <row r="3919" spans="1:1" x14ac:dyDescent="0.2">
      <c r="A3919"/>
    </row>
    <row r="3920" spans="1:1" x14ac:dyDescent="0.2">
      <c r="A3920"/>
    </row>
    <row r="3921" spans="1:1" x14ac:dyDescent="0.2">
      <c r="A3921"/>
    </row>
    <row r="3922" spans="1:1" x14ac:dyDescent="0.2">
      <c r="A3922"/>
    </row>
    <row r="3923" spans="1:1" x14ac:dyDescent="0.2">
      <c r="A3923"/>
    </row>
    <row r="3924" spans="1:1" x14ac:dyDescent="0.2">
      <c r="A3924"/>
    </row>
    <row r="3925" spans="1:1" x14ac:dyDescent="0.2">
      <c r="A3925"/>
    </row>
    <row r="3926" spans="1:1" x14ac:dyDescent="0.2">
      <c r="A3926"/>
    </row>
    <row r="3927" spans="1:1" x14ac:dyDescent="0.2">
      <c r="A3927"/>
    </row>
    <row r="3928" spans="1:1" x14ac:dyDescent="0.2">
      <c r="A3928"/>
    </row>
    <row r="3929" spans="1:1" x14ac:dyDescent="0.2">
      <c r="A3929"/>
    </row>
    <row r="3930" spans="1:1" x14ac:dyDescent="0.2">
      <c r="A3930"/>
    </row>
    <row r="3931" spans="1:1" x14ac:dyDescent="0.2">
      <c r="A3931"/>
    </row>
    <row r="3932" spans="1:1" x14ac:dyDescent="0.2">
      <c r="A3932"/>
    </row>
    <row r="3933" spans="1:1" x14ac:dyDescent="0.2">
      <c r="A3933"/>
    </row>
    <row r="3934" spans="1:1" x14ac:dyDescent="0.2">
      <c r="A3934"/>
    </row>
    <row r="3935" spans="1:1" x14ac:dyDescent="0.2">
      <c r="A3935"/>
    </row>
    <row r="3936" spans="1:1" x14ac:dyDescent="0.2">
      <c r="A3936"/>
    </row>
    <row r="3937" spans="1:1" x14ac:dyDescent="0.2">
      <c r="A3937"/>
    </row>
    <row r="3938" spans="1:1" x14ac:dyDescent="0.2">
      <c r="A3938"/>
    </row>
    <row r="3939" spans="1:1" x14ac:dyDescent="0.2">
      <c r="A3939"/>
    </row>
    <row r="3940" spans="1:1" x14ac:dyDescent="0.2">
      <c r="A3940"/>
    </row>
    <row r="3941" spans="1:1" x14ac:dyDescent="0.2">
      <c r="A3941"/>
    </row>
    <row r="3942" spans="1:1" x14ac:dyDescent="0.2">
      <c r="A3942"/>
    </row>
    <row r="3943" spans="1:1" x14ac:dyDescent="0.2">
      <c r="A3943"/>
    </row>
    <row r="3944" spans="1:1" x14ac:dyDescent="0.2">
      <c r="A3944"/>
    </row>
    <row r="3945" spans="1:1" x14ac:dyDescent="0.2">
      <c r="A3945"/>
    </row>
    <row r="3946" spans="1:1" x14ac:dyDescent="0.2">
      <c r="A3946"/>
    </row>
    <row r="3947" spans="1:1" x14ac:dyDescent="0.2">
      <c r="A3947"/>
    </row>
    <row r="3948" spans="1:1" x14ac:dyDescent="0.2">
      <c r="A3948"/>
    </row>
    <row r="3949" spans="1:1" x14ac:dyDescent="0.2">
      <c r="A3949"/>
    </row>
    <row r="3950" spans="1:1" x14ac:dyDescent="0.2">
      <c r="A3950"/>
    </row>
    <row r="3951" spans="1:1" x14ac:dyDescent="0.2">
      <c r="A3951"/>
    </row>
    <row r="3952" spans="1:1" x14ac:dyDescent="0.2">
      <c r="A3952"/>
    </row>
    <row r="3953" spans="1:1" x14ac:dyDescent="0.2">
      <c r="A3953"/>
    </row>
    <row r="3954" spans="1:1" x14ac:dyDescent="0.2">
      <c r="A3954"/>
    </row>
    <row r="3955" spans="1:1" x14ac:dyDescent="0.2">
      <c r="A3955"/>
    </row>
    <row r="3956" spans="1:1" x14ac:dyDescent="0.2">
      <c r="A3956"/>
    </row>
    <row r="3957" spans="1:1" x14ac:dyDescent="0.2">
      <c r="A3957"/>
    </row>
    <row r="3958" spans="1:1" x14ac:dyDescent="0.2">
      <c r="A3958"/>
    </row>
    <row r="3959" spans="1:1" x14ac:dyDescent="0.2">
      <c r="A3959"/>
    </row>
    <row r="3960" spans="1:1" x14ac:dyDescent="0.2">
      <c r="A3960"/>
    </row>
    <row r="3961" spans="1:1" x14ac:dyDescent="0.2">
      <c r="A3961"/>
    </row>
    <row r="3962" spans="1:1" x14ac:dyDescent="0.2">
      <c r="A3962"/>
    </row>
    <row r="3963" spans="1:1" x14ac:dyDescent="0.2">
      <c r="A3963"/>
    </row>
    <row r="3964" spans="1:1" x14ac:dyDescent="0.2">
      <c r="A3964"/>
    </row>
    <row r="3965" spans="1:1" x14ac:dyDescent="0.2">
      <c r="A3965"/>
    </row>
    <row r="3966" spans="1:1" x14ac:dyDescent="0.2">
      <c r="A3966"/>
    </row>
    <row r="3967" spans="1:1" x14ac:dyDescent="0.2">
      <c r="A3967"/>
    </row>
    <row r="3968" spans="1:1" x14ac:dyDescent="0.2">
      <c r="A3968"/>
    </row>
    <row r="3969" spans="1:1" x14ac:dyDescent="0.2">
      <c r="A3969"/>
    </row>
    <row r="3970" spans="1:1" x14ac:dyDescent="0.2">
      <c r="A3970"/>
    </row>
    <row r="3971" spans="1:1" x14ac:dyDescent="0.2">
      <c r="A3971"/>
    </row>
    <row r="3972" spans="1:1" x14ac:dyDescent="0.2">
      <c r="A3972"/>
    </row>
    <row r="3973" spans="1:1" x14ac:dyDescent="0.2">
      <c r="A3973"/>
    </row>
    <row r="3974" spans="1:1" x14ac:dyDescent="0.2">
      <c r="A3974"/>
    </row>
    <row r="3975" spans="1:1" x14ac:dyDescent="0.2">
      <c r="A3975"/>
    </row>
    <row r="3976" spans="1:1" x14ac:dyDescent="0.2">
      <c r="A3976"/>
    </row>
    <row r="3977" spans="1:1" x14ac:dyDescent="0.2">
      <c r="A3977"/>
    </row>
    <row r="3978" spans="1:1" x14ac:dyDescent="0.2">
      <c r="A3978"/>
    </row>
    <row r="3979" spans="1:1" x14ac:dyDescent="0.2">
      <c r="A3979"/>
    </row>
    <row r="3980" spans="1:1" x14ac:dyDescent="0.2">
      <c r="A3980"/>
    </row>
    <row r="3981" spans="1:1" x14ac:dyDescent="0.2">
      <c r="A3981"/>
    </row>
    <row r="3982" spans="1:1" x14ac:dyDescent="0.2">
      <c r="A3982"/>
    </row>
    <row r="3983" spans="1:1" x14ac:dyDescent="0.2">
      <c r="A3983"/>
    </row>
    <row r="3984" spans="1:1" x14ac:dyDescent="0.2">
      <c r="A3984"/>
    </row>
    <row r="3985" spans="1:1" x14ac:dyDescent="0.2">
      <c r="A3985"/>
    </row>
    <row r="3986" spans="1:1" x14ac:dyDescent="0.2">
      <c r="A3986"/>
    </row>
    <row r="3987" spans="1:1" x14ac:dyDescent="0.2">
      <c r="A3987"/>
    </row>
    <row r="3988" spans="1:1" x14ac:dyDescent="0.2">
      <c r="A3988"/>
    </row>
    <row r="3989" spans="1:1" x14ac:dyDescent="0.2">
      <c r="A3989"/>
    </row>
    <row r="3990" spans="1:1" x14ac:dyDescent="0.2">
      <c r="A3990"/>
    </row>
    <row r="3991" spans="1:1" x14ac:dyDescent="0.2">
      <c r="A3991"/>
    </row>
    <row r="3992" spans="1:1" x14ac:dyDescent="0.2">
      <c r="A3992"/>
    </row>
    <row r="3993" spans="1:1" x14ac:dyDescent="0.2">
      <c r="A3993"/>
    </row>
    <row r="3994" spans="1:1" x14ac:dyDescent="0.2">
      <c r="A3994"/>
    </row>
    <row r="3995" spans="1:1" x14ac:dyDescent="0.2">
      <c r="A3995"/>
    </row>
    <row r="3996" spans="1:1" x14ac:dyDescent="0.2">
      <c r="A3996"/>
    </row>
    <row r="3997" spans="1:1" x14ac:dyDescent="0.2">
      <c r="A3997"/>
    </row>
    <row r="3998" spans="1:1" x14ac:dyDescent="0.2">
      <c r="A3998"/>
    </row>
    <row r="3999" spans="1:1" x14ac:dyDescent="0.2">
      <c r="A3999"/>
    </row>
    <row r="4000" spans="1:1" x14ac:dyDescent="0.2">
      <c r="A4000"/>
    </row>
    <row r="4001" spans="1:1" x14ac:dyDescent="0.2">
      <c r="A4001"/>
    </row>
    <row r="4002" spans="1:1" x14ac:dyDescent="0.2">
      <c r="A4002"/>
    </row>
    <row r="4003" spans="1:1" x14ac:dyDescent="0.2">
      <c r="A4003"/>
    </row>
    <row r="4004" spans="1:1" x14ac:dyDescent="0.2">
      <c r="A4004"/>
    </row>
    <row r="4005" spans="1:1" x14ac:dyDescent="0.2">
      <c r="A4005"/>
    </row>
    <row r="4006" spans="1:1" x14ac:dyDescent="0.2">
      <c r="A4006"/>
    </row>
    <row r="4007" spans="1:1" x14ac:dyDescent="0.2">
      <c r="A4007"/>
    </row>
    <row r="4008" spans="1:1" x14ac:dyDescent="0.2">
      <c r="A4008"/>
    </row>
    <row r="4009" spans="1:1" x14ac:dyDescent="0.2">
      <c r="A4009"/>
    </row>
    <row r="4010" spans="1:1" x14ac:dyDescent="0.2">
      <c r="A4010"/>
    </row>
    <row r="4011" spans="1:1" x14ac:dyDescent="0.2">
      <c r="A4011"/>
    </row>
    <row r="4012" spans="1:1" x14ac:dyDescent="0.2">
      <c r="A4012"/>
    </row>
    <row r="4013" spans="1:1" x14ac:dyDescent="0.2">
      <c r="A4013"/>
    </row>
    <row r="4014" spans="1:1" x14ac:dyDescent="0.2">
      <c r="A4014"/>
    </row>
    <row r="4015" spans="1:1" x14ac:dyDescent="0.2">
      <c r="A4015"/>
    </row>
    <row r="4016" spans="1:1" x14ac:dyDescent="0.2">
      <c r="A4016"/>
    </row>
    <row r="4017" spans="1:1" x14ac:dyDescent="0.2">
      <c r="A4017"/>
    </row>
    <row r="4018" spans="1:1" x14ac:dyDescent="0.2">
      <c r="A4018"/>
    </row>
    <row r="4019" spans="1:1" x14ac:dyDescent="0.2">
      <c r="A4019"/>
    </row>
    <row r="4020" spans="1:1" x14ac:dyDescent="0.2">
      <c r="A4020"/>
    </row>
    <row r="4021" spans="1:1" x14ac:dyDescent="0.2">
      <c r="A4021"/>
    </row>
    <row r="4022" spans="1:1" x14ac:dyDescent="0.2">
      <c r="A4022"/>
    </row>
    <row r="4023" spans="1:1" x14ac:dyDescent="0.2">
      <c r="A4023"/>
    </row>
    <row r="4024" spans="1:1" x14ac:dyDescent="0.2">
      <c r="A4024"/>
    </row>
    <row r="4025" spans="1:1" x14ac:dyDescent="0.2">
      <c r="A4025"/>
    </row>
    <row r="4026" spans="1:1" x14ac:dyDescent="0.2">
      <c r="A4026"/>
    </row>
    <row r="4027" spans="1:1" x14ac:dyDescent="0.2">
      <c r="A4027"/>
    </row>
    <row r="4028" spans="1:1" x14ac:dyDescent="0.2">
      <c r="A4028"/>
    </row>
    <row r="4029" spans="1:1" x14ac:dyDescent="0.2">
      <c r="A4029"/>
    </row>
    <row r="4030" spans="1:1" x14ac:dyDescent="0.2">
      <c r="A4030"/>
    </row>
    <row r="4031" spans="1:1" x14ac:dyDescent="0.2">
      <c r="A4031"/>
    </row>
    <row r="4032" spans="1:1" x14ac:dyDescent="0.2">
      <c r="A4032"/>
    </row>
    <row r="4033" spans="1:1" x14ac:dyDescent="0.2">
      <c r="A4033"/>
    </row>
    <row r="4034" spans="1:1" x14ac:dyDescent="0.2">
      <c r="A4034"/>
    </row>
    <row r="4035" spans="1:1" x14ac:dyDescent="0.2">
      <c r="A4035"/>
    </row>
    <row r="4036" spans="1:1" x14ac:dyDescent="0.2">
      <c r="A4036"/>
    </row>
    <row r="4037" spans="1:1" x14ac:dyDescent="0.2">
      <c r="A4037"/>
    </row>
    <row r="4038" spans="1:1" x14ac:dyDescent="0.2">
      <c r="A4038"/>
    </row>
    <row r="4039" spans="1:1" x14ac:dyDescent="0.2">
      <c r="A4039"/>
    </row>
    <row r="4040" spans="1:1" x14ac:dyDescent="0.2">
      <c r="A4040"/>
    </row>
    <row r="4041" spans="1:1" x14ac:dyDescent="0.2">
      <c r="A4041"/>
    </row>
    <row r="4042" spans="1:1" x14ac:dyDescent="0.2">
      <c r="A4042"/>
    </row>
    <row r="4043" spans="1:1" x14ac:dyDescent="0.2">
      <c r="A4043"/>
    </row>
    <row r="4044" spans="1:1" x14ac:dyDescent="0.2">
      <c r="A4044"/>
    </row>
    <row r="4045" spans="1:1" x14ac:dyDescent="0.2">
      <c r="A4045"/>
    </row>
    <row r="4046" spans="1:1" x14ac:dyDescent="0.2">
      <c r="A4046"/>
    </row>
    <row r="4047" spans="1:1" x14ac:dyDescent="0.2">
      <c r="A4047"/>
    </row>
    <row r="4048" spans="1:1" x14ac:dyDescent="0.2">
      <c r="A4048"/>
    </row>
    <row r="4049" spans="1:1" x14ac:dyDescent="0.2">
      <c r="A4049"/>
    </row>
    <row r="4050" spans="1:1" x14ac:dyDescent="0.2">
      <c r="A4050"/>
    </row>
    <row r="4051" spans="1:1" x14ac:dyDescent="0.2">
      <c r="A4051"/>
    </row>
    <row r="4052" spans="1:1" x14ac:dyDescent="0.2">
      <c r="A4052"/>
    </row>
    <row r="4053" spans="1:1" x14ac:dyDescent="0.2">
      <c r="A4053"/>
    </row>
    <row r="4054" spans="1:1" x14ac:dyDescent="0.2">
      <c r="A4054"/>
    </row>
    <row r="4055" spans="1:1" x14ac:dyDescent="0.2">
      <c r="A4055"/>
    </row>
    <row r="4056" spans="1:1" x14ac:dyDescent="0.2">
      <c r="A4056"/>
    </row>
    <row r="4057" spans="1:1" x14ac:dyDescent="0.2">
      <c r="A4057"/>
    </row>
    <row r="4058" spans="1:1" x14ac:dyDescent="0.2">
      <c r="A4058"/>
    </row>
    <row r="4059" spans="1:1" x14ac:dyDescent="0.2">
      <c r="A4059"/>
    </row>
    <row r="4060" spans="1:1" x14ac:dyDescent="0.2">
      <c r="A4060"/>
    </row>
    <row r="4061" spans="1:1" x14ac:dyDescent="0.2">
      <c r="A4061"/>
    </row>
    <row r="4062" spans="1:1" x14ac:dyDescent="0.2">
      <c r="A4062"/>
    </row>
    <row r="4063" spans="1:1" x14ac:dyDescent="0.2">
      <c r="A4063"/>
    </row>
    <row r="4064" spans="1:1" x14ac:dyDescent="0.2">
      <c r="A4064"/>
    </row>
    <row r="4065" spans="1:1" x14ac:dyDescent="0.2">
      <c r="A4065"/>
    </row>
    <row r="4066" spans="1:1" x14ac:dyDescent="0.2">
      <c r="A4066"/>
    </row>
    <row r="4067" spans="1:1" x14ac:dyDescent="0.2">
      <c r="A4067"/>
    </row>
    <row r="4068" spans="1:1" x14ac:dyDescent="0.2">
      <c r="A4068"/>
    </row>
    <row r="4069" spans="1:1" x14ac:dyDescent="0.2">
      <c r="A4069"/>
    </row>
    <row r="4070" spans="1:1" x14ac:dyDescent="0.2">
      <c r="A4070"/>
    </row>
    <row r="4071" spans="1:1" x14ac:dyDescent="0.2">
      <c r="A4071"/>
    </row>
    <row r="4072" spans="1:1" x14ac:dyDescent="0.2">
      <c r="A4072"/>
    </row>
    <row r="4073" spans="1:1" x14ac:dyDescent="0.2">
      <c r="A4073"/>
    </row>
    <row r="4074" spans="1:1" x14ac:dyDescent="0.2">
      <c r="A4074"/>
    </row>
    <row r="4075" spans="1:1" x14ac:dyDescent="0.2">
      <c r="A4075"/>
    </row>
    <row r="4076" spans="1:1" x14ac:dyDescent="0.2">
      <c r="A4076"/>
    </row>
    <row r="4077" spans="1:1" x14ac:dyDescent="0.2">
      <c r="A4077"/>
    </row>
    <row r="4078" spans="1:1" x14ac:dyDescent="0.2">
      <c r="A4078"/>
    </row>
    <row r="4079" spans="1:1" x14ac:dyDescent="0.2">
      <c r="A4079"/>
    </row>
    <row r="4080" spans="1:1" x14ac:dyDescent="0.2">
      <c r="A4080"/>
    </row>
    <row r="4081" spans="1:1" x14ac:dyDescent="0.2">
      <c r="A4081"/>
    </row>
    <row r="4082" spans="1:1" x14ac:dyDescent="0.2">
      <c r="A4082"/>
    </row>
    <row r="4083" spans="1:1" x14ac:dyDescent="0.2">
      <c r="A4083"/>
    </row>
    <row r="4084" spans="1:1" x14ac:dyDescent="0.2">
      <c r="A4084"/>
    </row>
    <row r="4085" spans="1:1" x14ac:dyDescent="0.2">
      <c r="A4085"/>
    </row>
    <row r="4086" spans="1:1" x14ac:dyDescent="0.2">
      <c r="A4086"/>
    </row>
    <row r="4087" spans="1:1" x14ac:dyDescent="0.2">
      <c r="A4087"/>
    </row>
    <row r="4088" spans="1:1" x14ac:dyDescent="0.2">
      <c r="A4088"/>
    </row>
    <row r="4089" spans="1:1" x14ac:dyDescent="0.2">
      <c r="A4089"/>
    </row>
    <row r="4090" spans="1:1" x14ac:dyDescent="0.2">
      <c r="A4090"/>
    </row>
    <row r="4091" spans="1:1" x14ac:dyDescent="0.2">
      <c r="A4091"/>
    </row>
    <row r="4092" spans="1:1" x14ac:dyDescent="0.2">
      <c r="A4092"/>
    </row>
    <row r="4093" spans="1:1" x14ac:dyDescent="0.2">
      <c r="A4093"/>
    </row>
    <row r="4094" spans="1:1" x14ac:dyDescent="0.2">
      <c r="A4094"/>
    </row>
    <row r="4095" spans="1:1" x14ac:dyDescent="0.2">
      <c r="A4095"/>
    </row>
    <row r="4096" spans="1:1" x14ac:dyDescent="0.2">
      <c r="A4096"/>
    </row>
    <row r="4097" spans="1:1" x14ac:dyDescent="0.2">
      <c r="A4097"/>
    </row>
    <row r="4098" spans="1:1" x14ac:dyDescent="0.2">
      <c r="A4098"/>
    </row>
    <row r="4099" spans="1:1" x14ac:dyDescent="0.2">
      <c r="A4099"/>
    </row>
    <row r="4100" spans="1:1" x14ac:dyDescent="0.2">
      <c r="A4100"/>
    </row>
    <row r="4101" spans="1:1" x14ac:dyDescent="0.2">
      <c r="A4101"/>
    </row>
    <row r="4102" spans="1:1" x14ac:dyDescent="0.2">
      <c r="A4102"/>
    </row>
    <row r="4103" spans="1:1" x14ac:dyDescent="0.2">
      <c r="A4103"/>
    </row>
    <row r="4104" spans="1:1" x14ac:dyDescent="0.2">
      <c r="A4104"/>
    </row>
    <row r="4105" spans="1:1" x14ac:dyDescent="0.2">
      <c r="A4105"/>
    </row>
    <row r="4106" spans="1:1" x14ac:dyDescent="0.2">
      <c r="A4106"/>
    </row>
    <row r="4107" spans="1:1" x14ac:dyDescent="0.2">
      <c r="A4107"/>
    </row>
    <row r="4108" spans="1:1" x14ac:dyDescent="0.2">
      <c r="A4108"/>
    </row>
    <row r="4109" spans="1:1" x14ac:dyDescent="0.2">
      <c r="A4109"/>
    </row>
    <row r="4110" spans="1:1" x14ac:dyDescent="0.2">
      <c r="A4110"/>
    </row>
    <row r="4111" spans="1:1" x14ac:dyDescent="0.2">
      <c r="A4111"/>
    </row>
    <row r="4112" spans="1:1" x14ac:dyDescent="0.2">
      <c r="A4112"/>
    </row>
    <row r="4113" spans="1:1" x14ac:dyDescent="0.2">
      <c r="A4113"/>
    </row>
    <row r="4114" spans="1:1" x14ac:dyDescent="0.2">
      <c r="A4114"/>
    </row>
    <row r="4115" spans="1:1" x14ac:dyDescent="0.2">
      <c r="A4115"/>
    </row>
    <row r="4116" spans="1:1" x14ac:dyDescent="0.2">
      <c r="A4116"/>
    </row>
    <row r="4117" spans="1:1" x14ac:dyDescent="0.2">
      <c r="A4117"/>
    </row>
    <row r="4118" spans="1:1" x14ac:dyDescent="0.2">
      <c r="A4118"/>
    </row>
    <row r="4119" spans="1:1" x14ac:dyDescent="0.2">
      <c r="A4119"/>
    </row>
    <row r="4120" spans="1:1" x14ac:dyDescent="0.2">
      <c r="A4120"/>
    </row>
    <row r="4121" spans="1:1" x14ac:dyDescent="0.2">
      <c r="A4121"/>
    </row>
    <row r="4122" spans="1:1" x14ac:dyDescent="0.2">
      <c r="A4122"/>
    </row>
    <row r="4123" spans="1:1" x14ac:dyDescent="0.2">
      <c r="A4123"/>
    </row>
    <row r="4124" spans="1:1" x14ac:dyDescent="0.2">
      <c r="A4124"/>
    </row>
    <row r="4125" spans="1:1" x14ac:dyDescent="0.2">
      <c r="A4125"/>
    </row>
    <row r="4126" spans="1:1" x14ac:dyDescent="0.2">
      <c r="A4126"/>
    </row>
    <row r="4127" spans="1:1" x14ac:dyDescent="0.2">
      <c r="A4127"/>
    </row>
    <row r="4128" spans="1:1" x14ac:dyDescent="0.2">
      <c r="A4128"/>
    </row>
    <row r="4129" spans="1:1" x14ac:dyDescent="0.2">
      <c r="A4129"/>
    </row>
    <row r="4130" spans="1:1" x14ac:dyDescent="0.2">
      <c r="A4130"/>
    </row>
    <row r="4131" spans="1:1" x14ac:dyDescent="0.2">
      <c r="A4131"/>
    </row>
    <row r="4132" spans="1:1" x14ac:dyDescent="0.2">
      <c r="A4132"/>
    </row>
    <row r="4133" spans="1:1" x14ac:dyDescent="0.2">
      <c r="A4133"/>
    </row>
    <row r="4134" spans="1:1" x14ac:dyDescent="0.2">
      <c r="A4134"/>
    </row>
    <row r="4135" spans="1:1" x14ac:dyDescent="0.2">
      <c r="A4135"/>
    </row>
    <row r="4136" spans="1:1" x14ac:dyDescent="0.2">
      <c r="A4136"/>
    </row>
    <row r="4137" spans="1:1" x14ac:dyDescent="0.2">
      <c r="A4137"/>
    </row>
    <row r="4138" spans="1:1" x14ac:dyDescent="0.2">
      <c r="A4138"/>
    </row>
    <row r="4139" spans="1:1" x14ac:dyDescent="0.2">
      <c r="A4139"/>
    </row>
    <row r="4140" spans="1:1" x14ac:dyDescent="0.2">
      <c r="A4140"/>
    </row>
    <row r="4141" spans="1:1" x14ac:dyDescent="0.2">
      <c r="A4141"/>
    </row>
    <row r="4142" spans="1:1" x14ac:dyDescent="0.2">
      <c r="A4142"/>
    </row>
    <row r="4143" spans="1:1" x14ac:dyDescent="0.2">
      <c r="A4143"/>
    </row>
    <row r="4144" spans="1:1" x14ac:dyDescent="0.2">
      <c r="A4144"/>
    </row>
    <row r="4145" spans="1:1" x14ac:dyDescent="0.2">
      <c r="A4145"/>
    </row>
    <row r="4146" spans="1:1" x14ac:dyDescent="0.2">
      <c r="A4146"/>
    </row>
    <row r="4147" spans="1:1" x14ac:dyDescent="0.2">
      <c r="A4147"/>
    </row>
    <row r="4148" spans="1:1" x14ac:dyDescent="0.2">
      <c r="A4148"/>
    </row>
    <row r="4149" spans="1:1" x14ac:dyDescent="0.2">
      <c r="A4149"/>
    </row>
    <row r="4150" spans="1:1" x14ac:dyDescent="0.2">
      <c r="A4150"/>
    </row>
    <row r="4151" spans="1:1" x14ac:dyDescent="0.2">
      <c r="A4151"/>
    </row>
    <row r="4152" spans="1:1" x14ac:dyDescent="0.2">
      <c r="A4152"/>
    </row>
    <row r="4153" spans="1:1" x14ac:dyDescent="0.2">
      <c r="A4153"/>
    </row>
    <row r="4154" spans="1:1" x14ac:dyDescent="0.2">
      <c r="A4154"/>
    </row>
    <row r="4155" spans="1:1" x14ac:dyDescent="0.2">
      <c r="A4155"/>
    </row>
    <row r="4156" spans="1:1" x14ac:dyDescent="0.2">
      <c r="A4156"/>
    </row>
    <row r="4157" spans="1:1" x14ac:dyDescent="0.2">
      <c r="A4157"/>
    </row>
    <row r="4158" spans="1:1" x14ac:dyDescent="0.2">
      <c r="A4158"/>
    </row>
    <row r="4159" spans="1:1" x14ac:dyDescent="0.2">
      <c r="A4159"/>
    </row>
    <row r="4160" spans="1:1" x14ac:dyDescent="0.2">
      <c r="A4160"/>
    </row>
    <row r="4161" spans="1:1" x14ac:dyDescent="0.2">
      <c r="A4161"/>
    </row>
    <row r="4162" spans="1:1" x14ac:dyDescent="0.2">
      <c r="A4162"/>
    </row>
    <row r="4163" spans="1:1" x14ac:dyDescent="0.2">
      <c r="A4163"/>
    </row>
    <row r="4164" spans="1:1" x14ac:dyDescent="0.2">
      <c r="A4164"/>
    </row>
    <row r="4165" spans="1:1" x14ac:dyDescent="0.2">
      <c r="A4165"/>
    </row>
    <row r="4166" spans="1:1" x14ac:dyDescent="0.2">
      <c r="A4166"/>
    </row>
    <row r="4167" spans="1:1" x14ac:dyDescent="0.2">
      <c r="A4167"/>
    </row>
    <row r="4168" spans="1:1" x14ac:dyDescent="0.2">
      <c r="A4168"/>
    </row>
    <row r="4169" spans="1:1" x14ac:dyDescent="0.2">
      <c r="A4169"/>
    </row>
    <row r="4170" spans="1:1" x14ac:dyDescent="0.2">
      <c r="A4170"/>
    </row>
    <row r="4171" spans="1:1" x14ac:dyDescent="0.2">
      <c r="A4171"/>
    </row>
    <row r="4172" spans="1:1" x14ac:dyDescent="0.2">
      <c r="A4172"/>
    </row>
    <row r="4173" spans="1:1" x14ac:dyDescent="0.2">
      <c r="A4173"/>
    </row>
    <row r="4174" spans="1:1" x14ac:dyDescent="0.2">
      <c r="A4174"/>
    </row>
    <row r="4175" spans="1:1" x14ac:dyDescent="0.2">
      <c r="A4175"/>
    </row>
    <row r="4176" spans="1:1" x14ac:dyDescent="0.2">
      <c r="A4176"/>
    </row>
    <row r="4177" spans="1:1" x14ac:dyDescent="0.2">
      <c r="A4177"/>
    </row>
    <row r="4178" spans="1:1" x14ac:dyDescent="0.2">
      <c r="A4178"/>
    </row>
    <row r="4179" spans="1:1" x14ac:dyDescent="0.2">
      <c r="A4179"/>
    </row>
    <row r="4180" spans="1:1" x14ac:dyDescent="0.2">
      <c r="A4180"/>
    </row>
    <row r="4181" spans="1:1" x14ac:dyDescent="0.2">
      <c r="A4181"/>
    </row>
    <row r="4182" spans="1:1" x14ac:dyDescent="0.2">
      <c r="A4182"/>
    </row>
    <row r="4183" spans="1:1" x14ac:dyDescent="0.2">
      <c r="A4183"/>
    </row>
    <row r="4184" spans="1:1" x14ac:dyDescent="0.2">
      <c r="A4184"/>
    </row>
    <row r="4185" spans="1:1" x14ac:dyDescent="0.2">
      <c r="A4185"/>
    </row>
    <row r="4186" spans="1:1" x14ac:dyDescent="0.2">
      <c r="A4186"/>
    </row>
    <row r="4187" spans="1:1" x14ac:dyDescent="0.2">
      <c r="A4187"/>
    </row>
    <row r="4188" spans="1:1" x14ac:dyDescent="0.2">
      <c r="A4188"/>
    </row>
    <row r="4189" spans="1:1" x14ac:dyDescent="0.2">
      <c r="A4189"/>
    </row>
    <row r="4190" spans="1:1" x14ac:dyDescent="0.2">
      <c r="A4190"/>
    </row>
    <row r="4191" spans="1:1" x14ac:dyDescent="0.2">
      <c r="A4191"/>
    </row>
    <row r="4192" spans="1:1" x14ac:dyDescent="0.2">
      <c r="A4192"/>
    </row>
    <row r="4193" spans="1:1" x14ac:dyDescent="0.2">
      <c r="A4193"/>
    </row>
    <row r="4194" spans="1:1" x14ac:dyDescent="0.2">
      <c r="A4194"/>
    </row>
    <row r="4195" spans="1:1" x14ac:dyDescent="0.2">
      <c r="A4195"/>
    </row>
    <row r="4196" spans="1:1" x14ac:dyDescent="0.2">
      <c r="A4196"/>
    </row>
    <row r="4197" spans="1:1" x14ac:dyDescent="0.2">
      <c r="A4197"/>
    </row>
    <row r="4198" spans="1:1" x14ac:dyDescent="0.2">
      <c r="A4198"/>
    </row>
    <row r="4199" spans="1:1" x14ac:dyDescent="0.2">
      <c r="A4199"/>
    </row>
    <row r="4200" spans="1:1" x14ac:dyDescent="0.2">
      <c r="A4200"/>
    </row>
    <row r="4201" spans="1:1" x14ac:dyDescent="0.2">
      <c r="A4201"/>
    </row>
    <row r="4202" spans="1:1" x14ac:dyDescent="0.2">
      <c r="A4202"/>
    </row>
    <row r="4203" spans="1:1" x14ac:dyDescent="0.2">
      <c r="A4203"/>
    </row>
    <row r="4204" spans="1:1" x14ac:dyDescent="0.2">
      <c r="A4204"/>
    </row>
    <row r="4205" spans="1:1" x14ac:dyDescent="0.2">
      <c r="A4205"/>
    </row>
    <row r="4206" spans="1:1" x14ac:dyDescent="0.2">
      <c r="A4206"/>
    </row>
    <row r="4207" spans="1:1" x14ac:dyDescent="0.2">
      <c r="A4207"/>
    </row>
    <row r="4208" spans="1:1" x14ac:dyDescent="0.2">
      <c r="A4208"/>
    </row>
    <row r="4209" spans="1:1" x14ac:dyDescent="0.2">
      <c r="A4209"/>
    </row>
    <row r="4210" spans="1:1" x14ac:dyDescent="0.2">
      <c r="A4210"/>
    </row>
    <row r="4211" spans="1:1" x14ac:dyDescent="0.2">
      <c r="A4211"/>
    </row>
    <row r="4212" spans="1:1" x14ac:dyDescent="0.2">
      <c r="A4212"/>
    </row>
    <row r="4213" spans="1:1" x14ac:dyDescent="0.2">
      <c r="A4213"/>
    </row>
    <row r="4214" spans="1:1" x14ac:dyDescent="0.2">
      <c r="A4214"/>
    </row>
    <row r="4215" spans="1:1" x14ac:dyDescent="0.2">
      <c r="A4215"/>
    </row>
    <row r="4216" spans="1:1" x14ac:dyDescent="0.2">
      <c r="A4216"/>
    </row>
    <row r="4217" spans="1:1" x14ac:dyDescent="0.2">
      <c r="A4217"/>
    </row>
    <row r="4218" spans="1:1" x14ac:dyDescent="0.2">
      <c r="A4218"/>
    </row>
    <row r="4219" spans="1:1" x14ac:dyDescent="0.2">
      <c r="A4219"/>
    </row>
    <row r="4220" spans="1:1" x14ac:dyDescent="0.2">
      <c r="A4220"/>
    </row>
    <row r="4221" spans="1:1" x14ac:dyDescent="0.2">
      <c r="A4221"/>
    </row>
    <row r="4222" spans="1:1" x14ac:dyDescent="0.2">
      <c r="A4222"/>
    </row>
    <row r="4223" spans="1:1" x14ac:dyDescent="0.2">
      <c r="A4223"/>
    </row>
    <row r="4224" spans="1:1" x14ac:dyDescent="0.2">
      <c r="A4224"/>
    </row>
    <row r="4225" spans="1:1" x14ac:dyDescent="0.2">
      <c r="A4225"/>
    </row>
    <row r="4226" spans="1:1" x14ac:dyDescent="0.2">
      <c r="A4226"/>
    </row>
    <row r="4227" spans="1:1" x14ac:dyDescent="0.2">
      <c r="A4227"/>
    </row>
    <row r="4228" spans="1:1" x14ac:dyDescent="0.2">
      <c r="A4228"/>
    </row>
    <row r="4229" spans="1:1" x14ac:dyDescent="0.2">
      <c r="A4229"/>
    </row>
    <row r="4230" spans="1:1" x14ac:dyDescent="0.2">
      <c r="A4230"/>
    </row>
    <row r="4231" spans="1:1" x14ac:dyDescent="0.2">
      <c r="A4231"/>
    </row>
    <row r="4232" spans="1:1" x14ac:dyDescent="0.2">
      <c r="A4232"/>
    </row>
    <row r="4233" spans="1:1" x14ac:dyDescent="0.2">
      <c r="A4233"/>
    </row>
    <row r="4234" spans="1:1" x14ac:dyDescent="0.2">
      <c r="A4234"/>
    </row>
    <row r="4235" spans="1:1" x14ac:dyDescent="0.2">
      <c r="A4235"/>
    </row>
    <row r="4236" spans="1:1" x14ac:dyDescent="0.2">
      <c r="A4236"/>
    </row>
    <row r="4237" spans="1:1" x14ac:dyDescent="0.2">
      <c r="A4237"/>
    </row>
    <row r="4238" spans="1:1" x14ac:dyDescent="0.2">
      <c r="A4238"/>
    </row>
    <row r="4239" spans="1:1" x14ac:dyDescent="0.2">
      <c r="A4239"/>
    </row>
    <row r="4240" spans="1:1" x14ac:dyDescent="0.2">
      <c r="A4240"/>
    </row>
    <row r="4241" spans="1:1" x14ac:dyDescent="0.2">
      <c r="A4241"/>
    </row>
    <row r="4242" spans="1:1" x14ac:dyDescent="0.2">
      <c r="A4242"/>
    </row>
    <row r="4243" spans="1:1" x14ac:dyDescent="0.2">
      <c r="A4243"/>
    </row>
    <row r="4244" spans="1:1" x14ac:dyDescent="0.2">
      <c r="A4244"/>
    </row>
    <row r="4245" spans="1:1" x14ac:dyDescent="0.2">
      <c r="A4245"/>
    </row>
    <row r="4246" spans="1:1" x14ac:dyDescent="0.2">
      <c r="A4246"/>
    </row>
    <row r="4247" spans="1:1" x14ac:dyDescent="0.2">
      <c r="A4247"/>
    </row>
    <row r="4248" spans="1:1" x14ac:dyDescent="0.2">
      <c r="A4248"/>
    </row>
    <row r="4249" spans="1:1" x14ac:dyDescent="0.2">
      <c r="A4249"/>
    </row>
    <row r="4250" spans="1:1" x14ac:dyDescent="0.2">
      <c r="A4250"/>
    </row>
    <row r="4251" spans="1:1" x14ac:dyDescent="0.2">
      <c r="A4251"/>
    </row>
    <row r="4252" spans="1:1" x14ac:dyDescent="0.2">
      <c r="A4252"/>
    </row>
    <row r="4253" spans="1:1" x14ac:dyDescent="0.2">
      <c r="A4253"/>
    </row>
    <row r="4254" spans="1:1" x14ac:dyDescent="0.2">
      <c r="A4254"/>
    </row>
    <row r="4255" spans="1:1" x14ac:dyDescent="0.2">
      <c r="A4255"/>
    </row>
    <row r="4256" spans="1:1" x14ac:dyDescent="0.2">
      <c r="A4256"/>
    </row>
    <row r="4257" spans="1:1" x14ac:dyDescent="0.2">
      <c r="A4257"/>
    </row>
    <row r="4258" spans="1:1" x14ac:dyDescent="0.2">
      <c r="A4258"/>
    </row>
    <row r="4259" spans="1:1" x14ac:dyDescent="0.2">
      <c r="A4259"/>
    </row>
    <row r="4260" spans="1:1" x14ac:dyDescent="0.2">
      <c r="A4260"/>
    </row>
    <row r="4261" spans="1:1" x14ac:dyDescent="0.2">
      <c r="A4261"/>
    </row>
    <row r="4262" spans="1:1" x14ac:dyDescent="0.2">
      <c r="A4262"/>
    </row>
    <row r="4263" spans="1:1" x14ac:dyDescent="0.2">
      <c r="A4263"/>
    </row>
    <row r="4264" spans="1:1" x14ac:dyDescent="0.2">
      <c r="A4264"/>
    </row>
    <row r="4265" spans="1:1" x14ac:dyDescent="0.2">
      <c r="A4265"/>
    </row>
    <row r="4266" spans="1:1" x14ac:dyDescent="0.2">
      <c r="A4266"/>
    </row>
    <row r="4267" spans="1:1" x14ac:dyDescent="0.2">
      <c r="A4267"/>
    </row>
    <row r="4268" spans="1:1" x14ac:dyDescent="0.2">
      <c r="A4268"/>
    </row>
    <row r="4269" spans="1:1" x14ac:dyDescent="0.2">
      <c r="A4269"/>
    </row>
    <row r="4270" spans="1:1" x14ac:dyDescent="0.2">
      <c r="A4270"/>
    </row>
    <row r="4271" spans="1:1" x14ac:dyDescent="0.2">
      <c r="A4271"/>
    </row>
    <row r="4272" spans="1:1" x14ac:dyDescent="0.2">
      <c r="A4272"/>
    </row>
    <row r="4273" spans="1:1" x14ac:dyDescent="0.2">
      <c r="A4273"/>
    </row>
    <row r="4274" spans="1:1" x14ac:dyDescent="0.2">
      <c r="A4274"/>
    </row>
    <row r="4275" spans="1:1" x14ac:dyDescent="0.2">
      <c r="A4275"/>
    </row>
    <row r="4276" spans="1:1" x14ac:dyDescent="0.2">
      <c r="A4276"/>
    </row>
    <row r="4277" spans="1:1" x14ac:dyDescent="0.2">
      <c r="A4277"/>
    </row>
    <row r="4278" spans="1:1" x14ac:dyDescent="0.2">
      <c r="A4278"/>
    </row>
    <row r="4279" spans="1:1" x14ac:dyDescent="0.2">
      <c r="A4279"/>
    </row>
    <row r="4280" spans="1:1" x14ac:dyDescent="0.2">
      <c r="A4280"/>
    </row>
    <row r="4281" spans="1:1" x14ac:dyDescent="0.2">
      <c r="A4281"/>
    </row>
    <row r="4282" spans="1:1" x14ac:dyDescent="0.2">
      <c r="A4282"/>
    </row>
    <row r="4283" spans="1:1" x14ac:dyDescent="0.2">
      <c r="A4283"/>
    </row>
    <row r="4284" spans="1:1" x14ac:dyDescent="0.2">
      <c r="A4284"/>
    </row>
    <row r="4285" spans="1:1" x14ac:dyDescent="0.2">
      <c r="A4285"/>
    </row>
    <row r="4286" spans="1:1" x14ac:dyDescent="0.2">
      <c r="A4286"/>
    </row>
    <row r="4287" spans="1:1" x14ac:dyDescent="0.2">
      <c r="A4287"/>
    </row>
    <row r="4288" spans="1:1" x14ac:dyDescent="0.2">
      <c r="A4288"/>
    </row>
    <row r="4289" spans="1:1" x14ac:dyDescent="0.2">
      <c r="A4289"/>
    </row>
    <row r="4290" spans="1:1" x14ac:dyDescent="0.2">
      <c r="A4290"/>
    </row>
    <row r="4291" spans="1:1" x14ac:dyDescent="0.2">
      <c r="A4291"/>
    </row>
    <row r="4292" spans="1:1" x14ac:dyDescent="0.2">
      <c r="A4292"/>
    </row>
    <row r="4293" spans="1:1" x14ac:dyDescent="0.2">
      <c r="A4293"/>
    </row>
    <row r="4294" spans="1:1" x14ac:dyDescent="0.2">
      <c r="A4294"/>
    </row>
    <row r="4295" spans="1:1" x14ac:dyDescent="0.2">
      <c r="A4295"/>
    </row>
    <row r="4296" spans="1:1" x14ac:dyDescent="0.2">
      <c r="A4296"/>
    </row>
    <row r="4297" spans="1:1" x14ac:dyDescent="0.2">
      <c r="A4297"/>
    </row>
    <row r="4298" spans="1:1" x14ac:dyDescent="0.2">
      <c r="A4298"/>
    </row>
    <row r="4299" spans="1:1" x14ac:dyDescent="0.2">
      <c r="A4299"/>
    </row>
    <row r="4300" spans="1:1" x14ac:dyDescent="0.2">
      <c r="A4300"/>
    </row>
    <row r="4301" spans="1:1" x14ac:dyDescent="0.2">
      <c r="A4301"/>
    </row>
    <row r="4302" spans="1:1" x14ac:dyDescent="0.2">
      <c r="A4302"/>
    </row>
    <row r="4303" spans="1:1" x14ac:dyDescent="0.2">
      <c r="A4303"/>
    </row>
    <row r="4304" spans="1:1" x14ac:dyDescent="0.2">
      <c r="A4304"/>
    </row>
    <row r="4305" spans="1:1" x14ac:dyDescent="0.2">
      <c r="A4305"/>
    </row>
    <row r="4306" spans="1:1" x14ac:dyDescent="0.2">
      <c r="A4306"/>
    </row>
    <row r="4307" spans="1:1" x14ac:dyDescent="0.2">
      <c r="A4307"/>
    </row>
    <row r="4308" spans="1:1" x14ac:dyDescent="0.2">
      <c r="A4308"/>
    </row>
    <row r="4309" spans="1:1" x14ac:dyDescent="0.2">
      <c r="A4309"/>
    </row>
    <row r="4310" spans="1:1" x14ac:dyDescent="0.2">
      <c r="A4310"/>
    </row>
    <row r="4311" spans="1:1" x14ac:dyDescent="0.2">
      <c r="A4311"/>
    </row>
    <row r="4312" spans="1:1" x14ac:dyDescent="0.2">
      <c r="A4312"/>
    </row>
    <row r="4313" spans="1:1" x14ac:dyDescent="0.2">
      <c r="A4313"/>
    </row>
    <row r="4314" spans="1:1" x14ac:dyDescent="0.2">
      <c r="A4314"/>
    </row>
    <row r="4315" spans="1:1" x14ac:dyDescent="0.2">
      <c r="A4315"/>
    </row>
    <row r="4316" spans="1:1" x14ac:dyDescent="0.2">
      <c r="A4316"/>
    </row>
    <row r="4317" spans="1:1" x14ac:dyDescent="0.2">
      <c r="A4317"/>
    </row>
    <row r="4318" spans="1:1" x14ac:dyDescent="0.2">
      <c r="A4318"/>
    </row>
    <row r="4319" spans="1:1" x14ac:dyDescent="0.2">
      <c r="A4319"/>
    </row>
    <row r="4320" spans="1:1" x14ac:dyDescent="0.2">
      <c r="A4320"/>
    </row>
    <row r="4321" spans="1:1" x14ac:dyDescent="0.2">
      <c r="A4321"/>
    </row>
    <row r="4322" spans="1:1" x14ac:dyDescent="0.2">
      <c r="A4322"/>
    </row>
    <row r="4323" spans="1:1" x14ac:dyDescent="0.2">
      <c r="A4323"/>
    </row>
    <row r="4324" spans="1:1" x14ac:dyDescent="0.2">
      <c r="A4324"/>
    </row>
    <row r="4325" spans="1:1" x14ac:dyDescent="0.2">
      <c r="A4325"/>
    </row>
    <row r="4326" spans="1:1" x14ac:dyDescent="0.2">
      <c r="A4326"/>
    </row>
    <row r="4327" spans="1:1" x14ac:dyDescent="0.2">
      <c r="A4327"/>
    </row>
    <row r="4328" spans="1:1" x14ac:dyDescent="0.2">
      <c r="A4328"/>
    </row>
    <row r="4329" spans="1:1" x14ac:dyDescent="0.2">
      <c r="A4329"/>
    </row>
    <row r="4330" spans="1:1" x14ac:dyDescent="0.2">
      <c r="A4330"/>
    </row>
    <row r="4331" spans="1:1" x14ac:dyDescent="0.2">
      <c r="A4331"/>
    </row>
    <row r="4332" spans="1:1" x14ac:dyDescent="0.2">
      <c r="A4332"/>
    </row>
    <row r="4333" spans="1:1" x14ac:dyDescent="0.2">
      <c r="A4333"/>
    </row>
    <row r="4334" spans="1:1" x14ac:dyDescent="0.2">
      <c r="A4334"/>
    </row>
    <row r="4335" spans="1:1" x14ac:dyDescent="0.2">
      <c r="A4335"/>
    </row>
    <row r="4336" spans="1:1" x14ac:dyDescent="0.2">
      <c r="A4336"/>
    </row>
    <row r="4337" spans="1:1" x14ac:dyDescent="0.2">
      <c r="A4337"/>
    </row>
    <row r="4338" spans="1:1" x14ac:dyDescent="0.2">
      <c r="A4338"/>
    </row>
    <row r="4339" spans="1:1" x14ac:dyDescent="0.2">
      <c r="A4339"/>
    </row>
    <row r="4340" spans="1:1" x14ac:dyDescent="0.2">
      <c r="A4340"/>
    </row>
    <row r="4341" spans="1:1" x14ac:dyDescent="0.2">
      <c r="A4341"/>
    </row>
    <row r="4342" spans="1:1" x14ac:dyDescent="0.2">
      <c r="A4342"/>
    </row>
    <row r="4343" spans="1:1" x14ac:dyDescent="0.2">
      <c r="A4343"/>
    </row>
    <row r="4344" spans="1:1" x14ac:dyDescent="0.2">
      <c r="A4344"/>
    </row>
    <row r="4345" spans="1:1" x14ac:dyDescent="0.2">
      <c r="A4345"/>
    </row>
    <row r="4346" spans="1:1" x14ac:dyDescent="0.2">
      <c r="A4346"/>
    </row>
    <row r="4347" spans="1:1" x14ac:dyDescent="0.2">
      <c r="A4347"/>
    </row>
    <row r="4348" spans="1:1" x14ac:dyDescent="0.2">
      <c r="A4348"/>
    </row>
    <row r="4349" spans="1:1" x14ac:dyDescent="0.2">
      <c r="A4349"/>
    </row>
    <row r="4350" spans="1:1" x14ac:dyDescent="0.2">
      <c r="A4350"/>
    </row>
    <row r="4351" spans="1:1" x14ac:dyDescent="0.2">
      <c r="A4351"/>
    </row>
    <row r="4352" spans="1:1" x14ac:dyDescent="0.2">
      <c r="A4352"/>
    </row>
    <row r="4353" spans="1:1" x14ac:dyDescent="0.2">
      <c r="A4353"/>
    </row>
    <row r="4354" spans="1:1" x14ac:dyDescent="0.2">
      <c r="A4354"/>
    </row>
    <row r="4355" spans="1:1" x14ac:dyDescent="0.2">
      <c r="A4355"/>
    </row>
    <row r="4356" spans="1:1" x14ac:dyDescent="0.2">
      <c r="A4356"/>
    </row>
    <row r="4357" spans="1:1" x14ac:dyDescent="0.2">
      <c r="A4357"/>
    </row>
    <row r="4358" spans="1:1" x14ac:dyDescent="0.2">
      <c r="A4358"/>
    </row>
    <row r="4359" spans="1:1" x14ac:dyDescent="0.2">
      <c r="A4359"/>
    </row>
    <row r="4360" spans="1:1" x14ac:dyDescent="0.2">
      <c r="A4360"/>
    </row>
    <row r="4361" spans="1:1" x14ac:dyDescent="0.2">
      <c r="A4361"/>
    </row>
    <row r="4362" spans="1:1" x14ac:dyDescent="0.2">
      <c r="A4362"/>
    </row>
    <row r="4363" spans="1:1" x14ac:dyDescent="0.2">
      <c r="A4363"/>
    </row>
    <row r="4364" spans="1:1" x14ac:dyDescent="0.2">
      <c r="A4364"/>
    </row>
    <row r="4365" spans="1:1" x14ac:dyDescent="0.2">
      <c r="A4365"/>
    </row>
    <row r="4366" spans="1:1" x14ac:dyDescent="0.2">
      <c r="A4366"/>
    </row>
    <row r="4367" spans="1:1" x14ac:dyDescent="0.2">
      <c r="A4367"/>
    </row>
    <row r="4368" spans="1:1" x14ac:dyDescent="0.2">
      <c r="A4368"/>
    </row>
    <row r="4369" spans="1:1" x14ac:dyDescent="0.2">
      <c r="A4369"/>
    </row>
    <row r="4370" spans="1:1" x14ac:dyDescent="0.2">
      <c r="A4370"/>
    </row>
    <row r="4371" spans="1:1" x14ac:dyDescent="0.2">
      <c r="A4371"/>
    </row>
    <row r="4372" spans="1:1" x14ac:dyDescent="0.2">
      <c r="A4372"/>
    </row>
    <row r="4373" spans="1:1" x14ac:dyDescent="0.2">
      <c r="A4373"/>
    </row>
    <row r="4374" spans="1:1" x14ac:dyDescent="0.2">
      <c r="A4374"/>
    </row>
    <row r="4375" spans="1:1" x14ac:dyDescent="0.2">
      <c r="A4375"/>
    </row>
    <row r="4376" spans="1:1" x14ac:dyDescent="0.2">
      <c r="A4376"/>
    </row>
    <row r="4377" spans="1:1" x14ac:dyDescent="0.2">
      <c r="A4377"/>
    </row>
    <row r="4378" spans="1:1" x14ac:dyDescent="0.2">
      <c r="A4378"/>
    </row>
    <row r="4379" spans="1:1" x14ac:dyDescent="0.2">
      <c r="A4379"/>
    </row>
    <row r="4380" spans="1:1" x14ac:dyDescent="0.2">
      <c r="A4380"/>
    </row>
    <row r="4381" spans="1:1" x14ac:dyDescent="0.2">
      <c r="A4381"/>
    </row>
    <row r="4382" spans="1:1" x14ac:dyDescent="0.2">
      <c r="A4382"/>
    </row>
    <row r="4383" spans="1:1" x14ac:dyDescent="0.2">
      <c r="A4383"/>
    </row>
    <row r="4384" spans="1:1" x14ac:dyDescent="0.2">
      <c r="A4384"/>
    </row>
    <row r="4385" spans="1:1" x14ac:dyDescent="0.2">
      <c r="A4385"/>
    </row>
    <row r="4386" spans="1:1" x14ac:dyDescent="0.2">
      <c r="A4386"/>
    </row>
    <row r="4387" spans="1:1" x14ac:dyDescent="0.2">
      <c r="A4387"/>
    </row>
    <row r="4388" spans="1:1" x14ac:dyDescent="0.2">
      <c r="A4388"/>
    </row>
    <row r="4389" spans="1:1" x14ac:dyDescent="0.2">
      <c r="A4389"/>
    </row>
    <row r="4390" spans="1:1" x14ac:dyDescent="0.2">
      <c r="A4390"/>
    </row>
    <row r="4391" spans="1:1" x14ac:dyDescent="0.2">
      <c r="A4391"/>
    </row>
    <row r="4392" spans="1:1" x14ac:dyDescent="0.2">
      <c r="A4392"/>
    </row>
    <row r="4393" spans="1:1" x14ac:dyDescent="0.2">
      <c r="A4393"/>
    </row>
    <row r="4394" spans="1:1" x14ac:dyDescent="0.2">
      <c r="A4394"/>
    </row>
    <row r="4395" spans="1:1" x14ac:dyDescent="0.2">
      <c r="A4395"/>
    </row>
    <row r="4396" spans="1:1" x14ac:dyDescent="0.2">
      <c r="A4396"/>
    </row>
    <row r="4397" spans="1:1" x14ac:dyDescent="0.2">
      <c r="A4397"/>
    </row>
    <row r="4398" spans="1:1" x14ac:dyDescent="0.2">
      <c r="A4398"/>
    </row>
    <row r="4399" spans="1:1" x14ac:dyDescent="0.2">
      <c r="A4399"/>
    </row>
    <row r="4400" spans="1:1" x14ac:dyDescent="0.2">
      <c r="A4400"/>
    </row>
    <row r="4401" spans="1:1" x14ac:dyDescent="0.2">
      <c r="A4401"/>
    </row>
    <row r="4402" spans="1:1" x14ac:dyDescent="0.2">
      <c r="A4402"/>
    </row>
    <row r="4403" spans="1:1" x14ac:dyDescent="0.2">
      <c r="A4403"/>
    </row>
    <row r="4404" spans="1:1" x14ac:dyDescent="0.2">
      <c r="A4404"/>
    </row>
    <row r="4405" spans="1:1" x14ac:dyDescent="0.2">
      <c r="A4405"/>
    </row>
    <row r="4406" spans="1:1" x14ac:dyDescent="0.2">
      <c r="A4406"/>
    </row>
    <row r="4407" spans="1:1" x14ac:dyDescent="0.2">
      <c r="A4407"/>
    </row>
    <row r="4408" spans="1:1" x14ac:dyDescent="0.2">
      <c r="A4408"/>
    </row>
    <row r="4409" spans="1:1" x14ac:dyDescent="0.2">
      <c r="A4409"/>
    </row>
    <row r="4410" spans="1:1" x14ac:dyDescent="0.2">
      <c r="A4410"/>
    </row>
    <row r="4411" spans="1:1" x14ac:dyDescent="0.2">
      <c r="A4411"/>
    </row>
    <row r="4412" spans="1:1" x14ac:dyDescent="0.2">
      <c r="A4412"/>
    </row>
    <row r="4413" spans="1:1" x14ac:dyDescent="0.2">
      <c r="A4413"/>
    </row>
    <row r="4414" spans="1:1" x14ac:dyDescent="0.2">
      <c r="A4414"/>
    </row>
    <row r="4415" spans="1:1" x14ac:dyDescent="0.2">
      <c r="A4415"/>
    </row>
    <row r="4416" spans="1:1" x14ac:dyDescent="0.2">
      <c r="A4416"/>
    </row>
    <row r="4417" spans="1:1" x14ac:dyDescent="0.2">
      <c r="A4417"/>
    </row>
    <row r="4418" spans="1:1" x14ac:dyDescent="0.2">
      <c r="A4418"/>
    </row>
    <row r="4419" spans="1:1" x14ac:dyDescent="0.2">
      <c r="A4419"/>
    </row>
    <row r="4420" spans="1:1" x14ac:dyDescent="0.2">
      <c r="A4420"/>
    </row>
    <row r="4421" spans="1:1" x14ac:dyDescent="0.2">
      <c r="A4421"/>
    </row>
    <row r="4422" spans="1:1" x14ac:dyDescent="0.2">
      <c r="A4422"/>
    </row>
    <row r="4423" spans="1:1" x14ac:dyDescent="0.2">
      <c r="A4423"/>
    </row>
    <row r="4424" spans="1:1" x14ac:dyDescent="0.2">
      <c r="A4424"/>
    </row>
    <row r="4425" spans="1:1" x14ac:dyDescent="0.2">
      <c r="A4425"/>
    </row>
    <row r="4426" spans="1:1" x14ac:dyDescent="0.2">
      <c r="A4426"/>
    </row>
    <row r="4427" spans="1:1" x14ac:dyDescent="0.2">
      <c r="A4427"/>
    </row>
    <row r="4428" spans="1:1" x14ac:dyDescent="0.2">
      <c r="A4428"/>
    </row>
    <row r="4429" spans="1:1" x14ac:dyDescent="0.2">
      <c r="A4429"/>
    </row>
    <row r="4430" spans="1:1" x14ac:dyDescent="0.2">
      <c r="A4430"/>
    </row>
    <row r="4431" spans="1:1" x14ac:dyDescent="0.2">
      <c r="A4431"/>
    </row>
    <row r="4432" spans="1:1" x14ac:dyDescent="0.2">
      <c r="A4432"/>
    </row>
    <row r="4433" spans="1:1" x14ac:dyDescent="0.2">
      <c r="A4433"/>
    </row>
    <row r="4434" spans="1:1" x14ac:dyDescent="0.2">
      <c r="A4434"/>
    </row>
    <row r="4435" spans="1:1" x14ac:dyDescent="0.2">
      <c r="A4435"/>
    </row>
    <row r="4436" spans="1:1" x14ac:dyDescent="0.2">
      <c r="A4436"/>
    </row>
    <row r="4437" spans="1:1" x14ac:dyDescent="0.2">
      <c r="A4437"/>
    </row>
    <row r="4438" spans="1:1" x14ac:dyDescent="0.2">
      <c r="A4438"/>
    </row>
    <row r="4439" spans="1:1" x14ac:dyDescent="0.2">
      <c r="A4439"/>
    </row>
    <row r="4440" spans="1:1" x14ac:dyDescent="0.2">
      <c r="A4440"/>
    </row>
    <row r="4441" spans="1:1" x14ac:dyDescent="0.2">
      <c r="A4441"/>
    </row>
    <row r="4442" spans="1:1" x14ac:dyDescent="0.2">
      <c r="A4442"/>
    </row>
    <row r="4443" spans="1:1" x14ac:dyDescent="0.2">
      <c r="A4443"/>
    </row>
    <row r="4444" spans="1:1" x14ac:dyDescent="0.2">
      <c r="A4444"/>
    </row>
    <row r="4445" spans="1:1" x14ac:dyDescent="0.2">
      <c r="A4445"/>
    </row>
    <row r="4446" spans="1:1" x14ac:dyDescent="0.2">
      <c r="A4446"/>
    </row>
    <row r="4447" spans="1:1" x14ac:dyDescent="0.2">
      <c r="A4447"/>
    </row>
    <row r="4448" spans="1:1" x14ac:dyDescent="0.2">
      <c r="A4448"/>
    </row>
    <row r="4449" spans="1:1" x14ac:dyDescent="0.2">
      <c r="A4449"/>
    </row>
    <row r="4450" spans="1:1" x14ac:dyDescent="0.2">
      <c r="A4450"/>
    </row>
    <row r="4451" spans="1:1" x14ac:dyDescent="0.2">
      <c r="A4451"/>
    </row>
    <row r="4452" spans="1:1" x14ac:dyDescent="0.2">
      <c r="A4452"/>
    </row>
    <row r="4453" spans="1:1" x14ac:dyDescent="0.2">
      <c r="A4453"/>
    </row>
    <row r="4454" spans="1:1" x14ac:dyDescent="0.2">
      <c r="A4454"/>
    </row>
    <row r="4455" spans="1:1" x14ac:dyDescent="0.2">
      <c r="A4455"/>
    </row>
    <row r="4456" spans="1:1" x14ac:dyDescent="0.2">
      <c r="A4456"/>
    </row>
    <row r="4457" spans="1:1" x14ac:dyDescent="0.2">
      <c r="A4457"/>
    </row>
    <row r="4458" spans="1:1" x14ac:dyDescent="0.2">
      <c r="A4458"/>
    </row>
    <row r="4459" spans="1:1" x14ac:dyDescent="0.2">
      <c r="A4459"/>
    </row>
    <row r="4460" spans="1:1" x14ac:dyDescent="0.2">
      <c r="A4460"/>
    </row>
    <row r="4461" spans="1:1" x14ac:dyDescent="0.2">
      <c r="A4461"/>
    </row>
    <row r="4462" spans="1:1" x14ac:dyDescent="0.2">
      <c r="A4462"/>
    </row>
    <row r="4463" spans="1:1" x14ac:dyDescent="0.2">
      <c r="A4463"/>
    </row>
    <row r="4464" spans="1:1" x14ac:dyDescent="0.2">
      <c r="A4464"/>
    </row>
    <row r="4465" spans="1:1" x14ac:dyDescent="0.2">
      <c r="A4465"/>
    </row>
    <row r="4466" spans="1:1" x14ac:dyDescent="0.2">
      <c r="A4466"/>
    </row>
    <row r="4467" spans="1:1" x14ac:dyDescent="0.2">
      <c r="A4467"/>
    </row>
    <row r="4468" spans="1:1" x14ac:dyDescent="0.2">
      <c r="A4468"/>
    </row>
    <row r="4469" spans="1:1" x14ac:dyDescent="0.2">
      <c r="A4469"/>
    </row>
    <row r="4470" spans="1:1" x14ac:dyDescent="0.2">
      <c r="A4470"/>
    </row>
    <row r="4471" spans="1:1" x14ac:dyDescent="0.2">
      <c r="A4471"/>
    </row>
    <row r="4472" spans="1:1" x14ac:dyDescent="0.2">
      <c r="A4472"/>
    </row>
    <row r="4473" spans="1:1" x14ac:dyDescent="0.2">
      <c r="A4473"/>
    </row>
    <row r="4474" spans="1:1" x14ac:dyDescent="0.2">
      <c r="A4474"/>
    </row>
    <row r="4475" spans="1:1" x14ac:dyDescent="0.2">
      <c r="A4475"/>
    </row>
    <row r="4476" spans="1:1" x14ac:dyDescent="0.2">
      <c r="A4476"/>
    </row>
    <row r="4477" spans="1:1" x14ac:dyDescent="0.2">
      <c r="A4477"/>
    </row>
    <row r="4478" spans="1:1" x14ac:dyDescent="0.2">
      <c r="A4478"/>
    </row>
    <row r="4479" spans="1:1" x14ac:dyDescent="0.2">
      <c r="A4479"/>
    </row>
    <row r="4480" spans="1:1" x14ac:dyDescent="0.2">
      <c r="A4480"/>
    </row>
    <row r="4481" spans="1:1" x14ac:dyDescent="0.2">
      <c r="A4481"/>
    </row>
    <row r="4482" spans="1:1" x14ac:dyDescent="0.2">
      <c r="A4482"/>
    </row>
    <row r="4483" spans="1:1" x14ac:dyDescent="0.2">
      <c r="A4483"/>
    </row>
    <row r="4484" spans="1:1" x14ac:dyDescent="0.2">
      <c r="A4484"/>
    </row>
    <row r="4485" spans="1:1" x14ac:dyDescent="0.2">
      <c r="A4485"/>
    </row>
    <row r="4486" spans="1:1" x14ac:dyDescent="0.2">
      <c r="A4486"/>
    </row>
    <row r="4487" spans="1:1" x14ac:dyDescent="0.2">
      <c r="A4487"/>
    </row>
    <row r="4488" spans="1:1" x14ac:dyDescent="0.2">
      <c r="A4488"/>
    </row>
    <row r="4489" spans="1:1" x14ac:dyDescent="0.2">
      <c r="A4489"/>
    </row>
    <row r="4490" spans="1:1" x14ac:dyDescent="0.2">
      <c r="A4490"/>
    </row>
    <row r="4491" spans="1:1" x14ac:dyDescent="0.2">
      <c r="A4491"/>
    </row>
    <row r="4492" spans="1:1" x14ac:dyDescent="0.2">
      <c r="A4492"/>
    </row>
    <row r="4493" spans="1:1" x14ac:dyDescent="0.2">
      <c r="A4493"/>
    </row>
    <row r="4494" spans="1:1" x14ac:dyDescent="0.2">
      <c r="A4494"/>
    </row>
    <row r="4495" spans="1:1" x14ac:dyDescent="0.2">
      <c r="A4495"/>
    </row>
    <row r="4496" spans="1:1" x14ac:dyDescent="0.2">
      <c r="A4496"/>
    </row>
    <row r="4497" spans="1:1" x14ac:dyDescent="0.2">
      <c r="A4497"/>
    </row>
    <row r="4498" spans="1:1" x14ac:dyDescent="0.2">
      <c r="A4498"/>
    </row>
    <row r="4499" spans="1:1" x14ac:dyDescent="0.2">
      <c r="A4499"/>
    </row>
    <row r="4500" spans="1:1" x14ac:dyDescent="0.2">
      <c r="A4500"/>
    </row>
    <row r="4501" spans="1:1" x14ac:dyDescent="0.2">
      <c r="A4501"/>
    </row>
    <row r="4502" spans="1:1" x14ac:dyDescent="0.2">
      <c r="A4502"/>
    </row>
    <row r="4503" spans="1:1" x14ac:dyDescent="0.2">
      <c r="A4503"/>
    </row>
    <row r="4504" spans="1:1" x14ac:dyDescent="0.2">
      <c r="A4504"/>
    </row>
    <row r="4505" spans="1:1" x14ac:dyDescent="0.2">
      <c r="A4505"/>
    </row>
    <row r="4506" spans="1:1" x14ac:dyDescent="0.2">
      <c r="A4506"/>
    </row>
    <row r="4507" spans="1:1" x14ac:dyDescent="0.2">
      <c r="A4507"/>
    </row>
    <row r="4508" spans="1:1" x14ac:dyDescent="0.2">
      <c r="A4508"/>
    </row>
    <row r="4509" spans="1:1" x14ac:dyDescent="0.2">
      <c r="A4509"/>
    </row>
    <row r="4510" spans="1:1" x14ac:dyDescent="0.2">
      <c r="A4510"/>
    </row>
    <row r="4511" spans="1:1" x14ac:dyDescent="0.2">
      <c r="A4511"/>
    </row>
    <row r="4512" spans="1:1" x14ac:dyDescent="0.2">
      <c r="A4512"/>
    </row>
    <row r="4513" spans="1:1" x14ac:dyDescent="0.2">
      <c r="A4513"/>
    </row>
    <row r="4514" spans="1:1" x14ac:dyDescent="0.2">
      <c r="A4514"/>
    </row>
    <row r="4515" spans="1:1" x14ac:dyDescent="0.2">
      <c r="A4515"/>
    </row>
    <row r="4516" spans="1:1" x14ac:dyDescent="0.2">
      <c r="A4516"/>
    </row>
    <row r="4517" spans="1:1" x14ac:dyDescent="0.2">
      <c r="A4517"/>
    </row>
    <row r="4518" spans="1:1" x14ac:dyDescent="0.2">
      <c r="A4518"/>
    </row>
    <row r="4519" spans="1:1" x14ac:dyDescent="0.2">
      <c r="A4519"/>
    </row>
    <row r="4520" spans="1:1" x14ac:dyDescent="0.2">
      <c r="A4520"/>
    </row>
    <row r="4521" spans="1:1" x14ac:dyDescent="0.2">
      <c r="A4521"/>
    </row>
    <row r="4522" spans="1:1" x14ac:dyDescent="0.2">
      <c r="A4522"/>
    </row>
    <row r="4523" spans="1:1" x14ac:dyDescent="0.2">
      <c r="A4523"/>
    </row>
    <row r="4524" spans="1:1" x14ac:dyDescent="0.2">
      <c r="A4524"/>
    </row>
    <row r="4525" spans="1:1" x14ac:dyDescent="0.2">
      <c r="A4525"/>
    </row>
    <row r="4526" spans="1:1" x14ac:dyDescent="0.2">
      <c r="A4526"/>
    </row>
    <row r="4527" spans="1:1" x14ac:dyDescent="0.2">
      <c r="A4527"/>
    </row>
    <row r="4528" spans="1:1" x14ac:dyDescent="0.2">
      <c r="A4528"/>
    </row>
    <row r="4529" spans="1:1" x14ac:dyDescent="0.2">
      <c r="A4529"/>
    </row>
    <row r="4530" spans="1:1" x14ac:dyDescent="0.2">
      <c r="A4530"/>
    </row>
    <row r="4531" spans="1:1" x14ac:dyDescent="0.2">
      <c r="A4531"/>
    </row>
    <row r="4532" spans="1:1" x14ac:dyDescent="0.2">
      <c r="A4532"/>
    </row>
    <row r="4533" spans="1:1" x14ac:dyDescent="0.2">
      <c r="A4533"/>
    </row>
    <row r="4534" spans="1:1" x14ac:dyDescent="0.2">
      <c r="A4534"/>
    </row>
    <row r="4535" spans="1:1" x14ac:dyDescent="0.2">
      <c r="A4535"/>
    </row>
    <row r="4536" spans="1:1" x14ac:dyDescent="0.2">
      <c r="A4536"/>
    </row>
    <row r="4537" spans="1:1" x14ac:dyDescent="0.2">
      <c r="A4537"/>
    </row>
    <row r="4538" spans="1:1" x14ac:dyDescent="0.2">
      <c r="A4538"/>
    </row>
    <row r="4539" spans="1:1" x14ac:dyDescent="0.2">
      <c r="A4539"/>
    </row>
    <row r="4540" spans="1:1" x14ac:dyDescent="0.2">
      <c r="A4540"/>
    </row>
    <row r="4541" spans="1:1" x14ac:dyDescent="0.2">
      <c r="A4541"/>
    </row>
    <row r="4542" spans="1:1" x14ac:dyDescent="0.2">
      <c r="A4542"/>
    </row>
    <row r="4543" spans="1:1" x14ac:dyDescent="0.2">
      <c r="A4543"/>
    </row>
    <row r="4544" spans="1:1" x14ac:dyDescent="0.2">
      <c r="A4544"/>
    </row>
    <row r="4545" spans="1:1" x14ac:dyDescent="0.2">
      <c r="A4545"/>
    </row>
    <row r="4546" spans="1:1" x14ac:dyDescent="0.2">
      <c r="A4546"/>
    </row>
    <row r="4547" spans="1:1" x14ac:dyDescent="0.2">
      <c r="A4547"/>
    </row>
    <row r="4548" spans="1:1" x14ac:dyDescent="0.2">
      <c r="A4548"/>
    </row>
    <row r="4549" spans="1:1" x14ac:dyDescent="0.2">
      <c r="A4549"/>
    </row>
    <row r="4550" spans="1:1" x14ac:dyDescent="0.2">
      <c r="A4550"/>
    </row>
    <row r="4551" spans="1:1" x14ac:dyDescent="0.2">
      <c r="A4551"/>
    </row>
    <row r="4552" spans="1:1" x14ac:dyDescent="0.2">
      <c r="A4552"/>
    </row>
    <row r="4553" spans="1:1" x14ac:dyDescent="0.2">
      <c r="A4553"/>
    </row>
    <row r="4554" spans="1:1" x14ac:dyDescent="0.2">
      <c r="A4554"/>
    </row>
    <row r="4555" spans="1:1" x14ac:dyDescent="0.2">
      <c r="A4555"/>
    </row>
    <row r="4556" spans="1:1" x14ac:dyDescent="0.2">
      <c r="A4556"/>
    </row>
    <row r="4557" spans="1:1" x14ac:dyDescent="0.2">
      <c r="A4557"/>
    </row>
    <row r="4558" spans="1:1" x14ac:dyDescent="0.2">
      <c r="A4558"/>
    </row>
    <row r="4559" spans="1:1" x14ac:dyDescent="0.2">
      <c r="A4559"/>
    </row>
    <row r="4560" spans="1:1" x14ac:dyDescent="0.2">
      <c r="A4560"/>
    </row>
    <row r="4561" spans="1:1" x14ac:dyDescent="0.2">
      <c r="A4561"/>
    </row>
    <row r="4562" spans="1:1" x14ac:dyDescent="0.2">
      <c r="A4562"/>
    </row>
    <row r="4563" spans="1:1" x14ac:dyDescent="0.2">
      <c r="A4563"/>
    </row>
    <row r="4564" spans="1:1" x14ac:dyDescent="0.2">
      <c r="A4564"/>
    </row>
    <row r="4565" spans="1:1" x14ac:dyDescent="0.2">
      <c r="A4565"/>
    </row>
    <row r="4566" spans="1:1" x14ac:dyDescent="0.2">
      <c r="A4566"/>
    </row>
    <row r="4567" spans="1:1" x14ac:dyDescent="0.2">
      <c r="A4567"/>
    </row>
    <row r="4568" spans="1:1" x14ac:dyDescent="0.2">
      <c r="A4568"/>
    </row>
    <row r="4569" spans="1:1" x14ac:dyDescent="0.2">
      <c r="A4569"/>
    </row>
    <row r="4570" spans="1:1" x14ac:dyDescent="0.2">
      <c r="A4570"/>
    </row>
    <row r="4571" spans="1:1" x14ac:dyDescent="0.2">
      <c r="A4571"/>
    </row>
    <row r="4572" spans="1:1" x14ac:dyDescent="0.2">
      <c r="A4572"/>
    </row>
    <row r="4573" spans="1:1" x14ac:dyDescent="0.2">
      <c r="A4573"/>
    </row>
    <row r="4574" spans="1:1" x14ac:dyDescent="0.2">
      <c r="A4574"/>
    </row>
    <row r="4575" spans="1:1" x14ac:dyDescent="0.2">
      <c r="A4575"/>
    </row>
    <row r="4576" spans="1:1" x14ac:dyDescent="0.2">
      <c r="A4576"/>
    </row>
    <row r="4577" spans="1:1" x14ac:dyDescent="0.2">
      <c r="A4577"/>
    </row>
    <row r="4578" spans="1:1" x14ac:dyDescent="0.2">
      <c r="A4578"/>
    </row>
    <row r="4579" spans="1:1" x14ac:dyDescent="0.2">
      <c r="A4579"/>
    </row>
    <row r="4580" spans="1:1" x14ac:dyDescent="0.2">
      <c r="A4580"/>
    </row>
    <row r="4581" spans="1:1" x14ac:dyDescent="0.2">
      <c r="A4581"/>
    </row>
    <row r="4582" spans="1:1" x14ac:dyDescent="0.2">
      <c r="A4582"/>
    </row>
    <row r="4583" spans="1:1" x14ac:dyDescent="0.2">
      <c r="A4583"/>
    </row>
    <row r="4584" spans="1:1" x14ac:dyDescent="0.2">
      <c r="A4584"/>
    </row>
    <row r="4585" spans="1:1" x14ac:dyDescent="0.2">
      <c r="A4585"/>
    </row>
    <row r="4586" spans="1:1" x14ac:dyDescent="0.2">
      <c r="A4586"/>
    </row>
    <row r="4587" spans="1:1" x14ac:dyDescent="0.2">
      <c r="A4587"/>
    </row>
    <row r="4588" spans="1:1" x14ac:dyDescent="0.2">
      <c r="A4588"/>
    </row>
    <row r="4589" spans="1:1" x14ac:dyDescent="0.2">
      <c r="A4589"/>
    </row>
    <row r="4590" spans="1:1" x14ac:dyDescent="0.2">
      <c r="A4590"/>
    </row>
    <row r="4591" spans="1:1" x14ac:dyDescent="0.2">
      <c r="A4591"/>
    </row>
    <row r="4592" spans="1:1" x14ac:dyDescent="0.2">
      <c r="A4592"/>
    </row>
    <row r="4593" spans="1:1" x14ac:dyDescent="0.2">
      <c r="A4593"/>
    </row>
    <row r="4594" spans="1:1" x14ac:dyDescent="0.2">
      <c r="A4594"/>
    </row>
    <row r="4595" spans="1:1" x14ac:dyDescent="0.2">
      <c r="A4595"/>
    </row>
    <row r="4596" spans="1:1" x14ac:dyDescent="0.2">
      <c r="A4596"/>
    </row>
    <row r="4597" spans="1:1" x14ac:dyDescent="0.2">
      <c r="A4597"/>
    </row>
    <row r="4598" spans="1:1" x14ac:dyDescent="0.2">
      <c r="A4598"/>
    </row>
    <row r="4599" spans="1:1" x14ac:dyDescent="0.2">
      <c r="A4599"/>
    </row>
    <row r="4600" spans="1:1" x14ac:dyDescent="0.2">
      <c r="A4600"/>
    </row>
    <row r="4601" spans="1:1" x14ac:dyDescent="0.2">
      <c r="A4601"/>
    </row>
    <row r="4602" spans="1:1" x14ac:dyDescent="0.2">
      <c r="A4602"/>
    </row>
    <row r="4603" spans="1:1" x14ac:dyDescent="0.2">
      <c r="A4603"/>
    </row>
    <row r="4604" spans="1:1" x14ac:dyDescent="0.2">
      <c r="A4604"/>
    </row>
    <row r="4605" spans="1:1" x14ac:dyDescent="0.2">
      <c r="A4605"/>
    </row>
    <row r="4606" spans="1:1" x14ac:dyDescent="0.2">
      <c r="A4606"/>
    </row>
    <row r="4607" spans="1:1" x14ac:dyDescent="0.2">
      <c r="A4607"/>
    </row>
    <row r="4608" spans="1:1" x14ac:dyDescent="0.2">
      <c r="A4608"/>
    </row>
    <row r="4609" spans="1:1" x14ac:dyDescent="0.2">
      <c r="A4609"/>
    </row>
    <row r="4610" spans="1:1" x14ac:dyDescent="0.2">
      <c r="A4610"/>
    </row>
    <row r="4611" spans="1:1" x14ac:dyDescent="0.2">
      <c r="A4611"/>
    </row>
    <row r="4612" spans="1:1" x14ac:dyDescent="0.2">
      <c r="A4612"/>
    </row>
    <row r="4613" spans="1:1" x14ac:dyDescent="0.2">
      <c r="A4613"/>
    </row>
    <row r="4614" spans="1:1" x14ac:dyDescent="0.2">
      <c r="A4614"/>
    </row>
    <row r="4615" spans="1:1" x14ac:dyDescent="0.2">
      <c r="A4615"/>
    </row>
    <row r="4616" spans="1:1" x14ac:dyDescent="0.2">
      <c r="A4616"/>
    </row>
    <row r="4617" spans="1:1" x14ac:dyDescent="0.2">
      <c r="A4617"/>
    </row>
    <row r="4618" spans="1:1" x14ac:dyDescent="0.2">
      <c r="A4618"/>
    </row>
    <row r="4619" spans="1:1" x14ac:dyDescent="0.2">
      <c r="A4619"/>
    </row>
    <row r="4620" spans="1:1" x14ac:dyDescent="0.2">
      <c r="A4620"/>
    </row>
    <row r="4621" spans="1:1" x14ac:dyDescent="0.2">
      <c r="A4621"/>
    </row>
    <row r="4622" spans="1:1" x14ac:dyDescent="0.2">
      <c r="A4622"/>
    </row>
    <row r="4623" spans="1:1" x14ac:dyDescent="0.2">
      <c r="A4623"/>
    </row>
    <row r="4624" spans="1:1" x14ac:dyDescent="0.2">
      <c r="A4624"/>
    </row>
    <row r="4625" spans="1:1" x14ac:dyDescent="0.2">
      <c r="A4625"/>
    </row>
    <row r="4626" spans="1:1" x14ac:dyDescent="0.2">
      <c r="A4626"/>
    </row>
    <row r="4627" spans="1:1" x14ac:dyDescent="0.2">
      <c r="A4627"/>
    </row>
    <row r="4628" spans="1:1" x14ac:dyDescent="0.2">
      <c r="A4628"/>
    </row>
    <row r="4629" spans="1:1" x14ac:dyDescent="0.2">
      <c r="A4629"/>
    </row>
    <row r="4630" spans="1:1" x14ac:dyDescent="0.2">
      <c r="A4630"/>
    </row>
    <row r="4631" spans="1:1" x14ac:dyDescent="0.2">
      <c r="A4631"/>
    </row>
    <row r="4632" spans="1:1" x14ac:dyDescent="0.2">
      <c r="A4632"/>
    </row>
    <row r="4633" spans="1:1" x14ac:dyDescent="0.2">
      <c r="A4633"/>
    </row>
    <row r="4634" spans="1:1" x14ac:dyDescent="0.2">
      <c r="A4634"/>
    </row>
    <row r="4635" spans="1:1" x14ac:dyDescent="0.2">
      <c r="A4635"/>
    </row>
    <row r="4636" spans="1:1" x14ac:dyDescent="0.2">
      <c r="A4636"/>
    </row>
    <row r="4637" spans="1:1" x14ac:dyDescent="0.2">
      <c r="A4637"/>
    </row>
    <row r="4638" spans="1:1" x14ac:dyDescent="0.2">
      <c r="A4638"/>
    </row>
    <row r="4639" spans="1:1" x14ac:dyDescent="0.2">
      <c r="A4639"/>
    </row>
    <row r="4640" spans="1:1" x14ac:dyDescent="0.2">
      <c r="A4640"/>
    </row>
    <row r="4641" spans="1:1" x14ac:dyDescent="0.2">
      <c r="A4641"/>
    </row>
    <row r="4642" spans="1:1" x14ac:dyDescent="0.2">
      <c r="A4642"/>
    </row>
    <row r="4643" spans="1:1" x14ac:dyDescent="0.2">
      <c r="A4643"/>
    </row>
    <row r="4644" spans="1:1" x14ac:dyDescent="0.2">
      <c r="A4644"/>
    </row>
    <row r="4645" spans="1:1" x14ac:dyDescent="0.2">
      <c r="A4645"/>
    </row>
    <row r="4646" spans="1:1" x14ac:dyDescent="0.2">
      <c r="A4646"/>
    </row>
    <row r="4647" spans="1:1" x14ac:dyDescent="0.2">
      <c r="A4647"/>
    </row>
    <row r="4648" spans="1:1" x14ac:dyDescent="0.2">
      <c r="A4648"/>
    </row>
    <row r="4649" spans="1:1" x14ac:dyDescent="0.2">
      <c r="A4649"/>
    </row>
    <row r="4650" spans="1:1" x14ac:dyDescent="0.2">
      <c r="A4650"/>
    </row>
    <row r="4651" spans="1:1" x14ac:dyDescent="0.2">
      <c r="A4651"/>
    </row>
    <row r="4652" spans="1:1" x14ac:dyDescent="0.2">
      <c r="A4652"/>
    </row>
    <row r="4653" spans="1:1" x14ac:dyDescent="0.2">
      <c r="A4653"/>
    </row>
    <row r="4654" spans="1:1" x14ac:dyDescent="0.2">
      <c r="A4654"/>
    </row>
    <row r="4655" spans="1:1" x14ac:dyDescent="0.2">
      <c r="A4655"/>
    </row>
    <row r="4656" spans="1:1" x14ac:dyDescent="0.2">
      <c r="A4656"/>
    </row>
    <row r="4657" spans="1:1" x14ac:dyDescent="0.2">
      <c r="A4657"/>
    </row>
    <row r="4658" spans="1:1" x14ac:dyDescent="0.2">
      <c r="A4658"/>
    </row>
    <row r="4659" spans="1:1" x14ac:dyDescent="0.2">
      <c r="A4659"/>
    </row>
    <row r="4660" spans="1:1" x14ac:dyDescent="0.2">
      <c r="A4660"/>
    </row>
    <row r="4661" spans="1:1" x14ac:dyDescent="0.2">
      <c r="A4661"/>
    </row>
    <row r="4662" spans="1:1" x14ac:dyDescent="0.2">
      <c r="A4662"/>
    </row>
    <row r="4663" spans="1:1" x14ac:dyDescent="0.2">
      <c r="A4663"/>
    </row>
    <row r="4664" spans="1:1" x14ac:dyDescent="0.2">
      <c r="A4664"/>
    </row>
    <row r="4665" spans="1:1" x14ac:dyDescent="0.2">
      <c r="A4665"/>
    </row>
    <row r="4666" spans="1:1" x14ac:dyDescent="0.2">
      <c r="A4666"/>
    </row>
    <row r="4667" spans="1:1" x14ac:dyDescent="0.2">
      <c r="A4667"/>
    </row>
    <row r="4668" spans="1:1" x14ac:dyDescent="0.2">
      <c r="A4668"/>
    </row>
    <row r="4669" spans="1:1" x14ac:dyDescent="0.2">
      <c r="A4669"/>
    </row>
    <row r="4670" spans="1:1" x14ac:dyDescent="0.2">
      <c r="A4670"/>
    </row>
    <row r="4671" spans="1:1" x14ac:dyDescent="0.2">
      <c r="A4671"/>
    </row>
    <row r="4672" spans="1:1" x14ac:dyDescent="0.2">
      <c r="A4672"/>
    </row>
    <row r="4673" spans="1:1" x14ac:dyDescent="0.2">
      <c r="A4673"/>
    </row>
    <row r="4674" spans="1:1" x14ac:dyDescent="0.2">
      <c r="A4674"/>
    </row>
    <row r="4675" spans="1:1" x14ac:dyDescent="0.2">
      <c r="A4675"/>
    </row>
    <row r="4676" spans="1:1" x14ac:dyDescent="0.2">
      <c r="A4676"/>
    </row>
    <row r="4677" spans="1:1" x14ac:dyDescent="0.2">
      <c r="A4677"/>
    </row>
    <row r="4678" spans="1:1" x14ac:dyDescent="0.2">
      <c r="A4678"/>
    </row>
    <row r="4679" spans="1:1" x14ac:dyDescent="0.2">
      <c r="A4679"/>
    </row>
    <row r="4680" spans="1:1" x14ac:dyDescent="0.2">
      <c r="A4680"/>
    </row>
    <row r="4681" spans="1:1" x14ac:dyDescent="0.2">
      <c r="A4681"/>
    </row>
    <row r="4682" spans="1:1" x14ac:dyDescent="0.2">
      <c r="A4682"/>
    </row>
    <row r="4683" spans="1:1" x14ac:dyDescent="0.2">
      <c r="A4683"/>
    </row>
    <row r="4684" spans="1:1" x14ac:dyDescent="0.2">
      <c r="A4684"/>
    </row>
    <row r="4685" spans="1:1" x14ac:dyDescent="0.2">
      <c r="A4685"/>
    </row>
    <row r="4686" spans="1:1" x14ac:dyDescent="0.2">
      <c r="A4686"/>
    </row>
    <row r="4687" spans="1:1" x14ac:dyDescent="0.2">
      <c r="A4687"/>
    </row>
    <row r="4688" spans="1:1" x14ac:dyDescent="0.2">
      <c r="A4688"/>
    </row>
    <row r="4689" spans="1:1" x14ac:dyDescent="0.2">
      <c r="A4689"/>
    </row>
    <row r="4690" spans="1:1" x14ac:dyDescent="0.2">
      <c r="A4690"/>
    </row>
    <row r="4691" spans="1:1" x14ac:dyDescent="0.2">
      <c r="A4691"/>
    </row>
    <row r="4692" spans="1:1" x14ac:dyDescent="0.2">
      <c r="A4692"/>
    </row>
    <row r="4693" spans="1:1" x14ac:dyDescent="0.2">
      <c r="A4693"/>
    </row>
    <row r="4694" spans="1:1" x14ac:dyDescent="0.2">
      <c r="A4694"/>
    </row>
    <row r="4695" spans="1:1" x14ac:dyDescent="0.2">
      <c r="A4695"/>
    </row>
    <row r="4696" spans="1:1" x14ac:dyDescent="0.2">
      <c r="A4696"/>
    </row>
    <row r="4697" spans="1:1" x14ac:dyDescent="0.2">
      <c r="A4697"/>
    </row>
    <row r="4698" spans="1:1" x14ac:dyDescent="0.2">
      <c r="A4698"/>
    </row>
    <row r="4699" spans="1:1" x14ac:dyDescent="0.2">
      <c r="A4699"/>
    </row>
    <row r="4700" spans="1:1" x14ac:dyDescent="0.2">
      <c r="A4700"/>
    </row>
    <row r="4701" spans="1:1" x14ac:dyDescent="0.2">
      <c r="A4701"/>
    </row>
    <row r="4702" spans="1:1" x14ac:dyDescent="0.2">
      <c r="A4702"/>
    </row>
    <row r="4703" spans="1:1" x14ac:dyDescent="0.2">
      <c r="A4703"/>
    </row>
    <row r="4704" spans="1:1" x14ac:dyDescent="0.2">
      <c r="A4704"/>
    </row>
    <row r="4705" spans="1:1" x14ac:dyDescent="0.2">
      <c r="A4705"/>
    </row>
    <row r="4706" spans="1:1" x14ac:dyDescent="0.2">
      <c r="A4706"/>
    </row>
    <row r="4707" spans="1:1" x14ac:dyDescent="0.2">
      <c r="A4707"/>
    </row>
    <row r="4708" spans="1:1" x14ac:dyDescent="0.2">
      <c r="A4708"/>
    </row>
    <row r="4709" spans="1:1" x14ac:dyDescent="0.2">
      <c r="A4709"/>
    </row>
    <row r="4710" spans="1:1" x14ac:dyDescent="0.2">
      <c r="A4710"/>
    </row>
    <row r="4711" spans="1:1" x14ac:dyDescent="0.2">
      <c r="A4711"/>
    </row>
    <row r="4712" spans="1:1" x14ac:dyDescent="0.2">
      <c r="A4712"/>
    </row>
    <row r="4713" spans="1:1" x14ac:dyDescent="0.2">
      <c r="A4713"/>
    </row>
    <row r="4714" spans="1:1" x14ac:dyDescent="0.2">
      <c r="A4714"/>
    </row>
    <row r="4715" spans="1:1" x14ac:dyDescent="0.2">
      <c r="A4715"/>
    </row>
    <row r="4716" spans="1:1" x14ac:dyDescent="0.2">
      <c r="A4716"/>
    </row>
    <row r="4717" spans="1:1" x14ac:dyDescent="0.2">
      <c r="A4717"/>
    </row>
    <row r="4718" spans="1:1" x14ac:dyDescent="0.2">
      <c r="A4718"/>
    </row>
    <row r="4719" spans="1:1" x14ac:dyDescent="0.2">
      <c r="A4719"/>
    </row>
    <row r="4720" spans="1:1" x14ac:dyDescent="0.2">
      <c r="A4720"/>
    </row>
    <row r="4721" spans="1:1" x14ac:dyDescent="0.2">
      <c r="A4721"/>
    </row>
    <row r="4722" spans="1:1" x14ac:dyDescent="0.2">
      <c r="A4722"/>
    </row>
    <row r="4723" spans="1:1" x14ac:dyDescent="0.2">
      <c r="A4723"/>
    </row>
    <row r="4724" spans="1:1" x14ac:dyDescent="0.2">
      <c r="A4724"/>
    </row>
    <row r="4725" spans="1:1" x14ac:dyDescent="0.2">
      <c r="A4725"/>
    </row>
    <row r="4726" spans="1:1" x14ac:dyDescent="0.2">
      <c r="A4726"/>
    </row>
    <row r="4727" spans="1:1" x14ac:dyDescent="0.2">
      <c r="A4727"/>
    </row>
    <row r="4728" spans="1:1" x14ac:dyDescent="0.2">
      <c r="A4728"/>
    </row>
    <row r="4729" spans="1:1" x14ac:dyDescent="0.2">
      <c r="A4729"/>
    </row>
    <row r="4730" spans="1:1" x14ac:dyDescent="0.2">
      <c r="A4730"/>
    </row>
    <row r="4731" spans="1:1" x14ac:dyDescent="0.2">
      <c r="A4731"/>
    </row>
    <row r="4732" spans="1:1" x14ac:dyDescent="0.2">
      <c r="A4732"/>
    </row>
    <row r="4733" spans="1:1" x14ac:dyDescent="0.2">
      <c r="A4733"/>
    </row>
    <row r="4734" spans="1:1" x14ac:dyDescent="0.2">
      <c r="A4734"/>
    </row>
    <row r="4735" spans="1:1" x14ac:dyDescent="0.2">
      <c r="A4735"/>
    </row>
    <row r="4736" spans="1:1" x14ac:dyDescent="0.2">
      <c r="A4736"/>
    </row>
    <row r="4737" spans="1:1" x14ac:dyDescent="0.2">
      <c r="A4737"/>
    </row>
    <row r="4738" spans="1:1" x14ac:dyDescent="0.2">
      <c r="A4738"/>
    </row>
    <row r="4739" spans="1:1" x14ac:dyDescent="0.2">
      <c r="A4739"/>
    </row>
    <row r="4740" spans="1:1" x14ac:dyDescent="0.2">
      <c r="A4740"/>
    </row>
    <row r="4741" spans="1:1" x14ac:dyDescent="0.2">
      <c r="A4741"/>
    </row>
    <row r="4742" spans="1:1" x14ac:dyDescent="0.2">
      <c r="A4742"/>
    </row>
    <row r="4743" spans="1:1" x14ac:dyDescent="0.2">
      <c r="A4743"/>
    </row>
    <row r="4744" spans="1:1" x14ac:dyDescent="0.2">
      <c r="A4744"/>
    </row>
    <row r="4745" spans="1:1" x14ac:dyDescent="0.2">
      <c r="A4745"/>
    </row>
    <row r="4746" spans="1:1" x14ac:dyDescent="0.2">
      <c r="A4746"/>
    </row>
    <row r="4747" spans="1:1" x14ac:dyDescent="0.2">
      <c r="A4747"/>
    </row>
    <row r="4748" spans="1:1" x14ac:dyDescent="0.2">
      <c r="A4748"/>
    </row>
    <row r="4749" spans="1:1" x14ac:dyDescent="0.2">
      <c r="A4749"/>
    </row>
    <row r="4750" spans="1:1" x14ac:dyDescent="0.2">
      <c r="A4750"/>
    </row>
    <row r="4751" spans="1:1" x14ac:dyDescent="0.2">
      <c r="A4751"/>
    </row>
    <row r="4752" spans="1:1" x14ac:dyDescent="0.2">
      <c r="A4752"/>
    </row>
    <row r="4753" spans="1:1" x14ac:dyDescent="0.2">
      <c r="A4753"/>
    </row>
    <row r="4754" spans="1:1" x14ac:dyDescent="0.2">
      <c r="A4754"/>
    </row>
    <row r="4755" spans="1:1" x14ac:dyDescent="0.2">
      <c r="A4755"/>
    </row>
    <row r="4756" spans="1:1" x14ac:dyDescent="0.2">
      <c r="A4756"/>
    </row>
    <row r="4757" spans="1:1" x14ac:dyDescent="0.2">
      <c r="A4757"/>
    </row>
    <row r="4758" spans="1:1" x14ac:dyDescent="0.2">
      <c r="A4758"/>
    </row>
    <row r="4759" spans="1:1" x14ac:dyDescent="0.2">
      <c r="A4759"/>
    </row>
    <row r="4760" spans="1:1" x14ac:dyDescent="0.2">
      <c r="A4760"/>
    </row>
    <row r="4761" spans="1:1" x14ac:dyDescent="0.2">
      <c r="A4761"/>
    </row>
    <row r="4762" spans="1:1" x14ac:dyDescent="0.2">
      <c r="A4762"/>
    </row>
    <row r="4763" spans="1:1" x14ac:dyDescent="0.2">
      <c r="A4763"/>
    </row>
    <row r="4764" spans="1:1" x14ac:dyDescent="0.2">
      <c r="A4764"/>
    </row>
    <row r="4765" spans="1:1" x14ac:dyDescent="0.2">
      <c r="A4765"/>
    </row>
    <row r="4766" spans="1:1" x14ac:dyDescent="0.2">
      <c r="A4766"/>
    </row>
    <row r="4767" spans="1:1" x14ac:dyDescent="0.2">
      <c r="A4767"/>
    </row>
    <row r="4768" spans="1:1" x14ac:dyDescent="0.2">
      <c r="A4768"/>
    </row>
    <row r="4769" spans="1:1" x14ac:dyDescent="0.2">
      <c r="A4769"/>
    </row>
    <row r="4770" spans="1:1" x14ac:dyDescent="0.2">
      <c r="A4770"/>
    </row>
    <row r="4771" spans="1:1" x14ac:dyDescent="0.2">
      <c r="A4771"/>
    </row>
    <row r="4772" spans="1:1" x14ac:dyDescent="0.2">
      <c r="A4772"/>
    </row>
    <row r="4773" spans="1:1" x14ac:dyDescent="0.2">
      <c r="A4773"/>
    </row>
    <row r="4774" spans="1:1" x14ac:dyDescent="0.2">
      <c r="A4774"/>
    </row>
    <row r="4775" spans="1:1" x14ac:dyDescent="0.2">
      <c r="A4775"/>
    </row>
    <row r="4776" spans="1:1" x14ac:dyDescent="0.2">
      <c r="A4776"/>
    </row>
    <row r="4777" spans="1:1" x14ac:dyDescent="0.2">
      <c r="A4777"/>
    </row>
    <row r="4778" spans="1:1" x14ac:dyDescent="0.2">
      <c r="A4778"/>
    </row>
    <row r="4779" spans="1:1" x14ac:dyDescent="0.2">
      <c r="A4779"/>
    </row>
    <row r="4780" spans="1:1" x14ac:dyDescent="0.2">
      <c r="A4780"/>
    </row>
    <row r="4781" spans="1:1" x14ac:dyDescent="0.2">
      <c r="A4781"/>
    </row>
    <row r="4782" spans="1:1" x14ac:dyDescent="0.2">
      <c r="A4782"/>
    </row>
    <row r="4783" spans="1:1" x14ac:dyDescent="0.2">
      <c r="A4783"/>
    </row>
    <row r="4784" spans="1:1" x14ac:dyDescent="0.2">
      <c r="A4784"/>
    </row>
    <row r="4785" spans="1:1" x14ac:dyDescent="0.2">
      <c r="A4785"/>
    </row>
    <row r="4786" spans="1:1" x14ac:dyDescent="0.2">
      <c r="A4786"/>
    </row>
    <row r="4787" spans="1:1" x14ac:dyDescent="0.2">
      <c r="A4787"/>
    </row>
    <row r="4788" spans="1:1" x14ac:dyDescent="0.2">
      <c r="A4788"/>
    </row>
    <row r="4789" spans="1:1" x14ac:dyDescent="0.2">
      <c r="A4789"/>
    </row>
    <row r="4790" spans="1:1" x14ac:dyDescent="0.2">
      <c r="A4790"/>
    </row>
    <row r="4791" spans="1:1" x14ac:dyDescent="0.2">
      <c r="A4791"/>
    </row>
    <row r="4792" spans="1:1" x14ac:dyDescent="0.2">
      <c r="A4792"/>
    </row>
    <row r="4793" spans="1:1" x14ac:dyDescent="0.2">
      <c r="A4793"/>
    </row>
    <row r="4794" spans="1:1" x14ac:dyDescent="0.2">
      <c r="A4794"/>
    </row>
    <row r="4795" spans="1:1" x14ac:dyDescent="0.2">
      <c r="A4795"/>
    </row>
    <row r="4796" spans="1:1" x14ac:dyDescent="0.2">
      <c r="A4796"/>
    </row>
    <row r="4797" spans="1:1" x14ac:dyDescent="0.2">
      <c r="A4797"/>
    </row>
    <row r="4798" spans="1:1" x14ac:dyDescent="0.2">
      <c r="A4798"/>
    </row>
    <row r="4799" spans="1:1" x14ac:dyDescent="0.2">
      <c r="A4799"/>
    </row>
    <row r="4800" spans="1:1" x14ac:dyDescent="0.2">
      <c r="A4800"/>
    </row>
    <row r="4801" spans="1:1" x14ac:dyDescent="0.2">
      <c r="A4801"/>
    </row>
    <row r="4802" spans="1:1" x14ac:dyDescent="0.2">
      <c r="A4802"/>
    </row>
    <row r="4803" spans="1:1" x14ac:dyDescent="0.2">
      <c r="A4803"/>
    </row>
    <row r="4804" spans="1:1" x14ac:dyDescent="0.2">
      <c r="A4804"/>
    </row>
    <row r="4805" spans="1:1" x14ac:dyDescent="0.2">
      <c r="A4805"/>
    </row>
    <row r="4806" spans="1:1" x14ac:dyDescent="0.2">
      <c r="A4806"/>
    </row>
    <row r="4807" spans="1:1" x14ac:dyDescent="0.2">
      <c r="A4807"/>
    </row>
    <row r="4808" spans="1:1" x14ac:dyDescent="0.2">
      <c r="A4808"/>
    </row>
    <row r="4809" spans="1:1" x14ac:dyDescent="0.2">
      <c r="A4809"/>
    </row>
    <row r="4810" spans="1:1" x14ac:dyDescent="0.2">
      <c r="A4810"/>
    </row>
    <row r="4811" spans="1:1" x14ac:dyDescent="0.2">
      <c r="A4811"/>
    </row>
    <row r="4812" spans="1:1" x14ac:dyDescent="0.2">
      <c r="A4812"/>
    </row>
    <row r="4813" spans="1:1" x14ac:dyDescent="0.2">
      <c r="A4813"/>
    </row>
    <row r="4814" spans="1:1" x14ac:dyDescent="0.2">
      <c r="A4814"/>
    </row>
    <row r="4815" spans="1:1" x14ac:dyDescent="0.2">
      <c r="A4815"/>
    </row>
    <row r="4816" spans="1:1" x14ac:dyDescent="0.2">
      <c r="A4816"/>
    </row>
    <row r="4817" spans="1:1" x14ac:dyDescent="0.2">
      <c r="A4817"/>
    </row>
    <row r="4818" spans="1:1" x14ac:dyDescent="0.2">
      <c r="A4818"/>
    </row>
    <row r="4819" spans="1:1" x14ac:dyDescent="0.2">
      <c r="A4819"/>
    </row>
    <row r="4820" spans="1:1" x14ac:dyDescent="0.2">
      <c r="A4820"/>
    </row>
    <row r="4821" spans="1:1" x14ac:dyDescent="0.2">
      <c r="A4821"/>
    </row>
    <row r="4822" spans="1:1" x14ac:dyDescent="0.2">
      <c r="A4822"/>
    </row>
    <row r="4823" spans="1:1" x14ac:dyDescent="0.2">
      <c r="A4823"/>
    </row>
    <row r="4824" spans="1:1" x14ac:dyDescent="0.2">
      <c r="A4824"/>
    </row>
    <row r="4825" spans="1:1" x14ac:dyDescent="0.2">
      <c r="A4825"/>
    </row>
    <row r="4826" spans="1:1" x14ac:dyDescent="0.2">
      <c r="A4826"/>
    </row>
    <row r="4827" spans="1:1" x14ac:dyDescent="0.2">
      <c r="A4827"/>
    </row>
    <row r="4828" spans="1:1" x14ac:dyDescent="0.2">
      <c r="A4828"/>
    </row>
    <row r="4829" spans="1:1" x14ac:dyDescent="0.2">
      <c r="A4829"/>
    </row>
    <row r="4830" spans="1:1" x14ac:dyDescent="0.2">
      <c r="A4830"/>
    </row>
    <row r="4831" spans="1:1" x14ac:dyDescent="0.2">
      <c r="A4831"/>
    </row>
    <row r="4832" spans="1:1" x14ac:dyDescent="0.2">
      <c r="A4832"/>
    </row>
    <row r="4833" spans="1:1" x14ac:dyDescent="0.2">
      <c r="A4833"/>
    </row>
    <row r="4834" spans="1:1" x14ac:dyDescent="0.2">
      <c r="A4834"/>
    </row>
    <row r="4835" spans="1:1" x14ac:dyDescent="0.2">
      <c r="A4835"/>
    </row>
    <row r="4836" spans="1:1" x14ac:dyDescent="0.2">
      <c r="A4836"/>
    </row>
    <row r="4837" spans="1:1" x14ac:dyDescent="0.2">
      <c r="A4837"/>
    </row>
    <row r="4838" spans="1:1" x14ac:dyDescent="0.2">
      <c r="A4838"/>
    </row>
    <row r="4839" spans="1:1" x14ac:dyDescent="0.2">
      <c r="A4839"/>
    </row>
    <row r="4840" spans="1:1" x14ac:dyDescent="0.2">
      <c r="A4840"/>
    </row>
    <row r="4841" spans="1:1" x14ac:dyDescent="0.2">
      <c r="A4841"/>
    </row>
    <row r="4842" spans="1:1" x14ac:dyDescent="0.2">
      <c r="A4842"/>
    </row>
    <row r="4843" spans="1:1" x14ac:dyDescent="0.2">
      <c r="A4843"/>
    </row>
    <row r="4844" spans="1:1" x14ac:dyDescent="0.2">
      <c r="A4844"/>
    </row>
    <row r="4845" spans="1:1" x14ac:dyDescent="0.2">
      <c r="A4845"/>
    </row>
    <row r="4846" spans="1:1" x14ac:dyDescent="0.2">
      <c r="A4846"/>
    </row>
    <row r="4847" spans="1:1" x14ac:dyDescent="0.2">
      <c r="A4847"/>
    </row>
    <row r="4848" spans="1:1" x14ac:dyDescent="0.2">
      <c r="A4848"/>
    </row>
    <row r="4849" spans="1:1" x14ac:dyDescent="0.2">
      <c r="A4849"/>
    </row>
    <row r="4850" spans="1:1" x14ac:dyDescent="0.2">
      <c r="A4850"/>
    </row>
    <row r="4851" spans="1:1" x14ac:dyDescent="0.2">
      <c r="A4851"/>
    </row>
    <row r="4852" spans="1:1" x14ac:dyDescent="0.2">
      <c r="A4852"/>
    </row>
    <row r="4853" spans="1:1" x14ac:dyDescent="0.2">
      <c r="A4853"/>
    </row>
    <row r="4854" spans="1:1" x14ac:dyDescent="0.2">
      <c r="A4854"/>
    </row>
    <row r="4855" spans="1:1" x14ac:dyDescent="0.2">
      <c r="A4855"/>
    </row>
    <row r="4856" spans="1:1" x14ac:dyDescent="0.2">
      <c r="A4856"/>
    </row>
    <row r="4857" spans="1:1" x14ac:dyDescent="0.2">
      <c r="A4857"/>
    </row>
    <row r="4858" spans="1:1" x14ac:dyDescent="0.2">
      <c r="A4858"/>
    </row>
    <row r="4859" spans="1:1" x14ac:dyDescent="0.2">
      <c r="A4859"/>
    </row>
    <row r="4860" spans="1:1" x14ac:dyDescent="0.2">
      <c r="A4860"/>
    </row>
    <row r="4861" spans="1:1" x14ac:dyDescent="0.2">
      <c r="A4861"/>
    </row>
    <row r="4862" spans="1:1" x14ac:dyDescent="0.2">
      <c r="A4862"/>
    </row>
    <row r="4863" spans="1:1" x14ac:dyDescent="0.2">
      <c r="A4863"/>
    </row>
    <row r="4864" spans="1:1" x14ac:dyDescent="0.2">
      <c r="A4864"/>
    </row>
    <row r="4865" spans="1:1" x14ac:dyDescent="0.2">
      <c r="A4865"/>
    </row>
    <row r="4866" spans="1:1" x14ac:dyDescent="0.2">
      <c r="A4866"/>
    </row>
    <row r="4867" spans="1:1" x14ac:dyDescent="0.2">
      <c r="A4867"/>
    </row>
    <row r="4868" spans="1:1" x14ac:dyDescent="0.2">
      <c r="A4868"/>
    </row>
    <row r="4869" spans="1:1" x14ac:dyDescent="0.2">
      <c r="A4869"/>
    </row>
    <row r="4870" spans="1:1" x14ac:dyDescent="0.2">
      <c r="A4870"/>
    </row>
    <row r="4871" spans="1:1" x14ac:dyDescent="0.2">
      <c r="A4871"/>
    </row>
    <row r="4872" spans="1:1" x14ac:dyDescent="0.2">
      <c r="A4872"/>
    </row>
    <row r="4873" spans="1:1" x14ac:dyDescent="0.2">
      <c r="A4873"/>
    </row>
    <row r="4874" spans="1:1" x14ac:dyDescent="0.2">
      <c r="A4874"/>
    </row>
    <row r="4875" spans="1:1" x14ac:dyDescent="0.2">
      <c r="A4875"/>
    </row>
    <row r="4876" spans="1:1" x14ac:dyDescent="0.2">
      <c r="A4876"/>
    </row>
    <row r="4877" spans="1:1" x14ac:dyDescent="0.2">
      <c r="A4877"/>
    </row>
    <row r="4878" spans="1:1" x14ac:dyDescent="0.2">
      <c r="A4878"/>
    </row>
    <row r="4879" spans="1:1" x14ac:dyDescent="0.2">
      <c r="A4879"/>
    </row>
    <row r="4880" spans="1:1" x14ac:dyDescent="0.2">
      <c r="A4880"/>
    </row>
    <row r="4881" spans="1:1" x14ac:dyDescent="0.2">
      <c r="A4881"/>
    </row>
    <row r="4882" spans="1:1" x14ac:dyDescent="0.2">
      <c r="A4882"/>
    </row>
    <row r="4883" spans="1:1" x14ac:dyDescent="0.2">
      <c r="A4883"/>
    </row>
    <row r="4884" spans="1:1" x14ac:dyDescent="0.2">
      <c r="A4884"/>
    </row>
    <row r="4885" spans="1:1" x14ac:dyDescent="0.2">
      <c r="A4885"/>
    </row>
    <row r="4886" spans="1:1" x14ac:dyDescent="0.2">
      <c r="A4886"/>
    </row>
    <row r="4887" spans="1:1" x14ac:dyDescent="0.2">
      <c r="A4887"/>
    </row>
    <row r="4888" spans="1:1" x14ac:dyDescent="0.2">
      <c r="A4888"/>
    </row>
    <row r="4889" spans="1:1" x14ac:dyDescent="0.2">
      <c r="A4889"/>
    </row>
    <row r="4890" spans="1:1" x14ac:dyDescent="0.2">
      <c r="A4890"/>
    </row>
    <row r="4891" spans="1:1" x14ac:dyDescent="0.2">
      <c r="A4891"/>
    </row>
    <row r="4892" spans="1:1" x14ac:dyDescent="0.2">
      <c r="A4892"/>
    </row>
    <row r="4893" spans="1:1" x14ac:dyDescent="0.2">
      <c r="A4893"/>
    </row>
    <row r="4894" spans="1:1" x14ac:dyDescent="0.2">
      <c r="A4894"/>
    </row>
    <row r="4895" spans="1:1" x14ac:dyDescent="0.2">
      <c r="A4895"/>
    </row>
    <row r="4896" spans="1:1" x14ac:dyDescent="0.2">
      <c r="A4896"/>
    </row>
    <row r="4897" spans="1:1" x14ac:dyDescent="0.2">
      <c r="A4897"/>
    </row>
    <row r="4898" spans="1:1" x14ac:dyDescent="0.2">
      <c r="A4898"/>
    </row>
    <row r="4899" spans="1:1" x14ac:dyDescent="0.2">
      <c r="A4899"/>
    </row>
    <row r="4900" spans="1:1" x14ac:dyDescent="0.2">
      <c r="A4900"/>
    </row>
    <row r="4901" spans="1:1" x14ac:dyDescent="0.2">
      <c r="A4901"/>
    </row>
    <row r="4902" spans="1:1" x14ac:dyDescent="0.2">
      <c r="A4902"/>
    </row>
    <row r="4903" spans="1:1" x14ac:dyDescent="0.2">
      <c r="A4903"/>
    </row>
    <row r="4904" spans="1:1" x14ac:dyDescent="0.2">
      <c r="A4904"/>
    </row>
    <row r="4905" spans="1:1" x14ac:dyDescent="0.2">
      <c r="A4905"/>
    </row>
    <row r="4906" spans="1:1" x14ac:dyDescent="0.2">
      <c r="A4906"/>
    </row>
    <row r="4907" spans="1:1" x14ac:dyDescent="0.2">
      <c r="A4907"/>
    </row>
    <row r="4908" spans="1:1" x14ac:dyDescent="0.2">
      <c r="A4908"/>
    </row>
    <row r="4909" spans="1:1" x14ac:dyDescent="0.2">
      <c r="A4909"/>
    </row>
    <row r="4910" spans="1:1" x14ac:dyDescent="0.2">
      <c r="A4910"/>
    </row>
    <row r="4911" spans="1:1" x14ac:dyDescent="0.2">
      <c r="A4911"/>
    </row>
    <row r="4912" spans="1:1" x14ac:dyDescent="0.2">
      <c r="A4912"/>
    </row>
    <row r="4913" spans="1:1" x14ac:dyDescent="0.2">
      <c r="A4913"/>
    </row>
    <row r="4914" spans="1:1" x14ac:dyDescent="0.2">
      <c r="A4914"/>
    </row>
    <row r="4915" spans="1:1" x14ac:dyDescent="0.2">
      <c r="A4915"/>
    </row>
    <row r="4916" spans="1:1" x14ac:dyDescent="0.2">
      <c r="A4916"/>
    </row>
    <row r="4917" spans="1:1" x14ac:dyDescent="0.2">
      <c r="A4917"/>
    </row>
    <row r="4918" spans="1:1" x14ac:dyDescent="0.2">
      <c r="A4918"/>
    </row>
    <row r="4919" spans="1:1" x14ac:dyDescent="0.2">
      <c r="A4919"/>
    </row>
    <row r="4920" spans="1:1" x14ac:dyDescent="0.2">
      <c r="A4920"/>
    </row>
    <row r="4921" spans="1:1" x14ac:dyDescent="0.2">
      <c r="A4921"/>
    </row>
    <row r="4922" spans="1:1" x14ac:dyDescent="0.2">
      <c r="A4922"/>
    </row>
    <row r="4923" spans="1:1" x14ac:dyDescent="0.2">
      <c r="A4923"/>
    </row>
    <row r="4924" spans="1:1" x14ac:dyDescent="0.2">
      <c r="A4924"/>
    </row>
    <row r="4925" spans="1:1" x14ac:dyDescent="0.2">
      <c r="A4925"/>
    </row>
    <row r="4926" spans="1:1" x14ac:dyDescent="0.2">
      <c r="A4926"/>
    </row>
    <row r="4927" spans="1:1" x14ac:dyDescent="0.2">
      <c r="A4927"/>
    </row>
    <row r="4928" spans="1:1" x14ac:dyDescent="0.2">
      <c r="A4928"/>
    </row>
    <row r="4929" spans="1:1" x14ac:dyDescent="0.2">
      <c r="A4929"/>
    </row>
    <row r="4930" spans="1:1" x14ac:dyDescent="0.2">
      <c r="A4930"/>
    </row>
    <row r="4931" spans="1:1" x14ac:dyDescent="0.2">
      <c r="A4931"/>
    </row>
    <row r="4932" spans="1:1" x14ac:dyDescent="0.2">
      <c r="A4932"/>
    </row>
    <row r="4933" spans="1:1" x14ac:dyDescent="0.2">
      <c r="A4933"/>
    </row>
    <row r="4934" spans="1:1" x14ac:dyDescent="0.2">
      <c r="A4934"/>
    </row>
    <row r="4935" spans="1:1" x14ac:dyDescent="0.2">
      <c r="A4935"/>
    </row>
    <row r="4936" spans="1:1" x14ac:dyDescent="0.2">
      <c r="A4936"/>
    </row>
    <row r="4937" spans="1:1" x14ac:dyDescent="0.2">
      <c r="A4937"/>
    </row>
    <row r="4938" spans="1:1" x14ac:dyDescent="0.2">
      <c r="A4938"/>
    </row>
    <row r="4939" spans="1:1" x14ac:dyDescent="0.2">
      <c r="A4939"/>
    </row>
    <row r="4940" spans="1:1" x14ac:dyDescent="0.2">
      <c r="A4940"/>
    </row>
    <row r="4941" spans="1:1" x14ac:dyDescent="0.2">
      <c r="A4941"/>
    </row>
    <row r="4942" spans="1:1" x14ac:dyDescent="0.2">
      <c r="A4942"/>
    </row>
    <row r="4943" spans="1:1" x14ac:dyDescent="0.2">
      <c r="A4943"/>
    </row>
    <row r="4944" spans="1:1" x14ac:dyDescent="0.2">
      <c r="A4944"/>
    </row>
    <row r="4945" spans="1:1" x14ac:dyDescent="0.2">
      <c r="A4945"/>
    </row>
    <row r="4946" spans="1:1" x14ac:dyDescent="0.2">
      <c r="A4946"/>
    </row>
    <row r="4947" spans="1:1" x14ac:dyDescent="0.2">
      <c r="A4947"/>
    </row>
    <row r="4948" spans="1:1" x14ac:dyDescent="0.2">
      <c r="A4948"/>
    </row>
    <row r="4949" spans="1:1" x14ac:dyDescent="0.2">
      <c r="A4949"/>
    </row>
    <row r="4950" spans="1:1" x14ac:dyDescent="0.2">
      <c r="A4950"/>
    </row>
    <row r="4951" spans="1:1" x14ac:dyDescent="0.2">
      <c r="A4951"/>
    </row>
    <row r="4952" spans="1:1" x14ac:dyDescent="0.2">
      <c r="A4952"/>
    </row>
    <row r="4953" spans="1:1" x14ac:dyDescent="0.2">
      <c r="A4953"/>
    </row>
    <row r="4954" spans="1:1" x14ac:dyDescent="0.2">
      <c r="A4954"/>
    </row>
    <row r="4955" spans="1:1" x14ac:dyDescent="0.2">
      <c r="A4955"/>
    </row>
    <row r="4956" spans="1:1" x14ac:dyDescent="0.2">
      <c r="A4956"/>
    </row>
    <row r="4957" spans="1:1" x14ac:dyDescent="0.2">
      <c r="A4957"/>
    </row>
    <row r="4958" spans="1:1" x14ac:dyDescent="0.2">
      <c r="A4958"/>
    </row>
    <row r="4959" spans="1:1" x14ac:dyDescent="0.2">
      <c r="A4959"/>
    </row>
    <row r="4960" spans="1:1" x14ac:dyDescent="0.2">
      <c r="A4960"/>
    </row>
    <row r="4961" spans="1:1" x14ac:dyDescent="0.2">
      <c r="A4961"/>
    </row>
    <row r="4962" spans="1:1" x14ac:dyDescent="0.2">
      <c r="A4962"/>
    </row>
    <row r="4963" spans="1:1" x14ac:dyDescent="0.2">
      <c r="A4963"/>
    </row>
    <row r="4964" spans="1:1" x14ac:dyDescent="0.2">
      <c r="A4964"/>
    </row>
    <row r="4965" spans="1:1" x14ac:dyDescent="0.2">
      <c r="A4965"/>
    </row>
    <row r="4966" spans="1:1" x14ac:dyDescent="0.2">
      <c r="A4966"/>
    </row>
    <row r="4967" spans="1:1" x14ac:dyDescent="0.2">
      <c r="A4967"/>
    </row>
    <row r="4968" spans="1:1" x14ac:dyDescent="0.2">
      <c r="A4968"/>
    </row>
    <row r="4969" spans="1:1" x14ac:dyDescent="0.2">
      <c r="A4969"/>
    </row>
    <row r="4970" spans="1:1" x14ac:dyDescent="0.2">
      <c r="A4970"/>
    </row>
    <row r="4971" spans="1:1" x14ac:dyDescent="0.2">
      <c r="A4971"/>
    </row>
    <row r="4972" spans="1:1" x14ac:dyDescent="0.2">
      <c r="A4972"/>
    </row>
    <row r="4973" spans="1:1" x14ac:dyDescent="0.2">
      <c r="A4973"/>
    </row>
    <row r="4974" spans="1:1" x14ac:dyDescent="0.2">
      <c r="A4974"/>
    </row>
    <row r="4975" spans="1:1" x14ac:dyDescent="0.2">
      <c r="A4975"/>
    </row>
    <row r="4976" spans="1:1" x14ac:dyDescent="0.2">
      <c r="A4976"/>
    </row>
    <row r="4977" spans="1:1" x14ac:dyDescent="0.2">
      <c r="A4977"/>
    </row>
    <row r="4978" spans="1:1" x14ac:dyDescent="0.2">
      <c r="A4978"/>
    </row>
    <row r="4979" spans="1:1" x14ac:dyDescent="0.2">
      <c r="A4979"/>
    </row>
    <row r="4980" spans="1:1" x14ac:dyDescent="0.2">
      <c r="A4980"/>
    </row>
    <row r="4981" spans="1:1" x14ac:dyDescent="0.2">
      <c r="A4981"/>
    </row>
    <row r="4982" spans="1:1" x14ac:dyDescent="0.2">
      <c r="A4982"/>
    </row>
    <row r="4983" spans="1:1" x14ac:dyDescent="0.2">
      <c r="A4983"/>
    </row>
    <row r="4984" spans="1:1" x14ac:dyDescent="0.2">
      <c r="A4984"/>
    </row>
    <row r="4985" spans="1:1" x14ac:dyDescent="0.2">
      <c r="A4985"/>
    </row>
    <row r="4986" spans="1:1" x14ac:dyDescent="0.2">
      <c r="A4986"/>
    </row>
    <row r="4987" spans="1:1" x14ac:dyDescent="0.2">
      <c r="A4987"/>
    </row>
    <row r="4988" spans="1:1" x14ac:dyDescent="0.2">
      <c r="A4988"/>
    </row>
    <row r="4989" spans="1:1" x14ac:dyDescent="0.2">
      <c r="A4989"/>
    </row>
    <row r="4990" spans="1:1" x14ac:dyDescent="0.2">
      <c r="A4990"/>
    </row>
    <row r="4991" spans="1:1" x14ac:dyDescent="0.2">
      <c r="A4991"/>
    </row>
    <row r="4992" spans="1:1" x14ac:dyDescent="0.2">
      <c r="A4992"/>
    </row>
    <row r="4993" spans="1:1" x14ac:dyDescent="0.2">
      <c r="A4993"/>
    </row>
    <row r="4994" spans="1:1" x14ac:dyDescent="0.2">
      <c r="A4994"/>
    </row>
    <row r="4995" spans="1:1" x14ac:dyDescent="0.2">
      <c r="A4995"/>
    </row>
    <row r="4996" spans="1:1" x14ac:dyDescent="0.2">
      <c r="A4996"/>
    </row>
    <row r="4997" spans="1:1" x14ac:dyDescent="0.2">
      <c r="A4997"/>
    </row>
    <row r="4998" spans="1:1" x14ac:dyDescent="0.2">
      <c r="A4998"/>
    </row>
    <row r="4999" spans="1:1" x14ac:dyDescent="0.2">
      <c r="A4999"/>
    </row>
    <row r="5000" spans="1:1" x14ac:dyDescent="0.2">
      <c r="A5000"/>
    </row>
    <row r="5001" spans="1:1" x14ac:dyDescent="0.2">
      <c r="A5001"/>
    </row>
    <row r="5002" spans="1:1" x14ac:dyDescent="0.2">
      <c r="A5002"/>
    </row>
    <row r="5003" spans="1:1" x14ac:dyDescent="0.2">
      <c r="A5003"/>
    </row>
    <row r="5004" spans="1:1" x14ac:dyDescent="0.2">
      <c r="A5004"/>
    </row>
    <row r="5005" spans="1:1" x14ac:dyDescent="0.2">
      <c r="A5005"/>
    </row>
    <row r="5006" spans="1:1" x14ac:dyDescent="0.2">
      <c r="A5006"/>
    </row>
    <row r="5007" spans="1:1" x14ac:dyDescent="0.2">
      <c r="A5007"/>
    </row>
    <row r="5008" spans="1:1" x14ac:dyDescent="0.2">
      <c r="A5008"/>
    </row>
    <row r="5009" spans="1:1" x14ac:dyDescent="0.2">
      <c r="A5009"/>
    </row>
    <row r="5010" spans="1:1" x14ac:dyDescent="0.2">
      <c r="A5010"/>
    </row>
    <row r="5011" spans="1:1" x14ac:dyDescent="0.2">
      <c r="A5011"/>
    </row>
    <row r="5012" spans="1:1" x14ac:dyDescent="0.2">
      <c r="A5012"/>
    </row>
    <row r="5013" spans="1:1" x14ac:dyDescent="0.2">
      <c r="A5013"/>
    </row>
    <row r="5014" spans="1:1" x14ac:dyDescent="0.2">
      <c r="A5014"/>
    </row>
    <row r="5015" spans="1:1" x14ac:dyDescent="0.2">
      <c r="A5015"/>
    </row>
    <row r="5016" spans="1:1" x14ac:dyDescent="0.2">
      <c r="A5016"/>
    </row>
    <row r="5017" spans="1:1" x14ac:dyDescent="0.2">
      <c r="A5017"/>
    </row>
    <row r="5018" spans="1:1" x14ac:dyDescent="0.2">
      <c r="A5018"/>
    </row>
    <row r="5019" spans="1:1" x14ac:dyDescent="0.2">
      <c r="A5019"/>
    </row>
    <row r="5020" spans="1:1" x14ac:dyDescent="0.2">
      <c r="A5020"/>
    </row>
    <row r="5021" spans="1:1" x14ac:dyDescent="0.2">
      <c r="A5021"/>
    </row>
    <row r="5022" spans="1:1" x14ac:dyDescent="0.2">
      <c r="A5022"/>
    </row>
    <row r="5023" spans="1:1" x14ac:dyDescent="0.2">
      <c r="A5023"/>
    </row>
    <row r="5024" spans="1:1" x14ac:dyDescent="0.2">
      <c r="A5024"/>
    </row>
    <row r="5025" spans="1:1" x14ac:dyDescent="0.2">
      <c r="A5025"/>
    </row>
  </sheetData>
  <mergeCells count="4">
    <mergeCell ref="J21:K21"/>
    <mergeCell ref="D21:I21"/>
    <mergeCell ref="D8:G11"/>
    <mergeCell ref="D13:G16"/>
  </mergeCells>
  <phoneticPr fontId="35" type="noConversion"/>
  <pageMargins left="0.7" right="0.7" top="0.75" bottom="0.75" header="0.3" footer="0.3"/>
  <pageSetup paperSize="9" orientation="portrait" r:id="rId2"/>
  <headerFooter>
    <oddHeader>&amp;L&amp;Z&amp;F  [&amp;A]</oddHeader>
    <oddFooter>&amp;LPage &amp;P of &amp;N&amp;R&amp;T &amp;D</oddFooter>
  </headerFooter>
  <tableParts count="1">
    <tablePart r:id="rId3"/>
  </tableParts>
</worksheet>
</file>

<file path=customUI/customUI.xml><?xml version="1.0" encoding="utf-8"?>
<!--  This is example : Custom tab for your favorite macros part 1    -->
<customUI xmlns="http://schemas.microsoft.com/office/2006/01/customui">
  <!--  Add Custom tab to the ribbon with your favorite buttons -->
  <!--  The example add three groups to the new tab  -->
  <!--  On the last tab there is a menu with five options -->
  <ribbon>
    <tabs>
      <tab idMso="TabAddIns">
        <group id="GroupGAD" label="GAD">
          <button id="customButtonDisplayFormulae" label="Display Formulae" size="normal" onAction="DisplayFormulae" imageMso="FieldList"/>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AD Spreadsheet" ma:contentTypeID="0x01010012B3620EAB1DF74A810920FA00BB7CA7" ma:contentTypeVersion="5" ma:contentTypeDescription="Create a new spreadsheet." ma:contentTypeScope="" ma:versionID="9f15eb7008bb8826a5633fd5274e3ac9">
  <xsd:schema xmlns:xsd="http://www.w3.org/2001/XMLSchema" xmlns:xs="http://www.w3.org/2001/XMLSchema" xmlns:p="http://schemas.microsoft.com/office/2006/metadata/properties" xmlns:ns2="f69fd3ce-e1df-49de-b78d-1d800e75d0a3" xmlns:ns3="62c7038d-3aec-4dd4-8afa-8b92667eb25d" targetNamespace="http://schemas.microsoft.com/office/2006/metadata/properties" ma:root="true" ma:fieldsID="3c4a27eeed2fb66fca84cb4a00d48ef5" ns2:_="" ns3:_="">
    <xsd:import namespace="f69fd3ce-e1df-49de-b78d-1d800e75d0a3"/>
    <xsd:import namespace="62c7038d-3aec-4dd4-8afa-8b92667eb25d"/>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2c7038d-3aec-4dd4-8afa-8b92667eb25d" xsi:nil="true"/>
    <_dlc_DocId xmlns="f69fd3ce-e1df-49de-b78d-1d800e75d0a3">GADWRKGRPACTUA-1580777631-10905</_dlc_DocId>
    <_dlc_DocIdUrl xmlns="f69fd3ce-e1df-49de-b78d-1d800e75d0a3">
      <Url>https://tris42.sharepoint.com/sites/gad_wrkgrp_actuarial/_layouts/15/DocIdRedir.aspx?ID=GADWRKGRPACTUA-1580777631-10905</Url>
      <Description>GADWRKGRPACTUA-1580777631-10905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2907E-97E9-46E4-883B-6A7864365C2E}">
  <ds:schemaRefs>
    <ds:schemaRef ds:uri="http://schemas.microsoft.com/DataMashup"/>
  </ds:schemaRefs>
</ds:datastoreItem>
</file>

<file path=customXml/itemProps2.xml><?xml version="1.0" encoding="utf-8"?>
<ds:datastoreItem xmlns:ds="http://schemas.openxmlformats.org/officeDocument/2006/customXml" ds:itemID="{6AC35AC3-6C40-4548-971E-A54F86C23951}">
  <ds:schemaRefs>
    <ds:schemaRef ds:uri="http://schemas.microsoft.com/sharepoint/events"/>
  </ds:schemaRefs>
</ds:datastoreItem>
</file>

<file path=customXml/itemProps3.xml><?xml version="1.0" encoding="utf-8"?>
<ds:datastoreItem xmlns:ds="http://schemas.openxmlformats.org/officeDocument/2006/customXml" ds:itemID="{C12678EC-167E-4890-B7E7-6F790E4A2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2A91F8-47F2-4E1B-9942-1F23C02D827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b85ae9a6-ff3d-45d5-9444-567d329b25e6"/>
    <ds:schemaRef ds:uri="cdfe19c4-de65-402b-b4df-7be2b3d5f442"/>
    <ds:schemaRef ds:uri="http://www.w3.org/XML/1998/namespace"/>
    <ds:schemaRef ds:uri="http://purl.org/dc/dcmitype/"/>
    <ds:schemaRef ds:uri="62c7038d-3aec-4dd4-8afa-8b92667eb25d"/>
    <ds:schemaRef ds:uri="f69fd3ce-e1df-49de-b78d-1d800e75d0a3"/>
  </ds:schemaRefs>
</ds:datastoreItem>
</file>

<file path=customXml/itemProps5.xml><?xml version="1.0" encoding="utf-8"?>
<ds:datastoreItem xmlns:ds="http://schemas.openxmlformats.org/officeDocument/2006/customXml" ds:itemID="{30FAA2A5-E045-458E-A7A9-69F57C5B74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Scope</vt:lpstr>
      <vt:lpstr>Inputs (Individual)</vt:lpstr>
      <vt:lpstr>Inputs (Bulk)</vt:lpstr>
      <vt:lpstr>Assumptions</vt:lpstr>
      <vt:lpstr>Calculations</vt:lpstr>
      <vt:lpstr>Outputs</vt:lpstr>
      <vt:lpstr>Calc_type</vt:lpstr>
      <vt:lpstr>Earliest_payment_date_individual</vt:lpstr>
      <vt:lpstr>Effective_date_individual</vt:lpstr>
      <vt:lpstr>Error_count</vt:lpstr>
      <vt:lpstr>JudgmentsRate</vt:lpstr>
      <vt:lpstr>Lump_sum_payment_date_individual</vt:lpstr>
      <vt:lpstr>NoBlanksRange</vt:lpstr>
      <vt:lpstr>Payment_amount_individual</vt:lpstr>
      <vt:lpstr>Payment_type_individual</vt:lpstr>
      <vt:lpstr>Valid_payment_types</vt:lpstr>
      <vt:lpstr>wb_title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Pasternak, Zuzanna - GAD</dc:creator>
  <cp:lastModifiedBy>Rachel Abbey</cp:lastModifiedBy>
  <cp:lastPrinted>2021-10-25T19:08:52Z</cp:lastPrinted>
  <dcterms:created xsi:type="dcterms:W3CDTF">2007-01-30T12:07:56Z</dcterms:created>
  <dcterms:modified xsi:type="dcterms:W3CDTF">2024-07-31T09:39:55Z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0x01010012B3620EAB1DF74A810920FA00BB7CA7</vt:lpwstr>
  </property>
  <property fmtid="{D5CDD505-2E9C-101B-9397-08002B2CF9AE}" pid="3" name="TaxCatchAll">
    <vt:lpwstr>-1;#Other</vt:lpwstr>
  </property>
  <property fmtid="{D5CDD505-2E9C-101B-9397-08002B2CF9AE}" pid="4" name="HMT_DocumentTypeHTField0">
    <vt:lpwstr>Other|150be646-4ed5-450e-b2aa-5a7d8e5fc7d1</vt:lpwstr>
  </property>
  <property fmtid="{D5CDD505-2E9C-101B-9397-08002B2CF9AE}" pid="5" name="_dlc_DocIdItemGuid">
    <vt:lpwstr>27788972-2b1a-42bb-8186-cb6befff6ab4</vt:lpwstr>
  </property>
</Properties>
</file>