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3b2d82e9b00d4840"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mc:AlternateContent xmlns:mc="http://schemas.openxmlformats.org/markup-compatibility/2006">
    <mc:Choice Requires="x15">
      <x15ac:absPath xmlns:x15ac="http://schemas.microsoft.com/office/spreadsheetml/2010/11/ac" url="https://lgadigital-my.sharepoint.com/personal/steven_moseley_local_gov_uk/Documents/Desktop/"/>
    </mc:Choice>
  </mc:AlternateContent>
  <xr:revisionPtr revIDLastSave="0" documentId="8_{772672D1-77B9-4F4B-9E71-FD476432EE63}" xr6:coauthVersionLast="47" xr6:coauthVersionMax="47" xr10:uidLastSave="{00000000-0000-0000-0000-000000000000}"/>
  <bookViews>
    <workbookView xWindow="28680" yWindow="-120" windowWidth="29040" windowHeight="15720" tabRatio="834" activeTab="4" xr2:uid="{00000000-000D-0000-FFFF-FFFF00000000}"/>
  </bookViews>
  <sheets>
    <sheet name="Cover" sheetId="13" r:id="rId1"/>
    <sheet name="Purpose of spreadsheet" sheetId="7" r:id="rId2"/>
    <sheet name="Version control" sheetId="10" r:id="rId3"/>
    <sheet name="Assumptions" sheetId="5" r:id="rId4"/>
    <sheet name="Factor List" sheetId="9" r:id="rId5"/>
    <sheet name="x-201" sheetId="16" r:id="rId6"/>
    <sheet name="x-202" sheetId="17" r:id="rId7"/>
    <sheet name="x-203" sheetId="18" r:id="rId8"/>
    <sheet name="x-204" sheetId="19" r:id="rId9"/>
    <sheet name="x-205" sheetId="20" r:id="rId10"/>
    <sheet name="x-206" sheetId="21" r:id="rId11"/>
    <sheet name="x-207" sheetId="22" r:id="rId12"/>
    <sheet name="x-208" sheetId="23" r:id="rId13"/>
    <sheet name="x-209" sheetId="24" r:id="rId14"/>
    <sheet name="x-210" sheetId="25" r:id="rId15"/>
    <sheet name="x-211" sheetId="26" r:id="rId16"/>
    <sheet name="x-212" sheetId="27" r:id="rId17"/>
    <sheet name="x-213" sheetId="28" r:id="rId18"/>
    <sheet name="x-214" sheetId="29" r:id="rId19"/>
    <sheet name="x-215" sheetId="30" r:id="rId20"/>
    <sheet name="x-216" sheetId="31" r:id="rId21"/>
    <sheet name="x-217" sheetId="32" r:id="rId22"/>
    <sheet name="x-219" sheetId="33" r:id="rId23"/>
    <sheet name="x-301" sheetId="34" r:id="rId24"/>
    <sheet name="x-302" sheetId="35" r:id="rId25"/>
    <sheet name="x-303" sheetId="36" r:id="rId26"/>
    <sheet name="x-304" sheetId="37" r:id="rId27"/>
    <sheet name="x-305" sheetId="38" r:id="rId28"/>
    <sheet name="x-306" sheetId="39" r:id="rId29"/>
    <sheet name="x-307" sheetId="40" r:id="rId30"/>
    <sheet name="x-308" sheetId="41" r:id="rId31"/>
    <sheet name="x-309" sheetId="42" r:id="rId32"/>
    <sheet name="x-314" sheetId="43" r:id="rId33"/>
    <sheet name="x-315" sheetId="44" r:id="rId34"/>
    <sheet name="x-316" sheetId="45" r:id="rId35"/>
    <sheet name="x-317" sheetId="46" r:id="rId36"/>
    <sheet name="x-401" sheetId="47" r:id="rId37"/>
    <sheet name="x-402" sheetId="48" r:id="rId38"/>
    <sheet name="x-501" sheetId="49" r:id="rId39"/>
    <sheet name="x-502" sheetId="50" r:id="rId40"/>
    <sheet name="x-503" sheetId="51" r:id="rId41"/>
    <sheet name="x-504" sheetId="52" r:id="rId42"/>
    <sheet name="x-505" sheetId="53" r:id="rId43"/>
    <sheet name="x-603" sheetId="54" r:id="rId44"/>
    <sheet name="x-609" sheetId="55" r:id="rId45"/>
    <sheet name="x-610" sheetId="56" r:id="rId46"/>
    <sheet name="x-701" sheetId="57" r:id="rId47"/>
    <sheet name="x-702" sheetId="58" r:id="rId48"/>
    <sheet name="x-703" sheetId="59" r:id="rId49"/>
    <sheet name="x-704" sheetId="60" r:id="rId50"/>
    <sheet name="x-705" sheetId="61" r:id="rId51"/>
    <sheet name="x-706" sheetId="62" r:id="rId52"/>
    <sheet name="x-707" sheetId="63" r:id="rId53"/>
    <sheet name="x-708" sheetId="64" r:id="rId54"/>
    <sheet name="x-711" sheetId="65" r:id="rId55"/>
    <sheet name="x-712" sheetId="66" r:id="rId56"/>
    <sheet name="x-713" sheetId="67" r:id="rId57"/>
    <sheet name="x-714" sheetId="68" r:id="rId58"/>
    <sheet name="x-715" sheetId="69" r:id="rId59"/>
    <sheet name="x-716" sheetId="70" r:id="rId60"/>
    <sheet name="x-717" sheetId="71" r:id="rId61"/>
    <sheet name="x-718" sheetId="72" r:id="rId62"/>
    <sheet name="x-719" sheetId="73" r:id="rId63"/>
    <sheet name="x-720" sheetId="74" r:id="rId64"/>
    <sheet name="x-801" sheetId="75" r:id="rId65"/>
    <sheet name="x-802" sheetId="76" r:id="rId66"/>
    <sheet name="x-803" sheetId="77" r:id="rId67"/>
    <sheet name="x-806" sheetId="78" r:id="rId68"/>
    <sheet name="x-807" sheetId="79" r:id="rId69"/>
    <sheet name="x-808" sheetId="80" r:id="rId70"/>
    <sheet name="x-809" sheetId="81" r:id="rId71"/>
    <sheet name="x-810" sheetId="82" r:id="rId72"/>
    <sheet name="x-811" sheetId="83" r:id="rId73"/>
    <sheet name="x-template" sheetId="14" state="hidden" r:id="rId74"/>
  </sheets>
  <definedNames>
    <definedName name="client_abbr">"Ministry of Housing, Communities &amp; Local Government"</definedName>
    <definedName name="client_name">"MHCLG"</definedName>
    <definedName name="FACTOR_LIST_AGE_DEF">'Factor List'!$G$7</definedName>
    <definedName name="FACTOR_LIST_ASSUMPTION_SET">'Factor List'!$P$7</definedName>
    <definedName name="FACTOR_LIST_CLIENT">'Factor List'!$B$7</definedName>
    <definedName name="FACTOR_LIST_DATE_IMPLEMENTED">'Factor List'!$N$7</definedName>
    <definedName name="FACTOR_LIST_DATE_ISSUED">'Factor List'!$M$7</definedName>
    <definedName name="FACTOR_LIST_DESCRIPTION">'Factor List'!$E$7</definedName>
    <definedName name="FACTOR_LIST_FACTOR_STATUS">'Factor List'!$O$7</definedName>
    <definedName name="FACTOR_LIST_FACTOR_TYPE">'Factor List'!$D$7</definedName>
    <definedName name="FACTOR_LIST_GENDER">'Factor List'!$F$7</definedName>
    <definedName name="FACTOR_LIST_REFERENCE">'Factor List'!$J$7</definedName>
    <definedName name="FACTOR_LIST_REFERENCE_GUIDANCE">'Factor List'!$K$7</definedName>
    <definedName name="FACTOR_LIST_RELATED">'Factor List'!$L$7</definedName>
    <definedName name="FACTOR_LIST_SECTION">'Factor List'!$C$7</definedName>
    <definedName name="FACTOR_LIST_SECTION_NUMBER">'Factor List'!$H$7</definedName>
    <definedName name="FACTOR_LIST_SERIES_NUMBER">'Factor List'!$I$7</definedName>
    <definedName name="scheme_abbr">"LGPS_EW"</definedName>
    <definedName name="scheme_name">"Local Government Pension Scheme (England and Wales)"</definedName>
    <definedName name="shorten_scheme_names">#REF!</definedName>
    <definedName name="TABLE_AGE_DEF_1" localSheetId="5">'x-201'!$B$12</definedName>
    <definedName name="TABLE_AGE_DEF_1" localSheetId="6">'x-202'!$B$12</definedName>
    <definedName name="TABLE_AGE_DEF_1" localSheetId="7">'x-203'!$B$12</definedName>
    <definedName name="TABLE_AGE_DEF_1" localSheetId="8">'x-204'!$B$12</definedName>
    <definedName name="TABLE_AGE_DEF_1" localSheetId="9">'x-205'!$B$12</definedName>
    <definedName name="TABLE_AGE_DEF_1" localSheetId="10">'x-206'!$B$12</definedName>
    <definedName name="TABLE_AGE_DEF_1" localSheetId="11">'x-207'!$B$12</definedName>
    <definedName name="TABLE_AGE_DEF_1" localSheetId="12">'x-208'!$B$12</definedName>
    <definedName name="TABLE_AGE_DEF_1" localSheetId="13">'x-209'!$B$12</definedName>
    <definedName name="TABLE_AGE_DEF_1" localSheetId="14">'x-210'!$B$12</definedName>
    <definedName name="TABLE_AGE_DEF_1" localSheetId="15">'x-211'!$B$12</definedName>
    <definedName name="TABLE_AGE_DEF_1" localSheetId="16">'x-212'!$B$12</definedName>
    <definedName name="TABLE_AGE_DEF_1" localSheetId="17">'x-213'!$B$12</definedName>
    <definedName name="TABLE_AGE_DEF_1" localSheetId="18">'x-214'!$B$12</definedName>
    <definedName name="TABLE_AGE_DEF_1" localSheetId="19">'x-215'!$B$12</definedName>
    <definedName name="TABLE_AGE_DEF_1" localSheetId="20">'x-216'!$B$12</definedName>
    <definedName name="TABLE_AGE_DEF_1" localSheetId="21">'x-217'!$B$12</definedName>
    <definedName name="TABLE_AGE_DEF_1" localSheetId="22">'x-219'!$B$12</definedName>
    <definedName name="TABLE_AGE_DEF_1" localSheetId="23">'x-301'!$B$12</definedName>
    <definedName name="TABLE_AGE_DEF_1" localSheetId="24">'x-302'!$B$12</definedName>
    <definedName name="TABLE_AGE_DEF_1" localSheetId="25">'x-303'!$B$12</definedName>
    <definedName name="TABLE_AGE_DEF_1" localSheetId="26">'x-304'!$B$12</definedName>
    <definedName name="TABLE_AGE_DEF_1" localSheetId="27">'x-305'!$B$12</definedName>
    <definedName name="TABLE_AGE_DEF_1" localSheetId="28">'x-306'!$B$12</definedName>
    <definedName name="TABLE_AGE_DEF_1" localSheetId="29">'x-307'!$B$12</definedName>
    <definedName name="TABLE_AGE_DEF_1" localSheetId="30">'x-308'!$B$12</definedName>
    <definedName name="TABLE_AGE_DEF_1" localSheetId="31">'x-309'!$B$12</definedName>
    <definedName name="TABLE_AGE_DEF_1" localSheetId="32">'x-314'!$B$12</definedName>
    <definedName name="TABLE_AGE_DEF_1" localSheetId="33">'x-315'!$B$12</definedName>
    <definedName name="TABLE_AGE_DEF_1" localSheetId="34">'x-316'!$B$12</definedName>
    <definedName name="TABLE_AGE_DEF_1" localSheetId="35">'x-317'!$B$12</definedName>
    <definedName name="TABLE_AGE_DEF_1" localSheetId="36">'x-401'!$B$12</definedName>
    <definedName name="TABLE_AGE_DEF_1" localSheetId="37">'x-402'!$B$12</definedName>
    <definedName name="TABLE_AGE_DEF_1" localSheetId="38">'x-501'!$B$12</definedName>
    <definedName name="TABLE_AGE_DEF_1" localSheetId="39">'x-502'!$B$12</definedName>
    <definedName name="TABLE_AGE_DEF_1" localSheetId="40">'x-503'!$B$12</definedName>
    <definedName name="TABLE_AGE_DEF_1" localSheetId="41">'x-504'!$B$12</definedName>
    <definedName name="TABLE_AGE_DEF_1" localSheetId="42">'x-505'!$B$12</definedName>
    <definedName name="TABLE_AGE_DEF_1" localSheetId="43">'x-603'!$B$12</definedName>
    <definedName name="TABLE_AGE_DEF_1" localSheetId="44">'x-609'!$B$12</definedName>
    <definedName name="TABLE_AGE_DEF_1" localSheetId="45">'x-610'!$B$12</definedName>
    <definedName name="TABLE_AGE_DEF_1" localSheetId="46">'x-701'!$B$12</definedName>
    <definedName name="TABLE_AGE_DEF_1" localSheetId="47">'x-702'!$B$12</definedName>
    <definedName name="TABLE_AGE_DEF_1" localSheetId="48">'x-703'!$B$12</definedName>
    <definedName name="TABLE_AGE_DEF_1" localSheetId="49">'x-704'!$B$12</definedName>
    <definedName name="TABLE_AGE_DEF_1" localSheetId="50">'x-705'!$B$12</definedName>
    <definedName name="TABLE_AGE_DEF_1" localSheetId="51">'x-706'!$B$12</definedName>
    <definedName name="TABLE_AGE_DEF_1" localSheetId="52">'x-707'!$B$12</definedName>
    <definedName name="TABLE_AGE_DEF_1" localSheetId="53">'x-708'!$B$12</definedName>
    <definedName name="TABLE_AGE_DEF_1" localSheetId="54">'x-711'!$B$12</definedName>
    <definedName name="TABLE_AGE_DEF_1" localSheetId="55">'x-712'!$B$12</definedName>
    <definedName name="TABLE_AGE_DEF_1" localSheetId="56">'x-713'!$B$12</definedName>
    <definedName name="TABLE_AGE_DEF_1" localSheetId="57">'x-714'!$B$12</definedName>
    <definedName name="TABLE_AGE_DEF_1" localSheetId="58">'x-715'!$B$12</definedName>
    <definedName name="TABLE_AGE_DEF_1" localSheetId="59">'x-716'!$B$12</definedName>
    <definedName name="TABLE_AGE_DEF_1" localSheetId="60">'x-717'!$B$12</definedName>
    <definedName name="TABLE_AGE_DEF_1" localSheetId="61">'x-718'!$B$12</definedName>
    <definedName name="TABLE_AGE_DEF_1" localSheetId="62">'x-719'!$B$12</definedName>
    <definedName name="TABLE_AGE_DEF_1" localSheetId="63">'x-720'!$B$12</definedName>
    <definedName name="TABLE_AGE_DEF_1" localSheetId="64">'x-801'!$B$12</definedName>
    <definedName name="TABLE_AGE_DEF_1" localSheetId="65">'x-802'!$B$12</definedName>
    <definedName name="TABLE_AGE_DEF_1" localSheetId="66">'x-803'!$B$12</definedName>
    <definedName name="TABLE_AGE_DEF_1" localSheetId="67">'x-806'!$B$12</definedName>
    <definedName name="TABLE_AGE_DEF_1" localSheetId="68">'x-807'!$B$12</definedName>
    <definedName name="TABLE_AGE_DEF_1" localSheetId="69">'x-808'!$B$12</definedName>
    <definedName name="TABLE_AGE_DEF_1" localSheetId="70">'x-809'!$B$12</definedName>
    <definedName name="TABLE_AGE_DEF_1" localSheetId="71">'x-810'!$B$12</definedName>
    <definedName name="TABLE_AGE_DEF_1" localSheetId="72">'x-811'!$B$12</definedName>
    <definedName name="TABLE_AGE_DEF_1" localSheetId="73">'x-template'!$B$12</definedName>
    <definedName name="TABLE_AGE_DEF_2" localSheetId="38">'x-501'!$G$12</definedName>
    <definedName name="TABLE_AGE_DEF_2" localSheetId="39">'x-502'!$F$12</definedName>
    <definedName name="TABLE_AGE_DEF_2" localSheetId="40">'x-503'!$F$12</definedName>
    <definedName name="TABLE_AGE_DEF_2" localSheetId="41">'x-504'!#REF!</definedName>
    <definedName name="TABLE_AGE_DEF_2" localSheetId="42">'x-505'!#REF!</definedName>
    <definedName name="TABLE_AREA_1" localSheetId="5">'x-201'!$A$26:$G$75</definedName>
    <definedName name="TABLE_AREA_1" localSheetId="6">'x-202'!$A$26:$G$75</definedName>
    <definedName name="TABLE_AREA_1" localSheetId="7">'x-203'!$A$26:$G$76</definedName>
    <definedName name="TABLE_AREA_1" localSheetId="8">'x-204'!$A$26:$G$76</definedName>
    <definedName name="TABLE_AREA_1" localSheetId="9">'x-205'!$A$26:$G$77</definedName>
    <definedName name="TABLE_AREA_1" localSheetId="10">'x-206'!$A$26:$G$77</definedName>
    <definedName name="TABLE_AREA_1" localSheetId="11">'x-207'!$A$26:$G$78</definedName>
    <definedName name="TABLE_AREA_1" localSheetId="12">'x-208'!$A$26:$G$78</definedName>
    <definedName name="TABLE_AREA_1" localSheetId="13">'x-209'!$A$26:$E$85</definedName>
    <definedName name="TABLE_AREA_1" localSheetId="14">'x-210'!$A$26:$E$85</definedName>
    <definedName name="TABLE_AREA_1" localSheetId="15">'x-211'!$A$26:$E$85</definedName>
    <definedName name="TABLE_AREA_1" localSheetId="16">'x-212'!$A$26:$E$85</definedName>
    <definedName name="TABLE_AREA_1" localSheetId="17">'x-213'!$A$26:$E$85</definedName>
    <definedName name="TABLE_AREA_1" localSheetId="18">'x-214'!$A$26:$E$85</definedName>
    <definedName name="TABLE_AREA_1" localSheetId="19">'x-215'!$A$26:$E$85</definedName>
    <definedName name="TABLE_AREA_1" localSheetId="20">'x-216'!$A$26:$E$85</definedName>
    <definedName name="TABLE_AREA_1" localSheetId="21">'x-217'!$A$26:$E$85</definedName>
    <definedName name="TABLE_AREA_1" localSheetId="22">'x-219'!$A$26:$D$32</definedName>
    <definedName name="TABLE_AREA_1" localSheetId="23">'x-301'!$A$26:$E$72</definedName>
    <definedName name="TABLE_AREA_1" localSheetId="24">'x-302'!$A$26:$E$72</definedName>
    <definedName name="TABLE_AREA_1" localSheetId="25">'x-303'!$A$26:$E$102</definedName>
    <definedName name="TABLE_AREA_1" localSheetId="26">'x-304'!$A$26:$E$102</definedName>
    <definedName name="TABLE_AREA_1" localSheetId="27">'x-305'!$A$26:$C$75</definedName>
    <definedName name="TABLE_AREA_1" localSheetId="28">'x-306'!$A$26:$C$75</definedName>
    <definedName name="TABLE_AREA_1" localSheetId="29">'x-307'!$A$26:$B$57</definedName>
    <definedName name="TABLE_AREA_1" localSheetId="30">'x-308'!$A$26:$B$57</definedName>
    <definedName name="TABLE_AREA_1" localSheetId="31">'x-309'!$A$26:$E$106</definedName>
    <definedName name="TABLE_AREA_1" localSheetId="32">'x-314'!$A$26:$D$72</definedName>
    <definedName name="TABLE_AREA_1" localSheetId="33">'x-315'!$A$26:$D$37</definedName>
    <definedName name="TABLE_AREA_1" localSheetId="34">'x-316'!$A$26:$D$76</definedName>
    <definedName name="TABLE_AREA_1" localSheetId="35">'x-317'!$A$26:$D$40</definedName>
    <definedName name="TABLE_AREA_1" localSheetId="36">'x-401'!$A$26:$D$40</definedName>
    <definedName name="TABLE_AREA_1" localSheetId="37">'x-402'!$A$26:$C$36</definedName>
    <definedName name="TABLE_AREA_1" localSheetId="38">'x-501'!$A$26:$C$72</definedName>
    <definedName name="TABLE_AREA_1" localSheetId="39">'x-502'!$A$26:$B$107</definedName>
    <definedName name="TABLE_AREA_1" localSheetId="40">'x-503'!$A$26:$B$42</definedName>
    <definedName name="TABLE_AREA_1" localSheetId="41">'x-504'!$A$26:$C$66</definedName>
    <definedName name="TABLE_AREA_1" localSheetId="42">'x-505'!$A$26:$C$116</definedName>
    <definedName name="TABLE_AREA_1" localSheetId="43">'x-603'!$A$26:$E$79</definedName>
    <definedName name="TABLE_AREA_1" localSheetId="44">'x-609'!$A$26:$C$46</definedName>
    <definedName name="TABLE_AREA_1" localSheetId="45">'x-610'!$A$26:$C$74</definedName>
    <definedName name="TABLE_AREA_1" localSheetId="46">'x-701'!$A$26:$AW$74</definedName>
    <definedName name="TABLE_AREA_1" localSheetId="47">'x-702'!$A$26:$AW$74</definedName>
    <definedName name="TABLE_AREA_1" localSheetId="48">'x-703'!$A$26:$AW$74</definedName>
    <definedName name="TABLE_AREA_1" localSheetId="49">'x-704'!$A$26:$AW$74</definedName>
    <definedName name="TABLE_AREA_1" localSheetId="50">'x-705'!$A$26:$AW$74</definedName>
    <definedName name="TABLE_AREA_1" localSheetId="51">'x-706'!$A$26:$AW$74</definedName>
    <definedName name="TABLE_AREA_1" localSheetId="52">'x-707'!$A$26:$AW$74</definedName>
    <definedName name="TABLE_AREA_1" localSheetId="53">'x-708'!$A$26:$AW$74</definedName>
    <definedName name="TABLE_AREA_1" localSheetId="54">'x-711'!$A$26:$E$85</definedName>
    <definedName name="TABLE_AREA_1" localSheetId="55">'x-712'!$A$26:$E$85</definedName>
    <definedName name="TABLE_AREA_1" localSheetId="56">'x-713'!$A$26:$AX$75</definedName>
    <definedName name="TABLE_AREA_1" localSheetId="57">'x-714'!$A$26:$AX$75</definedName>
    <definedName name="TABLE_AREA_1" localSheetId="58">'x-715'!$A$26:$AY$76</definedName>
    <definedName name="TABLE_AREA_1" localSheetId="59">'x-716'!$A$26:$AY$76</definedName>
    <definedName name="TABLE_AREA_1" localSheetId="60">'x-717'!$A$26:$AZ$77</definedName>
    <definedName name="TABLE_AREA_1" localSheetId="61">'x-718'!$A$26:$AZ$77</definedName>
    <definedName name="TABLE_AREA_1" localSheetId="62">'x-719'!$A$26:$BA$78</definedName>
    <definedName name="TABLE_AREA_1" localSheetId="63">'x-720'!$A$26:$BA$78</definedName>
    <definedName name="TABLE_AREA_1" localSheetId="64">'x-801'!$A$26:$E$52</definedName>
    <definedName name="TABLE_AREA_1" localSheetId="65">'x-802'!$A$26:$C$66</definedName>
    <definedName name="TABLE_AREA_1" localSheetId="66">'x-803'!$A$26:$C$116</definedName>
    <definedName name="TABLE_AREA_1" localSheetId="67">'x-806'!$A$26:$B$66</definedName>
    <definedName name="TABLE_AREA_1" localSheetId="68">'x-807'!$A$26:$C$155</definedName>
    <definedName name="TABLE_AREA_1" localSheetId="69">'x-808'!$A$26:$AC$54</definedName>
    <definedName name="TABLE_AREA_1" localSheetId="70">'x-809'!$A$26:$AC$54</definedName>
    <definedName name="TABLE_AREA_1" localSheetId="71">'x-810'!$A$26:$AC$54</definedName>
    <definedName name="TABLE_AREA_1" localSheetId="72">'x-811'!$A$26:$AC$54</definedName>
    <definedName name="TABLE_AREA_2" localSheetId="38">'x-501'!$F$26:$H$72</definedName>
    <definedName name="TABLE_AREA_2" localSheetId="39">'x-502'!$E$26:$F$107</definedName>
    <definedName name="TABLE_AREA_2" localSheetId="40">'x-503'!$E$26:$F$34</definedName>
    <definedName name="TABLE_AREA_2" localSheetId="41">'x-504'!#REF!</definedName>
    <definedName name="TABLE_AREA_2" localSheetId="42">'x-505'!#REF!</definedName>
    <definedName name="TABLE_ASSUMPTION_SET_1" localSheetId="5">'x-201'!$B$21</definedName>
    <definedName name="TABLE_ASSUMPTION_SET_1" localSheetId="6">'x-202'!$B$21</definedName>
    <definedName name="TABLE_ASSUMPTION_SET_1" localSheetId="7">'x-203'!$B$21</definedName>
    <definedName name="TABLE_ASSUMPTION_SET_1" localSheetId="8">'x-204'!$B$21</definedName>
    <definedName name="TABLE_ASSUMPTION_SET_1" localSheetId="9">'x-205'!$B$21</definedName>
    <definedName name="TABLE_ASSUMPTION_SET_1" localSheetId="10">'x-206'!$B$21</definedName>
    <definedName name="TABLE_ASSUMPTION_SET_1" localSheetId="11">'x-207'!$B$21</definedName>
    <definedName name="TABLE_ASSUMPTION_SET_1" localSheetId="12">'x-208'!$B$21</definedName>
    <definedName name="TABLE_ASSUMPTION_SET_1" localSheetId="13">'x-209'!$B$21</definedName>
    <definedName name="TABLE_ASSUMPTION_SET_1" localSheetId="14">'x-210'!$B$21</definedName>
    <definedName name="TABLE_ASSUMPTION_SET_1" localSheetId="15">'x-211'!$B$21</definedName>
    <definedName name="TABLE_ASSUMPTION_SET_1" localSheetId="16">'x-212'!$B$21</definedName>
    <definedName name="TABLE_ASSUMPTION_SET_1" localSheetId="17">'x-213'!$B$21</definedName>
    <definedName name="TABLE_ASSUMPTION_SET_1" localSheetId="18">'x-214'!$B$21</definedName>
    <definedName name="TABLE_ASSUMPTION_SET_1" localSheetId="19">'x-215'!$B$21</definedName>
    <definedName name="TABLE_ASSUMPTION_SET_1" localSheetId="20">'x-216'!$B$21</definedName>
    <definedName name="TABLE_ASSUMPTION_SET_1" localSheetId="21">'x-217'!$B$21</definedName>
    <definedName name="TABLE_ASSUMPTION_SET_1" localSheetId="22">'x-219'!$B$21</definedName>
    <definedName name="TABLE_ASSUMPTION_SET_1" localSheetId="23">'x-301'!$B$21</definedName>
    <definedName name="TABLE_ASSUMPTION_SET_1" localSheetId="24">'x-302'!$B$21</definedName>
    <definedName name="TABLE_ASSUMPTION_SET_1" localSheetId="25">'x-303'!$B$21</definedName>
    <definedName name="TABLE_ASSUMPTION_SET_1" localSheetId="26">'x-304'!$B$21</definedName>
    <definedName name="TABLE_ASSUMPTION_SET_1" localSheetId="27">'x-305'!$B$21</definedName>
    <definedName name="TABLE_ASSUMPTION_SET_1" localSheetId="28">'x-306'!$B$21</definedName>
    <definedName name="TABLE_ASSUMPTION_SET_1" localSheetId="29">'x-307'!$B$21</definedName>
    <definedName name="TABLE_ASSUMPTION_SET_1" localSheetId="30">'x-308'!$B$21</definedName>
    <definedName name="TABLE_ASSUMPTION_SET_1" localSheetId="31">'x-309'!$B$21</definedName>
    <definedName name="TABLE_ASSUMPTION_SET_1" localSheetId="32">'x-314'!$B$21</definedName>
    <definedName name="TABLE_ASSUMPTION_SET_1" localSheetId="33">'x-315'!$B$21</definedName>
    <definedName name="TABLE_ASSUMPTION_SET_1" localSheetId="34">'x-316'!$B$21</definedName>
    <definedName name="TABLE_ASSUMPTION_SET_1" localSheetId="35">'x-317'!$B$21</definedName>
    <definedName name="TABLE_ASSUMPTION_SET_1" localSheetId="36">'x-401'!$B$21</definedName>
    <definedName name="TABLE_ASSUMPTION_SET_1" localSheetId="37">'x-402'!$B$21</definedName>
    <definedName name="TABLE_ASSUMPTION_SET_1" localSheetId="38">'x-501'!$B$21</definedName>
    <definedName name="TABLE_ASSUMPTION_SET_1" localSheetId="39">'x-502'!$B$21</definedName>
    <definedName name="TABLE_ASSUMPTION_SET_1" localSheetId="40">'x-503'!$B$21</definedName>
    <definedName name="TABLE_ASSUMPTION_SET_1" localSheetId="41">'x-504'!$B$21</definedName>
    <definedName name="TABLE_ASSUMPTION_SET_1" localSheetId="42">'x-505'!$B$21</definedName>
    <definedName name="TABLE_ASSUMPTION_SET_1" localSheetId="43">'x-603'!$B$21</definedName>
    <definedName name="TABLE_ASSUMPTION_SET_1" localSheetId="44">'x-609'!$B$21</definedName>
    <definedName name="TABLE_ASSUMPTION_SET_1" localSheetId="45">'x-610'!$B$21</definedName>
    <definedName name="TABLE_ASSUMPTION_SET_1" localSheetId="46">'x-701'!$B$21</definedName>
    <definedName name="TABLE_ASSUMPTION_SET_1" localSheetId="47">'x-702'!$B$21</definedName>
    <definedName name="TABLE_ASSUMPTION_SET_1" localSheetId="48">'x-703'!$B$21</definedName>
    <definedName name="TABLE_ASSUMPTION_SET_1" localSheetId="49">'x-704'!$B$21</definedName>
    <definedName name="TABLE_ASSUMPTION_SET_1" localSheetId="50">'x-705'!$B$21</definedName>
    <definedName name="TABLE_ASSUMPTION_SET_1" localSheetId="51">'x-706'!$B$21</definedName>
    <definedName name="TABLE_ASSUMPTION_SET_1" localSheetId="52">'x-707'!$B$21</definedName>
    <definedName name="TABLE_ASSUMPTION_SET_1" localSheetId="53">'x-708'!$B$21</definedName>
    <definedName name="TABLE_ASSUMPTION_SET_1" localSheetId="54">'x-711'!$B$21</definedName>
    <definedName name="TABLE_ASSUMPTION_SET_1" localSheetId="55">'x-712'!$B$21</definedName>
    <definedName name="TABLE_ASSUMPTION_SET_1" localSheetId="56">'x-713'!$B$21</definedName>
    <definedName name="TABLE_ASSUMPTION_SET_1" localSheetId="57">'x-714'!$B$21</definedName>
    <definedName name="TABLE_ASSUMPTION_SET_1" localSheetId="58">'x-715'!$B$21</definedName>
    <definedName name="TABLE_ASSUMPTION_SET_1" localSheetId="59">'x-716'!$B$21</definedName>
    <definedName name="TABLE_ASSUMPTION_SET_1" localSheetId="60">'x-717'!$B$21</definedName>
    <definedName name="TABLE_ASSUMPTION_SET_1" localSheetId="61">'x-718'!$B$21</definedName>
    <definedName name="TABLE_ASSUMPTION_SET_1" localSheetId="62">'x-719'!$B$21</definedName>
    <definedName name="TABLE_ASSUMPTION_SET_1" localSheetId="63">'x-720'!$B$21</definedName>
    <definedName name="TABLE_ASSUMPTION_SET_1" localSheetId="64">'x-801'!$B$21</definedName>
    <definedName name="TABLE_ASSUMPTION_SET_1" localSheetId="65">'x-802'!$B$21</definedName>
    <definedName name="TABLE_ASSUMPTION_SET_1" localSheetId="66">'x-803'!$B$21</definedName>
    <definedName name="TABLE_ASSUMPTION_SET_1" localSheetId="67">'x-806'!$B$21</definedName>
    <definedName name="TABLE_ASSUMPTION_SET_1" localSheetId="68">'x-807'!$B$21</definedName>
    <definedName name="TABLE_ASSUMPTION_SET_1" localSheetId="69">'x-808'!$B$21</definedName>
    <definedName name="TABLE_ASSUMPTION_SET_1" localSheetId="70">'x-809'!$B$21</definedName>
    <definedName name="TABLE_ASSUMPTION_SET_1" localSheetId="71">'x-810'!$B$21</definedName>
    <definedName name="TABLE_ASSUMPTION_SET_1" localSheetId="72">'x-811'!$B$21</definedName>
    <definedName name="TABLE_ASSUMPTION_SET_1" localSheetId="73">'x-template'!$B$21</definedName>
    <definedName name="TABLE_ASSUMPTION_SET_2" localSheetId="38">'x-501'!$G$21</definedName>
    <definedName name="TABLE_ASSUMPTION_SET_2" localSheetId="39">'x-502'!$F$21</definedName>
    <definedName name="TABLE_ASSUMPTION_SET_2" localSheetId="40">'x-503'!$F$21</definedName>
    <definedName name="TABLE_ASSUMPTION_SET_2" localSheetId="41">'x-504'!#REF!</definedName>
    <definedName name="TABLE_ASSUMPTION_SET_2" localSheetId="42">'x-505'!#REF!</definedName>
    <definedName name="TABLE_CLIENT_1" localSheetId="5">'x-201'!$B$7</definedName>
    <definedName name="TABLE_CLIENT_1" localSheetId="6">'x-202'!$B$7</definedName>
    <definedName name="TABLE_CLIENT_1" localSheetId="7">'x-203'!$B$7</definedName>
    <definedName name="TABLE_CLIENT_1" localSheetId="8">'x-204'!$B$7</definedName>
    <definedName name="TABLE_CLIENT_1" localSheetId="9">'x-205'!$B$7</definedName>
    <definedName name="TABLE_CLIENT_1" localSheetId="10">'x-206'!$B$7</definedName>
    <definedName name="TABLE_CLIENT_1" localSheetId="11">'x-207'!$B$7</definedName>
    <definedName name="TABLE_CLIENT_1" localSheetId="12">'x-208'!$B$7</definedName>
    <definedName name="TABLE_CLIENT_1" localSheetId="13">'x-209'!$B$7</definedName>
    <definedName name="TABLE_CLIENT_1" localSheetId="14">'x-210'!$B$7</definedName>
    <definedName name="TABLE_CLIENT_1" localSheetId="15">'x-211'!$B$7</definedName>
    <definedName name="TABLE_CLIENT_1" localSheetId="16">'x-212'!$B$7</definedName>
    <definedName name="TABLE_CLIENT_1" localSheetId="17">'x-213'!$B$7</definedName>
    <definedName name="TABLE_CLIENT_1" localSheetId="18">'x-214'!$B$7</definedName>
    <definedName name="TABLE_CLIENT_1" localSheetId="19">'x-215'!$B$7</definedName>
    <definedName name="TABLE_CLIENT_1" localSheetId="20">'x-216'!$B$7</definedName>
    <definedName name="TABLE_CLIENT_1" localSheetId="21">'x-217'!$B$7</definedName>
    <definedName name="TABLE_CLIENT_1" localSheetId="22">'x-219'!$B$7</definedName>
    <definedName name="TABLE_CLIENT_1" localSheetId="23">'x-301'!$B$7</definedName>
    <definedName name="TABLE_CLIENT_1" localSheetId="24">'x-302'!$B$7</definedName>
    <definedName name="TABLE_CLIENT_1" localSheetId="25">'x-303'!$B$7</definedName>
    <definedName name="TABLE_CLIENT_1" localSheetId="26">'x-304'!$B$7</definedName>
    <definedName name="TABLE_CLIENT_1" localSheetId="27">'x-305'!$B$7</definedName>
    <definedName name="TABLE_CLIENT_1" localSheetId="28">'x-306'!$B$7</definedName>
    <definedName name="TABLE_CLIENT_1" localSheetId="29">'x-307'!$B$7</definedName>
    <definedName name="TABLE_CLIENT_1" localSheetId="30">'x-308'!$B$7</definedName>
    <definedName name="TABLE_CLIENT_1" localSheetId="31">'x-309'!$B$7</definedName>
    <definedName name="TABLE_CLIENT_1" localSheetId="32">'x-314'!$B$7</definedName>
    <definedName name="TABLE_CLIENT_1" localSheetId="33">'x-315'!$B$7</definedName>
    <definedName name="TABLE_CLIENT_1" localSheetId="34">'x-316'!$B$7</definedName>
    <definedName name="TABLE_CLIENT_1" localSheetId="35">'x-317'!$B$7</definedName>
    <definedName name="TABLE_CLIENT_1" localSheetId="36">'x-401'!$B$7</definedName>
    <definedName name="TABLE_CLIENT_1" localSheetId="37">'x-402'!$B$7</definedName>
    <definedName name="TABLE_CLIENT_1" localSheetId="38">'x-501'!$B$7</definedName>
    <definedName name="TABLE_CLIENT_1" localSheetId="39">'x-502'!$B$7</definedName>
    <definedName name="TABLE_CLIENT_1" localSheetId="40">'x-503'!$B$7</definedName>
    <definedName name="TABLE_CLIENT_1" localSheetId="41">'x-504'!$B$7</definedName>
    <definedName name="TABLE_CLIENT_1" localSheetId="42">'x-505'!$B$7</definedName>
    <definedName name="TABLE_CLIENT_1" localSheetId="43">'x-603'!$B$7</definedName>
    <definedName name="TABLE_CLIENT_1" localSheetId="44">'x-609'!$B$7</definedName>
    <definedName name="TABLE_CLIENT_1" localSheetId="45">'x-610'!$B$7</definedName>
    <definedName name="TABLE_CLIENT_1" localSheetId="46">'x-701'!$B$7</definedName>
    <definedName name="TABLE_CLIENT_1" localSheetId="47">'x-702'!$B$7</definedName>
    <definedName name="TABLE_CLIENT_1" localSheetId="48">'x-703'!$B$7</definedName>
    <definedName name="TABLE_CLIENT_1" localSheetId="49">'x-704'!$B$7</definedName>
    <definedName name="TABLE_CLIENT_1" localSheetId="50">'x-705'!$B$7</definedName>
    <definedName name="TABLE_CLIENT_1" localSheetId="51">'x-706'!$B$7</definedName>
    <definedName name="TABLE_CLIENT_1" localSheetId="52">'x-707'!$B$7</definedName>
    <definedName name="TABLE_CLIENT_1" localSheetId="53">'x-708'!$B$7</definedName>
    <definedName name="TABLE_CLIENT_1" localSheetId="54">'x-711'!$B$7</definedName>
    <definedName name="TABLE_CLIENT_1" localSheetId="55">'x-712'!$B$7</definedName>
    <definedName name="TABLE_CLIENT_1" localSheetId="56">'x-713'!$B$7</definedName>
    <definedName name="TABLE_CLIENT_1" localSheetId="57">'x-714'!$B$7</definedName>
    <definedName name="TABLE_CLIENT_1" localSheetId="58">'x-715'!$B$7</definedName>
    <definedName name="TABLE_CLIENT_1" localSheetId="59">'x-716'!$B$7</definedName>
    <definedName name="TABLE_CLIENT_1" localSheetId="60">'x-717'!$B$7</definedName>
    <definedName name="TABLE_CLIENT_1" localSheetId="61">'x-718'!$B$7</definedName>
    <definedName name="TABLE_CLIENT_1" localSheetId="62">'x-719'!$B$7</definedName>
    <definedName name="TABLE_CLIENT_1" localSheetId="63">'x-720'!$B$7</definedName>
    <definedName name="TABLE_CLIENT_1" localSheetId="64">'x-801'!$B$7</definedName>
    <definedName name="TABLE_CLIENT_1" localSheetId="65">'x-802'!$B$7</definedName>
    <definedName name="TABLE_CLIENT_1" localSheetId="66">'x-803'!$B$7</definedName>
    <definedName name="TABLE_CLIENT_1" localSheetId="67">'x-806'!$B$7</definedName>
    <definedName name="TABLE_CLIENT_1" localSheetId="68">'x-807'!$B$7</definedName>
    <definedName name="TABLE_CLIENT_1" localSheetId="69">'x-808'!$B$7</definedName>
    <definedName name="TABLE_CLIENT_1" localSheetId="70">'x-809'!$B$7</definedName>
    <definedName name="TABLE_CLIENT_1" localSheetId="71">'x-810'!$B$7</definedName>
    <definedName name="TABLE_CLIENT_1" localSheetId="72">'x-811'!$B$7</definedName>
    <definedName name="TABLE_CLIENT_1" localSheetId="73">'x-template'!$B$7</definedName>
    <definedName name="TABLE_CLIENT_2" localSheetId="38">'x-501'!$G$7</definedName>
    <definedName name="TABLE_CLIENT_2" localSheetId="39">'x-502'!$F$7</definedName>
    <definedName name="TABLE_CLIENT_2" localSheetId="40">'x-503'!$F$7</definedName>
    <definedName name="TABLE_CLIENT_2" localSheetId="41">'x-504'!#REF!</definedName>
    <definedName name="TABLE_CLIENT_2" localSheetId="42">'x-505'!#REF!</definedName>
    <definedName name="TABLE_DATE_IMPLEMENTED_1" localSheetId="5">'x-201'!$B$19</definedName>
    <definedName name="TABLE_DATE_IMPLEMENTED_1" localSheetId="6">'x-202'!$B$19</definedName>
    <definedName name="TABLE_DATE_IMPLEMENTED_1" localSheetId="7">'x-203'!$B$19</definedName>
    <definedName name="TABLE_DATE_IMPLEMENTED_1" localSheetId="8">'x-204'!$B$19</definedName>
    <definedName name="TABLE_DATE_IMPLEMENTED_1" localSheetId="9">'x-205'!$B$19</definedName>
    <definedName name="TABLE_DATE_IMPLEMENTED_1" localSheetId="10">'x-206'!$B$19</definedName>
    <definedName name="TABLE_DATE_IMPLEMENTED_1" localSheetId="11">'x-207'!$B$19</definedName>
    <definedName name="TABLE_DATE_IMPLEMENTED_1" localSheetId="12">'x-208'!$B$19</definedName>
    <definedName name="TABLE_DATE_IMPLEMENTED_1" localSheetId="13">'x-209'!$B$19</definedName>
    <definedName name="TABLE_DATE_IMPLEMENTED_1" localSheetId="14">'x-210'!$B$19</definedName>
    <definedName name="TABLE_DATE_IMPLEMENTED_1" localSheetId="15">'x-211'!$B$19</definedName>
    <definedName name="TABLE_DATE_IMPLEMENTED_1" localSheetId="16">'x-212'!$B$19</definedName>
    <definedName name="TABLE_DATE_IMPLEMENTED_1" localSheetId="17">'x-213'!$B$19</definedName>
    <definedName name="TABLE_DATE_IMPLEMENTED_1" localSheetId="18">'x-214'!$B$19</definedName>
    <definedName name="TABLE_DATE_IMPLEMENTED_1" localSheetId="19">'x-215'!$B$19</definedName>
    <definedName name="TABLE_DATE_IMPLEMENTED_1" localSheetId="20">'x-216'!$B$19</definedName>
    <definedName name="TABLE_DATE_IMPLEMENTED_1" localSheetId="21">'x-217'!$B$19</definedName>
    <definedName name="TABLE_DATE_IMPLEMENTED_1" localSheetId="22">'x-219'!$B$19</definedName>
    <definedName name="TABLE_DATE_IMPLEMENTED_1" localSheetId="23">'x-301'!$B$19</definedName>
    <definedName name="TABLE_DATE_IMPLEMENTED_1" localSheetId="24">'x-302'!$B$19</definedName>
    <definedName name="TABLE_DATE_IMPLEMENTED_1" localSheetId="25">'x-303'!$B$19</definedName>
    <definedName name="TABLE_DATE_IMPLEMENTED_1" localSheetId="26">'x-304'!$B$19</definedName>
    <definedName name="TABLE_DATE_IMPLEMENTED_1" localSheetId="27">'x-305'!$B$19</definedName>
    <definedName name="TABLE_DATE_IMPLEMENTED_1" localSheetId="28">'x-306'!$B$19</definedName>
    <definedName name="TABLE_DATE_IMPLEMENTED_1" localSheetId="29">'x-307'!$B$19</definedName>
    <definedName name="TABLE_DATE_IMPLEMENTED_1" localSheetId="30">'x-308'!$B$19</definedName>
    <definedName name="TABLE_DATE_IMPLEMENTED_1" localSheetId="31">'x-309'!$B$19</definedName>
    <definedName name="TABLE_DATE_IMPLEMENTED_1" localSheetId="32">'x-314'!$B$19</definedName>
    <definedName name="TABLE_DATE_IMPLEMENTED_1" localSheetId="33">'x-315'!$B$19</definedName>
    <definedName name="TABLE_DATE_IMPLEMENTED_1" localSheetId="34">'x-316'!$B$19</definedName>
    <definedName name="TABLE_DATE_IMPLEMENTED_1" localSheetId="35">'x-317'!$B$19</definedName>
    <definedName name="TABLE_DATE_IMPLEMENTED_1" localSheetId="36">'x-401'!$B$19</definedName>
    <definedName name="TABLE_DATE_IMPLEMENTED_1" localSheetId="37">'x-402'!$B$19</definedName>
    <definedName name="TABLE_DATE_IMPLEMENTED_1" localSheetId="38">'x-501'!$B$19</definedName>
    <definedName name="TABLE_DATE_IMPLEMENTED_1" localSheetId="39">'x-502'!$B$19</definedName>
    <definedName name="TABLE_DATE_IMPLEMENTED_1" localSheetId="40">'x-503'!$B$19</definedName>
    <definedName name="TABLE_DATE_IMPLEMENTED_1" localSheetId="41">'x-504'!$B$19</definedName>
    <definedName name="TABLE_DATE_IMPLEMENTED_1" localSheetId="42">'x-505'!$B$19</definedName>
    <definedName name="TABLE_DATE_IMPLEMENTED_1" localSheetId="43">'x-603'!$B$19</definedName>
    <definedName name="TABLE_DATE_IMPLEMENTED_1" localSheetId="44">'x-609'!$B$19</definedName>
    <definedName name="TABLE_DATE_IMPLEMENTED_1" localSheetId="45">'x-610'!$B$19</definedName>
    <definedName name="TABLE_DATE_IMPLEMENTED_1" localSheetId="46">'x-701'!$B$19</definedName>
    <definedName name="TABLE_DATE_IMPLEMENTED_1" localSheetId="47">'x-702'!$B$19</definedName>
    <definedName name="TABLE_DATE_IMPLEMENTED_1" localSheetId="48">'x-703'!$B$19</definedName>
    <definedName name="TABLE_DATE_IMPLEMENTED_1" localSheetId="49">'x-704'!$B$19</definedName>
    <definedName name="TABLE_DATE_IMPLEMENTED_1" localSheetId="50">'x-705'!$B$19</definedName>
    <definedName name="TABLE_DATE_IMPLEMENTED_1" localSheetId="51">'x-706'!$B$19</definedName>
    <definedName name="TABLE_DATE_IMPLEMENTED_1" localSheetId="52">'x-707'!$B$19</definedName>
    <definedName name="TABLE_DATE_IMPLEMENTED_1" localSheetId="53">'x-708'!$B$19</definedName>
    <definedName name="TABLE_DATE_IMPLEMENTED_1" localSheetId="54">'x-711'!$B$19</definedName>
    <definedName name="TABLE_DATE_IMPLEMENTED_1" localSheetId="55">'x-712'!$B$19</definedName>
    <definedName name="TABLE_DATE_IMPLEMENTED_1" localSheetId="56">'x-713'!$B$19</definedName>
    <definedName name="TABLE_DATE_IMPLEMENTED_1" localSheetId="57">'x-714'!$B$19</definedName>
    <definedName name="TABLE_DATE_IMPLEMENTED_1" localSheetId="58">'x-715'!$B$19</definedName>
    <definedName name="TABLE_DATE_IMPLEMENTED_1" localSheetId="59">'x-716'!$B$19</definedName>
    <definedName name="TABLE_DATE_IMPLEMENTED_1" localSheetId="60">'x-717'!$B$19</definedName>
    <definedName name="TABLE_DATE_IMPLEMENTED_1" localSheetId="61">'x-718'!$B$19</definedName>
    <definedName name="TABLE_DATE_IMPLEMENTED_1" localSheetId="62">'x-719'!$B$19</definedName>
    <definedName name="TABLE_DATE_IMPLEMENTED_1" localSheetId="63">'x-720'!$B$19</definedName>
    <definedName name="TABLE_DATE_IMPLEMENTED_1" localSheetId="64">'x-801'!$B$19</definedName>
    <definedName name="TABLE_DATE_IMPLEMENTED_1" localSheetId="65">'x-802'!$B$19</definedName>
    <definedName name="TABLE_DATE_IMPLEMENTED_1" localSheetId="66">'x-803'!$B$19</definedName>
    <definedName name="TABLE_DATE_IMPLEMENTED_1" localSheetId="67">'x-806'!$B$19</definedName>
    <definedName name="TABLE_DATE_IMPLEMENTED_1" localSheetId="68">'x-807'!$B$19</definedName>
    <definedName name="TABLE_DATE_IMPLEMENTED_1" localSheetId="69">'x-808'!$B$19</definedName>
    <definedName name="TABLE_DATE_IMPLEMENTED_1" localSheetId="70">'x-809'!$B$19</definedName>
    <definedName name="TABLE_DATE_IMPLEMENTED_1" localSheetId="71">'x-810'!$B$19</definedName>
    <definedName name="TABLE_DATE_IMPLEMENTED_1" localSheetId="72">'x-811'!$B$19</definedName>
    <definedName name="TABLE_DATE_IMPLEMENTED_1" localSheetId="73">'x-template'!$B$19</definedName>
    <definedName name="TABLE_DATE_IMPLEMENTED_2" localSheetId="38">'x-501'!$G$19</definedName>
    <definedName name="TABLE_DATE_IMPLEMENTED_2" localSheetId="39">'x-502'!$F$19</definedName>
    <definedName name="TABLE_DATE_IMPLEMENTED_2" localSheetId="40">'x-503'!$F$19</definedName>
    <definedName name="TABLE_DATE_IMPLEMENTED_2" localSheetId="41">'x-504'!#REF!</definedName>
    <definedName name="TABLE_DATE_IMPLEMENTED_2" localSheetId="42">'x-505'!#REF!</definedName>
    <definedName name="TABLE_DATE_ISSUED_1" localSheetId="5">'x-201'!$B$18</definedName>
    <definedName name="TABLE_DATE_ISSUED_1" localSheetId="6">'x-202'!$B$18</definedName>
    <definedName name="TABLE_DATE_ISSUED_1" localSheetId="7">'x-203'!$B$18</definedName>
    <definedName name="TABLE_DATE_ISSUED_1" localSheetId="8">'x-204'!$B$18</definedName>
    <definedName name="TABLE_DATE_ISSUED_1" localSheetId="9">'x-205'!$B$18</definedName>
    <definedName name="TABLE_DATE_ISSUED_1" localSheetId="10">'x-206'!$B$18</definedName>
    <definedName name="TABLE_DATE_ISSUED_1" localSheetId="11">'x-207'!$B$18</definedName>
    <definedName name="TABLE_DATE_ISSUED_1" localSheetId="12">'x-208'!$B$18</definedName>
    <definedName name="TABLE_DATE_ISSUED_1" localSheetId="13">'x-209'!$B$18</definedName>
    <definedName name="TABLE_DATE_ISSUED_1" localSheetId="14">'x-210'!$B$18</definedName>
    <definedName name="TABLE_DATE_ISSUED_1" localSheetId="15">'x-211'!$B$18</definedName>
    <definedName name="TABLE_DATE_ISSUED_1" localSheetId="16">'x-212'!$B$18</definedName>
    <definedName name="TABLE_DATE_ISSUED_1" localSheetId="17">'x-213'!$B$18</definedName>
    <definedName name="TABLE_DATE_ISSUED_1" localSheetId="18">'x-214'!$B$18</definedName>
    <definedName name="TABLE_DATE_ISSUED_1" localSheetId="19">'x-215'!$B$18</definedName>
    <definedName name="TABLE_DATE_ISSUED_1" localSheetId="20">'x-216'!$B$18</definedName>
    <definedName name="TABLE_DATE_ISSUED_1" localSheetId="21">'x-217'!$B$18</definedName>
    <definedName name="TABLE_DATE_ISSUED_1" localSheetId="22">'x-219'!$B$18</definedName>
    <definedName name="TABLE_DATE_ISSUED_1" localSheetId="23">'x-301'!$B$18</definedName>
    <definedName name="TABLE_DATE_ISSUED_1" localSheetId="24">'x-302'!$B$18</definedName>
    <definedName name="TABLE_DATE_ISSUED_1" localSheetId="25">'x-303'!$B$18</definedName>
    <definedName name="TABLE_DATE_ISSUED_1" localSheetId="26">'x-304'!$B$18</definedName>
    <definedName name="TABLE_DATE_ISSUED_1" localSheetId="27">'x-305'!$B$18</definedName>
    <definedName name="TABLE_DATE_ISSUED_1" localSheetId="28">'x-306'!$B$18</definedName>
    <definedName name="TABLE_DATE_ISSUED_1" localSheetId="29">'x-307'!$B$18</definedName>
    <definedName name="TABLE_DATE_ISSUED_1" localSheetId="30">'x-308'!$B$18</definedName>
    <definedName name="TABLE_DATE_ISSUED_1" localSheetId="31">'x-309'!$B$18</definedName>
    <definedName name="TABLE_DATE_ISSUED_1" localSheetId="32">'x-314'!$B$18</definedName>
    <definedName name="TABLE_DATE_ISSUED_1" localSheetId="33">'x-315'!$B$18</definedName>
    <definedName name="TABLE_DATE_ISSUED_1" localSheetId="34">'x-316'!$B$18</definedName>
    <definedName name="TABLE_DATE_ISSUED_1" localSheetId="35">'x-317'!$B$18</definedName>
    <definedName name="TABLE_DATE_ISSUED_1" localSheetId="36">'x-401'!$B$18</definedName>
    <definedName name="TABLE_DATE_ISSUED_1" localSheetId="37">'x-402'!$B$18</definedName>
    <definedName name="TABLE_DATE_ISSUED_1" localSheetId="38">'x-501'!$B$18</definedName>
    <definedName name="TABLE_DATE_ISSUED_1" localSheetId="39">'x-502'!$B$18</definedName>
    <definedName name="TABLE_DATE_ISSUED_1" localSheetId="40">'x-503'!$B$18</definedName>
    <definedName name="TABLE_DATE_ISSUED_1" localSheetId="41">'x-504'!$B$18</definedName>
    <definedName name="TABLE_DATE_ISSUED_1" localSheetId="42">'x-505'!$B$18</definedName>
    <definedName name="TABLE_DATE_ISSUED_1" localSheetId="43">'x-603'!$B$18</definedName>
    <definedName name="TABLE_DATE_ISSUED_1" localSheetId="44">'x-609'!$B$18</definedName>
    <definedName name="TABLE_DATE_ISSUED_1" localSheetId="45">'x-610'!$B$18</definedName>
    <definedName name="TABLE_DATE_ISSUED_1" localSheetId="46">'x-701'!$B$18</definedName>
    <definedName name="TABLE_DATE_ISSUED_1" localSheetId="47">'x-702'!$B$18</definedName>
    <definedName name="TABLE_DATE_ISSUED_1" localSheetId="48">'x-703'!$B$18</definedName>
    <definedName name="TABLE_DATE_ISSUED_1" localSheetId="49">'x-704'!$B$18</definedName>
    <definedName name="TABLE_DATE_ISSUED_1" localSheetId="50">'x-705'!$B$18</definedName>
    <definedName name="TABLE_DATE_ISSUED_1" localSheetId="51">'x-706'!$B$18</definedName>
    <definedName name="TABLE_DATE_ISSUED_1" localSheetId="52">'x-707'!$B$18</definedName>
    <definedName name="TABLE_DATE_ISSUED_1" localSheetId="53">'x-708'!$B$18</definedName>
    <definedName name="TABLE_DATE_ISSUED_1" localSheetId="54">'x-711'!$B$18</definedName>
    <definedName name="TABLE_DATE_ISSUED_1" localSheetId="55">'x-712'!$B$18</definedName>
    <definedName name="TABLE_DATE_ISSUED_1" localSheetId="56">'x-713'!$B$18</definedName>
    <definedName name="TABLE_DATE_ISSUED_1" localSheetId="57">'x-714'!$B$18</definedName>
    <definedName name="TABLE_DATE_ISSUED_1" localSheetId="58">'x-715'!$B$18</definedName>
    <definedName name="TABLE_DATE_ISSUED_1" localSheetId="59">'x-716'!$B$18</definedName>
    <definedName name="TABLE_DATE_ISSUED_1" localSheetId="60">'x-717'!$B$18</definedName>
    <definedName name="TABLE_DATE_ISSUED_1" localSheetId="61">'x-718'!$B$18</definedName>
    <definedName name="TABLE_DATE_ISSUED_1" localSheetId="62">'x-719'!$B$18</definedName>
    <definedName name="TABLE_DATE_ISSUED_1" localSheetId="63">'x-720'!$B$18</definedName>
    <definedName name="TABLE_DATE_ISSUED_1" localSheetId="64">'x-801'!$B$18</definedName>
    <definedName name="TABLE_DATE_ISSUED_1" localSheetId="65">'x-802'!$B$18</definedName>
    <definedName name="TABLE_DATE_ISSUED_1" localSheetId="66">'x-803'!$B$18</definedName>
    <definedName name="TABLE_DATE_ISSUED_1" localSheetId="67">'x-806'!$B$18</definedName>
    <definedName name="TABLE_DATE_ISSUED_1" localSheetId="68">'x-807'!$B$18</definedName>
    <definedName name="TABLE_DATE_ISSUED_1" localSheetId="69">'x-808'!$B$18</definedName>
    <definedName name="TABLE_DATE_ISSUED_1" localSheetId="70">'x-809'!$B$18</definedName>
    <definedName name="TABLE_DATE_ISSUED_1" localSheetId="71">'x-810'!$B$18</definedName>
    <definedName name="TABLE_DATE_ISSUED_1" localSheetId="72">'x-811'!$B$18</definedName>
    <definedName name="TABLE_DATE_ISSUED_1" localSheetId="73">'x-template'!$B$18</definedName>
    <definedName name="TABLE_DATE_ISSUED_2" localSheetId="38">'x-501'!$G$18</definedName>
    <definedName name="TABLE_DATE_ISSUED_2" localSheetId="39">'x-502'!$F$18</definedName>
    <definedName name="TABLE_DATE_ISSUED_2" localSheetId="40">'x-503'!$F$18</definedName>
    <definedName name="TABLE_DATE_ISSUED_2" localSheetId="41">'x-504'!#REF!</definedName>
    <definedName name="TABLE_DATE_ISSUED_2" localSheetId="42">'x-505'!#REF!</definedName>
    <definedName name="TABLE_DESCRIPTION_1" localSheetId="5">'x-201'!$B$10</definedName>
    <definedName name="TABLE_DESCRIPTION_1" localSheetId="6">'x-202'!$B$10</definedName>
    <definedName name="TABLE_DESCRIPTION_1" localSheetId="7">'x-203'!$B$10</definedName>
    <definedName name="TABLE_DESCRIPTION_1" localSheetId="8">'x-204'!$B$10</definedName>
    <definedName name="TABLE_DESCRIPTION_1" localSheetId="9">'x-205'!$B$10</definedName>
    <definedName name="TABLE_DESCRIPTION_1" localSheetId="10">'x-206'!$B$10</definedName>
    <definedName name="TABLE_DESCRIPTION_1" localSheetId="11">'x-207'!$B$10</definedName>
    <definedName name="TABLE_DESCRIPTION_1" localSheetId="12">'x-208'!$B$10</definedName>
    <definedName name="TABLE_DESCRIPTION_1" localSheetId="13">'x-209'!$B$10</definedName>
    <definedName name="TABLE_DESCRIPTION_1" localSheetId="14">'x-210'!$B$10</definedName>
    <definedName name="TABLE_DESCRIPTION_1" localSheetId="15">'x-211'!$B$10</definedName>
    <definedName name="TABLE_DESCRIPTION_1" localSheetId="16">'x-212'!$B$10</definedName>
    <definedName name="TABLE_DESCRIPTION_1" localSheetId="17">'x-213'!$B$10</definedName>
    <definedName name="TABLE_DESCRIPTION_1" localSheetId="18">'x-214'!$B$10</definedName>
    <definedName name="TABLE_DESCRIPTION_1" localSheetId="19">'x-215'!$B$10</definedName>
    <definedName name="TABLE_DESCRIPTION_1" localSheetId="20">'x-216'!$B$10</definedName>
    <definedName name="TABLE_DESCRIPTION_1" localSheetId="21">'x-217'!$B$10</definedName>
    <definedName name="TABLE_DESCRIPTION_1" localSheetId="22">'x-219'!$B$10</definedName>
    <definedName name="TABLE_DESCRIPTION_1" localSheetId="23">'x-301'!$B$10</definedName>
    <definedName name="TABLE_DESCRIPTION_1" localSheetId="24">'x-302'!$B$10</definedName>
    <definedName name="TABLE_DESCRIPTION_1" localSheetId="25">'x-303'!$B$10</definedName>
    <definedName name="TABLE_DESCRIPTION_1" localSheetId="26">'x-304'!$B$10</definedName>
    <definedName name="TABLE_DESCRIPTION_1" localSheetId="27">'x-305'!$B$10</definedName>
    <definedName name="TABLE_DESCRIPTION_1" localSheetId="28">'x-306'!$B$10</definedName>
    <definedName name="TABLE_DESCRIPTION_1" localSheetId="29">'x-307'!$B$10</definedName>
    <definedName name="TABLE_DESCRIPTION_1" localSheetId="30">'x-308'!$B$10</definedName>
    <definedName name="TABLE_DESCRIPTION_1" localSheetId="31">'x-309'!$B$10</definedName>
    <definedName name="TABLE_DESCRIPTION_1" localSheetId="32">'x-314'!$B$10</definedName>
    <definedName name="TABLE_DESCRIPTION_1" localSheetId="33">'x-315'!$B$10</definedName>
    <definedName name="TABLE_DESCRIPTION_1" localSheetId="34">'x-316'!$B$10</definedName>
    <definedName name="TABLE_DESCRIPTION_1" localSheetId="35">'x-317'!$B$10</definedName>
    <definedName name="TABLE_DESCRIPTION_1" localSheetId="36">'x-401'!$B$10</definedName>
    <definedName name="TABLE_DESCRIPTION_1" localSheetId="37">'x-402'!$B$10</definedName>
    <definedName name="TABLE_DESCRIPTION_1" localSheetId="38">'x-501'!$B$10</definedName>
    <definedName name="TABLE_DESCRIPTION_1" localSheetId="39">'x-502'!$B$10</definedName>
    <definedName name="TABLE_DESCRIPTION_1" localSheetId="40">'x-503'!$B$10</definedName>
    <definedName name="TABLE_DESCRIPTION_1" localSheetId="41">'x-504'!$B$10</definedName>
    <definedName name="TABLE_DESCRIPTION_1" localSheetId="42">'x-505'!$B$10</definedName>
    <definedName name="TABLE_DESCRIPTION_1" localSheetId="43">'x-603'!$B$10</definedName>
    <definedName name="TABLE_DESCRIPTION_1" localSheetId="44">'x-609'!$B$10</definedName>
    <definedName name="TABLE_DESCRIPTION_1" localSheetId="45">'x-610'!$B$10</definedName>
    <definedName name="TABLE_DESCRIPTION_1" localSheetId="46">'x-701'!$B$10</definedName>
    <definedName name="TABLE_DESCRIPTION_1" localSheetId="47">'x-702'!$B$10</definedName>
    <definedName name="TABLE_DESCRIPTION_1" localSheetId="48">'x-703'!$B$10</definedName>
    <definedName name="TABLE_DESCRIPTION_1" localSheetId="49">'x-704'!$B$10</definedName>
    <definedName name="TABLE_DESCRIPTION_1" localSheetId="50">'x-705'!$B$10</definedName>
    <definedName name="TABLE_DESCRIPTION_1" localSheetId="51">'x-706'!$B$10</definedName>
    <definedName name="TABLE_DESCRIPTION_1" localSheetId="52">'x-707'!$B$10</definedName>
    <definedName name="TABLE_DESCRIPTION_1" localSheetId="53">'x-708'!$B$10</definedName>
    <definedName name="TABLE_DESCRIPTION_1" localSheetId="54">'x-711'!$B$10</definedName>
    <definedName name="TABLE_DESCRIPTION_1" localSheetId="55">'x-712'!$B$10</definedName>
    <definedName name="TABLE_DESCRIPTION_1" localSheetId="56">'x-713'!$B$10</definedName>
    <definedName name="TABLE_DESCRIPTION_1" localSheetId="57">'x-714'!$B$10</definedName>
    <definedName name="TABLE_DESCRIPTION_1" localSheetId="58">'x-715'!$B$10</definedName>
    <definedName name="TABLE_DESCRIPTION_1" localSheetId="59">'x-716'!$B$10</definedName>
    <definedName name="TABLE_DESCRIPTION_1" localSheetId="60">'x-717'!$B$10</definedName>
    <definedName name="TABLE_DESCRIPTION_1" localSheetId="61">'x-718'!$B$10</definedName>
    <definedName name="TABLE_DESCRIPTION_1" localSheetId="62">'x-719'!$B$10</definedName>
    <definedName name="TABLE_DESCRIPTION_1" localSheetId="63">'x-720'!$B$10</definedName>
    <definedName name="TABLE_DESCRIPTION_1" localSheetId="64">'x-801'!$B$10</definedName>
    <definedName name="TABLE_DESCRIPTION_1" localSheetId="65">'x-802'!$B$10</definedName>
    <definedName name="TABLE_DESCRIPTION_1" localSheetId="66">'x-803'!$B$10</definedName>
    <definedName name="TABLE_DESCRIPTION_1" localSheetId="67">'x-806'!$B$10</definedName>
    <definedName name="TABLE_DESCRIPTION_1" localSheetId="68">'x-807'!$B$10</definedName>
    <definedName name="TABLE_DESCRIPTION_1" localSheetId="69">'x-808'!$B$10</definedName>
    <definedName name="TABLE_DESCRIPTION_1" localSheetId="70">'x-809'!$B$10</definedName>
    <definedName name="TABLE_DESCRIPTION_1" localSheetId="71">'x-810'!$B$10</definedName>
    <definedName name="TABLE_DESCRIPTION_1" localSheetId="72">'x-811'!$B$10</definedName>
    <definedName name="TABLE_DESCRIPTION_1" localSheetId="73">'x-template'!$B$10</definedName>
    <definedName name="TABLE_DESCRIPTION_2" localSheetId="38">'x-501'!$G$10</definedName>
    <definedName name="TABLE_DESCRIPTION_2" localSheetId="39">'x-502'!$F$10</definedName>
    <definedName name="TABLE_DESCRIPTION_2" localSheetId="40">'x-503'!$F$10</definedName>
    <definedName name="TABLE_DESCRIPTION_2" localSheetId="41">'x-504'!#REF!</definedName>
    <definedName name="TABLE_DESCRIPTION_2" localSheetId="42">'x-505'!#REF!</definedName>
    <definedName name="TABLE_FACTOR_STATUS_1" localSheetId="5">'x-201'!$B$20</definedName>
    <definedName name="TABLE_FACTOR_STATUS_1" localSheetId="6">'x-202'!$B$20</definedName>
    <definedName name="TABLE_FACTOR_STATUS_1" localSheetId="7">'x-203'!$B$20</definedName>
    <definedName name="TABLE_FACTOR_STATUS_1" localSheetId="8">'x-204'!$B$20</definedName>
    <definedName name="TABLE_FACTOR_STATUS_1" localSheetId="9">'x-205'!$B$20</definedName>
    <definedName name="TABLE_FACTOR_STATUS_1" localSheetId="10">'x-206'!$B$20</definedName>
    <definedName name="TABLE_FACTOR_STATUS_1" localSheetId="11">'x-207'!$B$20</definedName>
    <definedName name="TABLE_FACTOR_STATUS_1" localSheetId="12">'x-208'!$B$20</definedName>
    <definedName name="TABLE_FACTOR_STATUS_1" localSheetId="13">'x-209'!$B$20</definedName>
    <definedName name="TABLE_FACTOR_STATUS_1" localSheetId="14">'x-210'!$B$20</definedName>
    <definedName name="TABLE_FACTOR_STATUS_1" localSheetId="15">'x-211'!$B$20</definedName>
    <definedName name="TABLE_FACTOR_STATUS_1" localSheetId="16">'x-212'!$B$20</definedName>
    <definedName name="TABLE_FACTOR_STATUS_1" localSheetId="17">'x-213'!$B$20</definedName>
    <definedName name="TABLE_FACTOR_STATUS_1" localSheetId="18">'x-214'!$B$20</definedName>
    <definedName name="TABLE_FACTOR_STATUS_1" localSheetId="19">'x-215'!$B$20</definedName>
    <definedName name="TABLE_FACTOR_STATUS_1" localSheetId="20">'x-216'!$B$20</definedName>
    <definedName name="TABLE_FACTOR_STATUS_1" localSheetId="21">'x-217'!$B$20</definedName>
    <definedName name="TABLE_FACTOR_STATUS_1" localSheetId="22">'x-219'!$B$20</definedName>
    <definedName name="TABLE_FACTOR_STATUS_1" localSheetId="23">'x-301'!$B$20</definedName>
    <definedName name="TABLE_FACTOR_STATUS_1" localSheetId="24">'x-302'!$B$20</definedName>
    <definedName name="TABLE_FACTOR_STATUS_1" localSheetId="25">'x-303'!$B$20</definedName>
    <definedName name="TABLE_FACTOR_STATUS_1" localSheetId="26">'x-304'!$B$20</definedName>
    <definedName name="TABLE_FACTOR_STATUS_1" localSheetId="27">'x-305'!$B$20</definedName>
    <definedName name="TABLE_FACTOR_STATUS_1" localSheetId="28">'x-306'!$B$20</definedName>
    <definedName name="TABLE_FACTOR_STATUS_1" localSheetId="29">'x-307'!$B$20</definedName>
    <definedName name="TABLE_FACTOR_STATUS_1" localSheetId="30">'x-308'!$B$20</definedName>
    <definedName name="TABLE_FACTOR_STATUS_1" localSheetId="31">'x-309'!$B$20</definedName>
    <definedName name="TABLE_FACTOR_STATUS_1" localSheetId="32">'x-314'!$B$20</definedName>
    <definedName name="TABLE_FACTOR_STATUS_1" localSheetId="33">'x-315'!$B$20</definedName>
    <definedName name="TABLE_FACTOR_STATUS_1" localSheetId="34">'x-316'!$B$20</definedName>
    <definedName name="TABLE_FACTOR_STATUS_1" localSheetId="35">'x-317'!$B$20</definedName>
    <definedName name="TABLE_FACTOR_STATUS_1" localSheetId="36">'x-401'!$B$20</definedName>
    <definedName name="TABLE_FACTOR_STATUS_1" localSheetId="37">'x-402'!$B$20</definedName>
    <definedName name="TABLE_FACTOR_STATUS_1" localSheetId="38">'x-501'!$B$20</definedName>
    <definedName name="TABLE_FACTOR_STATUS_1" localSheetId="39">'x-502'!$B$20</definedName>
    <definedName name="TABLE_FACTOR_STATUS_1" localSheetId="40">'x-503'!$B$20</definedName>
    <definedName name="TABLE_FACTOR_STATUS_1" localSheetId="41">'x-504'!$B$20</definedName>
    <definedName name="TABLE_FACTOR_STATUS_1" localSheetId="42">'x-505'!$B$20</definedName>
    <definedName name="TABLE_FACTOR_STATUS_1" localSheetId="43">'x-603'!$B$20</definedName>
    <definedName name="TABLE_FACTOR_STATUS_1" localSheetId="44">'x-609'!$B$20</definedName>
    <definedName name="TABLE_FACTOR_STATUS_1" localSheetId="45">'x-610'!$B$20</definedName>
    <definedName name="TABLE_FACTOR_STATUS_1" localSheetId="46">'x-701'!$B$20</definedName>
    <definedName name="TABLE_FACTOR_STATUS_1" localSheetId="47">'x-702'!$B$20</definedName>
    <definedName name="TABLE_FACTOR_STATUS_1" localSheetId="48">'x-703'!$B$20</definedName>
    <definedName name="TABLE_FACTOR_STATUS_1" localSheetId="49">'x-704'!$B$20</definedName>
    <definedName name="TABLE_FACTOR_STATUS_1" localSheetId="50">'x-705'!$B$20</definedName>
    <definedName name="TABLE_FACTOR_STATUS_1" localSheetId="51">'x-706'!$B$20</definedName>
    <definedName name="TABLE_FACTOR_STATUS_1" localSheetId="52">'x-707'!$B$20</definedName>
    <definedName name="TABLE_FACTOR_STATUS_1" localSheetId="53">'x-708'!$B$20</definedName>
    <definedName name="TABLE_FACTOR_STATUS_1" localSheetId="54">'x-711'!$B$20</definedName>
    <definedName name="TABLE_FACTOR_STATUS_1" localSheetId="55">'x-712'!$B$20</definedName>
    <definedName name="TABLE_FACTOR_STATUS_1" localSheetId="56">'x-713'!$B$20</definedName>
    <definedName name="TABLE_FACTOR_STATUS_1" localSheetId="57">'x-714'!$B$20</definedName>
    <definedName name="TABLE_FACTOR_STATUS_1" localSheetId="58">'x-715'!$B$20</definedName>
    <definedName name="TABLE_FACTOR_STATUS_1" localSheetId="59">'x-716'!$B$20</definedName>
    <definedName name="TABLE_FACTOR_STATUS_1" localSheetId="60">'x-717'!$B$20</definedName>
    <definedName name="TABLE_FACTOR_STATUS_1" localSheetId="61">'x-718'!$B$20</definedName>
    <definedName name="TABLE_FACTOR_STATUS_1" localSheetId="62">'x-719'!$B$20</definedName>
    <definedName name="TABLE_FACTOR_STATUS_1" localSheetId="63">'x-720'!$B$20</definedName>
    <definedName name="TABLE_FACTOR_STATUS_1" localSheetId="64">'x-801'!$B$20</definedName>
    <definedName name="TABLE_FACTOR_STATUS_1" localSheetId="65">'x-802'!$B$20</definedName>
    <definedName name="TABLE_FACTOR_STATUS_1" localSheetId="66">'x-803'!$B$20</definedName>
    <definedName name="TABLE_FACTOR_STATUS_1" localSheetId="67">'x-806'!$B$20</definedName>
    <definedName name="TABLE_FACTOR_STATUS_1" localSheetId="68">'x-807'!$B$20</definedName>
    <definedName name="TABLE_FACTOR_STATUS_1" localSheetId="69">'x-808'!$B$20</definedName>
    <definedName name="TABLE_FACTOR_STATUS_1" localSheetId="70">'x-809'!$B$20</definedName>
    <definedName name="TABLE_FACTOR_STATUS_1" localSheetId="71">'x-810'!$B$20</definedName>
    <definedName name="TABLE_FACTOR_STATUS_1" localSheetId="72">'x-811'!$B$20</definedName>
    <definedName name="TABLE_FACTOR_STATUS_1" localSheetId="73">'x-template'!$B$20</definedName>
    <definedName name="TABLE_FACTOR_STATUS_2" localSheetId="38">'x-501'!$G$20</definedName>
    <definedName name="TABLE_FACTOR_STATUS_2" localSheetId="39">'x-502'!$F$20</definedName>
    <definedName name="TABLE_FACTOR_STATUS_2" localSheetId="40">'x-503'!$F$20</definedName>
    <definedName name="TABLE_FACTOR_STATUS_2" localSheetId="41">'x-504'!#REF!</definedName>
    <definedName name="TABLE_FACTOR_STATUS_2" localSheetId="42">'x-505'!#REF!</definedName>
    <definedName name="TABLE_FACTOR_TYPE_1" localSheetId="5">'x-201'!$B$9</definedName>
    <definedName name="TABLE_FACTOR_TYPE_1" localSheetId="6">'x-202'!$B$9</definedName>
    <definedName name="TABLE_FACTOR_TYPE_1" localSheetId="7">'x-203'!$B$9</definedName>
    <definedName name="TABLE_FACTOR_TYPE_1" localSheetId="8">'x-204'!$B$9</definedName>
    <definedName name="TABLE_FACTOR_TYPE_1" localSheetId="9">'x-205'!$B$9</definedName>
    <definedName name="TABLE_FACTOR_TYPE_1" localSheetId="10">'x-206'!$B$9</definedName>
    <definedName name="TABLE_FACTOR_TYPE_1" localSheetId="11">'x-207'!$B$9</definedName>
    <definedName name="TABLE_FACTOR_TYPE_1" localSheetId="12">'x-208'!$B$9</definedName>
    <definedName name="TABLE_FACTOR_TYPE_1" localSheetId="13">'x-209'!$B$9</definedName>
    <definedName name="TABLE_FACTOR_TYPE_1" localSheetId="14">'x-210'!$B$9</definedName>
    <definedName name="TABLE_FACTOR_TYPE_1" localSheetId="15">'x-211'!$B$9</definedName>
    <definedName name="TABLE_FACTOR_TYPE_1" localSheetId="16">'x-212'!$B$9</definedName>
    <definedName name="TABLE_FACTOR_TYPE_1" localSheetId="17">'x-213'!$B$9</definedName>
    <definedName name="TABLE_FACTOR_TYPE_1" localSheetId="18">'x-214'!$B$9</definedName>
    <definedName name="TABLE_FACTOR_TYPE_1" localSheetId="19">'x-215'!$B$9</definedName>
    <definedName name="TABLE_FACTOR_TYPE_1" localSheetId="20">'x-216'!$B$9</definedName>
    <definedName name="TABLE_FACTOR_TYPE_1" localSheetId="21">'x-217'!$B$9</definedName>
    <definedName name="TABLE_FACTOR_TYPE_1" localSheetId="22">'x-219'!$B$9</definedName>
    <definedName name="TABLE_FACTOR_TYPE_1" localSheetId="23">'x-301'!$B$9</definedName>
    <definedName name="TABLE_FACTOR_TYPE_1" localSheetId="24">'x-302'!$B$9</definedName>
    <definedName name="TABLE_FACTOR_TYPE_1" localSheetId="25">'x-303'!$B$9</definedName>
    <definedName name="TABLE_FACTOR_TYPE_1" localSheetId="26">'x-304'!$B$9</definedName>
    <definedName name="TABLE_FACTOR_TYPE_1" localSheetId="27">'x-305'!$B$9</definedName>
    <definedName name="TABLE_FACTOR_TYPE_1" localSheetId="28">'x-306'!$B$9</definedName>
    <definedName name="TABLE_FACTOR_TYPE_1" localSheetId="29">'x-307'!$B$9</definedName>
    <definedName name="TABLE_FACTOR_TYPE_1" localSheetId="30">'x-308'!$B$9</definedName>
    <definedName name="TABLE_FACTOR_TYPE_1" localSheetId="31">'x-309'!$B$9</definedName>
    <definedName name="TABLE_FACTOR_TYPE_1" localSheetId="32">'x-314'!$B$9</definedName>
    <definedName name="TABLE_FACTOR_TYPE_1" localSheetId="33">'x-315'!$B$9</definedName>
    <definedName name="TABLE_FACTOR_TYPE_1" localSheetId="34">'x-316'!$B$9</definedName>
    <definedName name="TABLE_FACTOR_TYPE_1" localSheetId="35">'x-317'!$B$9</definedName>
    <definedName name="TABLE_FACTOR_TYPE_1" localSheetId="36">'x-401'!$B$9</definedName>
    <definedName name="TABLE_FACTOR_TYPE_1" localSheetId="37">'x-402'!$B$9</definedName>
    <definedName name="TABLE_FACTOR_TYPE_1" localSheetId="38">'x-501'!$B$9</definedName>
    <definedName name="TABLE_FACTOR_TYPE_1" localSheetId="39">'x-502'!$B$9</definedName>
    <definedName name="TABLE_FACTOR_TYPE_1" localSheetId="40">'x-503'!$B$9</definedName>
    <definedName name="TABLE_FACTOR_TYPE_1" localSheetId="41">'x-504'!$B$9</definedName>
    <definedName name="TABLE_FACTOR_TYPE_1" localSheetId="42">'x-505'!$B$9</definedName>
    <definedName name="TABLE_FACTOR_TYPE_1" localSheetId="43">'x-603'!$B$9</definedName>
    <definedName name="TABLE_FACTOR_TYPE_1" localSheetId="44">'x-609'!$B$9</definedName>
    <definedName name="TABLE_FACTOR_TYPE_1" localSheetId="45">'x-610'!$B$9</definedName>
    <definedName name="TABLE_FACTOR_TYPE_1" localSheetId="46">'x-701'!$B$9</definedName>
    <definedName name="TABLE_FACTOR_TYPE_1" localSheetId="47">'x-702'!$B$9</definedName>
    <definedName name="TABLE_FACTOR_TYPE_1" localSheetId="48">'x-703'!$B$9</definedName>
    <definedName name="TABLE_FACTOR_TYPE_1" localSheetId="49">'x-704'!$B$9</definedName>
    <definedName name="TABLE_FACTOR_TYPE_1" localSheetId="50">'x-705'!$B$9</definedName>
    <definedName name="TABLE_FACTOR_TYPE_1" localSheetId="51">'x-706'!$B$9</definedName>
    <definedName name="TABLE_FACTOR_TYPE_1" localSheetId="52">'x-707'!$B$9</definedName>
    <definedName name="TABLE_FACTOR_TYPE_1" localSheetId="53">'x-708'!$B$9</definedName>
    <definedName name="TABLE_FACTOR_TYPE_1" localSheetId="54">'x-711'!$B$9</definedName>
    <definedName name="TABLE_FACTOR_TYPE_1" localSheetId="55">'x-712'!$B$9</definedName>
    <definedName name="TABLE_FACTOR_TYPE_1" localSheetId="56">'x-713'!$B$9</definedName>
    <definedName name="TABLE_FACTOR_TYPE_1" localSheetId="57">'x-714'!$B$9</definedName>
    <definedName name="TABLE_FACTOR_TYPE_1" localSheetId="58">'x-715'!$B$9</definedName>
    <definedName name="TABLE_FACTOR_TYPE_1" localSheetId="59">'x-716'!$B$9</definedName>
    <definedName name="TABLE_FACTOR_TYPE_1" localSheetId="60">'x-717'!$B$9</definedName>
    <definedName name="TABLE_FACTOR_TYPE_1" localSheetId="61">'x-718'!$B$9</definedName>
    <definedName name="TABLE_FACTOR_TYPE_1" localSheetId="62">'x-719'!$B$9</definedName>
    <definedName name="TABLE_FACTOR_TYPE_1" localSheetId="63">'x-720'!$B$9</definedName>
    <definedName name="TABLE_FACTOR_TYPE_1" localSheetId="64">'x-801'!$B$9</definedName>
    <definedName name="TABLE_FACTOR_TYPE_1" localSheetId="65">'x-802'!$B$9</definedName>
    <definedName name="TABLE_FACTOR_TYPE_1" localSheetId="66">'x-803'!$B$9</definedName>
    <definedName name="TABLE_FACTOR_TYPE_1" localSheetId="67">'x-806'!$B$9</definedName>
    <definedName name="TABLE_FACTOR_TYPE_1" localSheetId="68">'x-807'!$B$9</definedName>
    <definedName name="TABLE_FACTOR_TYPE_1" localSheetId="69">'x-808'!$B$9</definedName>
    <definedName name="TABLE_FACTOR_TYPE_1" localSheetId="70">'x-809'!$B$9</definedName>
    <definedName name="TABLE_FACTOR_TYPE_1" localSheetId="71">'x-810'!$B$9</definedName>
    <definedName name="TABLE_FACTOR_TYPE_1" localSheetId="72">'x-811'!$B$9</definedName>
    <definedName name="TABLE_FACTOR_TYPE_1" localSheetId="73">'x-template'!$B$9</definedName>
    <definedName name="TABLE_FACTOR_TYPE_2" localSheetId="38">'x-501'!$G$9</definedName>
    <definedName name="TABLE_FACTOR_TYPE_2" localSheetId="39">'x-502'!$F$9</definedName>
    <definedName name="TABLE_FACTOR_TYPE_2" localSheetId="40">'x-503'!$F$9</definedName>
    <definedName name="TABLE_FACTOR_TYPE_2" localSheetId="41">'x-504'!#REF!</definedName>
    <definedName name="TABLE_FACTOR_TYPE_2" localSheetId="42">'x-505'!#REF!</definedName>
    <definedName name="TABLE_GENDER_1" localSheetId="5">'x-201'!$B$11</definedName>
    <definedName name="TABLE_GENDER_1" localSheetId="6">'x-202'!$B$11</definedName>
    <definedName name="TABLE_GENDER_1" localSheetId="7">'x-203'!$B$11</definedName>
    <definedName name="TABLE_GENDER_1" localSheetId="8">'x-204'!$B$11</definedName>
    <definedName name="TABLE_GENDER_1" localSheetId="9">'x-205'!$B$11</definedName>
    <definedName name="TABLE_GENDER_1" localSheetId="10">'x-206'!$B$11</definedName>
    <definedName name="TABLE_GENDER_1" localSheetId="11">'x-207'!$B$11</definedName>
    <definedName name="TABLE_GENDER_1" localSheetId="12">'x-208'!$B$11</definedName>
    <definedName name="TABLE_GENDER_1" localSheetId="13">'x-209'!$B$11</definedName>
    <definedName name="TABLE_GENDER_1" localSheetId="14">'x-210'!$B$11</definedName>
    <definedName name="TABLE_GENDER_1" localSheetId="15">'x-211'!$B$11</definedName>
    <definedName name="TABLE_GENDER_1" localSheetId="16">'x-212'!$B$11</definedName>
    <definedName name="TABLE_GENDER_1" localSheetId="17">'x-213'!$B$11</definedName>
    <definedName name="TABLE_GENDER_1" localSheetId="18">'x-214'!$B$11</definedName>
    <definedName name="TABLE_GENDER_1" localSheetId="19">'x-215'!$B$11</definedName>
    <definedName name="TABLE_GENDER_1" localSheetId="20">'x-216'!$B$11</definedName>
    <definedName name="TABLE_GENDER_1" localSheetId="21">'x-217'!$B$11</definedName>
    <definedName name="TABLE_GENDER_1" localSheetId="22">'x-219'!$B$11</definedName>
    <definedName name="TABLE_GENDER_1" localSheetId="23">'x-301'!$B$11</definedName>
    <definedName name="TABLE_GENDER_1" localSheetId="24">'x-302'!$B$11</definedName>
    <definedName name="TABLE_GENDER_1" localSheetId="25">'x-303'!$B$11</definedName>
    <definedName name="TABLE_GENDER_1" localSheetId="26">'x-304'!$B$11</definedName>
    <definedName name="TABLE_GENDER_1" localSheetId="27">'x-305'!$B$11</definedName>
    <definedName name="TABLE_GENDER_1" localSheetId="28">'x-306'!$B$11</definedName>
    <definedName name="TABLE_GENDER_1" localSheetId="29">'x-307'!$B$11</definedName>
    <definedName name="TABLE_GENDER_1" localSheetId="30">'x-308'!$B$11</definedName>
    <definedName name="TABLE_GENDER_1" localSheetId="31">'x-309'!$B$11</definedName>
    <definedName name="TABLE_GENDER_1" localSheetId="32">'x-314'!$B$11</definedName>
    <definedName name="TABLE_GENDER_1" localSheetId="33">'x-315'!$B$11</definedName>
    <definedName name="TABLE_GENDER_1" localSheetId="34">'x-316'!$B$11</definedName>
    <definedName name="TABLE_GENDER_1" localSheetId="35">'x-317'!$B$11</definedName>
    <definedName name="TABLE_GENDER_1" localSheetId="36">'x-401'!$B$11</definedName>
    <definedName name="TABLE_GENDER_1" localSheetId="37">'x-402'!$B$11</definedName>
    <definedName name="TABLE_GENDER_1" localSheetId="38">'x-501'!$B$11</definedName>
    <definedName name="TABLE_GENDER_1" localSheetId="39">'x-502'!$B$11</definedName>
    <definedName name="TABLE_GENDER_1" localSheetId="40">'x-503'!$B$11</definedName>
    <definedName name="TABLE_GENDER_1" localSheetId="41">'x-504'!$B$11</definedName>
    <definedName name="TABLE_GENDER_1" localSheetId="42">'x-505'!$B$11</definedName>
    <definedName name="TABLE_GENDER_1" localSheetId="43">'x-603'!$B$11</definedName>
    <definedName name="TABLE_GENDER_1" localSheetId="44">'x-609'!$B$11</definedName>
    <definedName name="TABLE_GENDER_1" localSheetId="45">'x-610'!$B$11</definedName>
    <definedName name="TABLE_GENDER_1" localSheetId="46">'x-701'!$B$11</definedName>
    <definedName name="TABLE_GENDER_1" localSheetId="47">'x-702'!$B$11</definedName>
    <definedName name="TABLE_GENDER_1" localSheetId="48">'x-703'!$B$11</definedName>
    <definedName name="TABLE_GENDER_1" localSheetId="49">'x-704'!$B$11</definedName>
    <definedName name="TABLE_GENDER_1" localSheetId="50">'x-705'!$B$11</definedName>
    <definedName name="TABLE_GENDER_1" localSheetId="51">'x-706'!$B$11</definedName>
    <definedName name="TABLE_GENDER_1" localSheetId="52">'x-707'!$B$11</definedName>
    <definedName name="TABLE_GENDER_1" localSheetId="53">'x-708'!$B$11</definedName>
    <definedName name="TABLE_GENDER_1" localSheetId="54">'x-711'!$B$11</definedName>
    <definedName name="TABLE_GENDER_1" localSheetId="55">'x-712'!$B$11</definedName>
    <definedName name="TABLE_GENDER_1" localSheetId="56">'x-713'!$B$11</definedName>
    <definedName name="TABLE_GENDER_1" localSheetId="57">'x-714'!$B$11</definedName>
    <definedName name="TABLE_GENDER_1" localSheetId="58">'x-715'!$B$11</definedName>
    <definedName name="TABLE_GENDER_1" localSheetId="59">'x-716'!$B$11</definedName>
    <definedName name="TABLE_GENDER_1" localSheetId="60">'x-717'!$B$11</definedName>
    <definedName name="TABLE_GENDER_1" localSheetId="61">'x-718'!$B$11</definedName>
    <definedName name="TABLE_GENDER_1" localSheetId="62">'x-719'!$B$11</definedName>
    <definedName name="TABLE_GENDER_1" localSheetId="63">'x-720'!$B$11</definedName>
    <definedName name="TABLE_GENDER_1" localSheetId="64">'x-801'!$B$11</definedName>
    <definedName name="TABLE_GENDER_1" localSheetId="65">'x-802'!$B$11</definedName>
    <definedName name="TABLE_GENDER_1" localSheetId="66">'x-803'!$B$11</definedName>
    <definedName name="TABLE_GENDER_1" localSheetId="67">'x-806'!$B$11</definedName>
    <definedName name="TABLE_GENDER_1" localSheetId="68">'x-807'!$B$11</definedName>
    <definedName name="TABLE_GENDER_1" localSheetId="69">'x-808'!$B$11</definedName>
    <definedName name="TABLE_GENDER_1" localSheetId="70">'x-809'!$B$11</definedName>
    <definedName name="TABLE_GENDER_1" localSheetId="71">'x-810'!$B$11</definedName>
    <definedName name="TABLE_GENDER_1" localSheetId="72">'x-811'!$B$11</definedName>
    <definedName name="TABLE_GENDER_1" localSheetId="73">'x-template'!$B$11</definedName>
    <definedName name="TABLE_GENDER_2" localSheetId="38">'x-501'!$G$11</definedName>
    <definedName name="TABLE_GENDER_2" localSheetId="39">'x-502'!$F$11</definedName>
    <definedName name="TABLE_GENDER_2" localSheetId="40">'x-503'!$F$11</definedName>
    <definedName name="TABLE_GENDER_2" localSheetId="41">'x-504'!#REF!</definedName>
    <definedName name="TABLE_GENDER_2" localSheetId="42">'x-505'!#REF!</definedName>
    <definedName name="TABLE_INFO_1" localSheetId="5">'x-201'!$A$6:$B$21</definedName>
    <definedName name="TABLE_INFO_1" localSheetId="6">'x-202'!$A$6:$B$21</definedName>
    <definedName name="TABLE_INFO_1" localSheetId="7">'x-203'!$A$6:$B$21</definedName>
    <definedName name="TABLE_INFO_1" localSheetId="8">'x-204'!$A$6:$B$21</definedName>
    <definedName name="TABLE_INFO_1" localSheetId="9">'x-205'!$A$6:$B$21</definedName>
    <definedName name="TABLE_INFO_1" localSheetId="10">'x-206'!$A$6:$B$21</definedName>
    <definedName name="TABLE_INFO_1" localSheetId="11">'x-207'!$A$6:$B$21</definedName>
    <definedName name="TABLE_INFO_1" localSheetId="12">'x-208'!$A$6:$B$21</definedName>
    <definedName name="TABLE_INFO_1" localSheetId="13">'x-209'!$A$6:$B$21</definedName>
    <definedName name="TABLE_INFO_1" localSheetId="14">'x-210'!$A$6:$B$21</definedName>
    <definedName name="TABLE_INFO_1" localSheetId="15">'x-211'!$A$6:$B$21</definedName>
    <definedName name="TABLE_INFO_1" localSheetId="16">'x-212'!$A$6:$B$21</definedName>
    <definedName name="TABLE_INFO_1" localSheetId="17">'x-213'!$A$6:$B$21</definedName>
    <definedName name="TABLE_INFO_1" localSheetId="18">'x-214'!$A$6:$B$21</definedName>
    <definedName name="TABLE_INFO_1" localSheetId="19">'x-215'!$A$6:$B$21</definedName>
    <definedName name="TABLE_INFO_1" localSheetId="20">'x-216'!$A$6:$B$21</definedName>
    <definedName name="TABLE_INFO_1" localSheetId="21">'x-217'!$A$6:$B$21</definedName>
    <definedName name="TABLE_INFO_1" localSheetId="22">'x-219'!$A$6:$B$21</definedName>
    <definedName name="TABLE_INFO_1" localSheetId="23">'x-301'!$A$6:$B$21</definedName>
    <definedName name="TABLE_INFO_1" localSheetId="24">'x-302'!$A$6:$B$21</definedName>
    <definedName name="TABLE_INFO_1" localSheetId="25">'x-303'!$A$6:$B$21</definedName>
    <definedName name="TABLE_INFO_1" localSheetId="26">'x-304'!$A$6:$B$21</definedName>
    <definedName name="TABLE_INFO_1" localSheetId="27">'x-305'!$A$6:$B$21</definedName>
    <definedName name="TABLE_INFO_1" localSheetId="28">'x-306'!$A$6:$B$21</definedName>
    <definedName name="TABLE_INFO_1" localSheetId="29">'x-307'!$A$6:$B$21</definedName>
    <definedName name="TABLE_INFO_1" localSheetId="30">'x-308'!$A$6:$B$21</definedName>
    <definedName name="TABLE_INFO_1" localSheetId="31">'x-309'!$A$6:$B$21</definedName>
    <definedName name="TABLE_INFO_1" localSheetId="32">'x-314'!$A$6:$B$21</definedName>
    <definedName name="TABLE_INFO_1" localSheetId="33">'x-315'!$A$6:$B$21</definedName>
    <definedName name="TABLE_INFO_1" localSheetId="34">'x-316'!$A$6:$B$21</definedName>
    <definedName name="TABLE_INFO_1" localSheetId="35">'x-317'!$A$6:$B$21</definedName>
    <definedName name="TABLE_INFO_1" localSheetId="36">'x-401'!$A$6:$B$21</definedName>
    <definedName name="TABLE_INFO_1" localSheetId="37">'x-402'!$A$6:$B$21</definedName>
    <definedName name="TABLE_INFO_1" localSheetId="38">'x-501'!$A$6:$B$21</definedName>
    <definedName name="TABLE_INFO_1" localSheetId="39">'x-502'!$A$6:$B$21</definedName>
    <definedName name="TABLE_INFO_1" localSheetId="40">'x-503'!$A$6:$B$21</definedName>
    <definedName name="TABLE_INFO_1" localSheetId="41">'x-504'!$A$6:$B$21</definedName>
    <definedName name="TABLE_INFO_1" localSheetId="42">'x-505'!$A$6:$B$21</definedName>
    <definedName name="TABLE_INFO_1" localSheetId="43">'x-603'!$A$6:$B$21</definedName>
    <definedName name="TABLE_INFO_1" localSheetId="44">'x-609'!$A$6:$B$21</definedName>
    <definedName name="TABLE_INFO_1" localSheetId="45">'x-610'!$A$6:$B$21</definedName>
    <definedName name="TABLE_INFO_1" localSheetId="46">'x-701'!$A$6:$B$21</definedName>
    <definedName name="TABLE_INFO_1" localSheetId="47">'x-702'!$A$6:$B$21</definedName>
    <definedName name="TABLE_INFO_1" localSheetId="48">'x-703'!$A$6:$B$21</definedName>
    <definedName name="TABLE_INFO_1" localSheetId="49">'x-704'!$A$6:$B$21</definedName>
    <definedName name="TABLE_INFO_1" localSheetId="50">'x-705'!$A$6:$B$21</definedName>
    <definedName name="TABLE_INFO_1" localSheetId="51">'x-706'!$A$6:$B$21</definedName>
    <definedName name="TABLE_INFO_1" localSheetId="52">'x-707'!$A$6:$B$21</definedName>
    <definedName name="TABLE_INFO_1" localSheetId="53">'x-708'!$A$6:$B$21</definedName>
    <definedName name="TABLE_INFO_1" localSheetId="54">'x-711'!$A$6:$B$21</definedName>
    <definedName name="TABLE_INFO_1" localSheetId="55">'x-712'!$A$6:$B$21</definedName>
    <definedName name="TABLE_INFO_1" localSheetId="56">'x-713'!$A$6:$B$21</definedName>
    <definedName name="TABLE_INFO_1" localSheetId="57">'x-714'!$A$6:$B$21</definedName>
    <definedName name="TABLE_INFO_1" localSheetId="58">'x-715'!$A$6:$B$21</definedName>
    <definedName name="TABLE_INFO_1" localSheetId="59">'x-716'!$A$6:$B$21</definedName>
    <definedName name="TABLE_INFO_1" localSheetId="60">'x-717'!$A$6:$B$21</definedName>
    <definedName name="TABLE_INFO_1" localSheetId="61">'x-718'!$A$6:$B$21</definedName>
    <definedName name="TABLE_INFO_1" localSheetId="62">'x-719'!$A$6:$B$21</definedName>
    <definedName name="TABLE_INFO_1" localSheetId="63">'x-720'!$A$6:$B$21</definedName>
    <definedName name="TABLE_INFO_1" localSheetId="64">'x-801'!$A$6:$B$21</definedName>
    <definedName name="TABLE_INFO_1" localSheetId="65">'x-802'!$A$6:$B$21</definedName>
    <definedName name="TABLE_INFO_1" localSheetId="66">'x-803'!$A$6:$B$21</definedName>
    <definedName name="TABLE_INFO_1" localSheetId="67">'x-806'!$A$6:$B$21</definedName>
    <definedName name="TABLE_INFO_1" localSheetId="68">'x-807'!$A$6:$B$21</definedName>
    <definedName name="TABLE_INFO_1" localSheetId="69">'x-808'!$A$6:$B$21</definedName>
    <definedName name="TABLE_INFO_1" localSheetId="70">'x-809'!$A$6:$B$21</definedName>
    <definedName name="TABLE_INFO_1" localSheetId="71">'x-810'!$A$6:$B$21</definedName>
    <definedName name="TABLE_INFO_1" localSheetId="72">'x-811'!$A$6:$B$21</definedName>
    <definedName name="TABLE_INFO_1" localSheetId="73">'x-template'!$A$6:$B$21</definedName>
    <definedName name="TABLE_INFO_2" localSheetId="38">'x-501'!$F$6:$G$21</definedName>
    <definedName name="TABLE_INFO_2" localSheetId="39">'x-502'!$E$6:$F$21</definedName>
    <definedName name="TABLE_INFO_2" localSheetId="40">'x-503'!$E$6:$F$21</definedName>
    <definedName name="TABLE_INFO_2" localSheetId="41">'x-504'!#REF!</definedName>
    <definedName name="TABLE_INFO_2" localSheetId="42">'x-505'!#REF!</definedName>
    <definedName name="TABLE_REFERENCE_1" localSheetId="5">'x-201'!$B$15</definedName>
    <definedName name="TABLE_REFERENCE_1" localSheetId="6">'x-202'!$B$15</definedName>
    <definedName name="TABLE_REFERENCE_1" localSheetId="7">'x-203'!$B$15</definedName>
    <definedName name="TABLE_REFERENCE_1" localSheetId="8">'x-204'!$B$15</definedName>
    <definedName name="TABLE_REFERENCE_1" localSheetId="9">'x-205'!$B$15</definedName>
    <definedName name="TABLE_REFERENCE_1" localSheetId="10">'x-206'!$B$15</definedName>
    <definedName name="TABLE_REFERENCE_1" localSheetId="11">'x-207'!$B$15</definedName>
    <definedName name="TABLE_REFERENCE_1" localSheetId="12">'x-208'!$B$15</definedName>
    <definedName name="TABLE_REFERENCE_1" localSheetId="13">'x-209'!$B$15</definedName>
    <definedName name="TABLE_REFERENCE_1" localSheetId="14">'x-210'!$B$15</definedName>
    <definedName name="TABLE_REFERENCE_1" localSheetId="15">'x-211'!$B$15</definedName>
    <definedName name="TABLE_REFERENCE_1" localSheetId="16">'x-212'!$B$15</definedName>
    <definedName name="TABLE_REFERENCE_1" localSheetId="17">'x-213'!$B$15</definedName>
    <definedName name="TABLE_REFERENCE_1" localSheetId="18">'x-214'!$B$15</definedName>
    <definedName name="TABLE_REFERENCE_1" localSheetId="19">'x-215'!$B$15</definedName>
    <definedName name="TABLE_REFERENCE_1" localSheetId="20">'x-216'!$B$15</definedName>
    <definedName name="TABLE_REFERENCE_1" localSheetId="21">'x-217'!$B$15</definedName>
    <definedName name="TABLE_REFERENCE_1" localSheetId="22">'x-219'!$B$15</definedName>
    <definedName name="TABLE_REFERENCE_1" localSheetId="23">'x-301'!$B$15</definedName>
    <definedName name="TABLE_REFERENCE_1" localSheetId="24">'x-302'!$B$15</definedName>
    <definedName name="TABLE_REFERENCE_1" localSheetId="25">'x-303'!$B$15</definedName>
    <definedName name="TABLE_REFERENCE_1" localSheetId="26">'x-304'!$B$15</definedName>
    <definedName name="TABLE_REFERENCE_1" localSheetId="27">'x-305'!$B$15</definedName>
    <definedName name="TABLE_REFERENCE_1" localSheetId="28">'x-306'!$B$15</definedName>
    <definedName name="TABLE_REFERENCE_1" localSheetId="29">'x-307'!$B$15</definedName>
    <definedName name="TABLE_REFERENCE_1" localSheetId="30">'x-308'!$B$15</definedName>
    <definedName name="TABLE_REFERENCE_1" localSheetId="31">'x-309'!$B$15</definedName>
    <definedName name="TABLE_REFERENCE_1" localSheetId="32">'x-314'!$B$15</definedName>
    <definedName name="TABLE_REFERENCE_1" localSheetId="33">'x-315'!$B$15</definedName>
    <definedName name="TABLE_REFERENCE_1" localSheetId="34">'x-316'!$B$15</definedName>
    <definedName name="TABLE_REFERENCE_1" localSheetId="35">'x-317'!$B$15</definedName>
    <definedName name="TABLE_REFERENCE_1" localSheetId="36">'x-401'!$B$15</definedName>
    <definedName name="TABLE_REFERENCE_1" localSheetId="37">'x-402'!$B$15</definedName>
    <definedName name="TABLE_REFERENCE_1" localSheetId="38">'x-501'!$B$15</definedName>
    <definedName name="TABLE_REFERENCE_1" localSheetId="39">'x-502'!$B$15</definedName>
    <definedName name="TABLE_REFERENCE_1" localSheetId="40">'x-503'!$B$15</definedName>
    <definedName name="TABLE_REFERENCE_1" localSheetId="41">'x-504'!$B$15</definedName>
    <definedName name="TABLE_REFERENCE_1" localSheetId="42">'x-505'!$B$15</definedName>
    <definedName name="TABLE_REFERENCE_1" localSheetId="43">'x-603'!$B$15</definedName>
    <definedName name="TABLE_REFERENCE_1" localSheetId="44">'x-609'!$B$15</definedName>
    <definedName name="TABLE_REFERENCE_1" localSheetId="45">'x-610'!$B$15</definedName>
    <definedName name="TABLE_REFERENCE_1" localSheetId="46">'x-701'!$B$15</definedName>
    <definedName name="TABLE_REFERENCE_1" localSheetId="47">'x-702'!$B$15</definedName>
    <definedName name="TABLE_REFERENCE_1" localSheetId="48">'x-703'!$B$15</definedName>
    <definedName name="TABLE_REFERENCE_1" localSheetId="49">'x-704'!$B$15</definedName>
    <definedName name="TABLE_REFERENCE_1" localSheetId="50">'x-705'!$B$15</definedName>
    <definedName name="TABLE_REFERENCE_1" localSheetId="51">'x-706'!$B$15</definedName>
    <definedName name="TABLE_REFERENCE_1" localSheetId="52">'x-707'!$B$15</definedName>
    <definedName name="TABLE_REFERENCE_1" localSheetId="53">'x-708'!$B$15</definedName>
    <definedName name="TABLE_REFERENCE_1" localSheetId="54">'x-711'!$B$15</definedName>
    <definedName name="TABLE_REFERENCE_1" localSheetId="55">'x-712'!$B$15</definedName>
    <definedName name="TABLE_REFERENCE_1" localSheetId="56">'x-713'!$B$15</definedName>
    <definedName name="TABLE_REFERENCE_1" localSheetId="57">'x-714'!$B$15</definedName>
    <definedName name="TABLE_REFERENCE_1" localSheetId="58">'x-715'!$B$15</definedName>
    <definedName name="TABLE_REFERENCE_1" localSheetId="59">'x-716'!$B$15</definedName>
    <definedName name="TABLE_REFERENCE_1" localSheetId="60">'x-717'!$B$15</definedName>
    <definedName name="TABLE_REFERENCE_1" localSheetId="61">'x-718'!$B$15</definedName>
    <definedName name="TABLE_REFERENCE_1" localSheetId="62">'x-719'!$B$15</definedName>
    <definedName name="TABLE_REFERENCE_1" localSheetId="63">'x-720'!$B$15</definedName>
    <definedName name="TABLE_REFERENCE_1" localSheetId="64">'x-801'!$B$15</definedName>
    <definedName name="TABLE_REFERENCE_1" localSheetId="65">'x-802'!$B$15</definedName>
    <definedName name="TABLE_REFERENCE_1" localSheetId="66">'x-803'!$B$15</definedName>
    <definedName name="TABLE_REFERENCE_1" localSheetId="67">'x-806'!$B$15</definedName>
    <definedName name="TABLE_REFERENCE_1" localSheetId="68">'x-807'!$B$15</definedName>
    <definedName name="TABLE_REFERENCE_1" localSheetId="69">'x-808'!$B$15</definedName>
    <definedName name="TABLE_REFERENCE_1" localSheetId="70">'x-809'!$B$15</definedName>
    <definedName name="TABLE_REFERENCE_1" localSheetId="71">'x-810'!$B$15</definedName>
    <definedName name="TABLE_REFERENCE_1" localSheetId="72">'x-811'!$B$15</definedName>
    <definedName name="TABLE_REFERENCE_1" localSheetId="73">'x-template'!$B$15</definedName>
    <definedName name="TABLE_REFERENCE_2" localSheetId="38">'x-501'!$G$15</definedName>
    <definedName name="TABLE_REFERENCE_2" localSheetId="39">'x-502'!$F$15</definedName>
    <definedName name="TABLE_REFERENCE_2" localSheetId="40">'x-503'!$F$15</definedName>
    <definedName name="TABLE_REFERENCE_2" localSheetId="41">'x-504'!#REF!</definedName>
    <definedName name="TABLE_REFERENCE_2" localSheetId="42">'x-505'!#REF!</definedName>
    <definedName name="TABLE_REFERENCE_GUIDANCE_1" localSheetId="5">'x-201'!$B$16</definedName>
    <definedName name="TABLE_REFERENCE_GUIDANCE_1" localSheetId="6">'x-202'!$B$16</definedName>
    <definedName name="TABLE_REFERENCE_GUIDANCE_1" localSheetId="7">'x-203'!$B$16</definedName>
    <definedName name="TABLE_REFERENCE_GUIDANCE_1" localSheetId="8">'x-204'!$B$16</definedName>
    <definedName name="TABLE_REFERENCE_GUIDANCE_1" localSheetId="9">'x-205'!$B$16</definedName>
    <definedName name="TABLE_REFERENCE_GUIDANCE_1" localSheetId="10">'x-206'!$B$16</definedName>
    <definedName name="TABLE_REFERENCE_GUIDANCE_1" localSheetId="11">'x-207'!$B$16</definedName>
    <definedName name="TABLE_REFERENCE_GUIDANCE_1" localSheetId="12">'x-208'!$B$16</definedName>
    <definedName name="TABLE_REFERENCE_GUIDANCE_1" localSheetId="13">'x-209'!$B$16</definedName>
    <definedName name="TABLE_REFERENCE_GUIDANCE_1" localSheetId="14">'x-210'!$B$16</definedName>
    <definedName name="TABLE_REFERENCE_GUIDANCE_1" localSheetId="15">'x-211'!$B$16</definedName>
    <definedName name="TABLE_REFERENCE_GUIDANCE_1" localSheetId="16">'x-212'!$B$16</definedName>
    <definedName name="TABLE_REFERENCE_GUIDANCE_1" localSheetId="17">'x-213'!$B$16</definedName>
    <definedName name="TABLE_REFERENCE_GUIDANCE_1" localSheetId="18">'x-214'!$B$16</definedName>
    <definedName name="TABLE_REFERENCE_GUIDANCE_1" localSheetId="19">'x-215'!$B$16</definedName>
    <definedName name="TABLE_REFERENCE_GUIDANCE_1" localSheetId="20">'x-216'!$B$16</definedName>
    <definedName name="TABLE_REFERENCE_GUIDANCE_1" localSheetId="21">'x-217'!$B$16</definedName>
    <definedName name="TABLE_REFERENCE_GUIDANCE_1" localSheetId="22">'x-219'!$B$16</definedName>
    <definedName name="TABLE_REFERENCE_GUIDANCE_1" localSheetId="23">'x-301'!$B$16</definedName>
    <definedName name="TABLE_REFERENCE_GUIDANCE_1" localSheetId="24">'x-302'!$B$16</definedName>
    <definedName name="TABLE_REFERENCE_GUIDANCE_1" localSheetId="25">'x-303'!$B$16</definedName>
    <definedName name="TABLE_REFERENCE_GUIDANCE_1" localSheetId="26">'x-304'!$B$16</definedName>
    <definedName name="TABLE_REFERENCE_GUIDANCE_1" localSheetId="27">'x-305'!$B$16</definedName>
    <definedName name="TABLE_REFERENCE_GUIDANCE_1" localSheetId="28">'x-306'!$B$16</definedName>
    <definedName name="TABLE_REFERENCE_GUIDANCE_1" localSheetId="29">'x-307'!$B$16</definedName>
    <definedName name="TABLE_REFERENCE_GUIDANCE_1" localSheetId="30">'x-308'!$B$16</definedName>
    <definedName name="TABLE_REFERENCE_GUIDANCE_1" localSheetId="31">'x-309'!$B$16</definedName>
    <definedName name="TABLE_REFERENCE_GUIDANCE_1" localSheetId="32">'x-314'!$B$16</definedName>
    <definedName name="TABLE_REFERENCE_GUIDANCE_1" localSheetId="33">'x-315'!$B$16</definedName>
    <definedName name="TABLE_REFERENCE_GUIDANCE_1" localSheetId="34">'x-316'!$B$16</definedName>
    <definedName name="TABLE_REFERENCE_GUIDANCE_1" localSheetId="35">'x-317'!$B$16</definedName>
    <definedName name="TABLE_REFERENCE_GUIDANCE_1" localSheetId="36">'x-401'!$B$16</definedName>
    <definedName name="TABLE_REFERENCE_GUIDANCE_1" localSheetId="37">'x-402'!$B$16</definedName>
    <definedName name="TABLE_REFERENCE_GUIDANCE_1" localSheetId="38">'x-501'!$B$16</definedName>
    <definedName name="TABLE_REFERENCE_GUIDANCE_1" localSheetId="39">'x-502'!$B$16</definedName>
    <definedName name="TABLE_REFERENCE_GUIDANCE_1" localSheetId="40">'x-503'!$B$16</definedName>
    <definedName name="TABLE_REFERENCE_GUIDANCE_1" localSheetId="41">'x-504'!$B$16</definedName>
    <definedName name="TABLE_REFERENCE_GUIDANCE_1" localSheetId="42">'x-505'!$B$16</definedName>
    <definedName name="TABLE_REFERENCE_GUIDANCE_1" localSheetId="43">'x-603'!$B$16</definedName>
    <definedName name="TABLE_REFERENCE_GUIDANCE_1" localSheetId="44">'x-609'!$B$16</definedName>
    <definedName name="TABLE_REFERENCE_GUIDANCE_1" localSheetId="45">'x-610'!$B$16</definedName>
    <definedName name="TABLE_REFERENCE_GUIDANCE_1" localSheetId="46">'x-701'!$B$16</definedName>
    <definedName name="TABLE_REFERENCE_GUIDANCE_1" localSheetId="47">'x-702'!$B$16</definedName>
    <definedName name="TABLE_REFERENCE_GUIDANCE_1" localSheetId="48">'x-703'!$B$16</definedName>
    <definedName name="TABLE_REFERENCE_GUIDANCE_1" localSheetId="49">'x-704'!$B$16</definedName>
    <definedName name="TABLE_REFERENCE_GUIDANCE_1" localSheetId="50">'x-705'!$B$16</definedName>
    <definedName name="TABLE_REFERENCE_GUIDANCE_1" localSheetId="51">'x-706'!$B$16</definedName>
    <definedName name="TABLE_REFERENCE_GUIDANCE_1" localSheetId="52">'x-707'!$B$16</definedName>
    <definedName name="TABLE_REFERENCE_GUIDANCE_1" localSheetId="53">'x-708'!$B$16</definedName>
    <definedName name="TABLE_REFERENCE_GUIDANCE_1" localSheetId="54">'x-711'!$B$16</definedName>
    <definedName name="TABLE_REFERENCE_GUIDANCE_1" localSheetId="55">'x-712'!$B$16</definedName>
    <definedName name="TABLE_REFERENCE_GUIDANCE_1" localSheetId="56">'x-713'!$B$16</definedName>
    <definedName name="TABLE_REFERENCE_GUIDANCE_1" localSheetId="57">'x-714'!$B$16</definedName>
    <definedName name="TABLE_REFERENCE_GUIDANCE_1" localSheetId="58">'x-715'!$B$16</definedName>
    <definedName name="TABLE_REFERENCE_GUIDANCE_1" localSheetId="59">'x-716'!$B$16</definedName>
    <definedName name="TABLE_REFERENCE_GUIDANCE_1" localSheetId="60">'x-717'!$B$16</definedName>
    <definedName name="TABLE_REFERENCE_GUIDANCE_1" localSheetId="61">'x-718'!$B$16</definedName>
    <definedName name="TABLE_REFERENCE_GUIDANCE_1" localSheetId="62">'x-719'!$B$16</definedName>
    <definedName name="TABLE_REFERENCE_GUIDANCE_1" localSheetId="63">'x-720'!$B$16</definedName>
    <definedName name="TABLE_REFERENCE_GUIDANCE_1" localSheetId="64">'x-801'!$B$16</definedName>
    <definedName name="TABLE_REFERENCE_GUIDANCE_1" localSheetId="65">'x-802'!$B$16</definedName>
    <definedName name="TABLE_REFERENCE_GUIDANCE_1" localSheetId="66">'x-803'!$B$16</definedName>
    <definedName name="TABLE_REFERENCE_GUIDANCE_1" localSheetId="67">'x-806'!$B$16</definedName>
    <definedName name="TABLE_REFERENCE_GUIDANCE_1" localSheetId="68">'x-807'!$B$16</definedName>
    <definedName name="TABLE_REFERENCE_GUIDANCE_1" localSheetId="69">'x-808'!$B$16</definedName>
    <definedName name="TABLE_REFERENCE_GUIDANCE_1" localSheetId="70">'x-809'!$B$16</definedName>
    <definedName name="TABLE_REFERENCE_GUIDANCE_1" localSheetId="71">'x-810'!$B$16</definedName>
    <definedName name="TABLE_REFERENCE_GUIDANCE_1" localSheetId="72">'x-811'!$B$16</definedName>
    <definedName name="TABLE_REFERENCE_GUIDANCE_1" localSheetId="73">'x-template'!$B$16</definedName>
    <definedName name="TABLE_REFERENCE_GUIDANCE_2" localSheetId="38">'x-501'!$G$16</definedName>
    <definedName name="TABLE_REFERENCE_GUIDANCE_2" localSheetId="39">'x-502'!$F$16</definedName>
    <definedName name="TABLE_REFERENCE_GUIDANCE_2" localSheetId="40">'x-503'!$F$16</definedName>
    <definedName name="TABLE_REFERENCE_GUIDANCE_2" localSheetId="41">'x-504'!#REF!</definedName>
    <definedName name="TABLE_REFERENCE_GUIDANCE_2" localSheetId="42">'x-505'!#REF!</definedName>
    <definedName name="TABLE_RELATED_1" localSheetId="5">'x-201'!$B$17</definedName>
    <definedName name="TABLE_RELATED_1" localSheetId="6">'x-202'!$B$17</definedName>
    <definedName name="TABLE_RELATED_1" localSheetId="7">'x-203'!$B$17</definedName>
    <definedName name="TABLE_RELATED_1" localSheetId="8">'x-204'!$B$17</definedName>
    <definedName name="TABLE_RELATED_1" localSheetId="9">'x-205'!$B$17</definedName>
    <definedName name="TABLE_RELATED_1" localSheetId="10">'x-206'!$B$17</definedName>
    <definedName name="TABLE_RELATED_1" localSheetId="11">'x-207'!$B$17</definedName>
    <definedName name="TABLE_RELATED_1" localSheetId="12">'x-208'!$B$17</definedName>
    <definedName name="TABLE_RELATED_1" localSheetId="13">'x-209'!$B$17</definedName>
    <definedName name="TABLE_RELATED_1" localSheetId="14">'x-210'!$B$17</definedName>
    <definedName name="TABLE_RELATED_1" localSheetId="15">'x-211'!$B$17</definedName>
    <definedName name="TABLE_RELATED_1" localSheetId="16">'x-212'!$B$17</definedName>
    <definedName name="TABLE_RELATED_1" localSheetId="17">'x-213'!$B$17</definedName>
    <definedName name="TABLE_RELATED_1" localSheetId="18">'x-214'!$B$17</definedName>
    <definedName name="TABLE_RELATED_1" localSheetId="19">'x-215'!$B$17</definedName>
    <definedName name="TABLE_RELATED_1" localSheetId="20">'x-216'!$B$17</definedName>
    <definedName name="TABLE_RELATED_1" localSheetId="21">'x-217'!$B$17</definedName>
    <definedName name="TABLE_RELATED_1" localSheetId="22">'x-219'!$B$17</definedName>
    <definedName name="TABLE_RELATED_1" localSheetId="23">'x-301'!$B$17</definedName>
    <definedName name="TABLE_RELATED_1" localSheetId="24">'x-302'!$B$17</definedName>
    <definedName name="TABLE_RELATED_1" localSheetId="25">'x-303'!$B$17</definedName>
    <definedName name="TABLE_RELATED_1" localSheetId="26">'x-304'!$B$17</definedName>
    <definedName name="TABLE_RELATED_1" localSheetId="27">'x-305'!$B$17</definedName>
    <definedName name="TABLE_RELATED_1" localSheetId="28">'x-306'!$B$17</definedName>
    <definedName name="TABLE_RELATED_1" localSheetId="29">'x-307'!$B$17</definedName>
    <definedName name="TABLE_RELATED_1" localSheetId="30">'x-308'!$B$17</definedName>
    <definedName name="TABLE_RELATED_1" localSheetId="31">'x-309'!$B$17</definedName>
    <definedName name="TABLE_RELATED_1" localSheetId="32">'x-314'!$B$17</definedName>
    <definedName name="TABLE_RELATED_1" localSheetId="33">'x-315'!$B$17</definedName>
    <definedName name="TABLE_RELATED_1" localSheetId="34">'x-316'!$B$17</definedName>
    <definedName name="TABLE_RELATED_1" localSheetId="35">'x-317'!$B$17</definedName>
    <definedName name="TABLE_RELATED_1" localSheetId="36">'x-401'!$B$17</definedName>
    <definedName name="TABLE_RELATED_1" localSheetId="37">'x-402'!$B$17</definedName>
    <definedName name="TABLE_RELATED_1" localSheetId="38">'x-501'!$B$17</definedName>
    <definedName name="TABLE_RELATED_1" localSheetId="39">'x-502'!$B$17</definedName>
    <definedName name="TABLE_RELATED_1" localSheetId="40">'x-503'!$B$17</definedName>
    <definedName name="TABLE_RELATED_1" localSheetId="41">'x-504'!$B$17</definedName>
    <definedName name="TABLE_RELATED_1" localSheetId="42">'x-505'!$B$17</definedName>
    <definedName name="TABLE_RELATED_1" localSheetId="43">'x-603'!$B$17</definedName>
    <definedName name="TABLE_RELATED_1" localSheetId="44">'x-609'!$B$17</definedName>
    <definedName name="TABLE_RELATED_1" localSheetId="45">'x-610'!$B$17</definedName>
    <definedName name="TABLE_RELATED_1" localSheetId="46">'x-701'!$B$17</definedName>
    <definedName name="TABLE_RELATED_1" localSheetId="47">'x-702'!$B$17</definedName>
    <definedName name="TABLE_RELATED_1" localSheetId="48">'x-703'!$B$17</definedName>
    <definedName name="TABLE_RELATED_1" localSheetId="49">'x-704'!$B$17</definedName>
    <definedName name="TABLE_RELATED_1" localSheetId="50">'x-705'!$B$17</definedName>
    <definedName name="TABLE_RELATED_1" localSheetId="51">'x-706'!$B$17</definedName>
    <definedName name="TABLE_RELATED_1" localSheetId="52">'x-707'!$B$17</definedName>
    <definedName name="TABLE_RELATED_1" localSheetId="53">'x-708'!$B$17</definedName>
    <definedName name="TABLE_RELATED_1" localSheetId="54">'x-711'!$B$17</definedName>
    <definedName name="TABLE_RELATED_1" localSheetId="55">'x-712'!$B$17</definedName>
    <definedName name="TABLE_RELATED_1" localSheetId="56">'x-713'!$B$17</definedName>
    <definedName name="TABLE_RELATED_1" localSheetId="57">'x-714'!$B$17</definedName>
    <definedName name="TABLE_RELATED_1" localSheetId="58">'x-715'!$B$17</definedName>
    <definedName name="TABLE_RELATED_1" localSheetId="59">'x-716'!$B$17</definedName>
    <definedName name="TABLE_RELATED_1" localSheetId="60">'x-717'!$B$17</definedName>
    <definedName name="TABLE_RELATED_1" localSheetId="61">'x-718'!$B$17</definedName>
    <definedName name="TABLE_RELATED_1" localSheetId="62">'x-719'!$B$17</definedName>
    <definedName name="TABLE_RELATED_1" localSheetId="63">'x-720'!$B$17</definedName>
    <definedName name="TABLE_RELATED_1" localSheetId="64">'x-801'!$B$17</definedName>
    <definedName name="TABLE_RELATED_1" localSheetId="65">'x-802'!$B$17</definedName>
    <definedName name="TABLE_RELATED_1" localSheetId="66">'x-803'!$B$17</definedName>
    <definedName name="TABLE_RELATED_1" localSheetId="67">'x-806'!$B$17</definedName>
    <definedName name="TABLE_RELATED_1" localSheetId="68">'x-807'!$B$17</definedName>
    <definedName name="TABLE_RELATED_1" localSheetId="69">'x-808'!$B$17</definedName>
    <definedName name="TABLE_RELATED_1" localSheetId="70">'x-809'!$B$17</definedName>
    <definedName name="TABLE_RELATED_1" localSheetId="71">'x-810'!$B$17</definedName>
    <definedName name="TABLE_RELATED_1" localSheetId="72">'x-811'!$B$17</definedName>
    <definedName name="TABLE_RELATED_1" localSheetId="73">'x-template'!$B$17</definedName>
    <definedName name="TABLE_RELATED_2" localSheetId="38">'x-501'!$G$17</definedName>
    <definedName name="TABLE_RELATED_2" localSheetId="39">'x-502'!$F$17</definedName>
    <definedName name="TABLE_RELATED_2" localSheetId="40">'x-503'!$F$17</definedName>
    <definedName name="TABLE_RELATED_2" localSheetId="41">'x-504'!#REF!</definedName>
    <definedName name="TABLE_RELATED_2" localSheetId="42">'x-505'!#REF!</definedName>
    <definedName name="TABLE_SECTION_1" localSheetId="5">'x-201'!$B$8</definedName>
    <definedName name="TABLE_SECTION_1" localSheetId="6">'x-202'!$B$8</definedName>
    <definedName name="TABLE_SECTION_1" localSheetId="7">'x-203'!$B$8</definedName>
    <definedName name="TABLE_SECTION_1" localSheetId="8">'x-204'!$B$8</definedName>
    <definedName name="TABLE_SECTION_1" localSheetId="9">'x-205'!$B$8</definedName>
    <definedName name="TABLE_SECTION_1" localSheetId="10">'x-206'!$B$8</definedName>
    <definedName name="TABLE_SECTION_1" localSheetId="11">'x-207'!$B$8</definedName>
    <definedName name="TABLE_SECTION_1" localSheetId="12">'x-208'!$B$8</definedName>
    <definedName name="TABLE_SECTION_1" localSheetId="13">'x-209'!$B$8</definedName>
    <definedName name="TABLE_SECTION_1" localSheetId="14">'x-210'!$B$8</definedName>
    <definedName name="TABLE_SECTION_1" localSheetId="15">'x-211'!$B$8</definedName>
    <definedName name="TABLE_SECTION_1" localSheetId="16">'x-212'!$B$8</definedName>
    <definedName name="TABLE_SECTION_1" localSheetId="17">'x-213'!$B$8</definedName>
    <definedName name="TABLE_SECTION_1" localSheetId="18">'x-214'!$B$8</definedName>
    <definedName name="TABLE_SECTION_1" localSheetId="19">'x-215'!$B$8</definedName>
    <definedName name="TABLE_SECTION_1" localSheetId="20">'x-216'!$B$8</definedName>
    <definedName name="TABLE_SECTION_1" localSheetId="21">'x-217'!$B$8</definedName>
    <definedName name="TABLE_SECTION_1" localSheetId="22">'x-219'!$B$8</definedName>
    <definedName name="TABLE_SECTION_1" localSheetId="23">'x-301'!$B$8</definedName>
    <definedName name="TABLE_SECTION_1" localSheetId="24">'x-302'!$B$8</definedName>
    <definedName name="TABLE_SECTION_1" localSheetId="25">'x-303'!$B$8</definedName>
    <definedName name="TABLE_SECTION_1" localSheetId="26">'x-304'!$B$8</definedName>
    <definedName name="TABLE_SECTION_1" localSheetId="27">'x-305'!$B$8</definedName>
    <definedName name="TABLE_SECTION_1" localSheetId="28">'x-306'!$B$8</definedName>
    <definedName name="TABLE_SECTION_1" localSheetId="29">'x-307'!$B$8</definedName>
    <definedName name="TABLE_SECTION_1" localSheetId="30">'x-308'!$B$8</definedName>
    <definedName name="TABLE_SECTION_1" localSheetId="31">'x-309'!$B$8</definedName>
    <definedName name="TABLE_SECTION_1" localSheetId="32">'x-314'!$B$8</definedName>
    <definedName name="TABLE_SECTION_1" localSheetId="33">'x-315'!$B$8</definedName>
    <definedName name="TABLE_SECTION_1" localSheetId="34">'x-316'!$B$8</definedName>
    <definedName name="TABLE_SECTION_1" localSheetId="35">'x-317'!$B$8</definedName>
    <definedName name="TABLE_SECTION_1" localSheetId="36">'x-401'!$B$8</definedName>
    <definedName name="TABLE_SECTION_1" localSheetId="37">'x-402'!$B$8</definedName>
    <definedName name="TABLE_SECTION_1" localSheetId="38">'x-501'!$B$8</definedName>
    <definedName name="TABLE_SECTION_1" localSheetId="39">'x-502'!$B$8</definedName>
    <definedName name="TABLE_SECTION_1" localSheetId="40">'x-503'!$B$8</definedName>
    <definedName name="TABLE_SECTION_1" localSheetId="41">'x-504'!$B$8</definedName>
    <definedName name="TABLE_SECTION_1" localSheetId="42">'x-505'!$B$8</definedName>
    <definedName name="TABLE_SECTION_1" localSheetId="43">'x-603'!$B$8</definedName>
    <definedName name="TABLE_SECTION_1" localSheetId="44">'x-609'!$B$8</definedName>
    <definedName name="TABLE_SECTION_1" localSheetId="45">'x-610'!$B$8</definedName>
    <definedName name="TABLE_SECTION_1" localSheetId="46">'x-701'!$B$8</definedName>
    <definedName name="TABLE_SECTION_1" localSheetId="47">'x-702'!$B$8</definedName>
    <definedName name="TABLE_SECTION_1" localSheetId="48">'x-703'!$B$8</definedName>
    <definedName name="TABLE_SECTION_1" localSheetId="49">'x-704'!$B$8</definedName>
    <definedName name="TABLE_SECTION_1" localSheetId="50">'x-705'!$B$8</definedName>
    <definedName name="TABLE_SECTION_1" localSheetId="51">'x-706'!$B$8</definedName>
    <definedName name="TABLE_SECTION_1" localSheetId="52">'x-707'!$B$8</definedName>
    <definedName name="TABLE_SECTION_1" localSheetId="53">'x-708'!$B$8</definedName>
    <definedName name="TABLE_SECTION_1" localSheetId="54">'x-711'!$B$8</definedName>
    <definedName name="TABLE_SECTION_1" localSheetId="55">'x-712'!$B$8</definedName>
    <definedName name="TABLE_SECTION_1" localSheetId="56">'x-713'!$B$8</definedName>
    <definedName name="TABLE_SECTION_1" localSheetId="57">'x-714'!$B$8</definedName>
    <definedName name="TABLE_SECTION_1" localSheetId="58">'x-715'!$B$8</definedName>
    <definedName name="TABLE_SECTION_1" localSheetId="59">'x-716'!$B$8</definedName>
    <definedName name="TABLE_SECTION_1" localSheetId="60">'x-717'!$B$8</definedName>
    <definedName name="TABLE_SECTION_1" localSheetId="61">'x-718'!$B$8</definedName>
    <definedName name="TABLE_SECTION_1" localSheetId="62">'x-719'!$B$8</definedName>
    <definedName name="TABLE_SECTION_1" localSheetId="63">'x-720'!$B$8</definedName>
    <definedName name="TABLE_SECTION_1" localSheetId="64">'x-801'!$B$8</definedName>
    <definedName name="TABLE_SECTION_1" localSheetId="65">'x-802'!$B$8</definedName>
    <definedName name="TABLE_SECTION_1" localSheetId="66">'x-803'!$B$8</definedName>
    <definedName name="TABLE_SECTION_1" localSheetId="67">'x-806'!$B$8</definedName>
    <definedName name="TABLE_SECTION_1" localSheetId="68">'x-807'!$B$8</definedName>
    <definedName name="TABLE_SECTION_1" localSheetId="69">'x-808'!$B$8</definedName>
    <definedName name="TABLE_SECTION_1" localSheetId="70">'x-809'!$B$8</definedName>
    <definedName name="TABLE_SECTION_1" localSheetId="71">'x-810'!$B$8</definedName>
    <definedName name="TABLE_SECTION_1" localSheetId="72">'x-811'!$B$8</definedName>
    <definedName name="TABLE_SECTION_1" localSheetId="73">'x-template'!$B$8</definedName>
    <definedName name="TABLE_SECTION_2" localSheetId="38">'x-501'!$G$8</definedName>
    <definedName name="TABLE_SECTION_2" localSheetId="39">'x-502'!$F$8</definedName>
    <definedName name="TABLE_SECTION_2" localSheetId="40">'x-503'!$F$8</definedName>
    <definedName name="TABLE_SECTION_2" localSheetId="41">'x-504'!#REF!</definedName>
    <definedName name="TABLE_SECTION_2" localSheetId="42">'x-505'!#REF!</definedName>
    <definedName name="TABLE_SECTION_NUMBER_1" localSheetId="5">'x-201'!$B$13</definedName>
    <definedName name="TABLE_SECTION_NUMBER_1" localSheetId="6">'x-202'!$B$13</definedName>
    <definedName name="TABLE_SECTION_NUMBER_1" localSheetId="7">'x-203'!$B$13</definedName>
    <definedName name="TABLE_SECTION_NUMBER_1" localSheetId="8">'x-204'!$B$13</definedName>
    <definedName name="TABLE_SECTION_NUMBER_1" localSheetId="9">'x-205'!$B$13</definedName>
    <definedName name="TABLE_SECTION_NUMBER_1" localSheetId="10">'x-206'!$B$13</definedName>
    <definedName name="TABLE_SECTION_NUMBER_1" localSheetId="11">'x-207'!$B$13</definedName>
    <definedName name="TABLE_SECTION_NUMBER_1" localSheetId="12">'x-208'!$B$13</definedName>
    <definedName name="TABLE_SECTION_NUMBER_1" localSheetId="13">'x-209'!$B$13</definedName>
    <definedName name="TABLE_SECTION_NUMBER_1" localSheetId="14">'x-210'!$B$13</definedName>
    <definedName name="TABLE_SECTION_NUMBER_1" localSheetId="15">'x-211'!$B$13</definedName>
    <definedName name="TABLE_SECTION_NUMBER_1" localSheetId="16">'x-212'!$B$13</definedName>
    <definedName name="TABLE_SECTION_NUMBER_1" localSheetId="17">'x-213'!$B$13</definedName>
    <definedName name="TABLE_SECTION_NUMBER_1" localSheetId="18">'x-214'!$B$13</definedName>
    <definedName name="TABLE_SECTION_NUMBER_1" localSheetId="19">'x-215'!$B$13</definedName>
    <definedName name="TABLE_SECTION_NUMBER_1" localSheetId="20">'x-216'!$B$13</definedName>
    <definedName name="TABLE_SECTION_NUMBER_1" localSheetId="21">'x-217'!$B$13</definedName>
    <definedName name="TABLE_SECTION_NUMBER_1" localSheetId="22">'x-219'!$B$13</definedName>
    <definedName name="TABLE_SECTION_NUMBER_1" localSheetId="23">'x-301'!$B$13</definedName>
    <definedName name="TABLE_SECTION_NUMBER_1" localSheetId="24">'x-302'!$B$13</definedName>
    <definedName name="TABLE_SECTION_NUMBER_1" localSheetId="25">'x-303'!$B$13</definedName>
    <definedName name="TABLE_SECTION_NUMBER_1" localSheetId="26">'x-304'!$B$13</definedName>
    <definedName name="TABLE_SECTION_NUMBER_1" localSheetId="27">'x-305'!$B$13</definedName>
    <definedName name="TABLE_SECTION_NUMBER_1" localSheetId="28">'x-306'!$B$13</definedName>
    <definedName name="TABLE_SECTION_NUMBER_1" localSheetId="29">'x-307'!$B$13</definedName>
    <definedName name="TABLE_SECTION_NUMBER_1" localSheetId="30">'x-308'!$B$13</definedName>
    <definedName name="TABLE_SECTION_NUMBER_1" localSheetId="31">'x-309'!$B$13</definedName>
    <definedName name="TABLE_SECTION_NUMBER_1" localSheetId="32">'x-314'!$B$13</definedName>
    <definedName name="TABLE_SECTION_NUMBER_1" localSheetId="33">'x-315'!$B$13</definedName>
    <definedName name="TABLE_SECTION_NUMBER_1" localSheetId="34">'x-316'!$B$13</definedName>
    <definedName name="TABLE_SECTION_NUMBER_1" localSheetId="35">'x-317'!$B$13</definedName>
    <definedName name="TABLE_SECTION_NUMBER_1" localSheetId="36">'x-401'!$B$13</definedName>
    <definedName name="TABLE_SECTION_NUMBER_1" localSheetId="37">'x-402'!$B$13</definedName>
    <definedName name="TABLE_SECTION_NUMBER_1" localSheetId="38">'x-501'!$B$13</definedName>
    <definedName name="TABLE_SECTION_NUMBER_1" localSheetId="39">'x-502'!$B$13</definedName>
    <definedName name="TABLE_SECTION_NUMBER_1" localSheetId="40">'x-503'!$B$13</definedName>
    <definedName name="TABLE_SECTION_NUMBER_1" localSheetId="41">'x-504'!$B$13</definedName>
    <definedName name="TABLE_SECTION_NUMBER_1" localSheetId="42">'x-505'!$B$13</definedName>
    <definedName name="TABLE_SECTION_NUMBER_1" localSheetId="43">'x-603'!$B$13</definedName>
    <definedName name="TABLE_SECTION_NUMBER_1" localSheetId="44">'x-609'!$B$13</definedName>
    <definedName name="TABLE_SECTION_NUMBER_1" localSheetId="45">'x-610'!$B$13</definedName>
    <definedName name="TABLE_SECTION_NUMBER_1" localSheetId="46">'x-701'!$B$13</definedName>
    <definedName name="TABLE_SECTION_NUMBER_1" localSheetId="47">'x-702'!$B$13</definedName>
    <definedName name="TABLE_SECTION_NUMBER_1" localSheetId="48">'x-703'!$B$13</definedName>
    <definedName name="TABLE_SECTION_NUMBER_1" localSheetId="49">'x-704'!$B$13</definedName>
    <definedName name="TABLE_SECTION_NUMBER_1" localSheetId="50">'x-705'!$B$13</definedName>
    <definedName name="TABLE_SECTION_NUMBER_1" localSheetId="51">'x-706'!$B$13</definedName>
    <definedName name="TABLE_SECTION_NUMBER_1" localSheetId="52">'x-707'!$B$13</definedName>
    <definedName name="TABLE_SECTION_NUMBER_1" localSheetId="53">'x-708'!$B$13</definedName>
    <definedName name="TABLE_SECTION_NUMBER_1" localSheetId="54">'x-711'!$B$13</definedName>
    <definedName name="TABLE_SECTION_NUMBER_1" localSheetId="55">'x-712'!$B$13</definedName>
    <definedName name="TABLE_SECTION_NUMBER_1" localSheetId="56">'x-713'!$B$13</definedName>
    <definedName name="TABLE_SECTION_NUMBER_1" localSheetId="57">'x-714'!$B$13</definedName>
    <definedName name="TABLE_SECTION_NUMBER_1" localSheetId="58">'x-715'!$B$13</definedName>
    <definedName name="TABLE_SECTION_NUMBER_1" localSheetId="59">'x-716'!$B$13</definedName>
    <definedName name="TABLE_SECTION_NUMBER_1" localSheetId="60">'x-717'!$B$13</definedName>
    <definedName name="TABLE_SECTION_NUMBER_1" localSheetId="61">'x-718'!$B$13</definedName>
    <definedName name="TABLE_SECTION_NUMBER_1" localSheetId="62">'x-719'!$B$13</definedName>
    <definedName name="TABLE_SECTION_NUMBER_1" localSheetId="63">'x-720'!$B$13</definedName>
    <definedName name="TABLE_SECTION_NUMBER_1" localSheetId="64">'x-801'!$B$13</definedName>
    <definedName name="TABLE_SECTION_NUMBER_1" localSheetId="65">'x-802'!$B$13</definedName>
    <definedName name="TABLE_SECTION_NUMBER_1" localSheetId="66">'x-803'!$B$13</definedName>
    <definedName name="TABLE_SECTION_NUMBER_1" localSheetId="67">'x-806'!$B$13</definedName>
    <definedName name="TABLE_SECTION_NUMBER_1" localSheetId="68">'x-807'!$B$13</definedName>
    <definedName name="TABLE_SECTION_NUMBER_1" localSheetId="69">'x-808'!$B$13</definedName>
    <definedName name="TABLE_SECTION_NUMBER_1" localSheetId="70">'x-809'!$B$13</definedName>
    <definedName name="TABLE_SECTION_NUMBER_1" localSheetId="71">'x-810'!$B$13</definedName>
    <definedName name="TABLE_SECTION_NUMBER_1" localSheetId="72">'x-811'!$B$13</definedName>
    <definedName name="TABLE_SECTION_NUMBER_1" localSheetId="73">'x-template'!$B$13</definedName>
    <definedName name="TABLE_SECTION_NUMBER_2" localSheetId="38">'x-501'!$G$13</definedName>
    <definedName name="TABLE_SECTION_NUMBER_2" localSheetId="39">'x-502'!$F$13</definedName>
    <definedName name="TABLE_SECTION_NUMBER_2" localSheetId="40">'x-503'!$F$13</definedName>
    <definedName name="TABLE_SECTION_NUMBER_2" localSheetId="41">'x-504'!#REF!</definedName>
    <definedName name="TABLE_SECTION_NUMBER_2" localSheetId="42">'x-505'!#REF!</definedName>
    <definedName name="TABLE_SERIES_NUMBER_1" localSheetId="5">'x-201'!$B$14</definedName>
    <definedName name="TABLE_SERIES_NUMBER_1" localSheetId="6">'x-202'!$B$14</definedName>
    <definedName name="TABLE_SERIES_NUMBER_1" localSheetId="7">'x-203'!$B$14</definedName>
    <definedName name="TABLE_SERIES_NUMBER_1" localSheetId="8">'x-204'!$B$14</definedName>
    <definedName name="TABLE_SERIES_NUMBER_1" localSheetId="9">'x-205'!$B$14</definedName>
    <definedName name="TABLE_SERIES_NUMBER_1" localSheetId="10">'x-206'!$B$14</definedName>
    <definedName name="TABLE_SERIES_NUMBER_1" localSheetId="11">'x-207'!$B$14</definedName>
    <definedName name="TABLE_SERIES_NUMBER_1" localSheetId="12">'x-208'!$B$14</definedName>
    <definedName name="TABLE_SERIES_NUMBER_1" localSheetId="13">'x-209'!$B$14</definedName>
    <definedName name="TABLE_SERIES_NUMBER_1" localSheetId="14">'x-210'!$B$14</definedName>
    <definedName name="TABLE_SERIES_NUMBER_1" localSheetId="15">'x-211'!$B$14</definedName>
    <definedName name="TABLE_SERIES_NUMBER_1" localSheetId="16">'x-212'!$B$14</definedName>
    <definedName name="TABLE_SERIES_NUMBER_1" localSheetId="17">'x-213'!$B$14</definedName>
    <definedName name="TABLE_SERIES_NUMBER_1" localSheetId="18">'x-214'!$B$14</definedName>
    <definedName name="TABLE_SERIES_NUMBER_1" localSheetId="19">'x-215'!$B$14</definedName>
    <definedName name="TABLE_SERIES_NUMBER_1" localSheetId="20">'x-216'!$B$14</definedName>
    <definedName name="TABLE_SERIES_NUMBER_1" localSheetId="21">'x-217'!$B$14</definedName>
    <definedName name="TABLE_SERIES_NUMBER_1" localSheetId="22">'x-219'!$B$14</definedName>
    <definedName name="TABLE_SERIES_NUMBER_1" localSheetId="23">'x-301'!$B$14</definedName>
    <definedName name="TABLE_SERIES_NUMBER_1" localSheetId="24">'x-302'!$B$14</definedName>
    <definedName name="TABLE_SERIES_NUMBER_1" localSheetId="25">'x-303'!$B$14</definedName>
    <definedName name="TABLE_SERIES_NUMBER_1" localSheetId="26">'x-304'!$B$14</definedName>
    <definedName name="TABLE_SERIES_NUMBER_1" localSheetId="27">'x-305'!$B$14</definedName>
    <definedName name="TABLE_SERIES_NUMBER_1" localSheetId="28">'x-306'!$B$14</definedName>
    <definedName name="TABLE_SERIES_NUMBER_1" localSheetId="29">'x-307'!$B$14</definedName>
    <definedName name="TABLE_SERIES_NUMBER_1" localSheetId="30">'x-308'!$B$14</definedName>
    <definedName name="TABLE_SERIES_NUMBER_1" localSheetId="31">'x-309'!$B$14</definedName>
    <definedName name="TABLE_SERIES_NUMBER_1" localSheetId="32">'x-314'!$B$14</definedName>
    <definedName name="TABLE_SERIES_NUMBER_1" localSheetId="33">'x-315'!$B$14</definedName>
    <definedName name="TABLE_SERIES_NUMBER_1" localSheetId="34">'x-316'!$B$14</definedName>
    <definedName name="TABLE_SERIES_NUMBER_1" localSheetId="35">'x-317'!$B$14</definedName>
    <definedName name="TABLE_SERIES_NUMBER_1" localSheetId="36">'x-401'!$B$14</definedName>
    <definedName name="TABLE_SERIES_NUMBER_1" localSheetId="37">'x-402'!$B$14</definedName>
    <definedName name="TABLE_SERIES_NUMBER_1" localSheetId="38">'x-501'!$B$14</definedName>
    <definedName name="TABLE_SERIES_NUMBER_1" localSheetId="39">'x-502'!$B$14</definedName>
    <definedName name="TABLE_SERIES_NUMBER_1" localSheetId="40">'x-503'!$B$14</definedName>
    <definedName name="TABLE_SERIES_NUMBER_1" localSheetId="41">'x-504'!$B$14</definedName>
    <definedName name="TABLE_SERIES_NUMBER_1" localSheetId="42">'x-505'!$B$14</definedName>
    <definedName name="TABLE_SERIES_NUMBER_1" localSheetId="43">'x-603'!$B$14</definedName>
    <definedName name="TABLE_SERIES_NUMBER_1" localSheetId="44">'x-609'!$B$14</definedName>
    <definedName name="TABLE_SERIES_NUMBER_1" localSheetId="45">'x-610'!$B$14</definedName>
    <definedName name="TABLE_SERIES_NUMBER_1" localSheetId="46">'x-701'!$B$14</definedName>
    <definedName name="TABLE_SERIES_NUMBER_1" localSheetId="47">'x-702'!$B$14</definedName>
    <definedName name="TABLE_SERIES_NUMBER_1" localSheetId="48">'x-703'!$B$14</definedName>
    <definedName name="TABLE_SERIES_NUMBER_1" localSheetId="49">'x-704'!$B$14</definedName>
    <definedName name="TABLE_SERIES_NUMBER_1" localSheetId="50">'x-705'!$B$14</definedName>
    <definedName name="TABLE_SERIES_NUMBER_1" localSheetId="51">'x-706'!$B$14</definedName>
    <definedName name="TABLE_SERIES_NUMBER_1" localSheetId="52">'x-707'!$B$14</definedName>
    <definedName name="TABLE_SERIES_NUMBER_1" localSheetId="53">'x-708'!$B$14</definedName>
    <definedName name="TABLE_SERIES_NUMBER_1" localSheetId="54">'x-711'!$B$14</definedName>
    <definedName name="TABLE_SERIES_NUMBER_1" localSheetId="55">'x-712'!$B$14</definedName>
    <definedName name="TABLE_SERIES_NUMBER_1" localSheetId="56">'x-713'!$B$14</definedName>
    <definedName name="TABLE_SERIES_NUMBER_1" localSheetId="57">'x-714'!$B$14</definedName>
    <definedName name="TABLE_SERIES_NUMBER_1" localSheetId="58">'x-715'!$B$14</definedName>
    <definedName name="TABLE_SERIES_NUMBER_1" localSheetId="59">'x-716'!$B$14</definedName>
    <definedName name="TABLE_SERIES_NUMBER_1" localSheetId="60">'x-717'!$B$14</definedName>
    <definedName name="TABLE_SERIES_NUMBER_1" localSheetId="61">'x-718'!$B$14</definedName>
    <definedName name="TABLE_SERIES_NUMBER_1" localSheetId="62">'x-719'!$B$14</definedName>
    <definedName name="TABLE_SERIES_NUMBER_1" localSheetId="63">'x-720'!$B$14</definedName>
    <definedName name="TABLE_SERIES_NUMBER_1" localSheetId="64">'x-801'!$B$14</definedName>
    <definedName name="TABLE_SERIES_NUMBER_1" localSheetId="65">'x-802'!$B$14</definedName>
    <definedName name="TABLE_SERIES_NUMBER_1" localSheetId="66">'x-803'!$B$14</definedName>
    <definedName name="TABLE_SERIES_NUMBER_1" localSheetId="67">'x-806'!$B$14</definedName>
    <definedName name="TABLE_SERIES_NUMBER_1" localSheetId="68">'x-807'!$B$14</definedName>
    <definedName name="TABLE_SERIES_NUMBER_1" localSheetId="69">'x-808'!$B$14</definedName>
    <definedName name="TABLE_SERIES_NUMBER_1" localSheetId="70">'x-809'!$B$14</definedName>
    <definedName name="TABLE_SERIES_NUMBER_1" localSheetId="71">'x-810'!$B$14</definedName>
    <definedName name="TABLE_SERIES_NUMBER_1" localSheetId="72">'x-811'!$B$14</definedName>
    <definedName name="TABLE_SERIES_NUMBER_1" localSheetId="73">'x-template'!$B$14</definedName>
    <definedName name="TABLE_SERIES_NUMBER_2" localSheetId="38">'x-501'!$G$14</definedName>
    <definedName name="TABLE_SERIES_NUMBER_2" localSheetId="39">'x-502'!$F$14</definedName>
    <definedName name="TABLE_SERIES_NUMBER_2" localSheetId="40">'x-503'!$F$14</definedName>
    <definedName name="TABLE_SERIES_NUMBER_2" localSheetId="41">'x-504'!#REF!</definedName>
    <definedName name="TABLE_SERIES_NUMBER_2" localSheetId="42">'x-505'!#REF!</definedName>
    <definedName name="update_from_factor_list">#REF!</definedName>
    <definedName name="wb_title">Cover!$B$2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46" l="1"/>
  <c r="A23" i="46"/>
  <c r="A37" i="9" l="1"/>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36" i="9" l="1"/>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B23" i="83"/>
  <c r="A23" i="83"/>
  <c r="B3" i="83"/>
  <c r="B23" i="82"/>
  <c r="A23" i="82"/>
  <c r="B3" i="82"/>
  <c r="B23" i="81"/>
  <c r="A23" i="81"/>
  <c r="B3" i="81"/>
  <c r="B23" i="80"/>
  <c r="A23" i="80"/>
  <c r="B3" i="80"/>
  <c r="B23" i="79"/>
  <c r="A23" i="79"/>
  <c r="B3" i="79"/>
  <c r="B23" i="78"/>
  <c r="A23" i="78"/>
  <c r="B3" i="78"/>
  <c r="B23" i="77"/>
  <c r="A23" i="77"/>
  <c r="B3" i="77"/>
  <c r="B23" i="76"/>
  <c r="A23" i="76"/>
  <c r="B3" i="76"/>
  <c r="B23" i="75"/>
  <c r="A23" i="75"/>
  <c r="B3" i="75"/>
  <c r="B23" i="74"/>
  <c r="A23" i="74"/>
  <c r="B3" i="74"/>
  <c r="B23" i="73"/>
  <c r="A23" i="73"/>
  <c r="B3" i="73"/>
  <c r="B23" i="72"/>
  <c r="A23" i="72"/>
  <c r="B3" i="72"/>
  <c r="B23" i="71"/>
  <c r="A23" i="71"/>
  <c r="B3" i="71"/>
  <c r="B23" i="70"/>
  <c r="A23" i="70"/>
  <c r="B3" i="70"/>
  <c r="B23" i="69"/>
  <c r="A23" i="69"/>
  <c r="B3" i="69"/>
  <c r="B23" i="68"/>
  <c r="A23" i="68"/>
  <c r="B3" i="68"/>
  <c r="B23" i="67"/>
  <c r="A23" i="67"/>
  <c r="B3" i="67"/>
  <c r="B23" i="66"/>
  <c r="A23" i="66"/>
  <c r="B3" i="66"/>
  <c r="B23" i="65"/>
  <c r="A23" i="65"/>
  <c r="B3" i="65"/>
  <c r="B23" i="64"/>
  <c r="A23" i="64"/>
  <c r="B3" i="64"/>
  <c r="B23" i="63"/>
  <c r="A23" i="63"/>
  <c r="B3" i="63"/>
  <c r="B23" i="62"/>
  <c r="A23" i="62"/>
  <c r="B3" i="62"/>
  <c r="B23" i="61"/>
  <c r="A23" i="61"/>
  <c r="B3" i="61"/>
  <c r="B23" i="60"/>
  <c r="A23" i="60"/>
  <c r="B3" i="60"/>
  <c r="B23" i="59"/>
  <c r="A23" i="59"/>
  <c r="B3" i="59"/>
  <c r="B23" i="58"/>
  <c r="A23" i="58"/>
  <c r="B3" i="58"/>
  <c r="B23" i="57"/>
  <c r="A23" i="57"/>
  <c r="B3" i="57"/>
  <c r="B23" i="56"/>
  <c r="A23" i="56"/>
  <c r="B3" i="56"/>
  <c r="B23" i="55"/>
  <c r="A23" i="55"/>
  <c r="B3" i="55"/>
  <c r="B23" i="54"/>
  <c r="A23" i="54"/>
  <c r="B3" i="54"/>
  <c r="B23" i="53"/>
  <c r="A23" i="53"/>
  <c r="B3" i="53"/>
  <c r="B23" i="52"/>
  <c r="A23" i="52"/>
  <c r="B3" i="52"/>
  <c r="B23" i="51"/>
  <c r="A23" i="51"/>
  <c r="B3" i="51"/>
  <c r="B23" i="50"/>
  <c r="A23" i="50"/>
  <c r="B3" i="50"/>
  <c r="B23" i="49"/>
  <c r="A23" i="49"/>
  <c r="B3" i="49"/>
  <c r="B23" i="48"/>
  <c r="A23" i="48"/>
  <c r="B3" i="48"/>
  <c r="B23" i="47"/>
  <c r="A23" i="47"/>
  <c r="B3" i="47"/>
  <c r="B3" i="46"/>
  <c r="B23" i="45"/>
  <c r="A23" i="45"/>
  <c r="B3" i="45"/>
  <c r="B23" i="44"/>
  <c r="A23" i="44"/>
  <c r="B3" i="44"/>
  <c r="B23" i="43"/>
  <c r="A23" i="43"/>
  <c r="B3" i="43"/>
  <c r="B23" i="42"/>
  <c r="A23" i="42"/>
  <c r="B3" i="42"/>
  <c r="B23" i="41"/>
  <c r="A23" i="41"/>
  <c r="B3" i="41"/>
  <c r="B23" i="40"/>
  <c r="A23" i="40"/>
  <c r="B3" i="40"/>
  <c r="B23" i="39"/>
  <c r="A23" i="39"/>
  <c r="B3" i="39"/>
  <c r="B23" i="38"/>
  <c r="A23" i="38"/>
  <c r="B3" i="38"/>
  <c r="B23" i="37"/>
  <c r="A23" i="37"/>
  <c r="B3" i="37"/>
  <c r="B23" i="36"/>
  <c r="A23" i="36"/>
  <c r="B3" i="36"/>
  <c r="B23" i="35"/>
  <c r="A23" i="35"/>
  <c r="B3" i="35"/>
  <c r="B23" i="34"/>
  <c r="A23" i="34"/>
  <c r="B3" i="34"/>
  <c r="B23" i="33"/>
  <c r="A23" i="33"/>
  <c r="B3" i="33"/>
  <c r="B23" i="32"/>
  <c r="A23" i="32"/>
  <c r="B3" i="32"/>
  <c r="B23" i="31"/>
  <c r="A23" i="31"/>
  <c r="B3" i="31"/>
  <c r="B23" i="30"/>
  <c r="A23" i="30"/>
  <c r="B3" i="30"/>
  <c r="B23" i="29"/>
  <c r="A23" i="29"/>
  <c r="B3" i="29"/>
  <c r="B23" i="28"/>
  <c r="A23" i="28"/>
  <c r="B3" i="28"/>
  <c r="B23" i="27"/>
  <c r="A23" i="27"/>
  <c r="B3" i="27"/>
  <c r="B23" i="26"/>
  <c r="A23" i="26"/>
  <c r="B3" i="26"/>
  <c r="B23" i="25"/>
  <c r="A23" i="25"/>
  <c r="B3" i="25"/>
  <c r="B23" i="24"/>
  <c r="A23" i="24"/>
  <c r="B3" i="24"/>
  <c r="B23" i="23"/>
  <c r="A23" i="23"/>
  <c r="B3" i="23"/>
  <c r="B23" i="22"/>
  <c r="A23" i="22"/>
  <c r="B3" i="22"/>
  <c r="B23" i="21"/>
  <c r="A23" i="21"/>
  <c r="B3" i="21"/>
  <c r="B23" i="20"/>
  <c r="A23" i="20"/>
  <c r="B3" i="20"/>
  <c r="B23" i="19"/>
  <c r="A23" i="19"/>
  <c r="B3" i="19"/>
  <c r="B23" i="18"/>
  <c r="A23" i="18"/>
  <c r="B3" i="18"/>
  <c r="B23" i="17"/>
  <c r="A23" i="17"/>
  <c r="B3" i="17"/>
  <c r="B23" i="16"/>
  <c r="A23" i="16"/>
  <c r="B3" i="16"/>
  <c r="B3" i="14" l="1"/>
  <c r="A23" i="14"/>
  <c r="B23" i="14"/>
  <c r="A8" i="10"/>
  <c r="A6" i="7"/>
  <c r="B9" i="7"/>
  <c r="B8" i="7"/>
  <c r="B6" i="13"/>
  <c r="B2" i="13"/>
  <c r="B2" i="80" l="1"/>
  <c r="B2" i="69"/>
  <c r="B2" i="58"/>
  <c r="B2" i="47"/>
  <c r="B2" i="36"/>
  <c r="B2" i="25"/>
  <c r="B2" i="74"/>
  <c r="B2" i="63"/>
  <c r="B2" i="52"/>
  <c r="B2" i="41"/>
  <c r="B2" i="30"/>
  <c r="B2" i="19"/>
  <c r="B2" i="79"/>
  <c r="B2" i="68"/>
  <c r="B2" i="57"/>
  <c r="B2" i="46"/>
  <c r="B2" i="35"/>
  <c r="B2" i="24"/>
  <c r="B2" i="17"/>
  <c r="B2" i="44"/>
  <c r="B2" i="33"/>
  <c r="B2" i="60"/>
  <c r="B2" i="27"/>
  <c r="B2" i="16"/>
  <c r="B2" i="76"/>
  <c r="B2" i="65"/>
  <c r="B2" i="54"/>
  <c r="B2" i="32"/>
  <c r="B2" i="21"/>
  <c r="B2" i="81"/>
  <c r="B2" i="70"/>
  <c r="B2" i="48"/>
  <c r="B2" i="37"/>
  <c r="B2" i="75"/>
  <c r="B2" i="42"/>
  <c r="B2" i="31"/>
  <c r="B2" i="73"/>
  <c r="B2" i="62"/>
  <c r="B2" i="51"/>
  <c r="B2" i="40"/>
  <c r="B2" i="29"/>
  <c r="B2" i="18"/>
  <c r="B2" i="78"/>
  <c r="B2" i="67"/>
  <c r="B2" i="56"/>
  <c r="B2" i="45"/>
  <c r="B2" i="34"/>
  <c r="B2" i="23"/>
  <c r="B2" i="83"/>
  <c r="B2" i="72"/>
  <c r="B2" i="61"/>
  <c r="B2" i="50"/>
  <c r="B2" i="39"/>
  <c r="B2" i="28"/>
  <c r="B2" i="77"/>
  <c r="B2" i="66"/>
  <c r="B2" i="55"/>
  <c r="B2" i="22"/>
  <c r="B2" i="82"/>
  <c r="B2" i="71"/>
  <c r="B2" i="49"/>
  <c r="B2" i="38"/>
  <c r="B2" i="43"/>
  <c r="B2" i="59"/>
  <c r="B2" i="26"/>
  <c r="B2" i="64"/>
  <c r="B2" i="53"/>
  <c r="B2" i="20"/>
  <c r="B2" i="14"/>
  <c r="B2" i="5"/>
  <c r="B2" i="9" l="1"/>
  <c r="B2" i="10"/>
  <c r="B2" i="7"/>
</calcChain>
</file>

<file path=xl/sharedStrings.xml><?xml version="1.0" encoding="utf-8"?>
<sst xmlns="http://schemas.openxmlformats.org/spreadsheetml/2006/main" count="6216" uniqueCount="684">
  <si>
    <t>Government Actuary's Department</t>
  </si>
  <si>
    <t>Workbook:</t>
  </si>
  <si>
    <t>Worksheet:</t>
  </si>
  <si>
    <t>Cover</t>
  </si>
  <si>
    <t>Specification</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</si>
  <si>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</si>
  <si>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</si>
  <si>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</si>
  <si>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</si>
  <si>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</si>
  <si>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</si>
  <si>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Assumptions</t>
  </si>
  <si>
    <t>This sheet lists the assumptions that were used to derive the factor tables.</t>
  </si>
  <si>
    <t>Factor List</t>
  </si>
  <si>
    <t xml:space="preserve">This sheet lists the full suite of factors that are in force together with the following information: </t>
  </si>
  <si>
    <t>x-101 and onwards</t>
  </si>
  <si>
    <t>The 100 series factors contain the club transfer factors. Each different type of club transfer factor is set out on a separate sheet starting with sheet x-101, where x relates to the scheme section (if applicable).</t>
  </si>
  <si>
    <t>x-201 and onwards</t>
  </si>
  <si>
    <t>The 200 series factors contain the non club transfer factors. Each different type of non club transfer factor is set out on a separate sheet starting with sheet x-201, where x relates to the scheme section (if applicable).</t>
  </si>
  <si>
    <t>x-301 and onwards</t>
  </si>
  <si>
    <t>The 300 series factors contain the pension sharing on divorce factors. Each different type of pension sharing on divorce factor is set out on a separate sheet starting with sheet x-301, where x relates to the scheme section (if applicable).</t>
  </si>
  <si>
    <t>x-401 and onwards</t>
  </si>
  <si>
    <t>The 400 series factors contain the early of late retirement factors. Each different type of early or late retirement factor is set out on a separate sheet starting with sheet x-401, where x relates to the scheme section (if applicable).</t>
  </si>
  <si>
    <t>x-501 and onwards</t>
  </si>
  <si>
    <t>The 500 series factors contain the commutation factors. Each different type of commutation factor is set out on a separate sheet starting with sheet x-501, where x relates to the scheme section (if applicable).</t>
  </si>
  <si>
    <t>x-601 and onwards</t>
  </si>
  <si>
    <t>The 600 series factors contain the scheme pays factors. Each different type of scheme pays factor is set out on a separate sheet starting with sheet x-601, where x relates to the scheme section (if applicable).</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</si>
  <si>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</si>
  <si>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t>
  </si>
  <si>
    <t>x-801 and onwards</t>
  </si>
  <si>
    <t>The 800 series factors contain the other scheme specific factors. Each different type of other scheme specific factor is set out on a separate sheet starting with sheet x-801, where x relates to the scheme section (if applicable).</t>
  </si>
  <si>
    <t xml:space="preserve">This spreadsheet should not be made available online without the express permission of GAD. </t>
  </si>
  <si>
    <t xml:space="preserve">This spreadsheet is password protected. </t>
  </si>
  <si>
    <t>Version control</t>
  </si>
  <si>
    <t>Version control on this sheet commences with the 2017/18 factor review (version 2018-1)</t>
  </si>
  <si>
    <t>Version 2018 - 01 (November 2018)</t>
  </si>
  <si>
    <t>Provides the following new factor tables:</t>
  </si>
  <si>
    <t>none</t>
  </si>
  <si>
    <t>Provides the following revised factors:</t>
  </si>
  <si>
    <t>x-200 series x-300 series</t>
  </si>
  <si>
    <t>Confirms that the following factor table is no longer required for LGPS:</t>
  </si>
  <si>
    <t>Factors still to follow:</t>
  </si>
  <si>
    <t>all other series</t>
  </si>
  <si>
    <t>Methodology changes:</t>
  </si>
  <si>
    <t>none - table should be used with existing guidance notes as referenced</t>
  </si>
  <si>
    <t>Date modified:</t>
  </si>
  <si>
    <t>Version 2018 - 02 (November 2018)</t>
  </si>
  <si>
    <t>x-200, x-300, x-400 series (ERF only)</t>
  </si>
  <si>
    <t>Version 2018 - 03 (December 2018)</t>
  </si>
  <si>
    <t>x-200, x-300 (excl. Pension Credit post 2014), x-400 series (ERF only), x-500 (Triv Comm only)</t>
  </si>
  <si>
    <t>x-300 (Pension Credit post 2014), x-400 series (LRF), x-500 (Inverse Comm), all other series</t>
  </si>
  <si>
    <t>Version 2019 - 01 (February 2019)</t>
  </si>
  <si>
    <t>x-200, x-300, x-400 series (ERF only), x-500 (Triv Comm only), x-600 (LTA only), x-700 (post 2014 only)</t>
  </si>
  <si>
    <t>x-400 series (LRF), x-500 (Inverse Comm), x-600 (AA), x-700 (pre 2014) all other series</t>
  </si>
  <si>
    <t>0-309 (pension credit), 0-711 to 0-720 (added pension post 2014) tables are in new formats and should be used with new guidance notes referenced. 
Others table should be used with existing guidance notes as referenced</t>
  </si>
  <si>
    <t>Version 2019 - 02 (13 March 2019)</t>
  </si>
  <si>
    <t>x-200, x-300, x-400 series (ERF only), x-500 (Triv Comm only), x-600 (LTA only), x-700</t>
  </si>
  <si>
    <t>x-400 series (LRF), x-500 (Inverse Comm), x-600 (AA), all other series</t>
  </si>
  <si>
    <t>Version 2019 - 03 (22 March 2019)</t>
  </si>
  <si>
    <t>x-103 to x-110 (Club 65 to 68 male and female) tables; x-219 (CRA conversion factors)</t>
  </si>
  <si>
    <t>Version 2019 - 04 (28 May 2019)</t>
  </si>
  <si>
    <t>x-500 (Inverse Comm), x-600 (AA scheme pays), x-800 (AVC conversions)</t>
  </si>
  <si>
    <t>x-400 series (LRF), x-800 (Additional Survivor Benefits)</t>
  </si>
  <si>
    <t>0-309 (pension credit), 0-603 (AA scheme pays post 2014), 0-711 to 0-720 (added pension post 2014) tables are in new formats and should be used with new guidance notes referenced. 
Others table should be used with existing guidance notes as referenced</t>
  </si>
  <si>
    <t>Version 2019 - 05 (28 June 2019)</t>
  </si>
  <si>
    <t>x-402 (Late retirement)</t>
  </si>
  <si>
    <t>x-800 (Additional Survivor Benefits)</t>
  </si>
  <si>
    <t xml:space="preserve">0-402 is a new table (replacing single factors) and should be used with new guidance notes referenced. </t>
  </si>
  <si>
    <t>Version 2019 - 06 (23 July 2019)</t>
  </si>
  <si>
    <t>none - ASB tables should be used with existing guidance notes as referenced</t>
  </si>
  <si>
    <t>Version 2019 - 07 (9 Aug 2019)</t>
  </si>
  <si>
    <t xml:space="preserve">Corrects the description of the tables 808-811 in the 'Factor list sheet, and changes the implementation date of those tables from 31 July to 8 August 2019. </t>
  </si>
  <si>
    <t>Version 2019 - 08 (19 Sep 2019)</t>
  </si>
  <si>
    <t>New immediate club factor table (based on NPA60 table from Club Memorandum applying from 1 April 2019)
Correction to club factor tables 103-110 (to align with Club Memorandum applying from 1 April 2019)</t>
  </si>
  <si>
    <t>x-102 (Club factors - immediate benefits)</t>
  </si>
  <si>
    <t>x-103-110 (Club factors)</t>
  </si>
  <si>
    <t>Version 2019 - 09 (20 Dec 2019)</t>
  </si>
  <si>
    <t>New non-club transfer in factor (with final salary link) table 0-217
Updated non-club transfer tables 201-216 (GMP adjustment: CETV new factors; TVIN factors withdrawn - columns retained with zeros)</t>
  </si>
  <si>
    <t>Please note that MHCLG have determined that this version of the consolidated factor workbook will come into force from 01/11/2020.</t>
  </si>
  <si>
    <t>x-217 (Non-Club transfer in factors - final salary link)</t>
  </si>
  <si>
    <t>x-201-216 (Non-Club factors - GMP adjustments updated(CETV) withdrawn (TVIN))</t>
  </si>
  <si>
    <t>Version 2023-01</t>
  </si>
  <si>
    <t>Provides the following updated factor tables:</t>
  </si>
  <si>
    <t>x-201 to x-208, x-219, x-301 to x-309, x-314 and x-316</t>
  </si>
  <si>
    <t>Date Modified:</t>
  </si>
  <si>
    <t>Version 2023-02</t>
  </si>
  <si>
    <t>x-209 to x-217, x-315, x-317, x-401 to x-402</t>
  </si>
  <si>
    <t>Withdrawn factor tables:</t>
  </si>
  <si>
    <t>Version 2023-03</t>
  </si>
  <si>
    <t>x-501 to x-505, x-603, x-609 to x-610</t>
  </si>
  <si>
    <t>Version 2023-04</t>
  </si>
  <si>
    <t>Club 2023 Tables 1-2, 3, 4, 5, 6 (copies of updated Club factors)</t>
  </si>
  <si>
    <t>x-701 to x-708, x-711 to x-720, x-801 to x-803, x-806 to x-807, x-808 to x-811</t>
  </si>
  <si>
    <t>x-102 to x-110 (old Club factors. These have been replaced by Club 2023 Tables 2-6)</t>
  </si>
  <si>
    <t>Version 2025-01</t>
  </si>
  <si>
    <t>Other changes:</t>
  </si>
  <si>
    <t>The key assumptions underlying the factors have been added on a separate tab called "Assumptions".</t>
  </si>
  <si>
    <t>Version 2026-01</t>
  </si>
  <si>
    <t>Assumptions underlying factors</t>
  </si>
  <si>
    <t>2026 factor review set</t>
  </si>
  <si>
    <t>2023 factor review set</t>
  </si>
  <si>
    <t>Discount rate net of CPI</t>
  </si>
  <si>
    <t>2% pa</t>
  </si>
  <si>
    <t>1.7% pa</t>
  </si>
  <si>
    <t>Discount rate net of post88 GMP</t>
  </si>
  <si>
    <t>2.452% pa</t>
  </si>
  <si>
    <t>2.302% pa</t>
  </si>
  <si>
    <t>Nominal discount rate</t>
  </si>
  <si>
    <t>4.040% pa</t>
  </si>
  <si>
    <t>3.734% pa</t>
  </si>
  <si>
    <t>CPI</t>
  </si>
  <si>
    <t>Post 88 GMP increases</t>
  </si>
  <si>
    <t>1.55% pa</t>
  </si>
  <si>
    <t>1.4% pa</t>
  </si>
  <si>
    <t>RPI</t>
  </si>
  <si>
    <t>2.145% pa</t>
  </si>
  <si>
    <t>3.15% pa pre 2030
2.1% pa post 2030</t>
  </si>
  <si>
    <t>RPI capped at 5% pa</t>
  </si>
  <si>
    <t>n/a</t>
  </si>
  <si>
    <t>Long-term earnings growth</t>
  </si>
  <si>
    <t>3.8% pa</t>
  </si>
  <si>
    <t>Allowance for short term salary increases</t>
  </si>
  <si>
    <t>Nil</t>
  </si>
  <si>
    <t>CARE scheme in-service revaluation</t>
  </si>
  <si>
    <t>Male pensioners</t>
  </si>
  <si>
    <t>99% of S3NMA_M</t>
  </si>
  <si>
    <t>Female pensioners</t>
  </si>
  <si>
    <t>96% of S3NFA_M</t>
  </si>
  <si>
    <t>Male pensioners (ill-health)</t>
  </si>
  <si>
    <t>117% S3IMA</t>
  </si>
  <si>
    <t>Female pensioners (ill-health)</t>
  </si>
  <si>
    <t>133%S3IFA</t>
  </si>
  <si>
    <t>Male dependants</t>
  </si>
  <si>
    <t>96% of S3DMA</t>
  </si>
  <si>
    <t>Female dependants</t>
  </si>
  <si>
    <t>97% of S3NFA_H</t>
  </si>
  <si>
    <t>Future mortality improvements</t>
  </si>
  <si>
    <t>Based on ONS 2022 principal UK population projections</t>
  </si>
  <si>
    <t>Based on ONS 2020 principal UK population projections</t>
  </si>
  <si>
    <t>Year of use</t>
  </si>
  <si>
    <t>Proportion of male and female members for unisex factors</t>
  </si>
  <si>
    <t xml:space="preserve">Members: 35% male, 65% female
Dependants: 65% male, 35% female. </t>
  </si>
  <si>
    <t>Expense loading</t>
  </si>
  <si>
    <t>Allowance for short-term dependants’ pensions</t>
  </si>
  <si>
    <t>Normal pension age in the 2015 scheme</t>
  </si>
  <si>
    <t>In line with HMT valuation directions</t>
  </si>
  <si>
    <t>Proportion partnered at retirement</t>
  </si>
  <si>
    <t>Generally in line with 2020 valuation assumptions
100% for options where the member can purchase additional dependant benefits</t>
  </si>
  <si>
    <t>Age difference between member and partner</t>
  </si>
  <si>
    <t>Male: 3 years older than partner
Female: 2 years younger than partner</t>
  </si>
  <si>
    <t>Rates of ill-health retirement</t>
  </si>
  <si>
    <t>in line with 2020 valuation assumptions</t>
  </si>
  <si>
    <t>Mortality before retirement</t>
  </si>
  <si>
    <t>Rates of leaving service</t>
  </si>
  <si>
    <t>Retirement ages</t>
  </si>
  <si>
    <t>All retirements take place at normal pension age</t>
  </si>
  <si>
    <t>Salary scale for transfers-in</t>
  </si>
  <si>
    <t>Not applicable</t>
  </si>
  <si>
    <t>Allowance for commutation</t>
  </si>
  <si>
    <t>Factor list</t>
  </si>
  <si>
    <t>Link to Tables</t>
  </si>
  <si>
    <t>Scheme</t>
  </si>
  <si>
    <t>Section</t>
  </si>
  <si>
    <t>Factor Type</t>
  </si>
  <si>
    <t>Gender</t>
  </si>
  <si>
    <t>Factor Age/Period Definition</t>
  </si>
  <si>
    <t>Section Number (x)</t>
  </si>
  <si>
    <t>Series Number</t>
  </si>
  <si>
    <t>Table Reference
(Section-Series Number)</t>
  </si>
  <si>
    <t>Table Reference in Guidance</t>
  </si>
  <si>
    <t>Related Factor Guidance</t>
  </si>
  <si>
    <t>Date Factors Issued to Client</t>
  </si>
  <si>
    <t>Date Factors Implemented (if known)</t>
  </si>
  <si>
    <t>Factor Status</t>
  </si>
  <si>
    <t>Assumption set</t>
  </si>
  <si>
    <t>LGPS_EW</t>
  </si>
  <si>
    <t>All</t>
  </si>
  <si>
    <t>CETV</t>
  </si>
  <si>
    <t>Non club transfers based on NPA 65</t>
  </si>
  <si>
    <t>Male</t>
  </si>
  <si>
    <t>Age last birthday at relevant date</t>
  </si>
  <si>
    <t>0-201</t>
  </si>
  <si>
    <t>Table 9</t>
  </si>
  <si>
    <t>Issued</t>
  </si>
  <si>
    <t>Female</t>
  </si>
  <si>
    <t>0-202</t>
  </si>
  <si>
    <t>Table 10</t>
  </si>
  <si>
    <t>Non club transfers based on NPA 66</t>
  </si>
  <si>
    <t>0-203</t>
  </si>
  <si>
    <t>Table 11</t>
  </si>
  <si>
    <t>0-204</t>
  </si>
  <si>
    <t>Table 12</t>
  </si>
  <si>
    <t>Non club transfers based on NPA 67</t>
  </si>
  <si>
    <t>0-205</t>
  </si>
  <si>
    <t>Table 13</t>
  </si>
  <si>
    <t>0-206</t>
  </si>
  <si>
    <t>Table 14</t>
  </si>
  <si>
    <t>Non club transfers based on NPA 68</t>
  </si>
  <si>
    <t>0-207</t>
  </si>
  <si>
    <t>Table 15</t>
  </si>
  <si>
    <t>0-208</t>
  </si>
  <si>
    <t>Table 16</t>
  </si>
  <si>
    <t>TV In (non-club)</t>
  </si>
  <si>
    <t>Factors for non-club transfers-in based on NPA 65 - Males (NPA65)</t>
  </si>
  <si>
    <t>0-209</t>
  </si>
  <si>
    <t>Table NM65</t>
  </si>
  <si>
    <t>Factors for non-club transfers-in based on NPA 65 - Females (NPA65)</t>
  </si>
  <si>
    <t>0-210</t>
  </si>
  <si>
    <t>Table NF65</t>
  </si>
  <si>
    <t>Factors for non-club transfers-in based on NPA 66 - Males (NPA66)</t>
  </si>
  <si>
    <t>0-211</t>
  </si>
  <si>
    <t>Table NM66</t>
  </si>
  <si>
    <t>Factors for non-club transfers-in based on NPA 66 - Females (NPA66)</t>
  </si>
  <si>
    <t>0-212</t>
  </si>
  <si>
    <t>Table NF66</t>
  </si>
  <si>
    <t>Factors for non-club transfers-in based on NPA 67 - Males (NPA67)</t>
  </si>
  <si>
    <t>0-213</t>
  </si>
  <si>
    <t>Table NM67</t>
  </si>
  <si>
    <t>Factors for non-club transfers-in based on NPA 67 - Females (NPA67)</t>
  </si>
  <si>
    <t>0-214</t>
  </si>
  <si>
    <t>Table NF67</t>
  </si>
  <si>
    <t>Factors for non-club transfers-in based on NPA 68 - Males (NPA68)</t>
  </si>
  <si>
    <t>0-215</t>
  </si>
  <si>
    <t>Table NM68</t>
  </si>
  <si>
    <t>Factors for non-club transfers-in based on NPA 68 - Females (NPA68)</t>
  </si>
  <si>
    <t>0-216</t>
  </si>
  <si>
    <t>Table NF68</t>
  </si>
  <si>
    <t>Factors for Non-Club Transfer with Final Salary link</t>
  </si>
  <si>
    <t>Unisex</t>
  </si>
  <si>
    <t>0-217</t>
  </si>
  <si>
    <t>Table NUFS</t>
  </si>
  <si>
    <t>CRA Conversion Factors - Pension and Lump Sum Conversion Factors</t>
  </si>
  <si>
    <t>Male and Female</t>
  </si>
  <si>
    <t>Relevant Period (years)</t>
  </si>
  <si>
    <t>0-219</t>
  </si>
  <si>
    <t>Table 17</t>
  </si>
  <si>
    <t>Pensioner CE</t>
  </si>
  <si>
    <t>Pensioner cash equivalent factors on divorce - non ill health cases</t>
  </si>
  <si>
    <t>0-301</t>
  </si>
  <si>
    <t>Table 1.1</t>
  </si>
  <si>
    <t>0-302</t>
  </si>
  <si>
    <t>Table 1.2</t>
  </si>
  <si>
    <t>Ill health pensioner cash equivalent factors on divorce</t>
  </si>
  <si>
    <t>0-303</t>
  </si>
  <si>
    <t>Table 2.1</t>
  </si>
  <si>
    <t>0-304</t>
  </si>
  <si>
    <t>Table 2.2</t>
  </si>
  <si>
    <t>pre 2014</t>
  </si>
  <si>
    <t>Pension Credit</t>
  </si>
  <si>
    <t>Pension credit to former spouse or civil partner (pre 2014) - Factors applicable to former spouse or civil partner below age 65</t>
  </si>
  <si>
    <t>0-305</t>
  </si>
  <si>
    <t>Table 6.1</t>
  </si>
  <si>
    <t>0-306</t>
  </si>
  <si>
    <t>Table 6.2</t>
  </si>
  <si>
    <t>Pension credit to former spouse or civil partner (pre 2014) - Factors applicable to former spouse or civil partner age 65 or above</t>
  </si>
  <si>
    <t>0-307</t>
  </si>
  <si>
    <t>Table 7.1</t>
  </si>
  <si>
    <t>0-308</t>
  </si>
  <si>
    <t>Table 7.2</t>
  </si>
  <si>
    <t>post 2014</t>
  </si>
  <si>
    <t>Pension credit factors applicable to former spouse or civil partner (post 2014)</t>
  </si>
  <si>
    <t>0-309</t>
  </si>
  <si>
    <t>Table 4.1</t>
  </si>
  <si>
    <t>Application of pension debit for divorced members (pre 1/4/14) - Reduction to pension and retirement grant debits on ill health retirement</t>
  </si>
  <si>
    <t>Male &amp; Female</t>
  </si>
  <si>
    <t>Years Early</t>
  </si>
  <si>
    <t>0-314</t>
  </si>
  <si>
    <t>Table A</t>
  </si>
  <si>
    <t>Application of pension debit for divorced members (pre 1/4/14) - Reduction to pension and retirement grant debits on normal health early retirement)</t>
  </si>
  <si>
    <t>0-315</t>
  </si>
  <si>
    <t>Table B</t>
  </si>
  <si>
    <t>Application of a pension debit for divorced members (post-14) - Reduction to pension and retirement grant debits on ill-health retirement</t>
  </si>
  <si>
    <t>0-316</t>
  </si>
  <si>
    <t>Application of a pension debit for divorced members (post-14) - Reduction to pension and retirement grant debits on normal health early retirement</t>
  </si>
  <si>
    <t>0-317</t>
  </si>
  <si>
    <t>Early Retirement Factor</t>
  </si>
  <si>
    <t>Factors to use after age 55</t>
  </si>
  <si>
    <t>0-401</t>
  </si>
  <si>
    <t>Appendix A: Table 1</t>
  </si>
  <si>
    <t>LRF</t>
  </si>
  <si>
    <t>Late retirement increase for pre and post 31 March 2014 benefits</t>
  </si>
  <si>
    <t>Years Late</t>
  </si>
  <si>
    <t>0-402</t>
  </si>
  <si>
    <t>Appendix A</t>
  </si>
  <si>
    <t>Triv Comm</t>
  </si>
  <si>
    <t>Trivial commutation - Factors for member's pension - Male member</t>
  </si>
  <si>
    <t>Member's age last birthday at the date of commutation</t>
  </si>
  <si>
    <t>0-501A</t>
  </si>
  <si>
    <t>Trivial commutation - Factors for member's pension - Female member</t>
  </si>
  <si>
    <t>0-501B</t>
  </si>
  <si>
    <t>Trivial commutation - Factors for surviving adult dependant's and pension credit member's pension - Females</t>
  </si>
  <si>
    <t>Age last birthday</t>
  </si>
  <si>
    <t>0-502A</t>
  </si>
  <si>
    <t>Trivial commutation - Factors for surviving adult dependant's and pension credit member's pension - Males</t>
  </si>
  <si>
    <t>0-502B</t>
  </si>
  <si>
    <t xml:space="preserve"> Trivial commutation - Factors for children's pension</t>
  </si>
  <si>
    <t>Age last birthday of child (male and female)</t>
  </si>
  <si>
    <t>0-503A</t>
  </si>
  <si>
    <t>Table C</t>
  </si>
  <si>
    <t>Trivial commutation - Factors for children's pension</t>
  </si>
  <si>
    <t>Number of years expected to remain in full-time education</t>
  </si>
  <si>
    <t>0-503B</t>
  </si>
  <si>
    <t>Inverse Comm</t>
  </si>
  <si>
    <t>Inverse Commutation Factors - Amount of additional pension for every £100 of lump sum
Normal Retirement (ages 55 to 75)</t>
  </si>
  <si>
    <t>Age at date member becomes entitled to an immediate pension in years and complete months</t>
  </si>
  <si>
    <t>0-504A</t>
  </si>
  <si>
    <t>0-504B</t>
  </si>
  <si>
    <t>Inverse Commutation Factors - Amount of additional pension for every £100 of lump sum 
Ill-Health Retirement (ages 30 to 75)</t>
  </si>
  <si>
    <t>0-505A</t>
  </si>
  <si>
    <t>0-505B</t>
  </si>
  <si>
    <t>Post-14</t>
  </si>
  <si>
    <t>Scheme pays AA</t>
  </si>
  <si>
    <t>Scheme pays factors for males and females</t>
  </si>
  <si>
    <t>0-603</t>
  </si>
  <si>
    <t>Table A1</t>
  </si>
  <si>
    <t>Scheme pays LTA</t>
  </si>
  <si>
    <t>Limit on total amount of benefits - Lifetime allowance - Factors for calculating LTA debit (non ill-health cases)</t>
  </si>
  <si>
    <t>Age last birthday at retirement</t>
  </si>
  <si>
    <t>0-609</t>
  </si>
  <si>
    <t>Limit on total amount of benefits - Lifetime allowance - Factors for calculating LTA debit (retirement in ill health)</t>
  </si>
  <si>
    <t>0-610</t>
  </si>
  <si>
    <t>pre 2012</t>
  </si>
  <si>
    <t>Added pension</t>
  </si>
  <si>
    <t>Additional own pension - regular monthly contributions - Males (purchase of additional pension prior to April 2012) - (monthly payment (£) to purchase £250 additional pension)</t>
  </si>
  <si>
    <t>Age at first contribution</t>
  </si>
  <si>
    <t>0-701</t>
  </si>
  <si>
    <t>Additional own pension - regular monthly contributions - Females (purchase of additional pension prior to April 2012) - (monthly payment (£) to purchase £250 additional pension)</t>
  </si>
  <si>
    <t>0-702</t>
  </si>
  <si>
    <t>Additional own and dependant's pension - regular monthly contributions - Males (purchase of additional pension prior to April 2012) - (monthly payment (£) to purchase £250 additional pension)</t>
  </si>
  <si>
    <t>0-703</t>
  </si>
  <si>
    <t>Additional own and dependant's pension - regular monthly contributions - Females (purchase of additional pension prior to April 2012) - (monthly payment (£) to purchase £250 additional pension)</t>
  </si>
  <si>
    <t>0-704</t>
  </si>
  <si>
    <t>Table D</t>
  </si>
  <si>
    <t>2012-2014</t>
  </si>
  <si>
    <t>Additional own pension - regular monthly contributions - Males (elections between April 2012 and March 2014) - (monthly payment (£) to purchase £250 additional pension)</t>
  </si>
  <si>
    <t>0-705</t>
  </si>
  <si>
    <t>Additional own pension - regular monthly contributions - Females (elections between April 2012 and March 2014) - (monthly payment (£) to purchase £250 additional pension)</t>
  </si>
  <si>
    <t>0-706</t>
  </si>
  <si>
    <t>Additional own and dependant's pension - regular monthly contributions - Males (elections between April 2012 and March 2014) - (monthly payment (£) to purchase £250 additional pension)</t>
  </si>
  <si>
    <t>0-707</t>
  </si>
  <si>
    <t>Table E</t>
  </si>
  <si>
    <t>Additional own and dependant's pension - regular monthly contributions - Females (elections between April 2012 and March 2014) - (monthly payment (£) to purchase £250 additional pension)</t>
  </si>
  <si>
    <t>0-708</t>
  </si>
  <si>
    <t>Table F</t>
  </si>
  <si>
    <t>Additional pension - lump sum contributions - Males  (purchase of additional pension after 1 April 2014)</t>
  </si>
  <si>
    <t>Age at payment</t>
  </si>
  <si>
    <t>0-711</t>
  </si>
  <si>
    <t>Additional pension - lump sum contributions - Females  (purchase of additional pension after 1 April 2014)</t>
  </si>
  <si>
    <t>0-712</t>
  </si>
  <si>
    <t>Additional pension - Regular monthly contributions - Males with NPA 65 (purchase of additional pension after 1 April 2014)</t>
  </si>
  <si>
    <t>0-713</t>
  </si>
  <si>
    <t>Additional pension - Regular monthly contributions - Females with NPA 65 (purchase of additional pension after 1 April 2014)</t>
  </si>
  <si>
    <t>0-714</t>
  </si>
  <si>
    <t>Additional pension - Regular monthly contributions - Males with NPA 66 (purchase of additional pension after 1 April 2014)</t>
  </si>
  <si>
    <t>0-715</t>
  </si>
  <si>
    <t>Additional pension - Regular monthly contributions - Females with NPA 66 (purchase of additional pension after 1 April 2014)</t>
  </si>
  <si>
    <t>0-716</t>
  </si>
  <si>
    <t>Additional pension - Regular monthly contributions - Males with NPA 67 (purchase of additional pension after 1 April 2014)</t>
  </si>
  <si>
    <t>0-717</t>
  </si>
  <si>
    <t>Table G</t>
  </si>
  <si>
    <t>Additional pension - Regular monthly contributions - Females with NPA 67 (purchase of additional pension after 1 April 2014)</t>
  </si>
  <si>
    <t>0-718</t>
  </si>
  <si>
    <t>Table H</t>
  </si>
  <si>
    <t>Additional pension - Regular monthly contributions - Males with NPA 68 (purchase of additional pension after 1 April 2014)</t>
  </si>
  <si>
    <t>0-719</t>
  </si>
  <si>
    <t>Table I</t>
  </si>
  <si>
    <t>Additional pension - Regular monthly contributions - Females with NPA 68 (purchase of additional pension after 1 April 2014)</t>
  </si>
  <si>
    <t>0-720</t>
  </si>
  <si>
    <t>Table J</t>
  </si>
  <si>
    <t>AVC to transfer credits</t>
  </si>
  <si>
    <t>Factors for the conversion of accumulated AVCs to transfer credits</t>
  </si>
  <si>
    <t>0-801</t>
  </si>
  <si>
    <t>AVC to AP</t>
  </si>
  <si>
    <t>Use of accumulated AVCs for additional pension (pre-14) - Amount of additional annual pension for every £100 of accumulated AVCs - Retirements in normal health</t>
  </si>
  <si>
    <t>Age at date member becomes entitled to an immediate pension or, if later, the date of election under Regulation 26(4) in years and complete months</t>
  </si>
  <si>
    <t>0-802</t>
  </si>
  <si>
    <t>Table 1</t>
  </si>
  <si>
    <t>Use of accumulated AVCs for additional pension (pre-14) - Amount of additional annual pension for every £100 of accumulated AVCs - Retirements in ill health</t>
  </si>
  <si>
    <t>0-803</t>
  </si>
  <si>
    <t>Table 2</t>
  </si>
  <si>
    <t>Use of accumulated AVCs for additional pension (post-14) - Amount of additional annual pension for every £100 of accumulated AVCs - Retirements in normal health</t>
  </si>
  <si>
    <t xml:space="preserve">Age at date member draws benefits from the AVC arrangement under Regulation 17(7), in years and complete months </t>
  </si>
  <si>
    <t>0-806</t>
  </si>
  <si>
    <t>Use of accumulated AVCs for additional pension (post-14) - Amount of additional annual pension for every £100 of accumulated AVCs - Retirements in ill health</t>
  </si>
  <si>
    <t>0-807</t>
  </si>
  <si>
    <t>Additional survivor benefits</t>
  </si>
  <si>
    <t>Cost of one year’s additional survivor benefits - Additional survivor benefit contribution rate - cost expressed as a percentage of full time equivalent salary - male member with female partner</t>
  </si>
  <si>
    <t>0-808</t>
  </si>
  <si>
    <t>Cost of one year’s additional survivor benefits - Additional survivor benefit contribution rate - cost expressed as a percentage of full time equivalent salary - female member with male partner</t>
  </si>
  <si>
    <t>0-809</t>
  </si>
  <si>
    <t>Cost of one year’s additional survivor benefits - Additional survivor benefit contribution rate - cost expressed as a percentage of full time equivalent salary - male member with male partner</t>
  </si>
  <si>
    <t>0-810</t>
  </si>
  <si>
    <t>Cost of one year’s additional survivor benefits - Additional survivor benefit contribution rate - cost expressed as a percentage of full time equivalent salary - female member with female partner</t>
  </si>
  <si>
    <t>0-811</t>
  </si>
  <si>
    <t>Data Item</t>
  </si>
  <si>
    <t>Factor Table Information</t>
  </si>
  <si>
    <t>Client</t>
  </si>
  <si>
    <t>Section Number</t>
  </si>
  <si>
    <t>Table Reference</t>
  </si>
  <si>
    <t>Related Factor Table Reference</t>
  </si>
  <si>
    <t>Assumption Set</t>
  </si>
  <si>
    <t>Age</t>
  </si>
  <si>
    <t>Gross pension of £1 pa</t>
  </si>
  <si>
    <t>Lump sum of £1 pa</t>
  </si>
  <si>
    <t>Surviving partner's pension of £1 pa</t>
  </si>
  <si>
    <t>Adjustment for Pre 88 GMP of £1 pa</t>
  </si>
  <si>
    <t>Adjustment for Post 88 GMP of £1 pa</t>
  </si>
  <si>
    <t>Deduction for NI modification of £1 pa</t>
  </si>
  <si>
    <t>Gross Pension of £1 pa</t>
  </si>
  <si>
    <t>Surviving Partner's Pension of £1 pa</t>
  </si>
  <si>
    <t>Adjustment for GMP of £1 pa - Pre-88</t>
  </si>
  <si>
    <t>Adjustment for GMP of £1 pa - Post-88</t>
  </si>
  <si>
    <t>Personal Pension (Male)</t>
  </si>
  <si>
    <t>Personal Pension (Female)</t>
  </si>
  <si>
    <t>Lump Sum (Both sexes)</t>
  </si>
  <si>
    <t>Member's pension of £1 per annum</t>
  </si>
  <si>
    <t xml:space="preserve">Surviving partner's pension of £1 per annum </t>
  </si>
  <si>
    <t>Deduction for GMP of £1 per annum</t>
  </si>
  <si>
    <t>Deduction for NI modification of £1 per annum</t>
  </si>
  <si>
    <t>Gross Pension of £1 per annum</t>
  </si>
  <si>
    <t>Lump Sum of £1</t>
  </si>
  <si>
    <t>Member's Pension of £1 per annum</t>
  </si>
  <si>
    <t>Normal Pension Age of 65</t>
  </si>
  <si>
    <t>Normal Pension Age of 66</t>
  </si>
  <si>
    <t>Normal Pension Age of 67</t>
  </si>
  <si>
    <t>Normal Pension Age of 68</t>
  </si>
  <si>
    <t>Pension Reduction (%) - Males</t>
  </si>
  <si>
    <t>Pension Reduction (%) - Females</t>
  </si>
  <si>
    <t>Retirement Grant Reduction 
All Members %</t>
  </si>
  <si>
    <t>ERF</t>
  </si>
  <si>
    <t>Retirement Grant Reduction (%) - All Members</t>
  </si>
  <si>
    <t>Pension Increase (%)</t>
  </si>
  <si>
    <t>Retirement Grant Increase (%)</t>
  </si>
  <si>
    <t>Factor to apply to member's pension (Fac1)</t>
  </si>
  <si>
    <t>Factor to apply to dependant's pension (Fac2)</t>
  </si>
  <si>
    <t>Factor to apply to whole pension (Fac1)</t>
  </si>
  <si>
    <t>Factor to apply to child's pension (Fac1)</t>
  </si>
  <si>
    <t>0-504</t>
  </si>
  <si>
    <t>Pension (£) for a member who is married or in a civil partnership</t>
  </si>
  <si>
    <t>Pension (£) for a member who is not married or in a civil partnership</t>
  </si>
  <si>
    <t>55 years and 0 months to 55 years and 5 months</t>
  </si>
  <si>
    <t>55 years and 6 months to 55 years and 11 months</t>
  </si>
  <si>
    <t>56 years and 0 months to 56 years and 5 months</t>
  </si>
  <si>
    <t>56 years and 6 months to 56 years and 11 months</t>
  </si>
  <si>
    <t>57 years and 0 months to 57 years and 5 months</t>
  </si>
  <si>
    <t>57 years and 6 months to 57 years and 11 months</t>
  </si>
  <si>
    <t>58 years and 0 months to 58 years and 5 months</t>
  </si>
  <si>
    <t xml:space="preserve">58 years and 6 months to 58 years and 11 months </t>
  </si>
  <si>
    <t>59 years and 0 months to 59 years and 5 months</t>
  </si>
  <si>
    <t>59 years and 6 months to 59 years and 11 months</t>
  </si>
  <si>
    <t>60 years and 0 months to 60 years and 5 months</t>
  </si>
  <si>
    <t>60 years and 6 months to 60 years and 11 months</t>
  </si>
  <si>
    <t>61 years and 0 months to 61 years and 5 months</t>
  </si>
  <si>
    <t>61 years and 6 months to 61 years and 11 months</t>
  </si>
  <si>
    <t>62 years and 0 months to 62 years and 5 months</t>
  </si>
  <si>
    <t>62 years and 6 months to 62 years and 11 months</t>
  </si>
  <si>
    <t>63 years and 0 months to 63 years and 5 months</t>
  </si>
  <si>
    <t>63 years and 6 months to 63 years and 11 months</t>
  </si>
  <si>
    <t>64 years and 0 months to 64 years and 5 months</t>
  </si>
  <si>
    <t>64 years and 6 months to 64 years and 11 months</t>
  </si>
  <si>
    <t>65 years and 0 months to 65 years and 5 months</t>
  </si>
  <si>
    <t>65 years and 6 months to 65 years and 11 months</t>
  </si>
  <si>
    <t>66 years and 0 months to 66 years and 5 months</t>
  </si>
  <si>
    <t>66 years and 6 months to 66 years and 11 months</t>
  </si>
  <si>
    <t>67 years and 0 months to 67 years and 5 months</t>
  </si>
  <si>
    <t>67 years and 6 months to 67 years and 11 months</t>
  </si>
  <si>
    <t>68 years and 0 months to 68 years and 5 months</t>
  </si>
  <si>
    <t>68 years and 6 months to 68 years and 11 months</t>
  </si>
  <si>
    <t>69 years and 0 months to 69 years and 5 months</t>
  </si>
  <si>
    <t>69 years and 6 months to 69 years and 11 months</t>
  </si>
  <si>
    <t>70 years and 0 months to 70 years and 5 months</t>
  </si>
  <si>
    <t>70 years and 6 months to 70 years and 11 months</t>
  </si>
  <si>
    <t>71 years and 0 months to 71 years and 5 months</t>
  </si>
  <si>
    <t>71 years and 6 months to 71 years and 11 months</t>
  </si>
  <si>
    <t xml:space="preserve">72 years and 0 months to 72 years and 5 months </t>
  </si>
  <si>
    <t>72 years and 6 months to 72 years and 11 months</t>
  </si>
  <si>
    <t>73 years and 0 months to 73 years and 5 months</t>
  </si>
  <si>
    <t>73 years and 6 months to 73 years and 11 months</t>
  </si>
  <si>
    <t>74 years and 0 months to 74 years and 5 months</t>
  </si>
  <si>
    <t>74 years and 6 months to 74 years and 11 months</t>
  </si>
  <si>
    <t>0-505</t>
  </si>
  <si>
    <t>30 years and 0 months to 30 years and 5 months</t>
  </si>
  <si>
    <t>30 years and 6 months to 30 years and 11 months</t>
  </si>
  <si>
    <t>31 years and 0 months to 31 years and 5 months</t>
  </si>
  <si>
    <t xml:space="preserve">31 years and 6 months to 31 years and 11 months </t>
  </si>
  <si>
    <t xml:space="preserve">32 years and 0 months to 32 years and 5 months </t>
  </si>
  <si>
    <t>32 years and 6 months to 32 years and 11 months</t>
  </si>
  <si>
    <t>33 years and 0 months to 33 years and 5 months</t>
  </si>
  <si>
    <t>33 years and 6 months to 33 years and 11 months</t>
  </si>
  <si>
    <t>34 years and 0 months to 34 years and 5 months</t>
  </si>
  <si>
    <t>34 years and 6 months to 34 years and 11 months</t>
  </si>
  <si>
    <t>35 years and 0 months to 35 months and 5 months</t>
  </si>
  <si>
    <t>35 years and 6 months to 35 years and 11 months</t>
  </si>
  <si>
    <t>36 years and 0 months to 36 years and 5 months</t>
  </si>
  <si>
    <t>36 years and 6 months to 36 years and 11 months</t>
  </si>
  <si>
    <t>37 years and 0 months to 37 years and 5 months</t>
  </si>
  <si>
    <t xml:space="preserve">37 years and 6 months to 37 years and 11 months </t>
  </si>
  <si>
    <t>38 years and 0 months to 38 years and 5 months</t>
  </si>
  <si>
    <t>38 years and 6 months to 38 years and 11 months</t>
  </si>
  <si>
    <t>39 years and 0 months to 39 years and 5 months</t>
  </si>
  <si>
    <t>39 years and 6 months to 39 years and 11 months</t>
  </si>
  <si>
    <t xml:space="preserve">40 years and 0 months to 40 years and 5 months </t>
  </si>
  <si>
    <t xml:space="preserve">40 years and 6 months to 40 years and 11 months </t>
  </si>
  <si>
    <t xml:space="preserve">41 years and 0 months to 41 years and 5 months </t>
  </si>
  <si>
    <t xml:space="preserve">41 years and 6 months to 41 years and 11 months </t>
  </si>
  <si>
    <t>42 years and 0 months to 42 years and 5 months</t>
  </si>
  <si>
    <t>42 years and 6 months to 42 years and 11 months</t>
  </si>
  <si>
    <t>43 years and 0 months to 43 years and 5 months</t>
  </si>
  <si>
    <t>43 years and 6 months to 43 years and 11 months</t>
  </si>
  <si>
    <t>44 years and 0 months to 44 years and 5 months</t>
  </si>
  <si>
    <t>44 years and 6 months to 44 years and 11 months</t>
  </si>
  <si>
    <t xml:space="preserve">45 years and 0 months to 45 years and 5 months </t>
  </si>
  <si>
    <t>45 years and 6 months to 45 years 11 months</t>
  </si>
  <si>
    <t>46 years and 0 months to 46 years and 5 months</t>
  </si>
  <si>
    <t>46 years and 6 months to 46 years and 11 months</t>
  </si>
  <si>
    <t>47 years and 0 months to 47 years and 5 months</t>
  </si>
  <si>
    <t>47 years and 6 months to 11 months</t>
  </si>
  <si>
    <t>48 years and 0 months to 48 years and 5 months</t>
  </si>
  <si>
    <t>48 years and 6 months to 48 years 11 months</t>
  </si>
  <si>
    <t>49 years and 0 months to 49 years and 5 months</t>
  </si>
  <si>
    <t>49 years and 6 months to 49 years and 11 months</t>
  </si>
  <si>
    <t>50 years and 0 months to 50 years and 5 months</t>
  </si>
  <si>
    <t>50 years and 6 months to 50 years and 11 months</t>
  </si>
  <si>
    <t>51 years and 0 months to 51 years and 5 months</t>
  </si>
  <si>
    <t>51 years and 6 months to 51 years 11 months</t>
  </si>
  <si>
    <t>52 years and 0 months to 52 years and 5 months</t>
  </si>
  <si>
    <t>52 years and 6 months to 52 years and 11 months</t>
  </si>
  <si>
    <t>53 years and 0 months to 53 years and 5 months</t>
  </si>
  <si>
    <t>53 years and 6 months to 53 years and 11 months</t>
  </si>
  <si>
    <t>54 years and 0 months to 54 years and 5 months</t>
  </si>
  <si>
    <t>54 years and 6 months to 54 years 11 months</t>
  </si>
  <si>
    <t>Normal pension age of 65</t>
  </si>
  <si>
    <t>Normal pension age of 66</t>
  </si>
  <si>
    <t>Normal pension age of 67</t>
  </si>
  <si>
    <t>Normal pension age of 68</t>
  </si>
  <si>
    <t>Gross pension of £1 per annum - Males</t>
  </si>
  <si>
    <t>Gross pension of £1 per annum - Females</t>
  </si>
  <si>
    <t>Gross Pension of £1 per annum - Male Factor</t>
  </si>
  <si>
    <t>Gross Pension of £1 per annum - Female Factor</t>
  </si>
  <si>
    <t>Contract length (years) 1</t>
  </si>
  <si>
    <t>Contract length (years) 2</t>
  </si>
  <si>
    <t>Contract length (years) 3</t>
  </si>
  <si>
    <t>Contract length (years) 4</t>
  </si>
  <si>
    <t>Contract length (years) 5</t>
  </si>
  <si>
    <t>Contract length (years) 6</t>
  </si>
  <si>
    <t>Contract length (years) 7</t>
  </si>
  <si>
    <t>Contract length (years) 8</t>
  </si>
  <si>
    <t>Contract length (years) 9</t>
  </si>
  <si>
    <t>Contract length (years) 10</t>
  </si>
  <si>
    <t>Contract length (years) 11</t>
  </si>
  <si>
    <t>Contract length (years) 12</t>
  </si>
  <si>
    <t>Contract length (years) 13</t>
  </si>
  <si>
    <t>Contract length (years) 14</t>
  </si>
  <si>
    <t>Contract length (years) 15</t>
  </si>
  <si>
    <t>Contract length (years) 16</t>
  </si>
  <si>
    <t>Contract length (years) 17</t>
  </si>
  <si>
    <t>Contract length (years) 18</t>
  </si>
  <si>
    <t>Contract length (years) 19</t>
  </si>
  <si>
    <t>Contract length (years) 20</t>
  </si>
  <si>
    <t>Contract length (years) 21</t>
  </si>
  <si>
    <t>Contract length (years) 22</t>
  </si>
  <si>
    <t>Contract length (years) 23</t>
  </si>
  <si>
    <t>Contract length (years) 24</t>
  </si>
  <si>
    <t>Contract length (years) 25</t>
  </si>
  <si>
    <t>Contract length (years) 26</t>
  </si>
  <si>
    <t>Contract length (years) 27</t>
  </si>
  <si>
    <t>Contract length (years) 28</t>
  </si>
  <si>
    <t>Contract length (years) 29</t>
  </si>
  <si>
    <t>Contract length (years) 30</t>
  </si>
  <si>
    <t>Contract length (years) 31</t>
  </si>
  <si>
    <t>Contract length (years) 32</t>
  </si>
  <si>
    <t>Contract length (years) 33</t>
  </si>
  <si>
    <t>Contract length (years) 34</t>
  </si>
  <si>
    <t>Contract length (years) 35</t>
  </si>
  <si>
    <t>Contract length (years) 36</t>
  </si>
  <si>
    <t>Contract length (years) 37</t>
  </si>
  <si>
    <t>Contract length (years) 38</t>
  </si>
  <si>
    <t>Contract length (years) 39</t>
  </si>
  <si>
    <t>Contract length (years) 40</t>
  </si>
  <si>
    <t>Contract length (years) 41</t>
  </si>
  <si>
    <t>Contract length (years) 42</t>
  </si>
  <si>
    <t>Contract length (years) 43</t>
  </si>
  <si>
    <t>Contract length (years) 44</t>
  </si>
  <si>
    <t>Contract length (years) 45</t>
  </si>
  <si>
    <t>Contract length (years) 46</t>
  </si>
  <si>
    <t>Contract length (years) 47</t>
  </si>
  <si>
    <t>Contract length (years) 48</t>
  </si>
  <si>
    <t>Additional pension - lump sum contributions - Males (purchase of additional pension after 1 April 2014)</t>
  </si>
  <si>
    <t>Lump sum contribution for an increase in pension of £100 a year - NPA 65</t>
  </si>
  <si>
    <t>Lump sum contribution for an increase in pension of £100 a year - NPA 66</t>
  </si>
  <si>
    <t>Lump sum contribution for an increase in pension of £100 a year - NPA 67</t>
  </si>
  <si>
    <t>Lump sum contribution for an increase in pension of £100 a year - NPA 68</t>
  </si>
  <si>
    <t>Additional pension - lump sum contributions - Females (purchase of additional pension after 1 April 2014)</t>
  </si>
  <si>
    <t>Arrangement length (years) 1</t>
  </si>
  <si>
    <t>Arrangement length (years) 2</t>
  </si>
  <si>
    <t>Arrangement length (years) 3</t>
  </si>
  <si>
    <t>Arrangement length (years) 4</t>
  </si>
  <si>
    <t>Arrangement length (years) 5</t>
  </si>
  <si>
    <t>Arrangement length (years) 6</t>
  </si>
  <si>
    <t>Arrangement length (years) 7</t>
  </si>
  <si>
    <t>Arrangement length (years) 8</t>
  </si>
  <si>
    <t>Arrangement length (years) 9</t>
  </si>
  <si>
    <t>Arrangement length (years) 10</t>
  </si>
  <si>
    <t>Arrangement length (years) 11</t>
  </si>
  <si>
    <t>Arrangement length (years) 12</t>
  </si>
  <si>
    <t>Arrangement length (years) 13</t>
  </si>
  <si>
    <t>Arrangement length (years) 14</t>
  </si>
  <si>
    <t>Arrangement length (years) 15</t>
  </si>
  <si>
    <t>Arrangement length (years) 16</t>
  </si>
  <si>
    <t>Arrangement length (years) 17</t>
  </si>
  <si>
    <t>Arrangement length (years) 18</t>
  </si>
  <si>
    <t>Arrangement length (years) 19</t>
  </si>
  <si>
    <t>Arrangement length (years) 20</t>
  </si>
  <si>
    <t>Arrangement length (years) 21</t>
  </si>
  <si>
    <t>Arrangement length (years) 22</t>
  </si>
  <si>
    <t>Arrangement length (years) 23</t>
  </si>
  <si>
    <t>Arrangement length (years) 24</t>
  </si>
  <si>
    <t>Arrangement length (years) 25</t>
  </si>
  <si>
    <t>Arrangement length (years) 26</t>
  </si>
  <si>
    <t>Arrangement length (years) 27</t>
  </si>
  <si>
    <t>Arrangement length (years) 28</t>
  </si>
  <si>
    <t>Arrangement length (years) 29</t>
  </si>
  <si>
    <t>Arrangement length (years) 30</t>
  </si>
  <si>
    <t>Arrangement length (years) 31</t>
  </si>
  <si>
    <t>Arrangement length (years) 32</t>
  </si>
  <si>
    <t>Arrangement length (years) 33</t>
  </si>
  <si>
    <t>Arrangement length (years) 34</t>
  </si>
  <si>
    <t>Arrangement length (years) 35</t>
  </si>
  <si>
    <t>Arrangement length (years) 36</t>
  </si>
  <si>
    <t>Arrangement length (years) 37</t>
  </si>
  <si>
    <t>Arrangement length (years) 38</t>
  </si>
  <si>
    <t>Arrangement length (years) 39</t>
  </si>
  <si>
    <t>Arrangement length (years) 40</t>
  </si>
  <si>
    <t>Arrangement length (years) 41</t>
  </si>
  <si>
    <t>Arrangement length (years) 42</t>
  </si>
  <si>
    <t>Arrangement length (years) 43</t>
  </si>
  <si>
    <t>Arrangement length (years) 44</t>
  </si>
  <si>
    <t>Arrangement length (years) 45</t>
  </si>
  <si>
    <t>Arrangement length (years) 46</t>
  </si>
  <si>
    <t>Arrangement length (years) 47</t>
  </si>
  <si>
    <t>Arrangement length (years) 48</t>
  </si>
  <si>
    <t>Arrangement length (years) 49</t>
  </si>
  <si>
    <t>Arrangement length (years) 50</t>
  </si>
  <si>
    <t>Arrangement length (years) 51</t>
  </si>
  <si>
    <t>Arrangement length (years) 52</t>
  </si>
  <si>
    <t>Gross Pension Factor - Male members</t>
  </si>
  <si>
    <t>Surviving Partner's Pension Factor - Male members</t>
  </si>
  <si>
    <t>Gross Pension Factor - Female members</t>
  </si>
  <si>
    <t>Surviving Partner's Pension Factor - Female members</t>
  </si>
  <si>
    <t>Pension (£) for member if bought with dependants' benefits</t>
  </si>
  <si>
    <t>Pension (£) for member only</t>
  </si>
  <si>
    <t>Pension (£ p.a.)</t>
  </si>
  <si>
    <t>Payment period (years) 1</t>
  </si>
  <si>
    <t>Payment period (years) 2</t>
  </si>
  <si>
    <t>Payment period (years) 3</t>
  </si>
  <si>
    <t>Payment period (years) 4</t>
  </si>
  <si>
    <t>Payment period (years) 5</t>
  </si>
  <si>
    <t>Payment period (years) 6</t>
  </si>
  <si>
    <t>Payment period (years) 7</t>
  </si>
  <si>
    <t>Payment period (years) 8</t>
  </si>
  <si>
    <t>Payment period (years) 9</t>
  </si>
  <si>
    <t>Payment period (years) 10</t>
  </si>
  <si>
    <t>Payment period (years) 11</t>
  </si>
  <si>
    <t>Payment period (years) 12</t>
  </si>
  <si>
    <t>Payment period (years) 13</t>
  </si>
  <si>
    <t>Payment period (years) 14</t>
  </si>
  <si>
    <t>Payment period (years) 15</t>
  </si>
  <si>
    <t>Payment period (years) 16</t>
  </si>
  <si>
    <t>Payment period (years) 17</t>
  </si>
  <si>
    <t>Payment period (years) 18</t>
  </si>
  <si>
    <t>Payment period (years) 19</t>
  </si>
  <si>
    <t>Payment period (years) 20</t>
  </si>
  <si>
    <t>Payment period (years) 21</t>
  </si>
  <si>
    <t>Payment period (years) 22</t>
  </si>
  <si>
    <t>Payment period (years) 23</t>
  </si>
  <si>
    <t>Payment period (years) 24</t>
  </si>
  <si>
    <t>Payment period (years) 25</t>
  </si>
  <si>
    <t>Payment period (years) 26</t>
  </si>
  <si>
    <t>Payment period (years) 27</t>
  </si>
  <si>
    <t>Payment period (years) 28</t>
  </si>
  <si>
    <t/>
  </si>
  <si>
    <t>LGPS EW Application of a pension debit for divorced members (transfer date before 1 April 2014). 11 June 2020</t>
  </si>
  <si>
    <t>LGPS EW Application of a pension debit for divorced members (transfer date from 1 April 2014). 11 June 2020</t>
  </si>
  <si>
    <t>x-201 to x-208, x-219, x-301 to x-309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</si>
</sst>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
    <numFmt numFmtId="166" formatCode="0.0000%"/>
  </numFmts>
  <fonts count="35" x14ac:knownFonts="1">
    <font>
      <sz val="10"/>
      <name val="Arial"/>
      <family val="2"/>
    </font>
    <font>
      <sz val="11"/>
      <color theme="1"/>
      <name val="Arial"/>
      <family val="2"/>
      <scheme val="minor"/>
    </font>
    <font>
      <b/>
      <sz val="12"/>
      <name val="Arial"/>
      <family val="2"/>
    </font>
    <font>
      <sz val="12"/>
      <color theme="8"/>
      <name val="Arial"/>
      <family val="2"/>
    </font>
    <font>
      <sz val="12"/>
      <color rgb="FF000000"/>
      <name val="Arial"/>
      <family val="2"/>
    </font>
    <font>
      <b/>
      <sz val="12"/>
      <color rgb="FF000000"/>
      <name val="Arial"/>
      <family val="2"/>
    </font>
    <font>
      <sz val="12"/>
      <color theme="9"/>
      <name val="Arial"/>
      <family val="2"/>
    </font>
    <font>
      <sz val="10"/>
      <name val="Arial"/>
      <family val="2"/>
    </font>
    <font>
      <b/>
      <sz val="11"/>
      <color rgb="FFFA7D00"/>
      <name val="Arial"/>
      <family val="2"/>
      <scheme val="minor"/>
    </font>
    <font>
      <i/>
      <sz val="11"/>
      <color rgb="FF7F7F7F"/>
      <name val="Arial"/>
      <family val="2"/>
      <scheme val="minor"/>
    </font>
    <font>
      <sz val="11"/>
      <color theme="9" tint="0.39994506668294322"/>
      <name val="Arial"/>
      <family val="2"/>
      <scheme val="minor"/>
    </font>
    <font>
      <sz val="10"/>
      <color theme="0"/>
      <name val="Arial"/>
      <family val="2"/>
    </font>
    <font>
      <sz val="18"/>
      <color theme="3"/>
      <name val="Arial"/>
      <family val="2"/>
      <scheme val="major"/>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b/>
      <sz val="12"/>
      <color rgb="FF3F3F3F"/>
      <name val="Arial"/>
      <family val="2"/>
    </font>
    <font>
      <sz val="12"/>
      <color rgb="FFFA7D00"/>
      <name val="Arial"/>
      <family val="2"/>
    </font>
    <font>
      <b/>
      <sz val="12"/>
      <color theme="0"/>
      <name val="Arial"/>
      <family val="2"/>
    </font>
    <font>
      <sz val="12"/>
      <color rgb="FFFF0000"/>
      <name val="Arial"/>
      <family val="2"/>
    </font>
    <font>
      <b/>
      <sz val="12"/>
      <color theme="1"/>
      <name val="Arial"/>
      <family val="2"/>
    </font>
    <font>
      <sz val="12"/>
      <color theme="7"/>
      <name val="Arial"/>
      <family val="2"/>
    </font>
    <font>
      <sz val="12"/>
      <color theme="6"/>
      <name val="Arial"/>
      <family val="2"/>
    </font>
    <font>
      <u/>
      <sz val="10"/>
      <color theme="10"/>
      <name val="Arial"/>
      <family val="2"/>
    </font>
    <font>
      <sz val="12"/>
      <color theme="3"/>
      <name val="Arial"/>
      <family val="2"/>
    </font>
    <font>
      <b/>
      <sz val="16"/>
      <color rgb="FF000000"/>
      <name val="Arial"/>
      <family val="2"/>
    </font>
    <font>
      <b/>
      <sz val="12"/>
      <color rgb="FF00635B"/>
      <name val="Arial"/>
      <family val="2"/>
    </font>
    <font>
      <sz val="10"/>
      <color rgb="FF808080"/>
      <name val="Arial"/>
      <family val="2"/>
    </font>
    <font>
      <u/>
      <sz val="10"/>
      <color rgb="FF0070C0"/>
      <name val="Arial"/>
      <family val="2"/>
    </font>
    <font>
      <b/>
      <sz val="10"/>
      <name val="Arial"/>
      <family val="2"/>
    </font>
    <font>
      <b/>
      <sz val="10"/>
      <color rgb="FF000000"/>
      <name val="Arial"/>
      <family val="2"/>
    </font>
    <font>
      <sz val="10"/>
      <color rgb="FF000000"/>
      <name val="Arial"/>
      <family val="2"/>
    </font>
    <font>
      <sz val="8"/>
      <name val="Arial"/>
      <family val="2"/>
    </font>
  </fonts>
  <fills count="13">
    <fill>
      <patternFill patternType="none"/>
    </fill>
    <fill>
      <patternFill patternType="gray125"/>
    </fill>
    <fill>
      <patternFill patternType="solid">
        <fgColor theme="9"/>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rgb="FFF2F2F2"/>
      </patternFill>
    </fill>
    <fill>
      <patternFill patternType="solid">
        <fgColor theme="4" tint="0.79998168889431442"/>
        <bgColor indexed="65"/>
      </patternFill>
    </fill>
    <fill>
      <patternFill patternType="solid">
        <fgColor theme="4" tint="0.59999389629810485"/>
        <bgColor indexed="65"/>
      </patternFill>
    </fill>
    <fill>
      <patternFill patternType="solid">
        <fgColor rgb="FFC6EFCE"/>
      </patternFill>
    </fill>
    <fill>
      <patternFill patternType="solid">
        <fgColor rgb="FFFFC7CE"/>
      </patternFill>
    </fill>
    <fill>
      <patternFill patternType="solid">
        <fgColor rgb="FFA5A5A5"/>
      </patternFill>
    </fill>
    <fill>
      <patternFill patternType="solid">
        <fgColor theme="2" tint="0.59999389629810485"/>
        <bgColor indexed="64"/>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3">
    <xf numFmtId="0" fontId="0" fillId="0" borderId="0" applyNumberFormat="0" applyFill="0" applyBorder="0" applyAlignment="0" applyProtection="0"/>
    <xf numFmtId="0" fontId="8" fillId="5" borderId="2" applyNumberFormat="0" applyAlignment="0" applyProtection="0"/>
    <xf numFmtId="0" fontId="9" fillId="0" borderId="0" applyNumberFormat="0" applyFill="0" applyBorder="0" applyAlignment="0" applyProtection="0"/>
    <xf numFmtId="0" fontId="1" fillId="6" borderId="0" applyNumberFormat="0" applyBorder="0" applyAlignment="0" applyProtection="0"/>
    <xf numFmtId="0" fontId="1" fillId="7" borderId="0" applyNumberFormat="0" applyBorder="0" applyAlignment="0" applyProtection="0"/>
    <xf numFmtId="9" fontId="7" fillId="0" borderId="0" applyFont="0" applyFill="0" applyBorder="0" applyAlignment="0" applyProtection="0"/>
    <xf numFmtId="0" fontId="10" fillId="0" borderId="2" applyNumberFormat="0" applyAlignment="0" applyProtection="0"/>
    <xf numFmtId="0" fontId="11" fillId="2" borderId="3" applyNumberFormat="0" applyAlignment="0" applyProtection="0"/>
    <xf numFmtId="0" fontId="12" fillId="0" borderId="0" applyNumberFormat="0" applyFill="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8" borderId="0" applyNumberFormat="0" applyBorder="0" applyAlignment="0" applyProtection="0"/>
    <xf numFmtId="0" fontId="17" fillId="9" borderId="0" applyNumberFormat="0" applyBorder="0" applyAlignment="0" applyProtection="0"/>
    <xf numFmtId="0" fontId="7" fillId="0" borderId="0"/>
    <xf numFmtId="0" fontId="18" fillId="5" borderId="7" applyNumberFormat="0" applyAlignment="0" applyProtection="0"/>
    <xf numFmtId="0" fontId="19" fillId="0" borderId="8" applyNumberFormat="0" applyFill="0" applyAlignment="0" applyProtection="0"/>
    <xf numFmtId="0" fontId="20" fillId="10" borderId="9" applyNumberFormat="0" applyAlignment="0" applyProtection="0"/>
    <xf numFmtId="0" fontId="21" fillId="0" borderId="0" applyNumberFormat="0" applyFill="0" applyBorder="0" applyAlignment="0" applyProtection="0"/>
    <xf numFmtId="0" fontId="22" fillId="0" borderId="10" applyNumberFormat="0" applyFill="0" applyAlignment="0" applyProtection="0"/>
    <xf numFmtId="0" fontId="4" fillId="0" borderId="1">
      <alignment horizontal="left" vertical="top" wrapText="1"/>
    </xf>
    <xf numFmtId="0" fontId="6" fillId="0" borderId="1">
      <alignment horizontal="left" vertical="top" wrapText="1"/>
    </xf>
    <xf numFmtId="0" fontId="24" fillId="0" borderId="1">
      <alignment horizontal="left" vertical="top" wrapText="1"/>
    </xf>
    <xf numFmtId="0" fontId="26" fillId="0" borderId="1">
      <alignment horizontal="left" vertical="top" wrapText="1"/>
    </xf>
    <xf numFmtId="0" fontId="3" fillId="0" borderId="1">
      <alignment horizontal="left" vertical="top" wrapText="1"/>
    </xf>
    <xf numFmtId="0" fontId="2" fillId="4" borderId="1">
      <alignment horizontal="left" vertical="top" wrapText="1"/>
    </xf>
    <xf numFmtId="0" fontId="22" fillId="0" borderId="1">
      <alignment horizontal="left" vertical="top" wrapText="1"/>
    </xf>
    <xf numFmtId="0" fontId="23" fillId="0" borderId="1">
      <alignment horizontal="left" vertical="top" wrapText="1"/>
    </xf>
    <xf numFmtId="0" fontId="25" fillId="0" borderId="0" applyNumberFormat="0" applyFill="0" applyBorder="0" applyAlignment="0" applyProtection="0"/>
    <xf numFmtId="0" fontId="30" fillId="0" borderId="0" applyNumberFormat="0" applyFill="0" applyBorder="0" applyAlignment="0" applyProtection="0"/>
    <xf numFmtId="0" fontId="7" fillId="0" borderId="0"/>
    <xf numFmtId="9" fontId="7" fillId="0" borderId="0" applyFont="0" applyFill="0" applyBorder="0" applyAlignment="0" applyProtection="0"/>
  </cellStyleXfs>
  <cellXfs count="67">
    <xf numFmtId="0" fontId="0" fillId="0" borderId="0" xfId="0"/>
    <xf numFmtId="0" fontId="4" fillId="0" borderId="0" xfId="0" applyFont="1"/>
    <xf numFmtId="0" fontId="27" fillId="0" borderId="0" xfId="0" applyFont="1"/>
    <xf numFmtId="0" fontId="28" fillId="0" borderId="0" xfId="0" applyFont="1"/>
    <xf numFmtId="0" fontId="4" fillId="0" borderId="0" xfId="0" applyFont="1" applyAlignment="1">
      <alignment wrapText="1"/>
    </xf>
    <xf numFmtId="0" fontId="28" fillId="0" borderId="0" xfId="0" applyFont="1" applyAlignment="1">
      <alignment wrapText="1"/>
    </xf>
    <xf numFmtId="0" fontId="5" fillId="0" borderId="0" xfId="0" applyFont="1" applyAlignment="1">
      <alignment wrapText="1"/>
    </xf>
    <xf numFmtId="0" fontId="4" fillId="0" borderId="14" xfId="0" applyFont="1" applyBorder="1"/>
    <xf numFmtId="0" fontId="4" fillId="0" borderId="12" xfId="0" applyFont="1" applyBorder="1"/>
    <xf numFmtId="0" fontId="4" fillId="0" borderId="12" xfId="0" applyFont="1" applyBorder="1" applyAlignment="1">
      <alignment wrapText="1"/>
    </xf>
    <xf numFmtId="0" fontId="4" fillId="0" borderId="16" xfId="0" applyFont="1" applyBorder="1" applyAlignment="1">
      <alignment wrapText="1"/>
    </xf>
    <xf numFmtId="0" fontId="27" fillId="0" borderId="0" xfId="0" applyFont="1" applyAlignment="1">
      <alignment horizontal="left" indent="1"/>
    </xf>
    <xf numFmtId="0" fontId="4" fillId="0" borderId="0" xfId="0" applyFont="1" applyAlignment="1">
      <alignment horizontal="left" indent="1"/>
    </xf>
    <xf numFmtId="0" fontId="5" fillId="0" borderId="0" xfId="0" applyFont="1" applyAlignment="1">
      <alignment horizontal="left" indent="1"/>
    </xf>
    <xf numFmtId="0" fontId="4" fillId="11" borderId="0" xfId="0" applyFont="1" applyFill="1" applyAlignment="1">
      <alignment horizontal="left" indent="1"/>
    </xf>
    <xf numFmtId="0" fontId="4" fillId="12" borderId="0" xfId="0" applyFont="1" applyFill="1" applyAlignment="1">
      <alignment horizontal="left" indent="1"/>
    </xf>
    <xf numFmtId="0" fontId="4" fillId="3" borderId="0" xfId="0" applyFont="1" applyFill="1" applyAlignment="1">
      <alignment horizontal="left" indent="1"/>
    </xf>
    <xf numFmtId="0" fontId="5" fillId="0" borderId="13" xfId="0" applyFont="1" applyBorder="1" applyAlignment="1">
      <alignment horizontal="left" indent="1"/>
    </xf>
    <xf numFmtId="0" fontId="4" fillId="0" borderId="11" xfId="0" applyFont="1" applyBorder="1" applyAlignment="1">
      <alignment horizontal="left" indent="1"/>
    </xf>
    <xf numFmtId="0" fontId="4" fillId="0" borderId="15" xfId="0" applyFont="1" applyBorder="1" applyAlignment="1">
      <alignment horizontal="left" indent="1"/>
    </xf>
    <xf numFmtId="0" fontId="27" fillId="0" borderId="0" xfId="0" applyFont="1" applyAlignment="1"/>
    <xf numFmtId="0" fontId="4" fillId="0" borderId="0" xfId="0" applyFont="1" applyAlignment="1"/>
    <xf numFmtId="0" fontId="28" fillId="0" borderId="0" xfId="0" applyFont="1" applyAlignment="1"/>
    <xf numFmtId="0" fontId="30" fillId="0" borderId="0" xfId="30"/>
    <xf numFmtId="0" fontId="0" fillId="0" borderId="0" xfId="0" applyAlignment="1">
      <alignment wrapText="1"/>
    </xf>
    <xf numFmtId="0" fontId="5" fillId="0" borderId="0" xfId="0" applyFont="1" applyAlignment="1"/>
    <xf numFmtId="0" fontId="5" fillId="0" borderId="0" xfId="0" applyFont="1" applyBorder="1" applyAlignment="1">
      <alignment horizontal="left" indent="1"/>
    </xf>
    <xf numFmtId="0" fontId="4" fillId="0" borderId="0" xfId="0" applyFont="1" applyBorder="1"/>
    <xf numFmtId="0" fontId="4" fillId="0" borderId="0" xfId="0" applyFont="1" applyBorder="1" applyAlignment="1">
      <alignment horizontal="left" indent="1"/>
    </xf>
    <xf numFmtId="0" fontId="4" fillId="0" borderId="0" xfId="0" applyFont="1" applyBorder="1" applyAlignment="1">
      <alignment wrapText="1"/>
    </xf>
    <xf numFmtId="0" fontId="5" fillId="0" borderId="0" xfId="0" applyFont="1"/>
    <xf numFmtId="14" fontId="4" fillId="0" borderId="0" xfId="0" applyNumberFormat="1" applyFont="1"/>
    <xf numFmtId="0" fontId="33" fillId="0" borderId="0" xfId="0" applyFont="1"/>
    <xf numFmtId="14" fontId="33" fillId="0" borderId="0" xfId="0" applyNumberFormat="1" applyFont="1"/>
    <xf numFmtId="0" fontId="31" fillId="0" borderId="0" xfId="0" applyFont="1"/>
    <xf numFmtId="0" fontId="33" fillId="0" borderId="0" xfId="0" applyFont="1" applyAlignment="1">
      <alignment wrapText="1"/>
    </xf>
    <xf numFmtId="14" fontId="33" fillId="0" borderId="0" xfId="0" applyNumberFormat="1" applyFont="1" applyAlignment="1">
      <alignment wrapText="1"/>
    </xf>
    <xf numFmtId="0" fontId="32" fillId="0" borderId="0" xfId="0" applyFont="1" applyAlignment="1">
      <alignment wrapText="1"/>
    </xf>
    <xf numFmtId="0" fontId="33" fillId="0" borderId="0" xfId="0" applyFont="1" applyAlignment="1"/>
    <xf numFmtId="0" fontId="32" fillId="0" borderId="0" xfId="0" applyFont="1" applyAlignment="1"/>
    <xf numFmtId="0" fontId="0" fillId="0" borderId="0" xfId="0" applyFill="1"/>
    <xf numFmtId="0" fontId="0" fillId="0" borderId="0" xfId="0" applyFill="1" applyAlignment="1">
      <alignment wrapText="1"/>
    </xf>
    <xf numFmtId="1" fontId="0" fillId="0" borderId="0" xfId="0" applyNumberFormat="1" applyFill="1" applyAlignment="1">
      <alignment horizontal="center"/>
    </xf>
    <xf numFmtId="0" fontId="0" fillId="0" borderId="0" xfId="0" applyFill="1" applyAlignment="1">
      <alignment horizontal="center"/>
    </xf>
    <xf numFmtId="2" fontId="0" fillId="0" borderId="0" xfId="0" applyNumberFormat="1" applyFill="1" applyAlignment="1">
      <alignment horizontal="center"/>
    </xf>
    <xf numFmtId="165" fontId="0" fillId="0" borderId="0" xfId="0" applyNumberFormat="1" applyFill="1" applyAlignment="1">
      <alignment horizontal="center"/>
    </xf>
    <xf numFmtId="166" fontId="0" fillId="0" borderId="0" xfId="0" applyNumberFormat="1" applyFill="1" applyAlignment="1">
      <alignment horizontal="center"/>
    </xf>
    <xf numFmtId="0" fontId="0" fillId="0" borderId="0" xfId="0" applyFill="1" applyAlignment="1">
      <alignment horizontal="centerContinuous" wrapText="1"/>
    </xf>
    <xf numFmtId="10" fontId="0" fillId="0" borderId="0" xfId="0" applyNumberFormat="1" applyFill="1" applyAlignment="1">
      <alignment horizontal="center"/>
    </xf>
    <xf numFmtId="14" fontId="0" fillId="0" borderId="0" xfId="0" applyNumberFormat="1" applyFill="1" applyAlignment="1">
      <alignment horizontal="centerContinuous" wrapText="1"/>
    </xf>
    <xf numFmtId="0" fontId="29" fillId="0" borderId="0" xfId="0" applyFont="1" applyFill="1" applyAlignment="1"/>
    <xf numFmtId="22" fontId="29" fillId="0" borderId="0" xfId="0" applyNumberFormat="1" applyFont="1" applyFill="1" applyAlignment="1"/>
    <xf numFmtId="14" fontId="29" fillId="0" borderId="0" xfId="0" applyNumberFormat="1" applyFont="1" applyFill="1" applyAlignment="1"/>
    <xf numFmtId="164" fontId="0" fillId="0" borderId="0" xfId="0" applyNumberFormat="1" applyFill="1" applyAlignment="1">
      <alignment horizontal="center"/>
    </xf>
    <xf numFmtId="0" fontId="32" fillId="0" borderId="0" xfId="0" applyFont="1" applyFill="1" applyAlignment="1"/>
    <xf numFmtId="0" fontId="33" fillId="0" borderId="0" xfId="0" applyFont="1" applyFill="1" applyAlignment="1"/>
    <xf numFmtId="0" fontId="33" fillId="0" borderId="0" xfId="0" applyFont="1" applyFill="1" applyAlignment="1">
      <alignment wrapText="1"/>
    </xf>
    <xf numFmtId="1" fontId="31" fillId="0" borderId="0" xfId="0" applyNumberFormat="1" applyFont="1" applyFill="1" applyAlignment="1">
      <alignment horizontal="center" vertical="center" wrapText="1"/>
    </xf>
    <xf numFmtId="0" fontId="31" fillId="0" borderId="0" xfId="0" applyFont="1" applyAlignment="1">
      <alignment vertical="center" wrapText="1"/>
    </xf>
    <xf numFmtId="0" fontId="31" fillId="0" borderId="0" xfId="0" applyFont="1" applyFill="1" applyAlignment="1">
      <alignment horizontal="center" vertical="center" wrapText="1"/>
    </xf>
    <xf numFmtId="0" fontId="33" fillId="0" borderId="0" xfId="31" applyFont="1" applyAlignment="1">
      <alignment horizontal="center"/>
    </xf>
    <xf numFmtId="164" fontId="33" fillId="0" borderId="0" xfId="32" applyNumberFormat="1" applyFont="1" applyFill="1" applyAlignment="1">
      <alignment horizontal="center"/>
    </xf>
    <xf numFmtId="1" fontId="32" fillId="0" borderId="0" xfId="31" applyNumberFormat="1" applyFont="1" applyAlignment="1">
      <alignment horizontal="center" vertical="center" wrapText="1"/>
    </xf>
    <xf numFmtId="0" fontId="30" fillId="0" borderId="0" xfId="30" applyAlignment="1">
      <alignment vertical="center" wrapText="1"/>
    </xf>
    <xf numFmtId="0" fontId="33" fillId="0" borderId="0" xfId="0" applyFont="1" applyAlignment="1">
      <alignment vertical="center" wrapText="1"/>
    </xf>
    <xf numFmtId="14" fontId="33" fillId="0" borderId="0" xfId="0" applyNumberFormat="1" applyFont="1" applyAlignment="1">
      <alignment vertical="center" wrapText="1"/>
    </xf>
    <xf numFmtId="14" fontId="33" fillId="0" borderId="0" xfId="0" applyNumberFormat="1" applyFont="1" applyFill="1" applyAlignment="1"/>
  </cellXfs>
  <cellStyles count="33">
    <cellStyle name="20% - Accent1" xfId="3" builtinId="30" customBuiltin="1"/>
    <cellStyle name="40% - Accent1" xfId="4" builtinId="31" customBuiltin="1"/>
    <cellStyle name="Assumptions" xfId="23" xr:uid="{893E497A-DC6D-432A-A7A6-F6AB189BB4F4}"/>
    <cellStyle name="Bad" xfId="14" builtinId="27" hidden="1"/>
    <cellStyle name="Calculation" xfId="1" builtinId="22" hidden="1" customBuiltin="1"/>
    <cellStyle name="Calculations" xfId="21" xr:uid="{56A1E66B-F870-4EF8-812E-25E3107A35F9}"/>
    <cellStyle name="Check Cell" xfId="18" builtinId="23" hidden="1"/>
    <cellStyle name="Checks" xfId="22" xr:uid="{962DF45F-6D61-46AF-BE3D-3A0189E23C07}"/>
    <cellStyle name="Explanatory Text" xfId="2" builtinId="53" hidden="1" customBuiltin="1"/>
    <cellStyle name="Good" xfId="13" builtinId="26" hidden="1"/>
    <cellStyle name="Heading 1" xfId="9" builtinId="16" hidden="1"/>
    <cellStyle name="Heading 2" xfId="10" builtinId="17" hidden="1"/>
    <cellStyle name="Heading 3" xfId="11" builtinId="18" hidden="1"/>
    <cellStyle name="Heading 4" xfId="12" builtinId="19" hidden="1"/>
    <cellStyle name="Hyperlink" xfId="29" builtinId="8" hidden="1"/>
    <cellStyle name="Hyperlink" xfId="30" builtinId="8" customBuiltin="1"/>
    <cellStyle name="Input" xfId="6" builtinId="20" hidden="1" customBuiltin="1"/>
    <cellStyle name="Input data" xfId="25" xr:uid="{403A6885-1FBC-477A-BDC5-D7AD98168C11}"/>
    <cellStyle name="Link from this workbook" xfId="24" xr:uid="{FDEF4AB4-BE14-4858-AAA2-060E5BDE7BD4}"/>
    <cellStyle name="Linked Cell" xfId="17" builtinId="24" hidden="1"/>
    <cellStyle name="Links to other workbook" xfId="28" xr:uid="{AC05BC44-E4DD-4F93-BBCA-A10B5F8F7968}"/>
    <cellStyle name="Neutral" xfId="15" builtinId="28" hidden="1" customBuiltin="1"/>
    <cellStyle name="Normal" xfId="0" builtinId="0" customBuiltin="1"/>
    <cellStyle name="Normal 2 2" xfId="31" xr:uid="{DEC1C9A4-C885-444D-9B78-2F9658F23F5E}"/>
    <cellStyle name="Note" xfId="7" builtinId="10" hidden="1" customBuiltin="1"/>
    <cellStyle name="Output" xfId="16" builtinId="21" hidden="1"/>
    <cellStyle name="Per cent" xfId="5" builtinId="5" customBuiltin="1"/>
    <cellStyle name="Percent 2" xfId="32" xr:uid="{84D809ED-AA5E-476F-A1A0-27B0C42D45EB}"/>
    <cellStyle name="Quoted in external advice" xfId="26" xr:uid="{C1EEB66F-F562-45FC-AE15-D444B015E489}"/>
    <cellStyle name="Result" xfId="27" xr:uid="{5369E0A0-2274-4945-8459-C9B57E2F6203}"/>
    <cellStyle name="Title" xfId="8" builtinId="15" hidden="1"/>
    <cellStyle name="Total" xfId="20" builtinId="25" hidden="1"/>
    <cellStyle name="Warning Text" xfId="19" builtinId="11" hidden="1"/>
  </cellStyles>
  <dxfs count="856">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D9D9D9"/>
        </patternFill>
      </fill>
    </dxf>
    <dxf>
      <fill>
        <patternFill>
          <bgColor rgb="FFE3E3E3"/>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outline val="0"/>
        <shadow val="0"/>
        <u val="none"/>
        <vertAlign val="baseline"/>
        <sz val="10"/>
        <color auto="1"/>
        <name val="Arial"/>
        <family val="2"/>
        <scheme val="none"/>
      </font>
      <fill>
        <patternFill patternType="none">
          <fgColor indexed="64"/>
          <bgColor indexed="65"/>
        </patternFill>
      </fill>
      <alignment horizontal="centerContinuous" vertical="bottom" textRotation="0" wrapText="1" indent="0" justifyLastLine="0" shrinkToFit="0" readingOrder="0"/>
    </dxf>
    <dxf>
      <font>
        <b val="0"/>
        <i val="0"/>
        <strike val="0"/>
        <outline val="0"/>
        <shadow val="0"/>
        <u val="none"/>
        <vertAlign val="baseline"/>
        <sz val="10"/>
        <color auto="1"/>
        <name val="Arial"/>
        <family val="2"/>
        <scheme val="none"/>
      </font>
      <fill>
        <patternFill patternType="none">
          <fgColor indexed="64"/>
          <bgColor indexed="65"/>
        </patternFill>
      </fill>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7"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numFmt numFmtId="167" formatCode="m/d/yyyy"/>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bottom" textRotation="0" wrapText="1" indent="0" justifyLastLine="0" shrinkToFit="0" readingOrder="0"/>
    </dxf>
    <dxf>
      <fill>
        <patternFill>
          <bgColor rgb="FFF7F7F7"/>
        </patternFill>
      </fill>
    </dxf>
    <dxf>
      <fill>
        <patternFill patternType="solid">
          <fgColor theme="9" tint="0.79995117038483843"/>
          <bgColor rgb="FFEDEDED"/>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
      <fill>
        <patternFill patternType="solid">
          <fgColor theme="9" tint="0.79998168889431442"/>
          <bgColor theme="9" tint="0.79998168889431442"/>
        </patternFill>
      </fill>
    </dxf>
    <dxf>
      <font>
        <b/>
        <color theme="9" tint="-0.249977111117893"/>
      </font>
    </dxf>
    <dxf>
      <font>
        <b val="0"/>
        <i val="0"/>
        <color auto="1"/>
      </font>
      <border>
        <right/>
      </border>
    </dxf>
    <dxf>
      <font>
        <b/>
        <color theme="9" tint="-0.249977111117893"/>
      </font>
      <border>
        <top style="thin">
          <color theme="9"/>
        </top>
      </border>
    </dxf>
    <dxf>
      <font>
        <b/>
        <i val="0"/>
        <color auto="1"/>
      </font>
      <border>
        <top/>
        <bottom/>
        <horizontal/>
      </border>
    </dxf>
    <dxf>
      <font>
        <color auto="1"/>
      </font>
      <border>
        <top/>
        <bottom/>
        <horizontal/>
      </border>
    </dxf>
  </dxfs>
  <tableStyles count="3" defaultTableStyle="factors_info_tables" defaultPivotStyle="PivotStyleLight16">
    <tableStyle name="factors_info_tables" pivot="0" count="6" xr9:uid="{937D02E8-1A60-4466-B749-97D521449642}">
      <tableStyleElement type="wholeTable" dxfId="855"/>
      <tableStyleElement type="headerRow" dxfId="854"/>
      <tableStyleElement type="totalRow" dxfId="853"/>
      <tableStyleElement type="firstColumn" dxfId="852"/>
      <tableStyleElement type="lastColumn" dxfId="851"/>
      <tableStyleElement type="firstRowStripe" dxfId="850"/>
    </tableStyle>
    <tableStyle name="factors_info_tables 2" pivot="0" count="7" xr9:uid="{1A24CEA2-A151-457A-9535-396A2E43F71B}">
      <tableStyleElement type="wholeTable" dxfId="849"/>
      <tableStyleElement type="headerRow" dxfId="848"/>
      <tableStyleElement type="totalRow" dxfId="847"/>
      <tableStyleElement type="firstColumn" dxfId="846"/>
      <tableStyleElement type="lastColumn" dxfId="845"/>
      <tableStyleElement type="firstRowStripe" dxfId="844"/>
      <tableStyleElement type="secondRowStripe" dxfId="843"/>
    </tableStyle>
    <tableStyle name="Invisible" pivot="0" table="0" count="0" xr9:uid="{BD2F45AD-E6B1-48A0-986E-B3CE47C48FF5}"/>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CBCEA9"/>
      <rgbColor rgb="00B9CED0"/>
      <rgbColor rgb="00D6C5A3"/>
      <rgbColor rgb="00DAD1C7"/>
      <rgbColor rgb="00660066"/>
      <rgbColor rgb="00FF8080"/>
      <rgbColor rgb="000066CC"/>
      <rgbColor rgb="00CCCCFF"/>
      <rgbColor rgb="00A8AD70"/>
      <rgbColor rgb="008AADB0"/>
      <rgbColor rgb="00BA9E66"/>
      <rgbColor rgb="00C2B3A1"/>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mruColors>
      <color rgb="FFF9F9FD"/>
      <color rgb="FF00212E"/>
      <color rgb="FF002B24"/>
      <color rgb="FFC5EFF7"/>
      <color rgb="FFFFFFFF"/>
      <color rgb="FF000000"/>
      <color rgb="FFEDD7EC"/>
      <color rgb="FFDCAFD8"/>
      <color rgb="FFCA87C5"/>
      <color rgb="FFCF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4.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calcChain" Target="calcChain.xml"/><Relationship Id="rId8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67D1E3-03AB-4746-8B71-91C0E9F37CC6}" name="assumps_table" displayName="assumps_table" ref="A6:C36" totalsRowShown="0" headerRowDxfId="824" dataDxfId="823">
  <autoFilter ref="A6:C36" xr:uid="{5867D1E3-03AB-4746-8B71-91C0E9F37CC6}"/>
  <tableColumns count="3">
    <tableColumn id="1" xr3:uid="{A0123B3F-DD51-4E80-AF96-8EE75733E5DE}" name="Assumptions underlying factors" dataDxfId="822"/>
    <tableColumn id="2" xr3:uid="{364EC9BF-E51C-4E91-BFDB-864F1F09D986}" name="2026 factor review set" dataDxfId="821"/>
    <tableColumn id="3" xr3:uid="{5BB598A0-04CA-466B-B3CD-3613DDBE97F5}" name="2023 factor review set" dataDxfId="820"/>
  </tableColumns>
  <tableStyleInfo name="factors_info_tables"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191D0C6-9C03-49BC-96A7-8BAF644836E3}" name="x_208_template_table_1" displayName="x_208_template_table_1" ref="A6:B21" totalsRowShown="0">
  <autoFilter ref="A6:B21" xr:uid="{C725761B-DC0A-4807-ABBB-1B10DF3821F0}">
    <filterColumn colId="0" hiddenButton="1"/>
    <filterColumn colId="1" hiddenButton="1"/>
  </autoFilter>
  <tableColumns count="2">
    <tableColumn id="1" xr3:uid="{2B6D8D2C-884A-4600-8CF2-22A1C0BAAD79}" name="Data Item" dataDxfId="805"/>
    <tableColumn id="2" xr3:uid="{9DC2084C-C475-48BF-AA2F-FBC6DDEAB52F}" name="Factor Table Information" dataDxfId="804"/>
  </tableColumns>
  <tableStyleInfo name="factors_info_tables"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41E63CE-D4EA-4516-B2A6-866EE9BCD385}" name="x_209_template_table_1" displayName="x_209_template_table_1" ref="A6:B21" totalsRowShown="0">
  <autoFilter ref="A6:B21" xr:uid="{C725761B-DC0A-4807-ABBB-1B10DF3821F0}">
    <filterColumn colId="0" hiddenButton="1"/>
    <filterColumn colId="1" hiddenButton="1"/>
  </autoFilter>
  <tableColumns count="2">
    <tableColumn id="1" xr3:uid="{DF3293AF-C73D-43C9-BABF-5B6663433C83}" name="Data Item" dataDxfId="803"/>
    <tableColumn id="2" xr3:uid="{5FBFA7EB-E54C-4684-8A2F-DDEA89776D75}" name="Factor Table Information" dataDxfId="802"/>
  </tableColumns>
  <tableStyleInfo name="factors_info_tables"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7456AB8-39FD-4F12-A3B5-D05C95586104}" name="x_210_template_table_1" displayName="x_210_template_table_1" ref="A6:B21" totalsRowShown="0">
  <autoFilter ref="A6:B21" xr:uid="{C725761B-DC0A-4807-ABBB-1B10DF3821F0}">
    <filterColumn colId="0" hiddenButton="1"/>
    <filterColumn colId="1" hiddenButton="1"/>
  </autoFilter>
  <tableColumns count="2">
    <tableColumn id="1" xr3:uid="{F8354770-F838-4E1E-AA71-6D0BD7872D21}" name="Data Item" dataDxfId="801"/>
    <tableColumn id="2" xr3:uid="{C05FFFB6-BBCA-4068-B80E-6BD06124AFF6}" name="Factor Table Information" dataDxfId="800"/>
  </tableColumns>
  <tableStyleInfo name="factors_info_tables"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ED02150-95A0-4FF8-B2BD-38DB0C734609}" name="x_211_template_table_1" displayName="x_211_template_table_1" ref="A6:B21" totalsRowShown="0">
  <autoFilter ref="A6:B21" xr:uid="{C725761B-DC0A-4807-ABBB-1B10DF3821F0}">
    <filterColumn colId="0" hiddenButton="1"/>
    <filterColumn colId="1" hiddenButton="1"/>
  </autoFilter>
  <tableColumns count="2">
    <tableColumn id="1" xr3:uid="{B4DB4761-8F79-432D-ACE9-22AA2CA8FB04}" name="Data Item" dataDxfId="799"/>
    <tableColumn id="2" xr3:uid="{0533AA2C-E2A2-4AB7-ADFD-9FBDD7114D82}" name="Factor Table Information" dataDxfId="798"/>
  </tableColumns>
  <tableStyleInfo name="factors_info_tables"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7684D818-9D8E-4881-BEE1-642CDD02054F}" name="x_212_template_table_1" displayName="x_212_template_table_1" ref="A6:B21" totalsRowShown="0">
  <autoFilter ref="A6:B21" xr:uid="{C725761B-DC0A-4807-ABBB-1B10DF3821F0}">
    <filterColumn colId="0" hiddenButton="1"/>
    <filterColumn colId="1" hiddenButton="1"/>
  </autoFilter>
  <tableColumns count="2">
    <tableColumn id="1" xr3:uid="{E8AEC265-3EDE-4BC4-84AC-23AFC7868141}" name="Data Item" dataDxfId="797"/>
    <tableColumn id="2" xr3:uid="{873EF500-77CC-4798-B908-41F05584B279}" name="Factor Table Information" dataDxfId="796"/>
  </tableColumns>
  <tableStyleInfo name="factors_info_tables"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138BB14-F6D8-48E3-A331-071BF8ACB854}" name="x_213_template_table_1" displayName="x_213_template_table_1" ref="A6:B21" totalsRowShown="0">
  <autoFilter ref="A6:B21" xr:uid="{C725761B-DC0A-4807-ABBB-1B10DF3821F0}">
    <filterColumn colId="0" hiddenButton="1"/>
    <filterColumn colId="1" hiddenButton="1"/>
  </autoFilter>
  <tableColumns count="2">
    <tableColumn id="1" xr3:uid="{4577C227-6F0B-40E9-8BB9-068713750F2D}" name="Data Item" dataDxfId="795"/>
    <tableColumn id="2" xr3:uid="{1B3EB993-3167-4C9E-B9C2-92E01493C8D1}" name="Factor Table Information" dataDxfId="794"/>
  </tableColumns>
  <tableStyleInfo name="factors_info_tables"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B470380-A1D1-4A07-B53A-BF7E8C8D6DE3}" name="x_214_template_table_1" displayName="x_214_template_table_1" ref="A6:B21" totalsRowShown="0">
  <autoFilter ref="A6:B21" xr:uid="{C725761B-DC0A-4807-ABBB-1B10DF3821F0}">
    <filterColumn colId="0" hiddenButton="1"/>
    <filterColumn colId="1" hiddenButton="1"/>
  </autoFilter>
  <tableColumns count="2">
    <tableColumn id="1" xr3:uid="{D2E86C26-9D85-4D68-A2F0-1E7BDFB72309}" name="Data Item" dataDxfId="793"/>
    <tableColumn id="2" xr3:uid="{CD2F3E7F-DC0B-435F-8E5C-AFB058DA1245}" name="Factor Table Information" dataDxfId="792"/>
  </tableColumns>
  <tableStyleInfo name="factors_info_tables"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36EDEAC-EBA3-46AE-AD10-F54E58963690}" name="x_215_template_table_1" displayName="x_215_template_table_1" ref="A6:B21" totalsRowShown="0">
  <autoFilter ref="A6:B21" xr:uid="{C725761B-DC0A-4807-ABBB-1B10DF3821F0}">
    <filterColumn colId="0" hiddenButton="1"/>
    <filterColumn colId="1" hiddenButton="1"/>
  </autoFilter>
  <tableColumns count="2">
    <tableColumn id="1" xr3:uid="{AD5701A0-23A8-444F-8EA4-ADC4B3B5DEA4}" name="Data Item" dataDxfId="791"/>
    <tableColumn id="2" xr3:uid="{F7305A7D-721A-4031-9572-1CB1123D5626}" name="Factor Table Information" dataDxfId="790"/>
  </tableColumns>
  <tableStyleInfo name="factors_info_tables"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13071D4-0AE0-40F8-A5CE-8E5F38B96109}" name="x_216_template_table_1" displayName="x_216_template_table_1" ref="A6:B21" totalsRowShown="0">
  <autoFilter ref="A6:B21" xr:uid="{C725761B-DC0A-4807-ABBB-1B10DF3821F0}">
    <filterColumn colId="0" hiddenButton="1"/>
    <filterColumn colId="1" hiddenButton="1"/>
  </autoFilter>
  <tableColumns count="2">
    <tableColumn id="1" xr3:uid="{B8D722B4-7388-4047-8F1B-2C258BFE8B24}" name="Data Item" dataDxfId="789"/>
    <tableColumn id="2" xr3:uid="{C8A258F1-0A02-40EF-B49C-F3996BB19BDB}" name="Factor Table Information" dataDxfId="788"/>
  </tableColumns>
  <tableStyleInfo name="factors_info_tables"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C166EB7-9AA4-4A1E-9C53-D97606127D54}" name="x_217_template_table_1" displayName="x_217_template_table_1" ref="A6:B21" totalsRowShown="0">
  <autoFilter ref="A6:B21" xr:uid="{C725761B-DC0A-4807-ABBB-1B10DF3821F0}">
    <filterColumn colId="0" hiddenButton="1"/>
    <filterColumn colId="1" hiddenButton="1"/>
  </autoFilter>
  <tableColumns count="2">
    <tableColumn id="1" xr3:uid="{2729F2FB-348A-41B7-A739-2E9F60503275}" name="Data Item" dataDxfId="787"/>
    <tableColumn id="2" xr3:uid="{36182FFE-B7E5-4DF4-9F44-E847692FA486}" name="Factor Table Information" dataDxfId="786"/>
  </tableColumns>
  <tableStyleInfo name="factors_info_tables"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C0DB539-FF7D-4AE8-A136-71294137EDDD}" name="factor_list_table" displayName="factor_list_table" ref="A7:P80" totalsRowShown="0" headerRowDxfId="842" dataDxfId="841">
  <autoFilter ref="A7:P80" xr:uid="{3C0DB539-FF7D-4AE8-A136-71294137EDDD}"/>
  <tableColumns count="16">
    <tableColumn id="16" xr3:uid="{AD00A7A2-1E25-4CED-B71E-C04F52532AF9}" name="Link to Tables" dataDxfId="840" dataCellStyle="Hyperlink">
      <calculatedColumnFormula>HYPERLINK("#'x-" &amp; factor_list_table[[#This Row],[Series Number]] &amp; "'!A1", "x-" &amp; factor_list_table[[#This Row],[Series Number]])</calculatedColumnFormula>
    </tableColumn>
    <tableColumn id="1" xr3:uid="{31EF05DA-0C14-4B08-9BF5-EE7FBBB4706E}" name="Scheme" dataDxfId="839"/>
    <tableColumn id="2" xr3:uid="{8F58F67B-E05E-4DB6-BF88-E92042A8F804}" name="Section" dataDxfId="838"/>
    <tableColumn id="3" xr3:uid="{C0CC1951-45CA-47FA-980B-1AD23814E39F}" name="Factor Type" dataDxfId="837"/>
    <tableColumn id="4" xr3:uid="{9F12BD33-F9DF-49F8-9914-453AC95DF880}" name="Description" dataDxfId="836"/>
    <tableColumn id="5" xr3:uid="{26876318-934A-41B2-B629-0C93C4B8D47A}" name="Gender" dataDxfId="835"/>
    <tableColumn id="6" xr3:uid="{D347DB19-8E22-4CF2-926B-735C5B28F5EB}" name="Factor Age/Period Definition" dataDxfId="834"/>
    <tableColumn id="7" xr3:uid="{751250A1-458B-4196-8A5C-382ED39D5917}" name="Section Number (x)" dataDxfId="833"/>
    <tableColumn id="8" xr3:uid="{07B464F6-6BE5-4432-B85B-EF35BE710CF8}" name="Series Number" dataDxfId="832"/>
    <tableColumn id="9" xr3:uid="{E6205105-7908-4AAF-80B1-0CCFB94FF453}" name="Table Reference_x000a_(Section-Series Number)" dataDxfId="831"/>
    <tableColumn id="10" xr3:uid="{179ECF6B-3231-4E3A-8DC5-94232DF189CF}" name="Table Reference in Guidance" dataDxfId="830"/>
    <tableColumn id="11" xr3:uid="{5DF71A96-CC23-450E-A89E-249924BE2DF8}" name="Related Factor Guidance" dataDxfId="829"/>
    <tableColumn id="12" xr3:uid="{4BE7D75B-29B3-4D4D-81BC-2D76080A84A0}" name="Date Factors Issued to Client" dataDxfId="828"/>
    <tableColumn id="13" xr3:uid="{17725A31-2931-4C1D-A856-4290CBCE5D78}" name="Date Factors Implemented (if known)" dataDxfId="827"/>
    <tableColumn id="14" xr3:uid="{C0DEF26D-D1B8-482B-B0F3-D897795941C7}" name="Factor Status" dataDxfId="826"/>
    <tableColumn id="15" xr3:uid="{85E54397-0AFF-41E7-A379-C974577BD7C4}" name="Assumption set" dataDxfId="825"/>
  </tableColumns>
  <tableStyleInfo name="factors_info_tables"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79AEACC-83A4-4512-A673-3EB5E4D23E7C}" name="x_219_template_table_1" displayName="x_219_template_table_1" ref="A6:B21" totalsRowShown="0">
  <autoFilter ref="A6:B21" xr:uid="{C725761B-DC0A-4807-ABBB-1B10DF3821F0}">
    <filterColumn colId="0" hiddenButton="1"/>
    <filterColumn colId="1" hiddenButton="1"/>
  </autoFilter>
  <tableColumns count="2">
    <tableColumn id="1" xr3:uid="{D43D6C6D-77D5-46E2-8380-7055DDA5BDAD}" name="Data Item" dataDxfId="785"/>
    <tableColumn id="2" xr3:uid="{44E1C836-3224-4844-8A14-A305981FA62C}" name="Factor Table Information" dataDxfId="784"/>
  </tableColumns>
  <tableStyleInfo name="factors_info_tables"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FAACFCA-AB4A-49D4-9038-C053FBB68958}" name="x_301_template_table_1" displayName="x_301_template_table_1" ref="A6:B21" totalsRowShown="0">
  <autoFilter ref="A6:B21" xr:uid="{C725761B-DC0A-4807-ABBB-1B10DF3821F0}">
    <filterColumn colId="0" hiddenButton="1"/>
    <filterColumn colId="1" hiddenButton="1"/>
  </autoFilter>
  <tableColumns count="2">
    <tableColumn id="1" xr3:uid="{0B942B69-CCD9-4D75-85BA-959EF2C3D0E3}" name="Data Item" dataDxfId="783"/>
    <tableColumn id="2" xr3:uid="{BD35343C-3790-4A33-964B-C76F23F65E7D}" name="Factor Table Information" dataDxfId="782"/>
  </tableColumns>
  <tableStyleInfo name="factors_info_tables" showFirstColumn="1"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FA860999-5B9D-4A7B-B80F-D7FF28E2E06A}" name="x_302_template_table_1" displayName="x_302_template_table_1" ref="A6:B21" totalsRowShown="0">
  <autoFilter ref="A6:B21" xr:uid="{C725761B-DC0A-4807-ABBB-1B10DF3821F0}">
    <filterColumn colId="0" hiddenButton="1"/>
    <filterColumn colId="1" hiddenButton="1"/>
  </autoFilter>
  <tableColumns count="2">
    <tableColumn id="1" xr3:uid="{40E3250E-D6FB-4F14-9581-E8AA4A7B8DA1}" name="Data Item" dataDxfId="781"/>
    <tableColumn id="2" xr3:uid="{EC9E438B-BB30-48A8-B7A9-BAD6BC5B03D4}" name="Factor Table Information" dataDxfId="780"/>
  </tableColumns>
  <tableStyleInfo name="factors_info_tables" showFirstColumn="1"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F697F71-7BAD-4C56-8BE9-9E5FD45AA856}" name="x_303_template_table_1" displayName="x_303_template_table_1" ref="A6:B21" totalsRowShown="0">
  <autoFilter ref="A6:B21" xr:uid="{C725761B-DC0A-4807-ABBB-1B10DF3821F0}">
    <filterColumn colId="0" hiddenButton="1"/>
    <filterColumn colId="1" hiddenButton="1"/>
  </autoFilter>
  <tableColumns count="2">
    <tableColumn id="1" xr3:uid="{63C3994B-6504-4855-B3D1-FA8B85CFE026}" name="Data Item" dataDxfId="779"/>
    <tableColumn id="2" xr3:uid="{78C83B6E-14FC-42CA-A5BF-A8694A05E6D1}" name="Factor Table Information" dataDxfId="778"/>
  </tableColumns>
  <tableStyleInfo name="factors_info_tables" showFirstColumn="1"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658A3F59-BAF9-4487-A94A-6A51D09A1309}" name="x_304_template_table_1" displayName="x_304_template_table_1" ref="A6:B21" totalsRowShown="0">
  <autoFilter ref="A6:B21" xr:uid="{C725761B-DC0A-4807-ABBB-1B10DF3821F0}">
    <filterColumn colId="0" hiddenButton="1"/>
    <filterColumn colId="1" hiddenButton="1"/>
  </autoFilter>
  <tableColumns count="2">
    <tableColumn id="1" xr3:uid="{AF64699C-05EE-4DC6-80DF-6AE6BF436D13}" name="Data Item" dataDxfId="777"/>
    <tableColumn id="2" xr3:uid="{183FC1ED-8994-46AF-8C16-B2864266A411}" name="Factor Table Information" dataDxfId="776"/>
  </tableColumns>
  <tableStyleInfo name="factors_info_tables" showFirstColumn="1"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71E12A2-4615-4022-8444-015838FA4EA0}" name="x_305_template_table_1" displayName="x_305_template_table_1" ref="A6:B21" totalsRowShown="0">
  <autoFilter ref="A6:B21" xr:uid="{C725761B-DC0A-4807-ABBB-1B10DF3821F0}">
    <filterColumn colId="0" hiddenButton="1"/>
    <filterColumn colId="1" hiddenButton="1"/>
  </autoFilter>
  <tableColumns count="2">
    <tableColumn id="1" xr3:uid="{9EB8028E-951C-44DA-B4FB-2F5F8953260D}" name="Data Item" dataDxfId="775"/>
    <tableColumn id="2" xr3:uid="{A164575E-4701-4DF0-A67A-C387D1D48ACD}" name="Factor Table Information" dataDxfId="774"/>
  </tableColumns>
  <tableStyleInfo name="factors_info_tables" showFirstColumn="1"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D57FEFB-955F-44C4-BDA3-AED2EC0BBC1D}" name="x_306_template_table_1" displayName="x_306_template_table_1" ref="A6:B21" totalsRowShown="0">
  <autoFilter ref="A6:B21" xr:uid="{C725761B-DC0A-4807-ABBB-1B10DF3821F0}">
    <filterColumn colId="0" hiddenButton="1"/>
    <filterColumn colId="1" hiddenButton="1"/>
  </autoFilter>
  <tableColumns count="2">
    <tableColumn id="1" xr3:uid="{6D00FA21-9AA0-408D-9372-AAA364986277}" name="Data Item" dataDxfId="773"/>
    <tableColumn id="2" xr3:uid="{5D4EE64F-ED0F-47C5-AE75-3FA0060BB7E2}" name="Factor Table Information" dataDxfId="772"/>
  </tableColumns>
  <tableStyleInfo name="factors_info_tables" showFirstColumn="1"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88905FC-9EFF-4BBC-8B3C-A94BA550B65C}" name="x_307_template_table_1" displayName="x_307_template_table_1" ref="A6:B21" totalsRowShown="0">
  <autoFilter ref="A6:B21" xr:uid="{C725761B-DC0A-4807-ABBB-1B10DF3821F0}">
    <filterColumn colId="0" hiddenButton="1"/>
    <filterColumn colId="1" hiddenButton="1"/>
  </autoFilter>
  <tableColumns count="2">
    <tableColumn id="1" xr3:uid="{C186D663-2EA8-4586-846B-ECD06A92A16F}" name="Data Item" dataDxfId="771"/>
    <tableColumn id="2" xr3:uid="{BFDD4481-39E4-458B-8C2C-AF70552B8C22}" name="Factor Table Information" dataDxfId="770"/>
  </tableColumns>
  <tableStyleInfo name="factors_info_tables" showFirstColumn="1"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E8DD7EA0-B909-4CD3-B4FC-E9179D99321A}" name="x_308_template_table_1" displayName="x_308_template_table_1" ref="A6:B21" totalsRowShown="0">
  <autoFilter ref="A6:B21" xr:uid="{C725761B-DC0A-4807-ABBB-1B10DF3821F0}">
    <filterColumn colId="0" hiddenButton="1"/>
    <filterColumn colId="1" hiddenButton="1"/>
  </autoFilter>
  <tableColumns count="2">
    <tableColumn id="1" xr3:uid="{35F4DF3A-E1ED-4AC5-A36C-6099172F9513}" name="Data Item" dataDxfId="769"/>
    <tableColumn id="2" xr3:uid="{F3BBB7A0-F503-4449-AE70-14FF6BC772B9}" name="Factor Table Information" dataDxfId="768"/>
  </tableColumns>
  <tableStyleInfo name="factors_info_tables" showFirstColumn="1"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EA9907D-FB78-4675-B3FE-DC9C00BF8B82}" name="x_309_template_table_1" displayName="x_309_template_table_1" ref="A6:B21" totalsRowShown="0">
  <autoFilter ref="A6:B21" xr:uid="{C725761B-DC0A-4807-ABBB-1B10DF3821F0}">
    <filterColumn colId="0" hiddenButton="1"/>
    <filterColumn colId="1" hiddenButton="1"/>
  </autoFilter>
  <tableColumns count="2">
    <tableColumn id="1" xr3:uid="{0A561932-B64A-4F34-B607-1D27F4F8DC42}" name="Data Item" dataDxfId="767"/>
    <tableColumn id="2" xr3:uid="{6061B843-ECC6-4341-A7F6-CA94169039EC}" name="Factor Table Information" dataDxfId="766"/>
  </tableColumns>
  <tableStyleInfo name="factors_info_tables"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FE0EA8B-FA2C-42F5-BDA7-AC28D40FF31A}" name="x_201_template_table_1" displayName="x_201_template_table_1" ref="A6:B21" totalsRowShown="0">
  <autoFilter ref="A6:B21" xr:uid="{C725761B-DC0A-4807-ABBB-1B10DF3821F0}">
    <filterColumn colId="0" hiddenButton="1"/>
    <filterColumn colId="1" hiddenButton="1"/>
  </autoFilter>
  <tableColumns count="2">
    <tableColumn id="1" xr3:uid="{FBFEFCB1-54F8-4DE3-B5F3-B8539E83733E}" name="Data Item" dataDxfId="819"/>
    <tableColumn id="2" xr3:uid="{6C0B87AF-D9F6-4C21-B377-1DF3A532E7B1}" name="Factor Table Information" dataDxfId="818"/>
  </tableColumns>
  <tableStyleInfo name="factors_info_tables" showFirstColumn="1"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612BE1DE-8317-453C-904B-35BAA8852BEF}" name="x_314_template_table_1" displayName="x_314_template_table_1" ref="A6:B21" totalsRowShown="0">
  <autoFilter ref="A6:B21" xr:uid="{C725761B-DC0A-4807-ABBB-1B10DF3821F0}">
    <filterColumn colId="0" hiddenButton="1"/>
    <filterColumn colId="1" hiddenButton="1"/>
  </autoFilter>
  <tableColumns count="2">
    <tableColumn id="1" xr3:uid="{2D5CB261-B142-4597-BDA9-77D35A1F4D10}" name="Data Item" dataDxfId="765"/>
    <tableColumn id="2" xr3:uid="{FD9D5F5A-16A0-4B69-A8C0-73B1C02B3DE6}" name="Factor Table Information" dataDxfId="764"/>
  </tableColumns>
  <tableStyleInfo name="factors_info_tables" showFirstColumn="1"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477887F2-7FA9-4F85-81C7-770BA0D8AFF4}" name="x_314_template_table_145" displayName="x_314_template_table_145" ref="A6:B21" totalsRowShown="0">
  <tableColumns count="2">
    <tableColumn id="1" xr3:uid="{8242744A-0ECB-4555-8C77-735C1804C2CC}" name="Data Item" dataDxfId="763"/>
    <tableColumn id="2" xr3:uid="{EF2EB380-590C-42AA-BA83-2C05CC2340C7}" name="Factor Table Information" dataDxfId="762"/>
  </tableColumns>
  <tableStyleInfo name="factors_info_tables" showFirstColumn="1"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7184E21E-7112-42EF-8BC3-6B593FE879DA}" name="x_316_template_table_1" displayName="x_316_template_table_1" ref="A6:B21" totalsRowShown="0">
  <autoFilter ref="A6:B21" xr:uid="{C725761B-DC0A-4807-ABBB-1B10DF3821F0}">
    <filterColumn colId="0" hiddenButton="1"/>
    <filterColumn colId="1" hiddenButton="1"/>
  </autoFilter>
  <tableColumns count="2">
    <tableColumn id="1" xr3:uid="{A9CE7970-DEA2-46A0-82FE-9DDFFEAB22EB}" name="Data Item" dataDxfId="761"/>
    <tableColumn id="2" xr3:uid="{22EE31BF-1F0D-4387-9CAC-AB75111FA0AE}" name="Factor Table Information" dataDxfId="760"/>
  </tableColumns>
  <tableStyleInfo name="factors_info_tables" showFirstColumn="1"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6D89FDD4-4031-430C-A0CB-739C749BEC41}" name="x_316_template_table_178" displayName="x_316_template_table_178" ref="A6:B21" totalsRowShown="0">
  <tableColumns count="2">
    <tableColumn id="1" xr3:uid="{FE20C628-5939-4666-8C11-18574569783C}" name="Data Item" dataDxfId="759"/>
    <tableColumn id="2" xr3:uid="{8F56245C-3C23-46D9-88D7-85158D4139D8}" name="Factor Table Information" dataDxfId="758"/>
  </tableColumns>
  <tableStyleInfo name="factors_info_tables" showFirstColumn="1"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DD141166-8BFA-4A19-99BB-33B088CF00FB}" name="x_401_template_table_1" displayName="x_401_template_table_1" ref="A6:B21" totalsRowShown="0">
  <autoFilter ref="A6:B21" xr:uid="{C725761B-DC0A-4807-ABBB-1B10DF3821F0}">
    <filterColumn colId="0" hiddenButton="1"/>
    <filterColumn colId="1" hiddenButton="1"/>
  </autoFilter>
  <tableColumns count="2">
    <tableColumn id="1" xr3:uid="{428E9B96-779D-4671-9382-F1D092CE0BFB}" name="Data Item" dataDxfId="757"/>
    <tableColumn id="2" xr3:uid="{EDEDD3E9-BF38-4B64-853F-6DD9A04EA343}" name="Factor Table Information" dataDxfId="756"/>
  </tableColumns>
  <tableStyleInfo name="factors_info_tables" showFirstColumn="1"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37FCF56D-269E-4380-B164-6E1B3A02D65B}" name="x_402_template_table_1" displayName="x_402_template_table_1" ref="A6:B21" totalsRowShown="0">
  <autoFilter ref="A6:B21" xr:uid="{C725761B-DC0A-4807-ABBB-1B10DF3821F0}">
    <filterColumn colId="0" hiddenButton="1"/>
    <filterColumn colId="1" hiddenButton="1"/>
  </autoFilter>
  <tableColumns count="2">
    <tableColumn id="1" xr3:uid="{EB07E940-92DD-49FD-A9A7-97A9DF70B540}" name="Data Item" dataDxfId="755"/>
    <tableColumn id="2" xr3:uid="{79F8F50A-4A09-4140-8C9D-1B7CC8DBF5C0}" name="Factor Table Information" dataDxfId="754"/>
  </tableColumns>
  <tableStyleInfo name="factors_info_tables" showFirstColumn="1"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F872C8F9-3986-4BE8-B275-839C2200F599}" name="x_501_template_table_1" displayName="x_501_template_table_1" ref="A6:B21" totalsRowShown="0">
  <autoFilter ref="A6:B21" xr:uid="{C725761B-DC0A-4807-ABBB-1B10DF3821F0}">
    <filterColumn colId="0" hiddenButton="1"/>
    <filterColumn colId="1" hiddenButton="1"/>
  </autoFilter>
  <tableColumns count="2">
    <tableColumn id="1" xr3:uid="{B43A05EC-E2A8-4BBA-A936-FE2B9E593839}" name="Data Item" dataDxfId="753"/>
    <tableColumn id="2" xr3:uid="{97CD9233-CF23-47E7-A985-3E6261345520}" name="Factor Table Information" dataDxfId="752"/>
  </tableColumns>
  <tableStyleInfo name="factors_info_tables" showFirstColumn="1"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4ECB1CFF-85E1-4266-941C-4313F8B115DC}" name="x_501_template_table_2" displayName="x_501_template_table_2" ref="F6:G21" totalsRowShown="0">
  <tableColumns count="2">
    <tableColumn id="1" xr3:uid="{F2AF3428-C5C8-4124-BD65-11AB3EE98787}" name="Data Item" dataDxfId="751"/>
    <tableColumn id="2" xr3:uid="{502B4805-777A-430F-BDAC-E7C12E7EA103}" name="Factor Table Information" dataDxfId="750"/>
  </tableColumns>
  <tableStyleInfo name="factors_info_tables" showFirstColumn="1"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582AA5AB-6AD4-4B26-8D84-A95A708D445D}" name="x_502_template_table_1" displayName="x_502_template_table_1" ref="A6:B21" totalsRowShown="0">
  <autoFilter ref="A6:B21" xr:uid="{C725761B-DC0A-4807-ABBB-1B10DF3821F0}">
    <filterColumn colId="0" hiddenButton="1"/>
    <filterColumn colId="1" hiddenButton="1"/>
  </autoFilter>
  <tableColumns count="2">
    <tableColumn id="1" xr3:uid="{02905953-097E-4F55-950B-947884494A34}" name="Data Item" dataDxfId="749"/>
    <tableColumn id="2" xr3:uid="{3F4E254C-4764-4AB7-827C-763BB5AE8781}" name="Factor Table Information" dataDxfId="748"/>
  </tableColumns>
  <tableStyleInfo name="factors_info_tables" showFirstColumn="1"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56DB225-D09A-4891-92EB-EA614BF46400}" name="x_502_template_table_2" displayName="x_502_template_table_2" ref="E6:F21" totalsRowShown="0">
  <tableColumns count="2">
    <tableColumn id="1" xr3:uid="{68302BA3-31B4-4372-B8D5-3099E8640C66}" name="Data Item" dataDxfId="747"/>
    <tableColumn id="2" xr3:uid="{5446DADC-9971-4F47-8D99-41E3A287DDCA}" name="Factor Table Information" dataDxfId="746"/>
  </tableColumns>
  <tableStyleInfo name="factors_info_tables"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C42EF31-A537-49AF-A041-B890346B2D9F}" name="x_202_template_table_1" displayName="x_202_template_table_1" ref="A6:B21" totalsRowShown="0">
  <autoFilter ref="A6:B21" xr:uid="{C725761B-DC0A-4807-ABBB-1B10DF3821F0}">
    <filterColumn colId="0" hiddenButton="1"/>
    <filterColumn colId="1" hiddenButton="1"/>
  </autoFilter>
  <tableColumns count="2">
    <tableColumn id="1" xr3:uid="{1B1223B6-D944-4C06-A8AE-ED52DCB909FE}" name="Data Item" dataDxfId="817"/>
    <tableColumn id="2" xr3:uid="{5EDDA329-3B5F-4634-90FE-448171FD7826}" name="Factor Table Information" dataDxfId="816"/>
  </tableColumns>
  <tableStyleInfo name="factors_info_tables" showFirstColumn="1"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6ECD8C7A-E5A5-4B50-8BB3-92977C0062CE}" name="x_503_template_table_1" displayName="x_503_template_table_1" ref="A6:B21" totalsRowShown="0">
  <autoFilter ref="A6:B21" xr:uid="{C725761B-DC0A-4807-ABBB-1B10DF3821F0}">
    <filterColumn colId="0" hiddenButton="1"/>
    <filterColumn colId="1" hiddenButton="1"/>
  </autoFilter>
  <tableColumns count="2">
    <tableColumn id="1" xr3:uid="{B0DF22A0-DE24-4F07-ADE2-79835E9C2D86}" name="Data Item" dataDxfId="745"/>
    <tableColumn id="2" xr3:uid="{860D15FE-454A-4C95-A7B6-05FB3DBE9D25}" name="Factor Table Information" dataDxfId="744"/>
  </tableColumns>
  <tableStyleInfo name="factors_info_tables" showFirstColumn="1"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5755D1A8-670C-4A6D-8ABB-975FDCDDA1DF}" name="x_503_template_table_2" displayName="x_503_template_table_2" ref="E6:F21" totalsRowShown="0">
  <tableColumns count="2">
    <tableColumn id="1" xr3:uid="{E7CD6270-48C6-4E37-A1BE-C0E825A56FA4}" name="Data Item" dataDxfId="743"/>
    <tableColumn id="2" xr3:uid="{8A94DBB7-0B45-481B-BDF4-4CCB1A6BFAE3}" name="Factor Table Information" dataDxfId="742"/>
  </tableColumns>
  <tableStyleInfo name="factors_info_tables" showFirstColumn="1"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4089831A-2985-4CEA-8210-76FD7760B552}" name="x_504_template_table_1" displayName="x_504_template_table_1" ref="A6:B21" totalsRowShown="0">
  <autoFilter ref="A6:B21" xr:uid="{C725761B-DC0A-4807-ABBB-1B10DF3821F0}">
    <filterColumn colId="0" hiddenButton="1"/>
    <filterColumn colId="1" hiddenButton="1"/>
  </autoFilter>
  <tableColumns count="2">
    <tableColumn id="1" xr3:uid="{077EE121-05AA-4377-80F0-67CABD24BEA6}" name="Data Item" dataDxfId="741"/>
    <tableColumn id="2" xr3:uid="{3334D7AB-EC55-4FEC-A0E5-6BD72CD27311}" name="Factor Table Information" dataDxfId="740"/>
  </tableColumns>
  <tableStyleInfo name="factors_info_tables" showFirstColumn="1"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74CE2309-C624-46F6-B5C9-81936B4DC56D}" name="x_505_template_table_1" displayName="x_505_template_table_1" ref="A6:B21" totalsRowShown="0">
  <autoFilter ref="A6:B21" xr:uid="{C725761B-DC0A-4807-ABBB-1B10DF3821F0}">
    <filterColumn colId="0" hiddenButton="1"/>
    <filterColumn colId="1" hiddenButton="1"/>
  </autoFilter>
  <tableColumns count="2">
    <tableColumn id="1" xr3:uid="{511003D3-34A1-4FBD-B31C-24FAEA534DCF}" name="Data Item" dataDxfId="739"/>
    <tableColumn id="2" xr3:uid="{58BAA7D7-92BF-4191-8A38-E0AF89E18736}" name="Factor Table Information" dataDxfId="738"/>
  </tableColumns>
  <tableStyleInfo name="factors_info_tables" showFirstColumn="1"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E3A11EAE-3189-4E9B-9C82-3F618A940F43}" name="x_603_template_table_1" displayName="x_603_template_table_1" ref="A6:B21" totalsRowShown="0">
  <autoFilter ref="A6:B21" xr:uid="{C725761B-DC0A-4807-ABBB-1B10DF3821F0}">
    <filterColumn colId="0" hiddenButton="1"/>
    <filterColumn colId="1" hiddenButton="1"/>
  </autoFilter>
  <tableColumns count="2">
    <tableColumn id="1" xr3:uid="{0387163B-45CD-4CC2-A254-0F4DF1681A83}" name="Data Item" dataDxfId="737"/>
    <tableColumn id="2" xr3:uid="{31E032DF-AC94-4294-955F-649209CB242C}" name="Factor Table Information" dataDxfId="736"/>
  </tableColumns>
  <tableStyleInfo name="factors_info_tables" showFirstColumn="1"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6A1D5FF6-66F1-4816-ABAC-19E152C8997C}" name="x_609_template_table_1" displayName="x_609_template_table_1" ref="A6:B21" totalsRowShown="0">
  <autoFilter ref="A6:B21" xr:uid="{C725761B-DC0A-4807-ABBB-1B10DF3821F0}">
    <filterColumn colId="0" hiddenButton="1"/>
    <filterColumn colId="1" hiddenButton="1"/>
  </autoFilter>
  <tableColumns count="2">
    <tableColumn id="1" xr3:uid="{A59EDAEF-9C7A-437A-8001-D1FCD39A2816}" name="Data Item" dataDxfId="735"/>
    <tableColumn id="2" xr3:uid="{0E04354E-9B85-4D3E-91D5-297DD9E08562}" name="Factor Table Information" dataDxfId="734"/>
  </tableColumns>
  <tableStyleInfo name="factors_info_tables" showFirstColumn="1"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E9D3F9BA-78CA-4CB4-89AE-116818B33D60}" name="x_610_template_table_1" displayName="x_610_template_table_1" ref="A6:B21" totalsRowShown="0">
  <autoFilter ref="A6:B21" xr:uid="{C725761B-DC0A-4807-ABBB-1B10DF3821F0}">
    <filterColumn colId="0" hiddenButton="1"/>
    <filterColumn colId="1" hiddenButton="1"/>
  </autoFilter>
  <tableColumns count="2">
    <tableColumn id="1" xr3:uid="{E2362512-A208-4824-B6EB-A9B39C57975E}" name="Data Item" dataDxfId="733"/>
    <tableColumn id="2" xr3:uid="{426007F7-3FC9-4B88-B5EA-B47647317470}" name="Factor Table Information" dataDxfId="732"/>
  </tableColumns>
  <tableStyleInfo name="factors_info_tables" showFirstColumn="1"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2FE1AF2B-7D94-46EB-BF38-7340D6689B54}" name="x_701_template_table_1" displayName="x_701_template_table_1" ref="A6:B21" totalsRowShown="0">
  <autoFilter ref="A6:B21" xr:uid="{C725761B-DC0A-4807-ABBB-1B10DF3821F0}">
    <filterColumn colId="0" hiddenButton="1"/>
    <filterColumn colId="1" hiddenButton="1"/>
  </autoFilter>
  <tableColumns count="2">
    <tableColumn id="1" xr3:uid="{ABB04F22-60C7-4930-9F10-E0DB35E1BFC3}" name="Data Item" dataDxfId="731"/>
    <tableColumn id="2" xr3:uid="{F5BB385D-E6F9-49BE-889F-F6400D3FDA96}" name="Factor Table Information" dataDxfId="730"/>
  </tableColumns>
  <tableStyleInfo name="factors_info_tables" showFirstColumn="1"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3997A96-0EA8-41A5-AA17-499EABAC3FE9}" name="x_702_template_table_1" displayName="x_702_template_table_1" ref="A6:B21" totalsRowShown="0">
  <autoFilter ref="A6:B21" xr:uid="{C725761B-DC0A-4807-ABBB-1B10DF3821F0}">
    <filterColumn colId="0" hiddenButton="1"/>
    <filterColumn colId="1" hiddenButton="1"/>
  </autoFilter>
  <tableColumns count="2">
    <tableColumn id="1" xr3:uid="{58D7FA29-8EDA-47A7-8CF7-0147E3722E4B}" name="Data Item" dataDxfId="729"/>
    <tableColumn id="2" xr3:uid="{99C20C2E-942D-4345-A3A1-B0D727792654}" name="Factor Table Information" dataDxfId="728"/>
  </tableColumns>
  <tableStyleInfo name="factors_info_tables" showFirstColumn="1"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B345B94A-50AA-4780-8A95-3BC981E29A07}" name="x_703_template_table_1" displayName="x_703_template_table_1" ref="A6:B21" totalsRowShown="0">
  <autoFilter ref="A6:B21" xr:uid="{C725761B-DC0A-4807-ABBB-1B10DF3821F0}">
    <filterColumn colId="0" hiddenButton="1"/>
    <filterColumn colId="1" hiddenButton="1"/>
  </autoFilter>
  <tableColumns count="2">
    <tableColumn id="1" xr3:uid="{DAFA8A03-E953-47C6-8C7D-72C0C23D255A}" name="Data Item" dataDxfId="727"/>
    <tableColumn id="2" xr3:uid="{00C10182-D2BC-4BF1-ACAE-64434BC09A37}" name="Factor Table Information" dataDxfId="726"/>
  </tableColumns>
  <tableStyleInfo name="factors_info_tables"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4E028C-FDE8-4C4D-A81B-FCAA9425BE01}" name="x_203_template_table_1" displayName="x_203_template_table_1" ref="A6:B21" totalsRowShown="0">
  <autoFilter ref="A6:B21" xr:uid="{C725761B-DC0A-4807-ABBB-1B10DF3821F0}">
    <filterColumn colId="0" hiddenButton="1"/>
    <filterColumn colId="1" hiddenButton="1"/>
  </autoFilter>
  <tableColumns count="2">
    <tableColumn id="1" xr3:uid="{1DEB3459-5FC2-4ABB-B4AB-2F44B71A6232}" name="Data Item" dataDxfId="815"/>
    <tableColumn id="2" xr3:uid="{FF757869-729F-4D19-AF2F-F4A4A016089A}" name="Factor Table Information" dataDxfId="814"/>
  </tableColumns>
  <tableStyleInfo name="factors_info_tables" showFirstColumn="1"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A3A048FE-52B7-4B12-BB8A-E0F4D689867D}" name="x_704_template_table_1" displayName="x_704_template_table_1" ref="A6:B21" totalsRowShown="0">
  <autoFilter ref="A6:B21" xr:uid="{C725761B-DC0A-4807-ABBB-1B10DF3821F0}">
    <filterColumn colId="0" hiddenButton="1"/>
    <filterColumn colId="1" hiddenButton="1"/>
  </autoFilter>
  <tableColumns count="2">
    <tableColumn id="1" xr3:uid="{DBC25C41-A66D-4F3E-927D-AF32DE61B9EB}" name="Data Item" dataDxfId="725"/>
    <tableColumn id="2" xr3:uid="{74B9BA8B-44E2-469E-8736-55C3213C336D}" name="Factor Table Information" dataDxfId="724"/>
  </tableColumns>
  <tableStyleInfo name="factors_info_tables" showFirstColumn="1"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F7D6D7F4-897D-4644-A330-C2CD32E7ED44}" name="x_705_template_table_1" displayName="x_705_template_table_1" ref="A6:B21" totalsRowShown="0">
  <autoFilter ref="A6:B21" xr:uid="{C725761B-DC0A-4807-ABBB-1B10DF3821F0}">
    <filterColumn colId="0" hiddenButton="1"/>
    <filterColumn colId="1" hiddenButton="1"/>
  </autoFilter>
  <tableColumns count="2">
    <tableColumn id="1" xr3:uid="{3D29A5CF-CDD7-489E-B433-5726B6147412}" name="Data Item" dataDxfId="723"/>
    <tableColumn id="2" xr3:uid="{5EB1C3A9-7FD9-4C2D-A718-E5B07A7A6399}" name="Factor Table Information" dataDxfId="722"/>
  </tableColumns>
  <tableStyleInfo name="factors_info_tables" showFirstColumn="1"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536112ED-FB20-44E0-871A-8C2349FA4EA7}" name="x_706_template_table_1" displayName="x_706_template_table_1" ref="A6:B21" totalsRowShown="0">
  <autoFilter ref="A6:B21" xr:uid="{C725761B-DC0A-4807-ABBB-1B10DF3821F0}">
    <filterColumn colId="0" hiddenButton="1"/>
    <filterColumn colId="1" hiddenButton="1"/>
  </autoFilter>
  <tableColumns count="2">
    <tableColumn id="1" xr3:uid="{AD57D4E4-9BE1-4966-A248-A815EDD6A2DA}" name="Data Item" dataDxfId="721"/>
    <tableColumn id="2" xr3:uid="{085559FC-0CCE-433B-A7DF-AFCA0C67814C}" name="Factor Table Information" dataDxfId="720"/>
  </tableColumns>
  <tableStyleInfo name="factors_info_tables" showFirstColumn="1"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44DB682F-FBD1-4312-A0E0-709A01EDDF19}" name="x_707_template_table_1" displayName="x_707_template_table_1" ref="A6:B21" totalsRowShown="0">
  <autoFilter ref="A6:B21" xr:uid="{C725761B-DC0A-4807-ABBB-1B10DF3821F0}">
    <filterColumn colId="0" hiddenButton="1"/>
    <filterColumn colId="1" hiddenButton="1"/>
  </autoFilter>
  <tableColumns count="2">
    <tableColumn id="1" xr3:uid="{7195BFD9-2EFD-46C0-87DF-7719DC712ED4}" name="Data Item" dataDxfId="719"/>
    <tableColumn id="2" xr3:uid="{92F5AE39-5A21-4884-875B-145712A08F11}" name="Factor Table Information" dataDxfId="718"/>
  </tableColumns>
  <tableStyleInfo name="factors_info_tables" showFirstColumn="1"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CA5D7C11-BF9C-4CB3-9E08-FD3F92F5E5CD}" name="x_708_template_table_1" displayName="x_708_template_table_1" ref="A6:B21" totalsRowShown="0">
  <autoFilter ref="A6:B21" xr:uid="{C725761B-DC0A-4807-ABBB-1B10DF3821F0}">
    <filterColumn colId="0" hiddenButton="1"/>
    <filterColumn colId="1" hiddenButton="1"/>
  </autoFilter>
  <tableColumns count="2">
    <tableColumn id="1" xr3:uid="{745B8AE0-7B25-496B-8B63-9368147281B9}" name="Data Item" dataDxfId="717"/>
    <tableColumn id="2" xr3:uid="{38C93E87-7074-4837-807B-E5420B67C8DF}" name="Factor Table Information" dataDxfId="716"/>
  </tableColumns>
  <tableStyleInfo name="factors_info_tables" showFirstColumn="1"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5B3AC68C-5D7D-44CD-9D75-703DCA51A736}" name="x_711_template_table_1" displayName="x_711_template_table_1" ref="A6:B21" totalsRowShown="0">
  <autoFilter ref="A6:B21" xr:uid="{C725761B-DC0A-4807-ABBB-1B10DF3821F0}">
    <filterColumn colId="0" hiddenButton="1"/>
    <filterColumn colId="1" hiddenButton="1"/>
  </autoFilter>
  <tableColumns count="2">
    <tableColumn id="1" xr3:uid="{0EF78B67-DDE6-449B-A1D3-F1FDE735C351}" name="Data Item" dataDxfId="715"/>
    <tableColumn id="2" xr3:uid="{5849B7B1-1A5B-406A-AD05-835F7DF1B53D}" name="Factor Table Information" dataDxfId="714"/>
  </tableColumns>
  <tableStyleInfo name="factors_info_tables" showFirstColumn="1"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180CF21D-E57A-4CA1-90AF-CA635DC01E77}" name="x_712_template_table_1" displayName="x_712_template_table_1" ref="A6:B21" totalsRowShown="0">
  <autoFilter ref="A6:B21" xr:uid="{C725761B-DC0A-4807-ABBB-1B10DF3821F0}">
    <filterColumn colId="0" hiddenButton="1"/>
    <filterColumn colId="1" hiddenButton="1"/>
  </autoFilter>
  <tableColumns count="2">
    <tableColumn id="1" xr3:uid="{C3B924A9-3ED8-4ED9-96A3-D96B5286A4A2}" name="Data Item" dataDxfId="713"/>
    <tableColumn id="2" xr3:uid="{28F62778-F8AB-411B-B1C1-20EA7BDC03D8}" name="Factor Table Information" dataDxfId="712"/>
  </tableColumns>
  <tableStyleInfo name="factors_info_tables" showFirstColumn="1"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CC8BE498-412C-48C1-AD4E-1A69FB313C68}" name="x_713_template_table_1" displayName="x_713_template_table_1" ref="A6:B21" totalsRowShown="0">
  <autoFilter ref="A6:B21" xr:uid="{C725761B-DC0A-4807-ABBB-1B10DF3821F0}">
    <filterColumn colId="0" hiddenButton="1"/>
    <filterColumn colId="1" hiddenButton="1"/>
  </autoFilter>
  <tableColumns count="2">
    <tableColumn id="1" xr3:uid="{4D81C911-09E7-4181-A712-7A3A4CB4A74B}" name="Data Item" dataDxfId="711"/>
    <tableColumn id="2" xr3:uid="{585929FC-87C8-4DBD-B734-9E66B974A313}" name="Factor Table Information" dataDxfId="710"/>
  </tableColumns>
  <tableStyleInfo name="factors_info_tables" showFirstColumn="1"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127E3C11-1771-4831-A872-2AF837E74260}" name="x_714_template_table_1" displayName="x_714_template_table_1" ref="A6:B21" totalsRowShown="0">
  <autoFilter ref="A6:B21" xr:uid="{C725761B-DC0A-4807-ABBB-1B10DF3821F0}">
    <filterColumn colId="0" hiddenButton="1"/>
    <filterColumn colId="1" hiddenButton="1"/>
  </autoFilter>
  <tableColumns count="2">
    <tableColumn id="1" xr3:uid="{5C5BE0C9-E6A2-4A30-8318-07B81972C72F}" name="Data Item" dataDxfId="709"/>
    <tableColumn id="2" xr3:uid="{856AF39B-7161-41B4-B2D9-59834101431F}" name="Factor Table Information" dataDxfId="708"/>
  </tableColumns>
  <tableStyleInfo name="factors_info_tables" showFirstColumn="1"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AECA56B4-830A-4C96-86DF-0C150D67594B}" name="x_715_template_table_1" displayName="x_715_template_table_1" ref="A6:B21" totalsRowShown="0">
  <autoFilter ref="A6:B21" xr:uid="{C725761B-DC0A-4807-ABBB-1B10DF3821F0}">
    <filterColumn colId="0" hiddenButton="1"/>
    <filterColumn colId="1" hiddenButton="1"/>
  </autoFilter>
  <tableColumns count="2">
    <tableColumn id="1" xr3:uid="{C88BA6A3-FCDB-4AF5-B60C-5DB6C6669B4A}" name="Data Item" dataDxfId="707"/>
    <tableColumn id="2" xr3:uid="{E4336528-77DC-4D33-81FC-B0B2DBF4A1A3}" name="Factor Table Information" dataDxfId="706"/>
  </tableColumns>
  <tableStyleInfo name="factors_info_tables"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B1D549E-E4EB-4BCE-B600-8786C3383353}" name="x_204_template_table_1" displayName="x_204_template_table_1" ref="A6:B21" totalsRowShown="0">
  <autoFilter ref="A6:B21" xr:uid="{C725761B-DC0A-4807-ABBB-1B10DF3821F0}">
    <filterColumn colId="0" hiddenButton="1"/>
    <filterColumn colId="1" hiddenButton="1"/>
  </autoFilter>
  <tableColumns count="2">
    <tableColumn id="1" xr3:uid="{61AD13B8-5358-41AA-873C-6528E1675546}" name="Data Item" dataDxfId="813"/>
    <tableColumn id="2" xr3:uid="{BD44B485-B21C-4574-B603-D63B11CE65B3}" name="Factor Table Information" dataDxfId="812"/>
  </tableColumns>
  <tableStyleInfo name="factors_info_tables" showFirstColumn="1"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1EFC5FC1-1CE0-4F0E-BB56-7360EC7B023D}" name="x_716_template_table_1" displayName="x_716_template_table_1" ref="A6:B21" totalsRowShown="0">
  <autoFilter ref="A6:B21" xr:uid="{C725761B-DC0A-4807-ABBB-1B10DF3821F0}">
    <filterColumn colId="0" hiddenButton="1"/>
    <filterColumn colId="1" hiddenButton="1"/>
  </autoFilter>
  <tableColumns count="2">
    <tableColumn id="1" xr3:uid="{9F08450D-FB5C-4FD6-B24C-0BFFF3FE058C}" name="Data Item" dataDxfId="705"/>
    <tableColumn id="2" xr3:uid="{1F5EA89E-7523-44F8-B2C9-3F36AB982D5C}" name="Factor Table Information" dataDxfId="704"/>
  </tableColumns>
  <tableStyleInfo name="factors_info_tables" showFirstColumn="1"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DFA9E77D-D6FB-4DBF-86F2-67CC4D283592}" name="x_717_template_table_1" displayName="x_717_template_table_1" ref="A6:B21" totalsRowShown="0">
  <autoFilter ref="A6:B21" xr:uid="{C725761B-DC0A-4807-ABBB-1B10DF3821F0}">
    <filterColumn colId="0" hiddenButton="1"/>
    <filterColumn colId="1" hiddenButton="1"/>
  </autoFilter>
  <tableColumns count="2">
    <tableColumn id="1" xr3:uid="{F48D2634-9D54-4379-BEEA-A0AAEF3F99FD}" name="Data Item" dataDxfId="703"/>
    <tableColumn id="2" xr3:uid="{30C73634-8707-4B66-9BD6-567B0958FDBF}" name="Factor Table Information" dataDxfId="702"/>
  </tableColumns>
  <tableStyleInfo name="factors_info_tables" showFirstColumn="1"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A635A879-9DEA-487D-8F38-9D79EE8FCF74}" name="x_718_template_table_1" displayName="x_718_template_table_1" ref="A6:B21" totalsRowShown="0">
  <autoFilter ref="A6:B21" xr:uid="{C725761B-DC0A-4807-ABBB-1B10DF3821F0}">
    <filterColumn colId="0" hiddenButton="1"/>
    <filterColumn colId="1" hiddenButton="1"/>
  </autoFilter>
  <tableColumns count="2">
    <tableColumn id="1" xr3:uid="{6DC42672-2EA5-4CEA-879A-2CEDDB333A23}" name="Data Item" dataDxfId="701"/>
    <tableColumn id="2" xr3:uid="{1FED9A45-A44D-4676-8C58-767128C0C37B}" name="Factor Table Information" dataDxfId="700"/>
  </tableColumns>
  <tableStyleInfo name="factors_info_tables" showFirstColumn="1"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DB61BFC0-35B6-4EA0-9B44-EC4596325113}" name="x_719_template_table_1" displayName="x_719_template_table_1" ref="A6:B21" totalsRowShown="0">
  <autoFilter ref="A6:B21" xr:uid="{C725761B-DC0A-4807-ABBB-1B10DF3821F0}">
    <filterColumn colId="0" hiddenButton="1"/>
    <filterColumn colId="1" hiddenButton="1"/>
  </autoFilter>
  <tableColumns count="2">
    <tableColumn id="1" xr3:uid="{36843154-A8DD-48FC-AD29-9843E6274511}" name="Data Item" dataDxfId="699"/>
    <tableColumn id="2" xr3:uid="{3B9FEC72-61A9-4BE8-9780-96CD0FDF9E71}" name="Factor Table Information" dataDxfId="698"/>
  </tableColumns>
  <tableStyleInfo name="factors_info_tables" showFirstColumn="1"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1BB8EEC3-4316-47C5-A77F-B67292A25012}" name="x_720_template_table_1" displayName="x_720_template_table_1" ref="A6:B21" totalsRowShown="0">
  <autoFilter ref="A6:B21" xr:uid="{C725761B-DC0A-4807-ABBB-1B10DF3821F0}">
    <filterColumn colId="0" hiddenButton="1"/>
    <filterColumn colId="1" hiddenButton="1"/>
  </autoFilter>
  <tableColumns count="2">
    <tableColumn id="1" xr3:uid="{60026911-1F2B-4FB4-A8A7-068B8A0257E3}" name="Data Item" dataDxfId="697"/>
    <tableColumn id="2" xr3:uid="{C62C7F65-FB91-4E24-B60B-75204F47806A}" name="Factor Table Information" dataDxfId="696"/>
  </tableColumns>
  <tableStyleInfo name="factors_info_tables" showFirstColumn="1"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A44C7941-39EF-4814-8F09-683CB370889A}" name="x_801_template_table_1" displayName="x_801_template_table_1" ref="A6:B21" totalsRowShown="0">
  <autoFilter ref="A6:B21" xr:uid="{C725761B-DC0A-4807-ABBB-1B10DF3821F0}">
    <filterColumn colId="0" hiddenButton="1"/>
    <filterColumn colId="1" hiddenButton="1"/>
  </autoFilter>
  <tableColumns count="2">
    <tableColumn id="1" xr3:uid="{7C189745-0BDB-4E5F-A12D-DD1260D4B7F6}" name="Data Item" dataDxfId="695"/>
    <tableColumn id="2" xr3:uid="{B1FFD007-A98C-457C-B594-AB3D21D5383D}" name="Factor Table Information" dataDxfId="694"/>
  </tableColumns>
  <tableStyleInfo name="factors_info_tables" showFirstColumn="1"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42A5E6EB-FFF8-4171-A39F-D3E078D78099}" name="x_802_template_table_1" displayName="x_802_template_table_1" ref="A6:B21" totalsRowShown="0">
  <autoFilter ref="A6:B21" xr:uid="{C725761B-DC0A-4807-ABBB-1B10DF3821F0}">
    <filterColumn colId="0" hiddenButton="1"/>
    <filterColumn colId="1" hiddenButton="1"/>
  </autoFilter>
  <tableColumns count="2">
    <tableColumn id="1" xr3:uid="{10FD83D9-2D34-4447-AC43-A21EEA706399}" name="Data Item" dataDxfId="693"/>
    <tableColumn id="2" xr3:uid="{4ADD1990-4C48-424B-A9B9-F9CCC11B4E18}" name="Factor Table Information" dataDxfId="692"/>
  </tableColumns>
  <tableStyleInfo name="factors_info_tables" showFirstColumn="1"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CAC40A90-95A1-4501-B810-6ADA6394D152}" name="x_803_template_table_1" displayName="x_803_template_table_1" ref="A6:B21" totalsRowShown="0">
  <autoFilter ref="A6:B21" xr:uid="{C725761B-DC0A-4807-ABBB-1B10DF3821F0}">
    <filterColumn colId="0" hiddenButton="1"/>
    <filterColumn colId="1" hiddenButton="1"/>
  </autoFilter>
  <tableColumns count="2">
    <tableColumn id="1" xr3:uid="{9F47A74C-838D-4DF1-9E5A-B94E94634625}" name="Data Item" dataDxfId="691"/>
    <tableColumn id="2" xr3:uid="{18D4F18A-BC70-4800-A9ED-85BC6448B8FF}" name="Factor Table Information" dataDxfId="690"/>
  </tableColumns>
  <tableStyleInfo name="factors_info_tables" showFirstColumn="1"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86CBCFED-35AE-4548-9742-1FFC50066CEE}" name="x_806_template_table_1" displayName="x_806_template_table_1" ref="A6:B21" totalsRowShown="0">
  <autoFilter ref="A6:B21" xr:uid="{C725761B-DC0A-4807-ABBB-1B10DF3821F0}">
    <filterColumn colId="0" hiddenButton="1"/>
    <filterColumn colId="1" hiddenButton="1"/>
  </autoFilter>
  <tableColumns count="2">
    <tableColumn id="1" xr3:uid="{FF3286D2-3A37-4935-B606-6ECA18341053}" name="Data Item" dataDxfId="689"/>
    <tableColumn id="2" xr3:uid="{1A94C53A-A7C8-4E88-9CB4-A6D75FA054ED}" name="Factor Table Information" dataDxfId="688"/>
  </tableColumns>
  <tableStyleInfo name="factors_info_tables" showFirstColumn="1"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9DBE5A31-DC67-48D1-9CC0-015849BFDD94}" name="x_807_template_table_1" displayName="x_807_template_table_1" ref="A6:B21" totalsRowShown="0">
  <autoFilter ref="A6:B21" xr:uid="{C725761B-DC0A-4807-ABBB-1B10DF3821F0}">
    <filterColumn colId="0" hiddenButton="1"/>
    <filterColumn colId="1" hiddenButton="1"/>
  </autoFilter>
  <tableColumns count="2">
    <tableColumn id="1" xr3:uid="{B8BEBA98-3A1C-4519-BE46-E10DE86A1E37}" name="Data Item" dataDxfId="687"/>
    <tableColumn id="2" xr3:uid="{6D680EE0-758C-4BD8-9DB4-49DC2E378516}" name="Factor Table Information" dataDxfId="686"/>
  </tableColumns>
  <tableStyleInfo name="factors_info_tables"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26E18D3-871B-4D21-A1F5-72FB4EEA02E5}" name="x_205_template_table_1" displayName="x_205_template_table_1" ref="A6:B21" totalsRowShown="0">
  <autoFilter ref="A6:B21" xr:uid="{C725761B-DC0A-4807-ABBB-1B10DF3821F0}">
    <filterColumn colId="0" hiddenButton="1"/>
    <filterColumn colId="1" hiddenButton="1"/>
  </autoFilter>
  <tableColumns count="2">
    <tableColumn id="1" xr3:uid="{BE99F056-D14E-4346-9D05-FF7DB32B7D8D}" name="Data Item" dataDxfId="811"/>
    <tableColumn id="2" xr3:uid="{76C36F67-77D2-49E3-B120-0947F4669929}" name="Factor Table Information" dataDxfId="810"/>
  </tableColumns>
  <tableStyleInfo name="factors_info_tables" showFirstColumn="1"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5DD71211-0EDB-4BF3-A214-EB8BAB6B2457}" name="x_808_template_table_1" displayName="x_808_template_table_1" ref="A6:B21" totalsRowShown="0">
  <autoFilter ref="A6:B21" xr:uid="{C725761B-DC0A-4807-ABBB-1B10DF3821F0}">
    <filterColumn colId="0" hiddenButton="1"/>
    <filterColumn colId="1" hiddenButton="1"/>
  </autoFilter>
  <tableColumns count="2">
    <tableColumn id="1" xr3:uid="{31C4A328-50AC-4B8E-A191-5E41169C5121}" name="Data Item" dataDxfId="685"/>
    <tableColumn id="2" xr3:uid="{F6F1CAED-CBB7-4C4B-B5B5-6E14795BF775}" name="Factor Table Information" dataDxfId="684"/>
  </tableColumns>
  <tableStyleInfo name="factors_info_tables" showFirstColumn="1"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97C9D2AB-4296-44D0-B8EB-FACAB39BB9E8}" name="x_809_template_table_1" displayName="x_809_template_table_1" ref="A6:B21" totalsRowShown="0">
  <autoFilter ref="A6:B21" xr:uid="{C725761B-DC0A-4807-ABBB-1B10DF3821F0}">
    <filterColumn colId="0" hiddenButton="1"/>
    <filterColumn colId="1" hiddenButton="1"/>
  </autoFilter>
  <tableColumns count="2">
    <tableColumn id="1" xr3:uid="{A06071A6-46AF-4C83-8A82-13E906A2C43E}" name="Data Item" dataDxfId="683"/>
    <tableColumn id="2" xr3:uid="{0E117FD3-F4D6-4C1B-822D-23D16A662105}" name="Factor Table Information" dataDxfId="682"/>
  </tableColumns>
  <tableStyleInfo name="factors_info_tables" showFirstColumn="1"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2A9C6DCA-D2EE-4E11-B48A-77D9EA457793}" name="x_810_template_table_1" displayName="x_810_template_table_1" ref="A6:B21" totalsRowShown="0">
  <autoFilter ref="A6:B21" xr:uid="{C725761B-DC0A-4807-ABBB-1B10DF3821F0}">
    <filterColumn colId="0" hiddenButton="1"/>
    <filterColumn colId="1" hiddenButton="1"/>
  </autoFilter>
  <tableColumns count="2">
    <tableColumn id="1" xr3:uid="{DFE5E432-5ED2-47A0-A6CD-102A80182A32}" name="Data Item" dataDxfId="681"/>
    <tableColumn id="2" xr3:uid="{E844AE3C-181D-4FC0-99AA-7302A82AA6AA}" name="Factor Table Information" dataDxfId="680"/>
  </tableColumns>
  <tableStyleInfo name="factors_info_tables" showFirstColumn="1"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8B737B4A-4541-4C48-B414-5A5A5F2A1FFD}" name="x_811_template_table_1" displayName="x_811_template_table_1" ref="A6:B21" totalsRowShown="0">
  <autoFilter ref="A6:B21" xr:uid="{C725761B-DC0A-4807-ABBB-1B10DF3821F0}">
    <filterColumn colId="0" hiddenButton="1"/>
    <filterColumn colId="1" hiddenButton="1"/>
  </autoFilter>
  <tableColumns count="2">
    <tableColumn id="1" xr3:uid="{7097B6B6-97C6-462C-BC3A-F2E5BF38CE0E}" name="Data Item" dataDxfId="679"/>
    <tableColumn id="2" xr3:uid="{1ED4C549-9292-45A9-BD4F-B49D0FE66F83}" name="Factor Table Information" dataDxfId="678"/>
  </tableColumns>
  <tableStyleInfo name="factors_info_tables" showFirstColumn="1"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25761B-DC0A-4807-ABBB-1B10DF3821F0}" name="x_template_table_1" displayName="x_template_table_1" ref="A6:B21" totalsRowShown="0">
  <autoFilter ref="A6:B21" xr:uid="{C725761B-DC0A-4807-ABBB-1B10DF3821F0}">
    <filterColumn colId="0" hiddenButton="1"/>
    <filterColumn colId="1" hiddenButton="1"/>
  </autoFilter>
  <tableColumns count="2">
    <tableColumn id="1" xr3:uid="{CF9C1E95-2192-41E7-A51E-9FBAB92F54E0}" name="Data Item"/>
    <tableColumn id="2" xr3:uid="{D0BF8362-1B49-49CF-A3F4-682A9DF6283E}" name="Factor Table Information"/>
  </tableColumns>
  <tableStyleInfo name="factors_info_tables"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F889414-97C8-4246-8AA7-239850BCDD5B}" name="x_206_template_table_1" displayName="x_206_template_table_1" ref="A6:B21" totalsRowShown="0">
  <autoFilter ref="A6:B21" xr:uid="{C725761B-DC0A-4807-ABBB-1B10DF3821F0}">
    <filterColumn colId="0" hiddenButton="1"/>
    <filterColumn colId="1" hiddenButton="1"/>
  </autoFilter>
  <tableColumns count="2">
    <tableColumn id="1" xr3:uid="{32ACB2B8-E351-492B-B98D-21F3BD9D409B}" name="Data Item" dataDxfId="809"/>
    <tableColumn id="2" xr3:uid="{B92D7BBF-010F-4CB8-B499-5A6E64A70D9F}" name="Factor Table Information" dataDxfId="808"/>
  </tableColumns>
  <tableStyleInfo name="factors_info_tables"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6548301-EBFF-4243-B5CB-6877ABCE2C69}" name="x_207_template_table_1" displayName="x_207_template_table_1" ref="A6:B21" totalsRowShown="0">
  <autoFilter ref="A6:B21" xr:uid="{C725761B-DC0A-4807-ABBB-1B10DF3821F0}">
    <filterColumn colId="0" hiddenButton="1"/>
    <filterColumn colId="1" hiddenButton="1"/>
  </autoFilter>
  <tableColumns count="2">
    <tableColumn id="1" xr3:uid="{E0BDCD58-DDD3-4649-99DF-16E63D3A90FF}" name="Data Item" dataDxfId="807"/>
    <tableColumn id="2" xr3:uid="{1DCD3C7E-A128-4A61-AF23-E4FB0CED6746}" name="Factor Table Information" dataDxfId="806"/>
  </tableColumns>
  <tableStyleInfo name="factors_info_tables" showFirstColumn="1" showLastColumn="0" showRowStripes="1" showColumnStripes="0"/>
</table>
</file>

<file path=xl/theme/theme1.xml><?xml version="1.0" encoding="utf-8"?>
<a:theme xmlns:a="http://schemas.openxmlformats.org/drawingml/2006/main" name="Accessible_21">
  <a:themeElements>
    <a:clrScheme name="GAD_theme25">
      <a:dk1>
        <a:srgbClr val="B85FB1"/>
      </a:dk1>
      <a:lt1>
        <a:srgbClr val="44163E"/>
      </a:lt1>
      <a:dk2>
        <a:srgbClr val="3E8989"/>
      </a:dk2>
      <a:lt2>
        <a:srgbClr val="50E28D"/>
      </a:lt2>
      <a:accent1>
        <a:srgbClr val="F1BE46"/>
      </a:accent1>
      <a:accent2>
        <a:srgbClr val="DD852C"/>
      </a:accent2>
      <a:accent3>
        <a:srgbClr val="E54A72"/>
      </a:accent3>
      <a:accent4>
        <a:srgbClr val="2E5266"/>
      </a:accent4>
      <a:accent5>
        <a:srgbClr val="42A1DB"/>
      </a:accent5>
      <a:accent6>
        <a:srgbClr val="8F8E8F"/>
      </a:accent6>
      <a:hlink>
        <a:srgbClr val="6B9F25"/>
      </a:hlink>
      <a:folHlink>
        <a:srgbClr val="B26B0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GAD" id="{FA26CC94-9AB8-43CF-9208-DAD2EEF8E84B}" vid="{AD10AD8E-362D-4DD0-B12A-007E90588632}"/>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4.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5.xml.rels><?xml version="1.0" encoding="UTF-8" standalone="yes"?>
<Relationships xmlns="http://schemas.openxmlformats.org/package/2006/relationships"><Relationship Id="rId1" Type="http://schemas.openxmlformats.org/officeDocument/2006/relationships/table" Target="../tables/table22.xml"/></Relationships>
</file>

<file path=xl/worksheets/_rels/sheet26.xml.rels><?xml version="1.0" encoding="UTF-8" standalone="yes"?>
<Relationships xmlns="http://schemas.openxmlformats.org/package/2006/relationships"><Relationship Id="rId1" Type="http://schemas.openxmlformats.org/officeDocument/2006/relationships/table" Target="../tables/table23.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24.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25.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29.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30.xml"/></Relationships>
</file>

<file path=xl/worksheets/_rels/sheet34.xml.rels><?xml version="1.0" encoding="UTF-8" standalone="yes"?>
<Relationships xmlns="http://schemas.openxmlformats.org/package/2006/relationships"><Relationship Id="rId1" Type="http://schemas.openxmlformats.org/officeDocument/2006/relationships/table" Target="../tables/table31.xml"/></Relationships>
</file>

<file path=xl/worksheets/_rels/sheet35.xml.rels><?xml version="1.0" encoding="UTF-8" standalone="yes"?>
<Relationships xmlns="http://schemas.openxmlformats.org/package/2006/relationships"><Relationship Id="rId1" Type="http://schemas.openxmlformats.org/officeDocument/2006/relationships/table" Target="../tables/table32.xml"/></Relationships>
</file>

<file path=xl/worksheets/_rels/sheet36.xml.rels><?xml version="1.0" encoding="UTF-8" standalone="yes"?>
<Relationships xmlns="http://schemas.openxmlformats.org/package/2006/relationships"><Relationship Id="rId1" Type="http://schemas.openxmlformats.org/officeDocument/2006/relationships/table" Target="../tables/table33.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34.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35.xml"/></Relationships>
</file>

<file path=xl/worksheets/_rels/sheet39.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table" Target="../tables/table36.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table" Target="../tables/table38.xml"/></Relationships>
</file>

<file path=xl/worksheets/_rels/sheet41.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table" Target="../tables/table40.xml"/></Relationships>
</file>

<file path=xl/worksheets/_rels/sheet42.xml.rels><?xml version="1.0" encoding="UTF-8" standalone="yes"?>
<Relationships xmlns="http://schemas.openxmlformats.org/package/2006/relationships"><Relationship Id="rId1" Type="http://schemas.openxmlformats.org/officeDocument/2006/relationships/table" Target="../tables/table42.xml"/></Relationships>
</file>

<file path=xl/worksheets/_rels/sheet43.xml.rels><?xml version="1.0" encoding="UTF-8" standalone="yes"?>
<Relationships xmlns="http://schemas.openxmlformats.org/package/2006/relationships"><Relationship Id="rId1" Type="http://schemas.openxmlformats.org/officeDocument/2006/relationships/table" Target="../tables/table43.xml"/></Relationships>
</file>

<file path=xl/worksheets/_rels/sheet44.xml.rels><?xml version="1.0" encoding="UTF-8" standalone="yes"?>
<Relationships xmlns="http://schemas.openxmlformats.org/package/2006/relationships"><Relationship Id="rId1" Type="http://schemas.openxmlformats.org/officeDocument/2006/relationships/table" Target="../tables/table44.xml"/></Relationships>
</file>

<file path=xl/worksheets/_rels/sheet45.xml.rels><?xml version="1.0" encoding="UTF-8" standalone="yes"?>
<Relationships xmlns="http://schemas.openxmlformats.org/package/2006/relationships"><Relationship Id="rId1" Type="http://schemas.openxmlformats.org/officeDocument/2006/relationships/table" Target="../tables/table45.xml"/></Relationships>
</file>

<file path=xl/worksheets/_rels/sheet46.xml.rels><?xml version="1.0" encoding="UTF-8" standalone="yes"?>
<Relationships xmlns="http://schemas.openxmlformats.org/package/2006/relationships"><Relationship Id="rId1" Type="http://schemas.openxmlformats.org/officeDocument/2006/relationships/table" Target="../tables/table46.xml"/></Relationships>
</file>

<file path=xl/worksheets/_rels/sheet47.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48.xml.rels><?xml version="1.0" encoding="UTF-8" standalone="yes"?>
<Relationships xmlns="http://schemas.openxmlformats.org/package/2006/relationships"><Relationship Id="rId1" Type="http://schemas.openxmlformats.org/officeDocument/2006/relationships/table" Target="../tables/table48.xml"/></Relationships>
</file>

<file path=xl/worksheets/_rels/sheet49.xml.rels><?xml version="1.0" encoding="UTF-8" standalone="yes"?>
<Relationships xmlns="http://schemas.openxmlformats.org/package/2006/relationships"><Relationship Id="rId1" Type="http://schemas.openxmlformats.org/officeDocument/2006/relationships/table" Target="../tables/table49.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table" Target="../tables/table50.xml"/></Relationships>
</file>

<file path=xl/worksheets/_rels/sheet51.xml.rels><?xml version="1.0" encoding="UTF-8" standalone="yes"?>
<Relationships xmlns="http://schemas.openxmlformats.org/package/2006/relationships"><Relationship Id="rId1" Type="http://schemas.openxmlformats.org/officeDocument/2006/relationships/table" Target="../tables/table51.xml"/></Relationships>
</file>

<file path=xl/worksheets/_rels/sheet52.xml.rels><?xml version="1.0" encoding="UTF-8" standalone="yes"?>
<Relationships xmlns="http://schemas.openxmlformats.org/package/2006/relationships"><Relationship Id="rId1" Type="http://schemas.openxmlformats.org/officeDocument/2006/relationships/table" Target="../tables/table52.xml"/></Relationships>
</file>

<file path=xl/worksheets/_rels/sheet53.xml.rels><?xml version="1.0" encoding="UTF-8" standalone="yes"?>
<Relationships xmlns="http://schemas.openxmlformats.org/package/2006/relationships"><Relationship Id="rId1" Type="http://schemas.openxmlformats.org/officeDocument/2006/relationships/table" Target="../tables/table53.xml"/></Relationships>
</file>

<file path=xl/worksheets/_rels/sheet54.xml.rels><?xml version="1.0" encoding="UTF-8" standalone="yes"?>
<Relationships xmlns="http://schemas.openxmlformats.org/package/2006/relationships"><Relationship Id="rId1" Type="http://schemas.openxmlformats.org/officeDocument/2006/relationships/table" Target="../tables/table54.xml"/></Relationships>
</file>

<file path=xl/worksheets/_rels/sheet55.xml.rels><?xml version="1.0" encoding="UTF-8" standalone="yes"?>
<Relationships xmlns="http://schemas.openxmlformats.org/package/2006/relationships"><Relationship Id="rId1" Type="http://schemas.openxmlformats.org/officeDocument/2006/relationships/table" Target="../tables/table55.xml"/></Relationships>
</file>

<file path=xl/worksheets/_rels/sheet56.xml.rels><?xml version="1.0" encoding="UTF-8" standalone="yes"?>
<Relationships xmlns="http://schemas.openxmlformats.org/package/2006/relationships"><Relationship Id="rId1" Type="http://schemas.openxmlformats.org/officeDocument/2006/relationships/table" Target="../tables/table56.xml"/></Relationships>
</file>

<file path=xl/worksheets/_rels/sheet57.xml.rels><?xml version="1.0" encoding="UTF-8" standalone="yes"?>
<Relationships xmlns="http://schemas.openxmlformats.org/package/2006/relationships"><Relationship Id="rId1" Type="http://schemas.openxmlformats.org/officeDocument/2006/relationships/table" Target="../tables/table57.xml"/></Relationships>
</file>

<file path=xl/worksheets/_rels/sheet58.xml.rels><?xml version="1.0" encoding="UTF-8" standalone="yes"?>
<Relationships xmlns="http://schemas.openxmlformats.org/package/2006/relationships"><Relationship Id="rId1" Type="http://schemas.openxmlformats.org/officeDocument/2006/relationships/table" Target="../tables/table58.xml"/></Relationships>
</file>

<file path=xl/worksheets/_rels/sheet59.xml.rels><?xml version="1.0" encoding="UTF-8" standalone="yes"?>
<Relationships xmlns="http://schemas.openxmlformats.org/package/2006/relationships"><Relationship Id="rId1" Type="http://schemas.openxmlformats.org/officeDocument/2006/relationships/table" Target="../tables/table59.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0.xml.rels><?xml version="1.0" encoding="UTF-8" standalone="yes"?>
<Relationships xmlns="http://schemas.openxmlformats.org/package/2006/relationships"><Relationship Id="rId1" Type="http://schemas.openxmlformats.org/officeDocument/2006/relationships/table" Target="../tables/table60.xml"/></Relationships>
</file>

<file path=xl/worksheets/_rels/sheet61.xml.rels><?xml version="1.0" encoding="UTF-8" standalone="yes"?>
<Relationships xmlns="http://schemas.openxmlformats.org/package/2006/relationships"><Relationship Id="rId1" Type="http://schemas.openxmlformats.org/officeDocument/2006/relationships/table" Target="../tables/table61.xml"/></Relationships>
</file>

<file path=xl/worksheets/_rels/sheet62.xml.rels><?xml version="1.0" encoding="UTF-8" standalone="yes"?>
<Relationships xmlns="http://schemas.openxmlformats.org/package/2006/relationships"><Relationship Id="rId1" Type="http://schemas.openxmlformats.org/officeDocument/2006/relationships/table" Target="../tables/table62.xml"/></Relationships>
</file>

<file path=xl/worksheets/_rels/sheet63.xml.rels><?xml version="1.0" encoding="UTF-8" standalone="yes"?>
<Relationships xmlns="http://schemas.openxmlformats.org/package/2006/relationships"><Relationship Id="rId1" Type="http://schemas.openxmlformats.org/officeDocument/2006/relationships/table" Target="../tables/table63.xml"/></Relationships>
</file>

<file path=xl/worksheets/_rels/sheet64.xml.rels><?xml version="1.0" encoding="UTF-8" standalone="yes"?>
<Relationships xmlns="http://schemas.openxmlformats.org/package/2006/relationships"><Relationship Id="rId1" Type="http://schemas.openxmlformats.org/officeDocument/2006/relationships/table" Target="../tables/table64.xml"/></Relationships>
</file>

<file path=xl/worksheets/_rels/sheet65.xml.rels><?xml version="1.0" encoding="UTF-8" standalone="yes"?>
<Relationships xmlns="http://schemas.openxmlformats.org/package/2006/relationships"><Relationship Id="rId1" Type="http://schemas.openxmlformats.org/officeDocument/2006/relationships/table" Target="../tables/table65.xml"/></Relationships>
</file>

<file path=xl/worksheets/_rels/sheet66.xml.rels><?xml version="1.0" encoding="UTF-8" standalone="yes"?>
<Relationships xmlns="http://schemas.openxmlformats.org/package/2006/relationships"><Relationship Id="rId1" Type="http://schemas.openxmlformats.org/officeDocument/2006/relationships/table" Target="../tables/table66.xml"/></Relationships>
</file>

<file path=xl/worksheets/_rels/sheet67.xml.rels><?xml version="1.0" encoding="UTF-8" standalone="yes"?>
<Relationships xmlns="http://schemas.openxmlformats.org/package/2006/relationships"><Relationship Id="rId1" Type="http://schemas.openxmlformats.org/officeDocument/2006/relationships/table" Target="../tables/table67.xml"/></Relationships>
</file>

<file path=xl/worksheets/_rels/sheet68.xml.rels><?xml version="1.0" encoding="UTF-8" standalone="yes"?>
<Relationships xmlns="http://schemas.openxmlformats.org/package/2006/relationships"><Relationship Id="rId1" Type="http://schemas.openxmlformats.org/officeDocument/2006/relationships/table" Target="../tables/table68.xml"/></Relationships>
</file>

<file path=xl/worksheets/_rels/sheet69.xml.rels><?xml version="1.0" encoding="UTF-8" standalone="yes"?>
<Relationships xmlns="http://schemas.openxmlformats.org/package/2006/relationships"><Relationship Id="rId1" Type="http://schemas.openxmlformats.org/officeDocument/2006/relationships/table" Target="../tables/table69.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0.xml.rels><?xml version="1.0" encoding="UTF-8" standalone="yes"?>
<Relationships xmlns="http://schemas.openxmlformats.org/package/2006/relationships"><Relationship Id="rId1" Type="http://schemas.openxmlformats.org/officeDocument/2006/relationships/table" Target="../tables/table70.xml"/></Relationships>
</file>

<file path=xl/worksheets/_rels/sheet71.xml.rels><?xml version="1.0" encoding="UTF-8" standalone="yes"?>
<Relationships xmlns="http://schemas.openxmlformats.org/package/2006/relationships"><Relationship Id="rId1" Type="http://schemas.openxmlformats.org/officeDocument/2006/relationships/table" Target="../tables/table71.xml"/></Relationships>
</file>

<file path=xl/worksheets/_rels/sheet72.xml.rels><?xml version="1.0" encoding="UTF-8" standalone="yes"?>
<Relationships xmlns="http://schemas.openxmlformats.org/package/2006/relationships"><Relationship Id="rId1" Type="http://schemas.openxmlformats.org/officeDocument/2006/relationships/table" Target="../tables/table72.xml"/></Relationships>
</file>

<file path=xl/worksheets/_rels/sheet73.xml.rels><?xml version="1.0" encoding="UTF-8" standalone="yes"?>
<Relationships xmlns="http://schemas.openxmlformats.org/package/2006/relationships"><Relationship Id="rId1" Type="http://schemas.openxmlformats.org/officeDocument/2006/relationships/table" Target="../tables/table73.xml"/></Relationships>
</file>

<file path=xl/worksheets/_rels/sheet74.xml.rels><?xml version="1.0" encoding="UTF-8" standalone="yes"?>
<Relationships xmlns="http://schemas.openxmlformats.org/package/2006/relationships"><Relationship Id="rId1" Type="http://schemas.openxmlformats.org/officeDocument/2006/relationships/table" Target="../tables/table7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76E9B-4D5E-427B-971B-6F10C719760C}">
  <sheetPr codeName="Sheet5">
    <tabColor theme="2" tint="0.59999389629810485"/>
  </sheetPr>
  <dimension ref="A1:B20"/>
  <sheetViews>
    <sheetView showGridLines="0" showRowColHeaders="0" zoomScaleNormal="100" workbookViewId="0">
      <pane xSplit="1" ySplit="8" topLeftCell="B9" activePane="bottomRight" state="frozen"/>
      <selection pane="topRight" activeCell="B1" sqref="B1"/>
      <selection pane="bottomLeft" activeCell="A12" sqref="A12"/>
      <selection pane="bottomRight" activeCell="B6" sqref="B6"/>
    </sheetView>
  </sheetViews>
  <sheetFormatPr defaultColWidth="9.26953125" defaultRowHeight="15.5" x14ac:dyDescent="0.35"/>
  <cols>
    <col min="1" max="1" width="24.54296875" style="12" customWidth="1"/>
    <col min="2" max="2" width="120.54296875" style="4" customWidth="1"/>
    <col min="3" max="16384" width="9.26953125" style="1"/>
  </cols>
  <sheetData>
    <row r="1" spans="1:2" ht="20" x14ac:dyDescent="0.4">
      <c r="A1" s="11" t="s">
        <v>0</v>
      </c>
    </row>
    <row r="2" spans="1:2" x14ac:dyDescent="0.35">
      <c r="A2" s="13" t="s">
        <v>1</v>
      </c>
      <c r="B2" s="5" t="str">
        <f>scheme_abbr &amp; " - Consolidated Factor Spreadsheet"</f>
        <v>LGPS_EW - Consolidated Factor Spreadsheet</v>
      </c>
    </row>
    <row r="3" spans="1:2" x14ac:dyDescent="0.35">
      <c r="A3" s="13" t="s">
        <v>2</v>
      </c>
      <c r="B3" s="5" t="s">
        <v>3</v>
      </c>
    </row>
    <row r="6" spans="1:2" ht="31" x14ac:dyDescent="0.35">
      <c r="A6" s="13" t="s">
        <v>4</v>
      </c>
      <c r="B6" s="4" t="str">
        <f>"This spreadsheet contains the full suite of factors that are in force for the " &amp; scheme_name &amp; "."</f>
        <v>This spreadsheet contains the full suite of factors that are in force for the Local Government Pension Scheme (England and Wales).</v>
      </c>
    </row>
    <row r="8" spans="1:2" x14ac:dyDescent="0.35">
      <c r="A8" s="13" t="s">
        <v>5</v>
      </c>
      <c r="B8" s="6" t="s">
        <v>6</v>
      </c>
    </row>
    <row r="9" spans="1:2" x14ac:dyDescent="0.35">
      <c r="A9" s="14" t="s">
        <v>7</v>
      </c>
      <c r="B9" s="4" t="s">
        <v>8</v>
      </c>
    </row>
    <row r="10" spans="1:2" ht="31" x14ac:dyDescent="0.35">
      <c r="A10" s="15" t="s">
        <v>9</v>
      </c>
      <c r="B10" s="4" t="s">
        <v>10</v>
      </c>
    </row>
    <row r="11" spans="1:2" x14ac:dyDescent="0.35">
      <c r="A11" s="16" t="s">
        <v>11</v>
      </c>
      <c r="B11" s="4" t="s">
        <v>12</v>
      </c>
    </row>
    <row r="12" spans="1:2" x14ac:dyDescent="0.35">
      <c r="A12" s="16" t="s">
        <v>13</v>
      </c>
      <c r="B12" s="4" t="s">
        <v>14</v>
      </c>
    </row>
    <row r="13" spans="1:2" ht="31" x14ac:dyDescent="0.35">
      <c r="A13" s="12" t="s">
        <v>15</v>
      </c>
      <c r="B13" s="4" t="s">
        <v>16</v>
      </c>
    </row>
    <row r="14" spans="1:2" ht="31" x14ac:dyDescent="0.35">
      <c r="A14" s="12" t="s">
        <v>17</v>
      </c>
      <c r="B14" s="4" t="s">
        <v>18</v>
      </c>
    </row>
    <row r="15" spans="1:2" ht="46.5" x14ac:dyDescent="0.35">
      <c r="A15" s="12" t="s">
        <v>19</v>
      </c>
      <c r="B15" s="4" t="s">
        <v>20</v>
      </c>
    </row>
    <row r="16" spans="1:2" ht="31" x14ac:dyDescent="0.35">
      <c r="A16" s="12" t="s">
        <v>21</v>
      </c>
      <c r="B16" s="4" t="s">
        <v>22</v>
      </c>
    </row>
    <row r="17" spans="1:2" ht="31" x14ac:dyDescent="0.35">
      <c r="A17" s="12" t="s">
        <v>23</v>
      </c>
      <c r="B17" s="4" t="s">
        <v>24</v>
      </c>
    </row>
    <row r="18" spans="1:2" ht="31" x14ac:dyDescent="0.35">
      <c r="A18" s="12" t="s">
        <v>25</v>
      </c>
      <c r="B18" s="4" t="s">
        <v>26</v>
      </c>
    </row>
    <row r="19" spans="1:2" ht="46.5" x14ac:dyDescent="0.35">
      <c r="A19" s="12" t="s">
        <v>27</v>
      </c>
      <c r="B19" s="4" t="s">
        <v>28</v>
      </c>
    </row>
    <row r="20" spans="1:2" ht="31" x14ac:dyDescent="0.35">
      <c r="A20" s="12" t="s">
        <v>29</v>
      </c>
      <c r="B20" s="4" t="s">
        <v>30</v>
      </c>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4F1BE-9B08-4DAA-BBDD-D1F67123722E}">
  <sheetPr codeName="Sheet12"/>
  <dimension ref="A1:G77"/>
  <sheetViews>
    <sheetView showGridLines="0" workbookViewId="0">
      <selection activeCell="A6" sqref="A6"/>
    </sheetView>
  </sheetViews>
  <sheetFormatPr defaultRowHeight="12.5" x14ac:dyDescent="0.25"/>
  <cols>
    <col min="1" max="1" width="31.54296875" customWidth="1"/>
    <col min="2" max="7" width="22.54296875" customWidth="1"/>
  </cols>
  <sheetData>
    <row r="1" spans="1:7" s="1" customFormat="1" ht="20" x14ac:dyDescent="0.4">
      <c r="A1" s="2" t="s">
        <v>0</v>
      </c>
    </row>
    <row r="2" spans="1:7" s="1" customFormat="1" ht="15.5" x14ac:dyDescent="0.35">
      <c r="A2" s="30" t="s">
        <v>1</v>
      </c>
      <c r="B2" s="3" t="str">
        <f>wb_title</f>
        <v>LGPS_EW - Consolidated Factor Spreadsheet</v>
      </c>
    </row>
    <row r="3" spans="1:7" s="1" customFormat="1" ht="15.5" x14ac:dyDescent="0.35">
      <c r="A3" s="30" t="s">
        <v>2</v>
      </c>
      <c r="B3" s="3" t="str">
        <f>TABLE_FACTOR_TYPE_1 &amp; " - x-" &amp; TABLE_SERIES_NUMBER_1</f>
        <v>CETV - x-205</v>
      </c>
    </row>
    <row r="6" spans="1:7" x14ac:dyDescent="0.25">
      <c r="A6" s="40" t="s">
        <v>394</v>
      </c>
      <c r="B6" s="47" t="s">
        <v>395</v>
      </c>
      <c r="C6" s="47"/>
      <c r="D6" s="47"/>
      <c r="E6" s="47"/>
      <c r="F6" s="47"/>
      <c r="G6" s="47"/>
    </row>
    <row r="7" spans="1:7" x14ac:dyDescent="0.25">
      <c r="A7" s="40" t="s">
        <v>396</v>
      </c>
      <c r="B7" s="47" t="s">
        <v>175</v>
      </c>
      <c r="C7" s="47"/>
      <c r="D7" s="47"/>
      <c r="E7" s="47"/>
      <c r="F7" s="47"/>
      <c r="G7" s="47"/>
    </row>
    <row r="8" spans="1:7" x14ac:dyDescent="0.25">
      <c r="A8" s="40" t="s">
        <v>162</v>
      </c>
      <c r="B8" s="47" t="s">
        <v>176</v>
      </c>
      <c r="C8" s="47"/>
      <c r="D8" s="47"/>
      <c r="E8" s="47"/>
      <c r="F8" s="47"/>
      <c r="G8" s="47"/>
    </row>
    <row r="9" spans="1:7" x14ac:dyDescent="0.25">
      <c r="A9" s="40" t="s">
        <v>163</v>
      </c>
      <c r="B9" s="47" t="s">
        <v>177</v>
      </c>
      <c r="C9" s="47"/>
      <c r="D9" s="47"/>
      <c r="E9" s="47"/>
      <c r="F9" s="47"/>
      <c r="G9" s="47"/>
    </row>
    <row r="10" spans="1:7" x14ac:dyDescent="0.25">
      <c r="A10" s="40" t="s">
        <v>6</v>
      </c>
      <c r="B10" s="47" t="s">
        <v>192</v>
      </c>
      <c r="C10" s="47"/>
      <c r="D10" s="47"/>
      <c r="E10" s="47"/>
      <c r="F10" s="47"/>
      <c r="G10" s="47"/>
    </row>
    <row r="11" spans="1:7" x14ac:dyDescent="0.25">
      <c r="A11" s="40" t="s">
        <v>164</v>
      </c>
      <c r="B11" s="47" t="s">
        <v>179</v>
      </c>
      <c r="C11" s="47"/>
      <c r="D11" s="47"/>
      <c r="E11" s="47"/>
      <c r="F11" s="47"/>
      <c r="G11" s="47"/>
    </row>
    <row r="12" spans="1:7" x14ac:dyDescent="0.25">
      <c r="A12" s="40" t="s">
        <v>165</v>
      </c>
      <c r="B12" s="47" t="s">
        <v>180</v>
      </c>
      <c r="C12" s="47"/>
      <c r="D12" s="47"/>
      <c r="E12" s="47"/>
      <c r="F12" s="47"/>
      <c r="G12" s="47"/>
    </row>
    <row r="13" spans="1:7" x14ac:dyDescent="0.25">
      <c r="A13" s="40" t="s">
        <v>397</v>
      </c>
      <c r="B13" s="47">
        <v>0</v>
      </c>
      <c r="C13" s="47"/>
      <c r="D13" s="47"/>
      <c r="E13" s="47"/>
      <c r="F13" s="47"/>
      <c r="G13" s="47"/>
    </row>
    <row r="14" spans="1:7" x14ac:dyDescent="0.25">
      <c r="A14" s="40" t="s">
        <v>167</v>
      </c>
      <c r="B14" s="47">
        <v>205</v>
      </c>
      <c r="C14" s="47"/>
      <c r="D14" s="47"/>
      <c r="E14" s="47"/>
      <c r="F14" s="47"/>
      <c r="G14" s="47"/>
    </row>
    <row r="15" spans="1:7" x14ac:dyDescent="0.25">
      <c r="A15" s="40" t="s">
        <v>398</v>
      </c>
      <c r="B15" s="47" t="s">
        <v>193</v>
      </c>
      <c r="C15" s="47"/>
      <c r="D15" s="47"/>
      <c r="E15" s="47"/>
      <c r="F15" s="47"/>
      <c r="G15" s="47"/>
    </row>
    <row r="16" spans="1:7" x14ac:dyDescent="0.25">
      <c r="A16" s="40" t="s">
        <v>169</v>
      </c>
      <c r="B16" s="47" t="s">
        <v>194</v>
      </c>
      <c r="C16" s="47"/>
      <c r="D16" s="47"/>
      <c r="E16" s="47"/>
      <c r="F16" s="47"/>
      <c r="G16" s="47"/>
    </row>
    <row r="17" spans="1:7" x14ac:dyDescent="0.25">
      <c r="A17" s="41" t="s">
        <v>399</v>
      </c>
      <c r="B17" s="47"/>
      <c r="C17" s="47"/>
      <c r="D17" s="47"/>
      <c r="E17" s="47"/>
      <c r="F17" s="47"/>
      <c r="G17" s="47"/>
    </row>
    <row r="18" spans="1:7" x14ac:dyDescent="0.25">
      <c r="A18" s="40" t="s">
        <v>171</v>
      </c>
      <c r="B18" s="49">
        <v>46175</v>
      </c>
      <c r="C18" s="49"/>
      <c r="D18" s="49"/>
      <c r="E18" s="49"/>
      <c r="F18" s="49"/>
      <c r="G18" s="49"/>
    </row>
    <row r="19" spans="1:7" x14ac:dyDescent="0.25">
      <c r="A19" s="40" t="s">
        <v>172</v>
      </c>
      <c r="B19" s="49">
        <v>46161</v>
      </c>
      <c r="C19" s="49"/>
      <c r="D19" s="49"/>
      <c r="E19" s="49"/>
      <c r="F19" s="49"/>
      <c r="G19" s="49"/>
    </row>
    <row r="20" spans="1:7" x14ac:dyDescent="0.25">
      <c r="A20" s="40" t="s">
        <v>173</v>
      </c>
      <c r="B20" s="47" t="s">
        <v>183</v>
      </c>
      <c r="C20" s="47"/>
      <c r="D20" s="47"/>
      <c r="E20" s="47"/>
      <c r="F20" s="47"/>
      <c r="G20" s="47"/>
    </row>
    <row r="21" spans="1:7" x14ac:dyDescent="0.25">
      <c r="A21" s="40" t="s">
        <v>400</v>
      </c>
      <c r="B21" s="47" t="s">
        <v>99</v>
      </c>
      <c r="C21" s="47"/>
      <c r="D21" s="47"/>
      <c r="E21" s="47"/>
      <c r="F21" s="47"/>
      <c r="G21" s="47"/>
    </row>
    <row r="23" spans="1:7" x14ac:dyDescent="0.25">
      <c r="A23" s="23" t="str">
        <f>HYPERLINK("#'Factor List'!A1", "Back to Factor List")</f>
        <v>Back to Factor List</v>
      </c>
      <c r="B23" s="23" t="str">
        <f>HYPERLINK("#'Assumptions'!A1", "Assumptions")</f>
        <v>Assumptions</v>
      </c>
    </row>
    <row r="26" spans="1:7" s="58" customFormat="1" ht="26" x14ac:dyDescent="0.25">
      <c r="A26" s="57" t="s">
        <v>401</v>
      </c>
      <c r="B26" s="57" t="s">
        <v>402</v>
      </c>
      <c r="C26" s="57" t="s">
        <v>403</v>
      </c>
      <c r="D26" s="57" t="s">
        <v>404</v>
      </c>
      <c r="E26" s="57" t="s">
        <v>405</v>
      </c>
      <c r="F26" s="57" t="s">
        <v>406</v>
      </c>
      <c r="G26" s="57" t="s">
        <v>407</v>
      </c>
    </row>
    <row r="27" spans="1:7" x14ac:dyDescent="0.25">
      <c r="A27" s="43">
        <v>16</v>
      </c>
      <c r="B27" s="44">
        <v>6.95</v>
      </c>
      <c r="C27" s="44">
        <v>0.37</v>
      </c>
      <c r="D27" s="44">
        <v>1.1100000000000001</v>
      </c>
      <c r="E27" s="44">
        <v>-1.6</v>
      </c>
      <c r="F27" s="44">
        <v>-1.6</v>
      </c>
      <c r="G27" s="44">
        <v>0</v>
      </c>
    </row>
    <row r="28" spans="1:7" x14ac:dyDescent="0.25">
      <c r="A28" s="43">
        <v>17</v>
      </c>
      <c r="B28" s="44">
        <v>7.08</v>
      </c>
      <c r="C28" s="44">
        <v>0.38</v>
      </c>
      <c r="D28" s="44">
        <v>1.17</v>
      </c>
      <c r="E28" s="44">
        <v>-1.6</v>
      </c>
      <c r="F28" s="44">
        <v>-1.6</v>
      </c>
      <c r="G28" s="44">
        <v>0</v>
      </c>
    </row>
    <row r="29" spans="1:7" x14ac:dyDescent="0.25">
      <c r="A29" s="43">
        <v>18</v>
      </c>
      <c r="B29" s="44">
        <v>7.2</v>
      </c>
      <c r="C29" s="44">
        <v>0.38</v>
      </c>
      <c r="D29" s="44">
        <v>1.24</v>
      </c>
      <c r="E29" s="44">
        <v>-1.61</v>
      </c>
      <c r="F29" s="44">
        <v>-1.61</v>
      </c>
      <c r="G29" s="44">
        <v>0</v>
      </c>
    </row>
    <row r="30" spans="1:7" x14ac:dyDescent="0.25">
      <c r="A30" s="43">
        <v>19</v>
      </c>
      <c r="B30" s="44">
        <v>7.33</v>
      </c>
      <c r="C30" s="44">
        <v>0.39</v>
      </c>
      <c r="D30" s="44">
        <v>1.28</v>
      </c>
      <c r="E30" s="44">
        <v>-1.61</v>
      </c>
      <c r="F30" s="44">
        <v>-1.61</v>
      </c>
      <c r="G30" s="44">
        <v>0</v>
      </c>
    </row>
    <row r="31" spans="1:7" x14ac:dyDescent="0.25">
      <c r="A31" s="43">
        <v>20</v>
      </c>
      <c r="B31" s="44">
        <v>7.46</v>
      </c>
      <c r="C31" s="44">
        <v>0.4</v>
      </c>
      <c r="D31" s="44">
        <v>1.3</v>
      </c>
      <c r="E31" s="44">
        <v>-1.61</v>
      </c>
      <c r="F31" s="44">
        <v>-1.61</v>
      </c>
      <c r="G31" s="44">
        <v>0</v>
      </c>
    </row>
    <row r="32" spans="1:7" x14ac:dyDescent="0.25">
      <c r="A32" s="43">
        <v>21</v>
      </c>
      <c r="B32" s="44">
        <v>7.59</v>
      </c>
      <c r="C32" s="44">
        <v>0.41</v>
      </c>
      <c r="D32" s="44">
        <v>1.33</v>
      </c>
      <c r="E32" s="44">
        <v>-1.62</v>
      </c>
      <c r="F32" s="44">
        <v>-1.62</v>
      </c>
      <c r="G32" s="44">
        <v>0</v>
      </c>
    </row>
    <row r="33" spans="1:7" x14ac:dyDescent="0.25">
      <c r="A33" s="43">
        <v>22</v>
      </c>
      <c r="B33" s="44">
        <v>7.73</v>
      </c>
      <c r="C33" s="44">
        <v>0.41</v>
      </c>
      <c r="D33" s="44">
        <v>1.35</v>
      </c>
      <c r="E33" s="44">
        <v>-1.62</v>
      </c>
      <c r="F33" s="44">
        <v>-1.62</v>
      </c>
      <c r="G33" s="44">
        <v>0</v>
      </c>
    </row>
    <row r="34" spans="1:7" x14ac:dyDescent="0.25">
      <c r="A34" s="43">
        <v>23</v>
      </c>
      <c r="B34" s="44">
        <v>7.87</v>
      </c>
      <c r="C34" s="44">
        <v>0.42</v>
      </c>
      <c r="D34" s="44">
        <v>1.37</v>
      </c>
      <c r="E34" s="44">
        <v>-1.62</v>
      </c>
      <c r="F34" s="44">
        <v>-1.62</v>
      </c>
      <c r="G34" s="44">
        <v>0</v>
      </c>
    </row>
    <row r="35" spans="1:7" x14ac:dyDescent="0.25">
      <c r="A35" s="43">
        <v>24</v>
      </c>
      <c r="B35" s="44">
        <v>8.01</v>
      </c>
      <c r="C35" s="44">
        <v>0.43</v>
      </c>
      <c r="D35" s="44">
        <v>1.4</v>
      </c>
      <c r="E35" s="44">
        <v>-1.63</v>
      </c>
      <c r="F35" s="44">
        <v>-1.63</v>
      </c>
      <c r="G35" s="44">
        <v>0</v>
      </c>
    </row>
    <row r="36" spans="1:7" x14ac:dyDescent="0.25">
      <c r="A36" s="43">
        <v>25</v>
      </c>
      <c r="B36" s="44">
        <v>8.15</v>
      </c>
      <c r="C36" s="44">
        <v>0.44</v>
      </c>
      <c r="D36" s="44">
        <v>1.42</v>
      </c>
      <c r="E36" s="44">
        <v>-1.63</v>
      </c>
      <c r="F36" s="44">
        <v>-1.63</v>
      </c>
      <c r="G36" s="44">
        <v>0</v>
      </c>
    </row>
    <row r="37" spans="1:7" x14ac:dyDescent="0.25">
      <c r="A37" s="43">
        <v>26</v>
      </c>
      <c r="B37" s="44">
        <v>8.2899999999999991</v>
      </c>
      <c r="C37" s="44">
        <v>0.45</v>
      </c>
      <c r="D37" s="44">
        <v>1.45</v>
      </c>
      <c r="E37" s="44">
        <v>-1.63</v>
      </c>
      <c r="F37" s="44">
        <v>-1.63</v>
      </c>
      <c r="G37" s="44">
        <v>0</v>
      </c>
    </row>
    <row r="38" spans="1:7" x14ac:dyDescent="0.25">
      <c r="A38" s="43">
        <v>27</v>
      </c>
      <c r="B38" s="44">
        <v>8.44</v>
      </c>
      <c r="C38" s="44">
        <v>0.46</v>
      </c>
      <c r="D38" s="44">
        <v>1.47</v>
      </c>
      <c r="E38" s="44">
        <v>-1.64</v>
      </c>
      <c r="F38" s="44">
        <v>-1.64</v>
      </c>
      <c r="G38" s="44">
        <v>0</v>
      </c>
    </row>
    <row r="39" spans="1:7" x14ac:dyDescent="0.25">
      <c r="A39" s="43">
        <v>28</v>
      </c>
      <c r="B39" s="44">
        <v>8.59</v>
      </c>
      <c r="C39" s="44">
        <v>0.47</v>
      </c>
      <c r="D39" s="44">
        <v>1.5</v>
      </c>
      <c r="E39" s="44">
        <v>-1.64</v>
      </c>
      <c r="F39" s="44">
        <v>-1.64</v>
      </c>
      <c r="G39" s="44">
        <v>0</v>
      </c>
    </row>
    <row r="40" spans="1:7" x14ac:dyDescent="0.25">
      <c r="A40" s="43">
        <v>29</v>
      </c>
      <c r="B40" s="44">
        <v>8.74</v>
      </c>
      <c r="C40" s="44">
        <v>0.48</v>
      </c>
      <c r="D40" s="44">
        <v>1.53</v>
      </c>
      <c r="E40" s="44">
        <v>-1.64</v>
      </c>
      <c r="F40" s="44">
        <v>-1.64</v>
      </c>
      <c r="G40" s="44">
        <v>0</v>
      </c>
    </row>
    <row r="41" spans="1:7" x14ac:dyDescent="0.25">
      <c r="A41" s="43">
        <v>30</v>
      </c>
      <c r="B41" s="44">
        <v>8.9</v>
      </c>
      <c r="C41" s="44">
        <v>0.49</v>
      </c>
      <c r="D41" s="44">
        <v>1.55</v>
      </c>
      <c r="E41" s="44">
        <v>-1.65</v>
      </c>
      <c r="F41" s="44">
        <v>-1.65</v>
      </c>
      <c r="G41" s="44">
        <v>0</v>
      </c>
    </row>
    <row r="42" spans="1:7" x14ac:dyDescent="0.25">
      <c r="A42" s="43">
        <v>31</v>
      </c>
      <c r="B42" s="44">
        <v>9.06</v>
      </c>
      <c r="C42" s="44">
        <v>0.5</v>
      </c>
      <c r="D42" s="44">
        <v>1.58</v>
      </c>
      <c r="E42" s="44">
        <v>-1.65</v>
      </c>
      <c r="F42" s="44">
        <v>-1.65</v>
      </c>
      <c r="G42" s="44">
        <v>0</v>
      </c>
    </row>
    <row r="43" spans="1:7" x14ac:dyDescent="0.25">
      <c r="A43" s="43">
        <v>32</v>
      </c>
      <c r="B43" s="44">
        <v>9.2200000000000006</v>
      </c>
      <c r="C43" s="44">
        <v>0.51</v>
      </c>
      <c r="D43" s="44">
        <v>1.61</v>
      </c>
      <c r="E43" s="44">
        <v>-1.65</v>
      </c>
      <c r="F43" s="44">
        <v>-1.65</v>
      </c>
      <c r="G43" s="44">
        <v>0</v>
      </c>
    </row>
    <row r="44" spans="1:7" x14ac:dyDescent="0.25">
      <c r="A44" s="43">
        <v>33</v>
      </c>
      <c r="B44" s="44">
        <v>9.3800000000000008</v>
      </c>
      <c r="C44" s="44">
        <v>0.52</v>
      </c>
      <c r="D44" s="44">
        <v>1.64</v>
      </c>
      <c r="E44" s="44">
        <v>-1.66</v>
      </c>
      <c r="F44" s="44">
        <v>-1.66</v>
      </c>
      <c r="G44" s="44">
        <v>0</v>
      </c>
    </row>
    <row r="45" spans="1:7" x14ac:dyDescent="0.25">
      <c r="A45" s="43">
        <v>34</v>
      </c>
      <c r="B45" s="44">
        <v>9.5500000000000007</v>
      </c>
      <c r="C45" s="44">
        <v>0.53</v>
      </c>
      <c r="D45" s="44">
        <v>1.66</v>
      </c>
      <c r="E45" s="44">
        <v>-1.66</v>
      </c>
      <c r="F45" s="44">
        <v>-1.66</v>
      </c>
      <c r="G45" s="44">
        <v>0</v>
      </c>
    </row>
    <row r="46" spans="1:7" x14ac:dyDescent="0.25">
      <c r="A46" s="43">
        <v>35</v>
      </c>
      <c r="B46" s="44">
        <v>9.7200000000000006</v>
      </c>
      <c r="C46" s="44">
        <v>0.54</v>
      </c>
      <c r="D46" s="44">
        <v>1.69</v>
      </c>
      <c r="E46" s="44">
        <v>-1.67</v>
      </c>
      <c r="F46" s="44">
        <v>-1.67</v>
      </c>
      <c r="G46" s="44">
        <v>0</v>
      </c>
    </row>
    <row r="47" spans="1:7" x14ac:dyDescent="0.25">
      <c r="A47" s="43">
        <v>36</v>
      </c>
      <c r="B47" s="44">
        <v>9.89</v>
      </c>
      <c r="C47" s="44">
        <v>0.55000000000000004</v>
      </c>
      <c r="D47" s="44">
        <v>1.72</v>
      </c>
      <c r="E47" s="44">
        <v>-1.67</v>
      </c>
      <c r="F47" s="44">
        <v>-1.67</v>
      </c>
      <c r="G47" s="44">
        <v>0</v>
      </c>
    </row>
    <row r="48" spans="1:7" x14ac:dyDescent="0.25">
      <c r="A48" s="43">
        <v>37</v>
      </c>
      <c r="B48" s="44">
        <v>10.07</v>
      </c>
      <c r="C48" s="44">
        <v>0.56000000000000005</v>
      </c>
      <c r="D48" s="44">
        <v>1.75</v>
      </c>
      <c r="E48" s="44">
        <v>-1.67</v>
      </c>
      <c r="F48" s="44">
        <v>-1.67</v>
      </c>
      <c r="G48" s="44">
        <v>0</v>
      </c>
    </row>
    <row r="49" spans="1:7" x14ac:dyDescent="0.25">
      <c r="A49" s="43">
        <v>38</v>
      </c>
      <c r="B49" s="44">
        <v>10.24</v>
      </c>
      <c r="C49" s="44">
        <v>0.56999999999999995</v>
      </c>
      <c r="D49" s="44">
        <v>1.78</v>
      </c>
      <c r="E49" s="44">
        <v>-1.68</v>
      </c>
      <c r="F49" s="44">
        <v>-1.68</v>
      </c>
      <c r="G49" s="44">
        <v>0</v>
      </c>
    </row>
    <row r="50" spans="1:7" x14ac:dyDescent="0.25">
      <c r="A50" s="43">
        <v>39</v>
      </c>
      <c r="B50" s="44">
        <v>10.43</v>
      </c>
      <c r="C50" s="44">
        <v>0.57999999999999996</v>
      </c>
      <c r="D50" s="44">
        <v>1.81</v>
      </c>
      <c r="E50" s="44">
        <v>-1.68</v>
      </c>
      <c r="F50" s="44">
        <v>-1.68</v>
      </c>
      <c r="G50" s="44">
        <v>0</v>
      </c>
    </row>
    <row r="51" spans="1:7" x14ac:dyDescent="0.25">
      <c r="A51" s="43">
        <v>40</v>
      </c>
      <c r="B51" s="44">
        <v>10.61</v>
      </c>
      <c r="C51" s="44">
        <v>0.59</v>
      </c>
      <c r="D51" s="44">
        <v>1.84</v>
      </c>
      <c r="E51" s="44">
        <v>-1.68</v>
      </c>
      <c r="F51" s="44">
        <v>-1.68</v>
      </c>
      <c r="G51" s="44">
        <v>0</v>
      </c>
    </row>
    <row r="52" spans="1:7" x14ac:dyDescent="0.25">
      <c r="A52" s="43">
        <v>41</v>
      </c>
      <c r="B52" s="44">
        <v>10.8</v>
      </c>
      <c r="C52" s="44">
        <v>0.6</v>
      </c>
      <c r="D52" s="44">
        <v>1.87</v>
      </c>
      <c r="E52" s="44">
        <v>-1.69</v>
      </c>
      <c r="F52" s="44">
        <v>-1.69</v>
      </c>
      <c r="G52" s="44">
        <v>0</v>
      </c>
    </row>
    <row r="53" spans="1:7" x14ac:dyDescent="0.25">
      <c r="A53" s="43">
        <v>42</v>
      </c>
      <c r="B53" s="44">
        <v>11</v>
      </c>
      <c r="C53" s="44">
        <v>0.62</v>
      </c>
      <c r="D53" s="44">
        <v>1.9</v>
      </c>
      <c r="E53" s="44">
        <v>-1.69</v>
      </c>
      <c r="F53" s="44">
        <v>-1.69</v>
      </c>
      <c r="G53" s="44">
        <v>0</v>
      </c>
    </row>
    <row r="54" spans="1:7" x14ac:dyDescent="0.25">
      <c r="A54" s="43">
        <v>43</v>
      </c>
      <c r="B54" s="44">
        <v>11.19</v>
      </c>
      <c r="C54" s="44">
        <v>0.63</v>
      </c>
      <c r="D54" s="44">
        <v>1.92</v>
      </c>
      <c r="E54" s="44">
        <v>-1.7</v>
      </c>
      <c r="F54" s="44">
        <v>-1.7</v>
      </c>
      <c r="G54" s="44">
        <v>0</v>
      </c>
    </row>
    <row r="55" spans="1:7" x14ac:dyDescent="0.25">
      <c r="A55" s="43">
        <v>44</v>
      </c>
      <c r="B55" s="44">
        <v>11.4</v>
      </c>
      <c r="C55" s="44">
        <v>0.64</v>
      </c>
      <c r="D55" s="44">
        <v>1.95</v>
      </c>
      <c r="E55" s="44">
        <v>-1.7</v>
      </c>
      <c r="F55" s="44">
        <v>-1.7</v>
      </c>
      <c r="G55" s="44">
        <v>0</v>
      </c>
    </row>
    <row r="56" spans="1:7" x14ac:dyDescent="0.25">
      <c r="A56" s="43">
        <v>45</v>
      </c>
      <c r="B56" s="44">
        <v>11.6</v>
      </c>
      <c r="C56" s="44">
        <v>0.65</v>
      </c>
      <c r="D56" s="44">
        <v>1.98</v>
      </c>
      <c r="E56" s="44">
        <v>-1.71</v>
      </c>
      <c r="F56" s="44">
        <v>-1.71</v>
      </c>
      <c r="G56" s="44">
        <v>0</v>
      </c>
    </row>
    <row r="57" spans="1:7" x14ac:dyDescent="0.25">
      <c r="A57" s="43">
        <v>46</v>
      </c>
      <c r="B57" s="44">
        <v>11.81</v>
      </c>
      <c r="C57" s="44">
        <v>0.67</v>
      </c>
      <c r="D57" s="44">
        <v>2.0099999999999998</v>
      </c>
      <c r="E57" s="44">
        <v>-1.71</v>
      </c>
      <c r="F57" s="44">
        <v>-1.71</v>
      </c>
      <c r="G57" s="44">
        <v>0</v>
      </c>
    </row>
    <row r="58" spans="1:7" x14ac:dyDescent="0.25">
      <c r="A58" s="43">
        <v>47</v>
      </c>
      <c r="B58" s="44">
        <v>12.03</v>
      </c>
      <c r="C58" s="44">
        <v>0.68</v>
      </c>
      <c r="D58" s="44">
        <v>2.0299999999999998</v>
      </c>
      <c r="E58" s="44">
        <v>-1.72</v>
      </c>
      <c r="F58" s="44">
        <v>-1.72</v>
      </c>
      <c r="G58" s="44">
        <v>0</v>
      </c>
    </row>
    <row r="59" spans="1:7" x14ac:dyDescent="0.25">
      <c r="A59" s="43">
        <v>48</v>
      </c>
      <c r="B59" s="44">
        <v>12.25</v>
      </c>
      <c r="C59" s="44">
        <v>0.69</v>
      </c>
      <c r="D59" s="44">
        <v>2.0499999999999998</v>
      </c>
      <c r="E59" s="44">
        <v>-1.72</v>
      </c>
      <c r="F59" s="44">
        <v>-1.72</v>
      </c>
      <c r="G59" s="44">
        <v>0</v>
      </c>
    </row>
    <row r="60" spans="1:7" x14ac:dyDescent="0.25">
      <c r="A60" s="43">
        <v>49</v>
      </c>
      <c r="B60" s="44">
        <v>12.47</v>
      </c>
      <c r="C60" s="44">
        <v>0.71</v>
      </c>
      <c r="D60" s="44">
        <v>2.08</v>
      </c>
      <c r="E60" s="44">
        <v>-1.73</v>
      </c>
      <c r="F60" s="44">
        <v>-1.73</v>
      </c>
      <c r="G60" s="44">
        <v>0</v>
      </c>
    </row>
    <row r="61" spans="1:7" x14ac:dyDescent="0.25">
      <c r="A61" s="43">
        <v>50</v>
      </c>
      <c r="B61" s="44">
        <v>12.71</v>
      </c>
      <c r="C61" s="44">
        <v>0.72</v>
      </c>
      <c r="D61" s="44">
        <v>2.1</v>
      </c>
      <c r="E61" s="44">
        <v>-1.73</v>
      </c>
      <c r="F61" s="44">
        <v>-1.73</v>
      </c>
      <c r="G61" s="44">
        <v>0</v>
      </c>
    </row>
    <row r="62" spans="1:7" x14ac:dyDescent="0.25">
      <c r="A62" s="43">
        <v>51</v>
      </c>
      <c r="B62" s="44">
        <v>12.94</v>
      </c>
      <c r="C62" s="44">
        <v>0.74</v>
      </c>
      <c r="D62" s="44">
        <v>2.12</v>
      </c>
      <c r="E62" s="44">
        <v>-1.74</v>
      </c>
      <c r="F62" s="44">
        <v>-1.74</v>
      </c>
      <c r="G62" s="44">
        <v>0</v>
      </c>
    </row>
    <row r="63" spans="1:7" x14ac:dyDescent="0.25">
      <c r="A63" s="43">
        <v>52</v>
      </c>
      <c r="B63" s="44">
        <v>13.18</v>
      </c>
      <c r="C63" s="44">
        <v>0.75</v>
      </c>
      <c r="D63" s="44">
        <v>2.14</v>
      </c>
      <c r="E63" s="44">
        <v>-1.74</v>
      </c>
      <c r="F63" s="44">
        <v>-1.74</v>
      </c>
      <c r="G63" s="44">
        <v>0</v>
      </c>
    </row>
    <row r="64" spans="1:7" x14ac:dyDescent="0.25">
      <c r="A64" s="43">
        <v>53</v>
      </c>
      <c r="B64" s="44">
        <v>13.43</v>
      </c>
      <c r="C64" s="44">
        <v>0.77</v>
      </c>
      <c r="D64" s="44">
        <v>2.16</v>
      </c>
      <c r="E64" s="44">
        <v>-1.75</v>
      </c>
      <c r="F64" s="44">
        <v>-1.75</v>
      </c>
      <c r="G64" s="44">
        <v>0</v>
      </c>
    </row>
    <row r="65" spans="1:7" x14ac:dyDescent="0.25">
      <c r="A65" s="43">
        <v>54</v>
      </c>
      <c r="B65" s="44">
        <v>13.69</v>
      </c>
      <c r="C65" s="44">
        <v>0.78</v>
      </c>
      <c r="D65" s="44">
        <v>2.1800000000000002</v>
      </c>
      <c r="E65" s="44">
        <v>-1.76</v>
      </c>
      <c r="F65" s="44">
        <v>-1.76</v>
      </c>
      <c r="G65" s="44">
        <v>0</v>
      </c>
    </row>
    <row r="66" spans="1:7" x14ac:dyDescent="0.25">
      <c r="A66" s="43">
        <v>55</v>
      </c>
      <c r="B66" s="44">
        <v>13.96</v>
      </c>
      <c r="C66" s="44">
        <v>0.8</v>
      </c>
      <c r="D66" s="44">
        <v>2.19</v>
      </c>
      <c r="E66" s="44">
        <v>-1.76</v>
      </c>
      <c r="F66" s="44">
        <v>-1.76</v>
      </c>
      <c r="G66" s="44">
        <v>0</v>
      </c>
    </row>
    <row r="67" spans="1:7" x14ac:dyDescent="0.25">
      <c r="A67" s="43">
        <v>56</v>
      </c>
      <c r="B67" s="44">
        <v>14.23</v>
      </c>
      <c r="C67" s="44">
        <v>0.81</v>
      </c>
      <c r="D67" s="44">
        <v>2.2000000000000002</v>
      </c>
      <c r="E67" s="44">
        <v>-1.77</v>
      </c>
      <c r="F67" s="44">
        <v>-1.77</v>
      </c>
      <c r="G67" s="44">
        <v>0</v>
      </c>
    </row>
    <row r="68" spans="1:7" x14ac:dyDescent="0.25">
      <c r="A68" s="43">
        <v>57</v>
      </c>
      <c r="B68" s="44">
        <v>14.51</v>
      </c>
      <c r="C68" s="44">
        <v>0.83</v>
      </c>
      <c r="D68" s="44">
        <v>2.21</v>
      </c>
      <c r="E68" s="44">
        <v>-1.78</v>
      </c>
      <c r="F68" s="44">
        <v>-1.78</v>
      </c>
      <c r="G68" s="44">
        <v>0</v>
      </c>
    </row>
    <row r="69" spans="1:7" x14ac:dyDescent="0.25">
      <c r="A69" s="43">
        <v>58</v>
      </c>
      <c r="B69" s="44">
        <v>14.8</v>
      </c>
      <c r="C69" s="44">
        <v>0.85</v>
      </c>
      <c r="D69" s="44">
        <v>2.21</v>
      </c>
      <c r="E69" s="44">
        <v>-1.79</v>
      </c>
      <c r="F69" s="44">
        <v>-1.79</v>
      </c>
      <c r="G69" s="44">
        <v>0</v>
      </c>
    </row>
    <row r="70" spans="1:7" x14ac:dyDescent="0.25">
      <c r="A70" s="43">
        <v>59</v>
      </c>
      <c r="B70" s="44">
        <v>15.1</v>
      </c>
      <c r="C70" s="44">
        <v>0.86</v>
      </c>
      <c r="D70" s="44">
        <v>2.2200000000000002</v>
      </c>
      <c r="E70" s="44">
        <v>-1.8</v>
      </c>
      <c r="F70" s="44">
        <v>-1.8</v>
      </c>
      <c r="G70" s="44">
        <v>0</v>
      </c>
    </row>
    <row r="71" spans="1:7" x14ac:dyDescent="0.25">
      <c r="A71" s="43">
        <v>60</v>
      </c>
      <c r="B71" s="44">
        <v>15.42</v>
      </c>
      <c r="C71" s="44">
        <v>0.88</v>
      </c>
      <c r="D71" s="44">
        <v>2.2200000000000002</v>
      </c>
      <c r="E71" s="44">
        <v>-1.81</v>
      </c>
      <c r="F71" s="44">
        <v>-1.81</v>
      </c>
      <c r="G71" s="44">
        <v>0</v>
      </c>
    </row>
    <row r="72" spans="1:7" x14ac:dyDescent="0.25">
      <c r="A72" s="43">
        <v>61</v>
      </c>
      <c r="B72" s="44">
        <v>15.74</v>
      </c>
      <c r="C72" s="44">
        <v>0.9</v>
      </c>
      <c r="D72" s="44">
        <v>2.21</v>
      </c>
      <c r="E72" s="44">
        <v>-1.82</v>
      </c>
      <c r="F72" s="44">
        <v>-1.82</v>
      </c>
      <c r="G72" s="44">
        <v>0</v>
      </c>
    </row>
    <row r="73" spans="1:7" x14ac:dyDescent="0.25">
      <c r="A73" s="43">
        <v>62</v>
      </c>
      <c r="B73" s="44">
        <v>16.079999999999998</v>
      </c>
      <c r="C73" s="44">
        <v>0.91</v>
      </c>
      <c r="D73" s="44">
        <v>2.21</v>
      </c>
      <c r="E73" s="44">
        <v>-1.83</v>
      </c>
      <c r="F73" s="44">
        <v>-1.83</v>
      </c>
      <c r="G73" s="44">
        <v>0</v>
      </c>
    </row>
    <row r="74" spans="1:7" x14ac:dyDescent="0.25">
      <c r="A74" s="43">
        <v>63</v>
      </c>
      <c r="B74" s="44">
        <v>16.440000000000001</v>
      </c>
      <c r="C74" s="44">
        <v>0.93</v>
      </c>
      <c r="D74" s="44">
        <v>2.2000000000000002</v>
      </c>
      <c r="E74" s="44">
        <v>-1.85</v>
      </c>
      <c r="F74" s="44">
        <v>-1.85</v>
      </c>
      <c r="G74" s="44">
        <v>0</v>
      </c>
    </row>
    <row r="75" spans="1:7" x14ac:dyDescent="0.25">
      <c r="A75" s="43">
        <v>64</v>
      </c>
      <c r="B75" s="44">
        <v>16.809999999999999</v>
      </c>
      <c r="C75" s="44">
        <v>0.95</v>
      </c>
      <c r="D75" s="44">
        <v>2.1800000000000002</v>
      </c>
      <c r="E75" s="44">
        <v>-1.86</v>
      </c>
      <c r="F75" s="44">
        <v>-1.86</v>
      </c>
      <c r="G75" s="44">
        <v>0</v>
      </c>
    </row>
    <row r="76" spans="1:7" x14ac:dyDescent="0.25">
      <c r="A76" s="43">
        <v>65</v>
      </c>
      <c r="B76" s="44">
        <v>17.190000000000001</v>
      </c>
      <c r="C76" s="44">
        <v>0.97</v>
      </c>
      <c r="D76" s="44">
        <v>2.17</v>
      </c>
      <c r="E76" s="44">
        <v>-1.95</v>
      </c>
      <c r="F76" s="44">
        <v>-1.95</v>
      </c>
      <c r="G76" s="44">
        <v>0</v>
      </c>
    </row>
    <row r="77" spans="1:7" x14ac:dyDescent="0.25">
      <c r="A77" s="43">
        <v>66</v>
      </c>
      <c r="B77" s="44">
        <v>17.600000000000001</v>
      </c>
      <c r="C77" s="44">
        <v>0.99</v>
      </c>
      <c r="D77" s="44">
        <v>2.15</v>
      </c>
      <c r="E77" s="44">
        <v>-0.99</v>
      </c>
      <c r="F77" s="44">
        <v>-0.99</v>
      </c>
      <c r="G77" s="44">
        <v>0</v>
      </c>
    </row>
  </sheetData>
  <sheetProtection algorithmName="SHA-512" hashValue="wo2xbimFbsq92ZSsdn0DxscvhqE3D+Ok6ZpsL+7HknKZlSKX4AC9XKGbRv6EY6h+CPHmYct1nA7jsnIgKtvVqw==" saltValue="p9cBZdnXKJiijNmlf45atg==" spinCount="100000" sheet="1" objects="1" scenarios="1"/>
  <conditionalFormatting sqref="A6:A21">
    <cfRule type="expression" dxfId="567" priority="11" stopIfTrue="1">
      <formula>MOD(ROW(),2)=0</formula>
    </cfRule>
    <cfRule type="expression" dxfId="566" priority="12" stopIfTrue="1">
      <formula>MOD(ROW(),2)&lt;&gt;0</formula>
    </cfRule>
  </conditionalFormatting>
  <conditionalFormatting sqref="A26:A77">
    <cfRule type="expression" dxfId="565" priority="15" stopIfTrue="1">
      <formula>MOD(ROW(),2)=0</formula>
    </cfRule>
    <cfRule type="expression" dxfId="564" priority="16" stopIfTrue="1">
      <formula>MOD(ROW(),2)&lt;&gt;0</formula>
    </cfRule>
  </conditionalFormatting>
  <conditionalFormatting sqref="B18:B19">
    <cfRule type="expression" dxfId="563" priority="1" stopIfTrue="1">
      <formula>MOD(ROW(),2)=0</formula>
    </cfRule>
    <cfRule type="expression" dxfId="562" priority="2" stopIfTrue="1">
      <formula>MOD(ROW(),2)&lt;&gt;0</formula>
    </cfRule>
  </conditionalFormatting>
  <conditionalFormatting sqref="B6:G17 C18:G19 B20:G21">
    <cfRule type="expression" dxfId="561" priority="13" stopIfTrue="1">
      <formula>MOD(ROW(),2)=0</formula>
    </cfRule>
    <cfRule type="expression" dxfId="560" priority="14" stopIfTrue="1">
      <formula>MOD(ROW(),2)&lt;&gt;0</formula>
    </cfRule>
  </conditionalFormatting>
  <conditionalFormatting sqref="B26:G77">
    <cfRule type="expression" dxfId="559" priority="17" stopIfTrue="1">
      <formula>MOD(ROW(),2)=0</formula>
    </cfRule>
    <cfRule type="expression" dxfId="558" priority="18" stopIfTrue="1">
      <formula>MOD(ROW(),2)&lt;&gt;0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D33D4-7245-4457-9AAF-1D8B44B7BB9D}">
  <sheetPr codeName="Sheet13"/>
  <dimension ref="A1:G77"/>
  <sheetViews>
    <sheetView showGridLines="0" workbookViewId="0">
      <selection activeCell="A6" sqref="A6"/>
    </sheetView>
  </sheetViews>
  <sheetFormatPr defaultRowHeight="12.5" x14ac:dyDescent="0.25"/>
  <cols>
    <col min="1" max="1" width="31.54296875" customWidth="1"/>
    <col min="2" max="7" width="22.54296875" customWidth="1"/>
  </cols>
  <sheetData>
    <row r="1" spans="1:7" s="1" customFormat="1" ht="20" x14ac:dyDescent="0.4">
      <c r="A1" s="2" t="s">
        <v>0</v>
      </c>
    </row>
    <row r="2" spans="1:7" s="1" customFormat="1" ht="15.5" x14ac:dyDescent="0.35">
      <c r="A2" s="30" t="s">
        <v>1</v>
      </c>
      <c r="B2" s="3" t="str">
        <f>wb_title</f>
        <v>LGPS_EW - Consolidated Factor Spreadsheet</v>
      </c>
    </row>
    <row r="3" spans="1:7" s="1" customFormat="1" ht="15.5" x14ac:dyDescent="0.35">
      <c r="A3" s="30" t="s">
        <v>2</v>
      </c>
      <c r="B3" s="3" t="str">
        <f>TABLE_FACTOR_TYPE_1 &amp; " - x-" &amp; TABLE_SERIES_NUMBER_1</f>
        <v>CETV - x-206</v>
      </c>
    </row>
    <row r="6" spans="1:7" x14ac:dyDescent="0.25">
      <c r="A6" s="40" t="s">
        <v>394</v>
      </c>
      <c r="B6" s="47" t="s">
        <v>395</v>
      </c>
      <c r="C6" s="47"/>
      <c r="D6" s="47"/>
      <c r="E6" s="47"/>
      <c r="F6" s="47"/>
      <c r="G6" s="47"/>
    </row>
    <row r="7" spans="1:7" x14ac:dyDescent="0.25">
      <c r="A7" s="40" t="s">
        <v>396</v>
      </c>
      <c r="B7" s="47" t="s">
        <v>175</v>
      </c>
      <c r="C7" s="47"/>
      <c r="D7" s="47"/>
      <c r="E7" s="47"/>
      <c r="F7" s="47"/>
      <c r="G7" s="47"/>
    </row>
    <row r="8" spans="1:7" x14ac:dyDescent="0.25">
      <c r="A8" s="40" t="s">
        <v>162</v>
      </c>
      <c r="B8" s="47" t="s">
        <v>176</v>
      </c>
      <c r="C8" s="47"/>
      <c r="D8" s="47"/>
      <c r="E8" s="47"/>
      <c r="F8" s="47"/>
      <c r="G8" s="47"/>
    </row>
    <row r="9" spans="1:7" x14ac:dyDescent="0.25">
      <c r="A9" s="40" t="s">
        <v>163</v>
      </c>
      <c r="B9" s="47" t="s">
        <v>177</v>
      </c>
      <c r="C9" s="47"/>
      <c r="D9" s="47"/>
      <c r="E9" s="47"/>
      <c r="F9" s="47"/>
      <c r="G9" s="47"/>
    </row>
    <row r="10" spans="1:7" x14ac:dyDescent="0.25">
      <c r="A10" s="40" t="s">
        <v>6</v>
      </c>
      <c r="B10" s="47" t="s">
        <v>192</v>
      </c>
      <c r="C10" s="47"/>
      <c r="D10" s="47"/>
      <c r="E10" s="47"/>
      <c r="F10" s="47"/>
      <c r="G10" s="47"/>
    </row>
    <row r="11" spans="1:7" x14ac:dyDescent="0.25">
      <c r="A11" s="40" t="s">
        <v>164</v>
      </c>
      <c r="B11" s="47" t="s">
        <v>184</v>
      </c>
      <c r="C11" s="47"/>
      <c r="D11" s="47"/>
      <c r="E11" s="47"/>
      <c r="F11" s="47"/>
      <c r="G11" s="47"/>
    </row>
    <row r="12" spans="1:7" x14ac:dyDescent="0.25">
      <c r="A12" s="40" t="s">
        <v>165</v>
      </c>
      <c r="B12" s="47" t="s">
        <v>180</v>
      </c>
      <c r="C12" s="47"/>
      <c r="D12" s="47"/>
      <c r="E12" s="47"/>
      <c r="F12" s="47"/>
      <c r="G12" s="47"/>
    </row>
    <row r="13" spans="1:7" x14ac:dyDescent="0.25">
      <c r="A13" s="40" t="s">
        <v>397</v>
      </c>
      <c r="B13" s="47">
        <v>0</v>
      </c>
      <c r="C13" s="47"/>
      <c r="D13" s="47"/>
      <c r="E13" s="47"/>
      <c r="F13" s="47"/>
      <c r="G13" s="47"/>
    </row>
    <row r="14" spans="1:7" x14ac:dyDescent="0.25">
      <c r="A14" s="40" t="s">
        <v>167</v>
      </c>
      <c r="B14" s="47">
        <v>206</v>
      </c>
      <c r="C14" s="47"/>
      <c r="D14" s="47"/>
      <c r="E14" s="47"/>
      <c r="F14" s="47"/>
      <c r="G14" s="47"/>
    </row>
    <row r="15" spans="1:7" x14ac:dyDescent="0.25">
      <c r="A15" s="40" t="s">
        <v>398</v>
      </c>
      <c r="B15" s="47" t="s">
        <v>195</v>
      </c>
      <c r="C15" s="47"/>
      <c r="D15" s="47"/>
      <c r="E15" s="47"/>
      <c r="F15" s="47"/>
      <c r="G15" s="47"/>
    </row>
    <row r="16" spans="1:7" x14ac:dyDescent="0.25">
      <c r="A16" s="40" t="s">
        <v>169</v>
      </c>
      <c r="B16" s="47" t="s">
        <v>196</v>
      </c>
      <c r="C16" s="47"/>
      <c r="D16" s="47"/>
      <c r="E16" s="47"/>
      <c r="F16" s="47"/>
      <c r="G16" s="47"/>
    </row>
    <row r="17" spans="1:7" x14ac:dyDescent="0.25">
      <c r="A17" s="41" t="s">
        <v>399</v>
      </c>
      <c r="B17" s="47"/>
      <c r="C17" s="47"/>
      <c r="D17" s="47"/>
      <c r="E17" s="47"/>
      <c r="F17" s="47"/>
      <c r="G17" s="47"/>
    </row>
    <row r="18" spans="1:7" x14ac:dyDescent="0.25">
      <c r="A18" s="40" t="s">
        <v>171</v>
      </c>
      <c r="B18" s="49">
        <v>46175</v>
      </c>
      <c r="C18" s="49"/>
      <c r="D18" s="49"/>
      <c r="E18" s="49"/>
      <c r="F18" s="49"/>
      <c r="G18" s="49"/>
    </row>
    <row r="19" spans="1:7" x14ac:dyDescent="0.25">
      <c r="A19" s="40" t="s">
        <v>172</v>
      </c>
      <c r="B19" s="49">
        <v>46161</v>
      </c>
      <c r="C19" s="49"/>
      <c r="D19" s="49"/>
      <c r="E19" s="49"/>
      <c r="F19" s="49"/>
      <c r="G19" s="49"/>
    </row>
    <row r="20" spans="1:7" x14ac:dyDescent="0.25">
      <c r="A20" s="40" t="s">
        <v>173</v>
      </c>
      <c r="B20" s="47" t="s">
        <v>183</v>
      </c>
      <c r="C20" s="47"/>
      <c r="D20" s="47"/>
      <c r="E20" s="47"/>
      <c r="F20" s="47"/>
      <c r="G20" s="47"/>
    </row>
    <row r="21" spans="1:7" x14ac:dyDescent="0.25">
      <c r="A21" s="40" t="s">
        <v>400</v>
      </c>
      <c r="B21" s="47" t="s">
        <v>99</v>
      </c>
      <c r="C21" s="47"/>
      <c r="D21" s="47"/>
      <c r="E21" s="47"/>
      <c r="F21" s="47"/>
      <c r="G21" s="47"/>
    </row>
    <row r="23" spans="1:7" x14ac:dyDescent="0.25">
      <c r="A23" s="23" t="str">
        <f>HYPERLINK("#'Factor List'!A1", "Back to Factor List")</f>
        <v>Back to Factor List</v>
      </c>
      <c r="B23" s="23" t="str">
        <f>HYPERLINK("#'Assumptions'!A1", "Assumptions")</f>
        <v>Assumptions</v>
      </c>
    </row>
    <row r="26" spans="1:7" s="58" customFormat="1" ht="26" x14ac:dyDescent="0.25">
      <c r="A26" s="57" t="s">
        <v>401</v>
      </c>
      <c r="B26" s="57" t="s">
        <v>402</v>
      </c>
      <c r="C26" s="57" t="s">
        <v>403</v>
      </c>
      <c r="D26" s="57" t="s">
        <v>404</v>
      </c>
      <c r="E26" s="57" t="s">
        <v>405</v>
      </c>
      <c r="F26" s="57" t="s">
        <v>406</v>
      </c>
      <c r="G26" s="57" t="s">
        <v>407</v>
      </c>
    </row>
    <row r="27" spans="1:7" x14ac:dyDescent="0.25">
      <c r="A27" s="43">
        <v>16</v>
      </c>
      <c r="B27" s="44">
        <v>6.95</v>
      </c>
      <c r="C27" s="44">
        <v>0.37</v>
      </c>
      <c r="D27" s="44">
        <v>1.1100000000000001</v>
      </c>
      <c r="E27" s="44">
        <v>-5.44</v>
      </c>
      <c r="F27" s="44">
        <v>-5.44</v>
      </c>
      <c r="G27" s="44">
        <v>0</v>
      </c>
    </row>
    <row r="28" spans="1:7" x14ac:dyDescent="0.25">
      <c r="A28" s="43">
        <v>17</v>
      </c>
      <c r="B28" s="44">
        <v>7.08</v>
      </c>
      <c r="C28" s="44">
        <v>0.38</v>
      </c>
      <c r="D28" s="44">
        <v>1.17</v>
      </c>
      <c r="E28" s="44">
        <v>-5.45</v>
      </c>
      <c r="F28" s="44">
        <v>-5.45</v>
      </c>
      <c r="G28" s="44">
        <v>0</v>
      </c>
    </row>
    <row r="29" spans="1:7" x14ac:dyDescent="0.25">
      <c r="A29" s="43">
        <v>18</v>
      </c>
      <c r="B29" s="44">
        <v>7.2</v>
      </c>
      <c r="C29" s="44">
        <v>0.38</v>
      </c>
      <c r="D29" s="44">
        <v>1.24</v>
      </c>
      <c r="E29" s="44">
        <v>-5.46</v>
      </c>
      <c r="F29" s="44">
        <v>-5.46</v>
      </c>
      <c r="G29" s="44">
        <v>0</v>
      </c>
    </row>
    <row r="30" spans="1:7" x14ac:dyDescent="0.25">
      <c r="A30" s="43">
        <v>19</v>
      </c>
      <c r="B30" s="44">
        <v>7.33</v>
      </c>
      <c r="C30" s="44">
        <v>0.39</v>
      </c>
      <c r="D30" s="44">
        <v>1.28</v>
      </c>
      <c r="E30" s="44">
        <v>-5.48</v>
      </c>
      <c r="F30" s="44">
        <v>-5.48</v>
      </c>
      <c r="G30" s="44">
        <v>0</v>
      </c>
    </row>
    <row r="31" spans="1:7" x14ac:dyDescent="0.25">
      <c r="A31" s="43">
        <v>20</v>
      </c>
      <c r="B31" s="44">
        <v>7.46</v>
      </c>
      <c r="C31" s="44">
        <v>0.4</v>
      </c>
      <c r="D31" s="44">
        <v>1.3</v>
      </c>
      <c r="E31" s="44">
        <v>-5.49</v>
      </c>
      <c r="F31" s="44">
        <v>-5.49</v>
      </c>
      <c r="G31" s="44">
        <v>0</v>
      </c>
    </row>
    <row r="32" spans="1:7" x14ac:dyDescent="0.25">
      <c r="A32" s="43">
        <v>21</v>
      </c>
      <c r="B32" s="44">
        <v>7.59</v>
      </c>
      <c r="C32" s="44">
        <v>0.41</v>
      </c>
      <c r="D32" s="44">
        <v>1.33</v>
      </c>
      <c r="E32" s="44">
        <v>-5.5</v>
      </c>
      <c r="F32" s="44">
        <v>-5.5</v>
      </c>
      <c r="G32" s="44">
        <v>0</v>
      </c>
    </row>
    <row r="33" spans="1:7" x14ac:dyDescent="0.25">
      <c r="A33" s="43">
        <v>22</v>
      </c>
      <c r="B33" s="44">
        <v>7.73</v>
      </c>
      <c r="C33" s="44">
        <v>0.41</v>
      </c>
      <c r="D33" s="44">
        <v>1.35</v>
      </c>
      <c r="E33" s="44">
        <v>-5.51</v>
      </c>
      <c r="F33" s="44">
        <v>-5.51</v>
      </c>
      <c r="G33" s="44">
        <v>0</v>
      </c>
    </row>
    <row r="34" spans="1:7" x14ac:dyDescent="0.25">
      <c r="A34" s="43">
        <v>23</v>
      </c>
      <c r="B34" s="44">
        <v>7.87</v>
      </c>
      <c r="C34" s="44">
        <v>0.42</v>
      </c>
      <c r="D34" s="44">
        <v>1.37</v>
      </c>
      <c r="E34" s="44">
        <v>-5.52</v>
      </c>
      <c r="F34" s="44">
        <v>-5.52</v>
      </c>
      <c r="G34" s="44">
        <v>0</v>
      </c>
    </row>
    <row r="35" spans="1:7" x14ac:dyDescent="0.25">
      <c r="A35" s="43">
        <v>24</v>
      </c>
      <c r="B35" s="44">
        <v>8.01</v>
      </c>
      <c r="C35" s="44">
        <v>0.43</v>
      </c>
      <c r="D35" s="44">
        <v>1.4</v>
      </c>
      <c r="E35" s="44">
        <v>-5.54</v>
      </c>
      <c r="F35" s="44">
        <v>-5.54</v>
      </c>
      <c r="G35" s="44">
        <v>0</v>
      </c>
    </row>
    <row r="36" spans="1:7" x14ac:dyDescent="0.25">
      <c r="A36" s="43">
        <v>25</v>
      </c>
      <c r="B36" s="44">
        <v>8.15</v>
      </c>
      <c r="C36" s="44">
        <v>0.44</v>
      </c>
      <c r="D36" s="44">
        <v>1.42</v>
      </c>
      <c r="E36" s="44">
        <v>-5.55</v>
      </c>
      <c r="F36" s="44">
        <v>-5.55</v>
      </c>
      <c r="G36" s="44">
        <v>0</v>
      </c>
    </row>
    <row r="37" spans="1:7" x14ac:dyDescent="0.25">
      <c r="A37" s="43">
        <v>26</v>
      </c>
      <c r="B37" s="44">
        <v>8.2899999999999991</v>
      </c>
      <c r="C37" s="44">
        <v>0.45</v>
      </c>
      <c r="D37" s="44">
        <v>1.45</v>
      </c>
      <c r="E37" s="44">
        <v>-5.56</v>
      </c>
      <c r="F37" s="44">
        <v>-5.56</v>
      </c>
      <c r="G37" s="44">
        <v>0</v>
      </c>
    </row>
    <row r="38" spans="1:7" x14ac:dyDescent="0.25">
      <c r="A38" s="43">
        <v>27</v>
      </c>
      <c r="B38" s="44">
        <v>8.44</v>
      </c>
      <c r="C38" s="44">
        <v>0.46</v>
      </c>
      <c r="D38" s="44">
        <v>1.47</v>
      </c>
      <c r="E38" s="44">
        <v>-5.57</v>
      </c>
      <c r="F38" s="44">
        <v>-5.57</v>
      </c>
      <c r="G38" s="44">
        <v>0</v>
      </c>
    </row>
    <row r="39" spans="1:7" x14ac:dyDescent="0.25">
      <c r="A39" s="43">
        <v>28</v>
      </c>
      <c r="B39" s="44">
        <v>8.59</v>
      </c>
      <c r="C39" s="44">
        <v>0.47</v>
      </c>
      <c r="D39" s="44">
        <v>1.5</v>
      </c>
      <c r="E39" s="44">
        <v>-5.59</v>
      </c>
      <c r="F39" s="44">
        <v>-5.59</v>
      </c>
      <c r="G39" s="44">
        <v>0</v>
      </c>
    </row>
    <row r="40" spans="1:7" x14ac:dyDescent="0.25">
      <c r="A40" s="43">
        <v>29</v>
      </c>
      <c r="B40" s="44">
        <v>8.74</v>
      </c>
      <c r="C40" s="44">
        <v>0.48</v>
      </c>
      <c r="D40" s="44">
        <v>1.53</v>
      </c>
      <c r="E40" s="44">
        <v>-5.6</v>
      </c>
      <c r="F40" s="44">
        <v>-5.6</v>
      </c>
      <c r="G40" s="44">
        <v>0</v>
      </c>
    </row>
    <row r="41" spans="1:7" x14ac:dyDescent="0.25">
      <c r="A41" s="43">
        <v>30</v>
      </c>
      <c r="B41" s="44">
        <v>8.9</v>
      </c>
      <c r="C41" s="44">
        <v>0.49</v>
      </c>
      <c r="D41" s="44">
        <v>1.55</v>
      </c>
      <c r="E41" s="44">
        <v>-5.61</v>
      </c>
      <c r="F41" s="44">
        <v>-5.61</v>
      </c>
      <c r="G41" s="44">
        <v>0</v>
      </c>
    </row>
    <row r="42" spans="1:7" x14ac:dyDescent="0.25">
      <c r="A42" s="43">
        <v>31</v>
      </c>
      <c r="B42" s="44">
        <v>9.06</v>
      </c>
      <c r="C42" s="44">
        <v>0.5</v>
      </c>
      <c r="D42" s="44">
        <v>1.58</v>
      </c>
      <c r="E42" s="44">
        <v>-5.62</v>
      </c>
      <c r="F42" s="44">
        <v>-5.62</v>
      </c>
      <c r="G42" s="44">
        <v>0</v>
      </c>
    </row>
    <row r="43" spans="1:7" x14ac:dyDescent="0.25">
      <c r="A43" s="43">
        <v>32</v>
      </c>
      <c r="B43" s="44">
        <v>9.2200000000000006</v>
      </c>
      <c r="C43" s="44">
        <v>0.51</v>
      </c>
      <c r="D43" s="44">
        <v>1.61</v>
      </c>
      <c r="E43" s="44">
        <v>-5.64</v>
      </c>
      <c r="F43" s="44">
        <v>-5.64</v>
      </c>
      <c r="G43" s="44">
        <v>0</v>
      </c>
    </row>
    <row r="44" spans="1:7" x14ac:dyDescent="0.25">
      <c r="A44" s="43">
        <v>33</v>
      </c>
      <c r="B44" s="44">
        <v>9.3800000000000008</v>
      </c>
      <c r="C44" s="44">
        <v>0.52</v>
      </c>
      <c r="D44" s="44">
        <v>1.64</v>
      </c>
      <c r="E44" s="44">
        <v>-5.65</v>
      </c>
      <c r="F44" s="44">
        <v>-5.65</v>
      </c>
      <c r="G44" s="44">
        <v>0</v>
      </c>
    </row>
    <row r="45" spans="1:7" x14ac:dyDescent="0.25">
      <c r="A45" s="43">
        <v>34</v>
      </c>
      <c r="B45" s="44">
        <v>9.5500000000000007</v>
      </c>
      <c r="C45" s="44">
        <v>0.53</v>
      </c>
      <c r="D45" s="44">
        <v>1.66</v>
      </c>
      <c r="E45" s="44">
        <v>-5.66</v>
      </c>
      <c r="F45" s="44">
        <v>-5.66</v>
      </c>
      <c r="G45" s="44">
        <v>0</v>
      </c>
    </row>
    <row r="46" spans="1:7" x14ac:dyDescent="0.25">
      <c r="A46" s="43">
        <v>35</v>
      </c>
      <c r="B46" s="44">
        <v>9.7200000000000006</v>
      </c>
      <c r="C46" s="44">
        <v>0.54</v>
      </c>
      <c r="D46" s="44">
        <v>1.69</v>
      </c>
      <c r="E46" s="44">
        <v>-5.68</v>
      </c>
      <c r="F46" s="44">
        <v>-5.68</v>
      </c>
      <c r="G46" s="44">
        <v>0</v>
      </c>
    </row>
    <row r="47" spans="1:7" x14ac:dyDescent="0.25">
      <c r="A47" s="43">
        <v>36</v>
      </c>
      <c r="B47" s="44">
        <v>9.89</v>
      </c>
      <c r="C47" s="44">
        <v>0.55000000000000004</v>
      </c>
      <c r="D47" s="44">
        <v>1.72</v>
      </c>
      <c r="E47" s="44">
        <v>-5.69</v>
      </c>
      <c r="F47" s="44">
        <v>-5.69</v>
      </c>
      <c r="G47" s="44">
        <v>0</v>
      </c>
    </row>
    <row r="48" spans="1:7" x14ac:dyDescent="0.25">
      <c r="A48" s="43">
        <v>37</v>
      </c>
      <c r="B48" s="44">
        <v>10.07</v>
      </c>
      <c r="C48" s="44">
        <v>0.56000000000000005</v>
      </c>
      <c r="D48" s="44">
        <v>1.75</v>
      </c>
      <c r="E48" s="44">
        <v>-5.7</v>
      </c>
      <c r="F48" s="44">
        <v>-5.7</v>
      </c>
      <c r="G48" s="44">
        <v>0</v>
      </c>
    </row>
    <row r="49" spans="1:7" x14ac:dyDescent="0.25">
      <c r="A49" s="43">
        <v>38</v>
      </c>
      <c r="B49" s="44">
        <v>10.24</v>
      </c>
      <c r="C49" s="44">
        <v>0.56999999999999995</v>
      </c>
      <c r="D49" s="44">
        <v>1.78</v>
      </c>
      <c r="E49" s="44">
        <v>-5.72</v>
      </c>
      <c r="F49" s="44">
        <v>-5.72</v>
      </c>
      <c r="G49" s="44">
        <v>0</v>
      </c>
    </row>
    <row r="50" spans="1:7" x14ac:dyDescent="0.25">
      <c r="A50" s="43">
        <v>39</v>
      </c>
      <c r="B50" s="44">
        <v>10.43</v>
      </c>
      <c r="C50" s="44">
        <v>0.57999999999999996</v>
      </c>
      <c r="D50" s="44">
        <v>1.81</v>
      </c>
      <c r="E50" s="44">
        <v>-5.73</v>
      </c>
      <c r="F50" s="44">
        <v>-5.73</v>
      </c>
      <c r="G50" s="44">
        <v>0</v>
      </c>
    </row>
    <row r="51" spans="1:7" x14ac:dyDescent="0.25">
      <c r="A51" s="43">
        <v>40</v>
      </c>
      <c r="B51" s="44">
        <v>10.61</v>
      </c>
      <c r="C51" s="44">
        <v>0.59</v>
      </c>
      <c r="D51" s="44">
        <v>1.84</v>
      </c>
      <c r="E51" s="44">
        <v>-5.75</v>
      </c>
      <c r="F51" s="44">
        <v>-5.75</v>
      </c>
      <c r="G51" s="44">
        <v>0</v>
      </c>
    </row>
    <row r="52" spans="1:7" x14ac:dyDescent="0.25">
      <c r="A52" s="43">
        <v>41</v>
      </c>
      <c r="B52" s="44">
        <v>10.8</v>
      </c>
      <c r="C52" s="44">
        <v>0.6</v>
      </c>
      <c r="D52" s="44">
        <v>1.87</v>
      </c>
      <c r="E52" s="44">
        <v>-5.76</v>
      </c>
      <c r="F52" s="44">
        <v>-5.76</v>
      </c>
      <c r="G52" s="44">
        <v>0</v>
      </c>
    </row>
    <row r="53" spans="1:7" x14ac:dyDescent="0.25">
      <c r="A53" s="43">
        <v>42</v>
      </c>
      <c r="B53" s="44">
        <v>11</v>
      </c>
      <c r="C53" s="44">
        <v>0.62</v>
      </c>
      <c r="D53" s="44">
        <v>1.9</v>
      </c>
      <c r="E53" s="44">
        <v>-5.78</v>
      </c>
      <c r="F53" s="44">
        <v>-5.78</v>
      </c>
      <c r="G53" s="44">
        <v>0</v>
      </c>
    </row>
    <row r="54" spans="1:7" x14ac:dyDescent="0.25">
      <c r="A54" s="43">
        <v>43</v>
      </c>
      <c r="B54" s="44">
        <v>11.19</v>
      </c>
      <c r="C54" s="44">
        <v>0.63</v>
      </c>
      <c r="D54" s="44">
        <v>1.92</v>
      </c>
      <c r="E54" s="44">
        <v>-5.79</v>
      </c>
      <c r="F54" s="44">
        <v>-5.79</v>
      </c>
      <c r="G54" s="44">
        <v>0</v>
      </c>
    </row>
    <row r="55" spans="1:7" x14ac:dyDescent="0.25">
      <c r="A55" s="43">
        <v>44</v>
      </c>
      <c r="B55" s="44">
        <v>11.4</v>
      </c>
      <c r="C55" s="44">
        <v>0.64</v>
      </c>
      <c r="D55" s="44">
        <v>1.95</v>
      </c>
      <c r="E55" s="44">
        <v>-5.81</v>
      </c>
      <c r="F55" s="44">
        <v>-5.81</v>
      </c>
      <c r="G55" s="44">
        <v>0</v>
      </c>
    </row>
    <row r="56" spans="1:7" x14ac:dyDescent="0.25">
      <c r="A56" s="43">
        <v>45</v>
      </c>
      <c r="B56" s="44">
        <v>11.6</v>
      </c>
      <c r="C56" s="44">
        <v>0.65</v>
      </c>
      <c r="D56" s="44">
        <v>1.98</v>
      </c>
      <c r="E56" s="44">
        <v>-5.82</v>
      </c>
      <c r="F56" s="44">
        <v>-5.82</v>
      </c>
      <c r="G56" s="44">
        <v>0</v>
      </c>
    </row>
    <row r="57" spans="1:7" x14ac:dyDescent="0.25">
      <c r="A57" s="43">
        <v>46</v>
      </c>
      <c r="B57" s="44">
        <v>11.81</v>
      </c>
      <c r="C57" s="44">
        <v>0.67</v>
      </c>
      <c r="D57" s="44">
        <v>2.0099999999999998</v>
      </c>
      <c r="E57" s="44">
        <v>-5.84</v>
      </c>
      <c r="F57" s="44">
        <v>-5.84</v>
      </c>
      <c r="G57" s="44">
        <v>0</v>
      </c>
    </row>
    <row r="58" spans="1:7" x14ac:dyDescent="0.25">
      <c r="A58" s="43">
        <v>47</v>
      </c>
      <c r="B58" s="44">
        <v>12.03</v>
      </c>
      <c r="C58" s="44">
        <v>0.68</v>
      </c>
      <c r="D58" s="44">
        <v>2.0299999999999998</v>
      </c>
      <c r="E58" s="44">
        <v>-5.86</v>
      </c>
      <c r="F58" s="44">
        <v>-5.86</v>
      </c>
      <c r="G58" s="44">
        <v>0</v>
      </c>
    </row>
    <row r="59" spans="1:7" x14ac:dyDescent="0.25">
      <c r="A59" s="43">
        <v>48</v>
      </c>
      <c r="B59" s="44">
        <v>12.25</v>
      </c>
      <c r="C59" s="44">
        <v>0.69</v>
      </c>
      <c r="D59" s="44">
        <v>2.0499999999999998</v>
      </c>
      <c r="E59" s="44">
        <v>-5.88</v>
      </c>
      <c r="F59" s="44">
        <v>-5.88</v>
      </c>
      <c r="G59" s="44">
        <v>0</v>
      </c>
    </row>
    <row r="60" spans="1:7" x14ac:dyDescent="0.25">
      <c r="A60" s="43">
        <v>49</v>
      </c>
      <c r="B60" s="44">
        <v>12.47</v>
      </c>
      <c r="C60" s="44">
        <v>0.71</v>
      </c>
      <c r="D60" s="44">
        <v>2.08</v>
      </c>
      <c r="E60" s="44">
        <v>-5.9</v>
      </c>
      <c r="F60" s="44">
        <v>-5.9</v>
      </c>
      <c r="G60" s="44">
        <v>0</v>
      </c>
    </row>
    <row r="61" spans="1:7" x14ac:dyDescent="0.25">
      <c r="A61" s="43">
        <v>50</v>
      </c>
      <c r="B61" s="44">
        <v>12.71</v>
      </c>
      <c r="C61" s="44">
        <v>0.72</v>
      </c>
      <c r="D61" s="44">
        <v>2.1</v>
      </c>
      <c r="E61" s="44">
        <v>-5.92</v>
      </c>
      <c r="F61" s="44">
        <v>-5.92</v>
      </c>
      <c r="G61" s="44">
        <v>0</v>
      </c>
    </row>
    <row r="62" spans="1:7" x14ac:dyDescent="0.25">
      <c r="A62" s="43">
        <v>51</v>
      </c>
      <c r="B62" s="44">
        <v>12.94</v>
      </c>
      <c r="C62" s="44">
        <v>0.74</v>
      </c>
      <c r="D62" s="44">
        <v>2.12</v>
      </c>
      <c r="E62" s="44">
        <v>-5.94</v>
      </c>
      <c r="F62" s="44">
        <v>-5.94</v>
      </c>
      <c r="G62" s="44">
        <v>0</v>
      </c>
    </row>
    <row r="63" spans="1:7" x14ac:dyDescent="0.25">
      <c r="A63" s="43">
        <v>52</v>
      </c>
      <c r="B63" s="44">
        <v>13.18</v>
      </c>
      <c r="C63" s="44">
        <v>0.75</v>
      </c>
      <c r="D63" s="44">
        <v>2.14</v>
      </c>
      <c r="E63" s="44">
        <v>-5.96</v>
      </c>
      <c r="F63" s="44">
        <v>-5.96</v>
      </c>
      <c r="G63" s="44">
        <v>0</v>
      </c>
    </row>
    <row r="64" spans="1:7" x14ac:dyDescent="0.25">
      <c r="A64" s="43">
        <v>53</v>
      </c>
      <c r="B64" s="44">
        <v>13.43</v>
      </c>
      <c r="C64" s="44">
        <v>0.77</v>
      </c>
      <c r="D64" s="44">
        <v>2.16</v>
      </c>
      <c r="E64" s="44">
        <v>-5.98</v>
      </c>
      <c r="F64" s="44">
        <v>-5.98</v>
      </c>
      <c r="G64" s="44">
        <v>0</v>
      </c>
    </row>
    <row r="65" spans="1:7" x14ac:dyDescent="0.25">
      <c r="A65" s="43">
        <v>54</v>
      </c>
      <c r="B65" s="44">
        <v>13.69</v>
      </c>
      <c r="C65" s="44">
        <v>0.78</v>
      </c>
      <c r="D65" s="44">
        <v>2.1800000000000002</v>
      </c>
      <c r="E65" s="44">
        <v>-6.01</v>
      </c>
      <c r="F65" s="44">
        <v>-6.01</v>
      </c>
      <c r="G65" s="44">
        <v>0</v>
      </c>
    </row>
    <row r="66" spans="1:7" x14ac:dyDescent="0.25">
      <c r="A66" s="43">
        <v>55</v>
      </c>
      <c r="B66" s="44">
        <v>13.96</v>
      </c>
      <c r="C66" s="44">
        <v>0.8</v>
      </c>
      <c r="D66" s="44">
        <v>2.19</v>
      </c>
      <c r="E66" s="44">
        <v>-6.03</v>
      </c>
      <c r="F66" s="44">
        <v>-6.03</v>
      </c>
      <c r="G66" s="44">
        <v>0</v>
      </c>
    </row>
    <row r="67" spans="1:7" x14ac:dyDescent="0.25">
      <c r="A67" s="43">
        <v>56</v>
      </c>
      <c r="B67" s="44">
        <v>14.23</v>
      </c>
      <c r="C67" s="44">
        <v>0.81</v>
      </c>
      <c r="D67" s="44">
        <v>2.2000000000000002</v>
      </c>
      <c r="E67" s="44">
        <v>-6.06</v>
      </c>
      <c r="F67" s="44">
        <v>-6.06</v>
      </c>
      <c r="G67" s="44">
        <v>0</v>
      </c>
    </row>
    <row r="68" spans="1:7" x14ac:dyDescent="0.25">
      <c r="A68" s="43">
        <v>57</v>
      </c>
      <c r="B68" s="44">
        <v>14.51</v>
      </c>
      <c r="C68" s="44">
        <v>0.83</v>
      </c>
      <c r="D68" s="44">
        <v>2.21</v>
      </c>
      <c r="E68" s="44">
        <v>-6.09</v>
      </c>
      <c r="F68" s="44">
        <v>-6.09</v>
      </c>
      <c r="G68" s="44">
        <v>0</v>
      </c>
    </row>
    <row r="69" spans="1:7" x14ac:dyDescent="0.25">
      <c r="A69" s="43">
        <v>58</v>
      </c>
      <c r="B69" s="44">
        <v>14.8</v>
      </c>
      <c r="C69" s="44">
        <v>0.85</v>
      </c>
      <c r="D69" s="44">
        <v>2.21</v>
      </c>
      <c r="E69" s="44">
        <v>-6.13</v>
      </c>
      <c r="F69" s="44">
        <v>-6.13</v>
      </c>
      <c r="G69" s="44">
        <v>0</v>
      </c>
    </row>
    <row r="70" spans="1:7" x14ac:dyDescent="0.25">
      <c r="A70" s="43">
        <v>59</v>
      </c>
      <c r="B70" s="44">
        <v>15.1</v>
      </c>
      <c r="C70" s="44">
        <v>0.86</v>
      </c>
      <c r="D70" s="44">
        <v>2.2200000000000002</v>
      </c>
      <c r="E70" s="44">
        <v>-6.16</v>
      </c>
      <c r="F70" s="44">
        <v>-6.16</v>
      </c>
      <c r="G70" s="44">
        <v>0</v>
      </c>
    </row>
    <row r="71" spans="1:7" x14ac:dyDescent="0.25">
      <c r="A71" s="43">
        <v>60</v>
      </c>
      <c r="B71" s="44">
        <v>15.42</v>
      </c>
      <c r="C71" s="44">
        <v>0.88</v>
      </c>
      <c r="D71" s="44">
        <v>2.2200000000000002</v>
      </c>
      <c r="E71" s="44">
        <v>-6.2</v>
      </c>
      <c r="F71" s="44">
        <v>-6.2</v>
      </c>
      <c r="G71" s="44">
        <v>0</v>
      </c>
    </row>
    <row r="72" spans="1:7" x14ac:dyDescent="0.25">
      <c r="A72" s="43">
        <v>61</v>
      </c>
      <c r="B72" s="44">
        <v>15.74</v>
      </c>
      <c r="C72" s="44">
        <v>0.9</v>
      </c>
      <c r="D72" s="44">
        <v>2.21</v>
      </c>
      <c r="E72" s="44">
        <v>-5.57</v>
      </c>
      <c r="F72" s="44">
        <v>-5.57</v>
      </c>
      <c r="G72" s="44">
        <v>0</v>
      </c>
    </row>
    <row r="73" spans="1:7" x14ac:dyDescent="0.25">
      <c r="A73" s="43">
        <v>62</v>
      </c>
      <c r="B73" s="44">
        <v>16.079999999999998</v>
      </c>
      <c r="C73" s="44">
        <v>0.91</v>
      </c>
      <c r="D73" s="44">
        <v>2.21</v>
      </c>
      <c r="E73" s="44">
        <v>-4.7</v>
      </c>
      <c r="F73" s="44">
        <v>-4.7</v>
      </c>
      <c r="G73" s="44">
        <v>0</v>
      </c>
    </row>
    <row r="74" spans="1:7" x14ac:dyDescent="0.25">
      <c r="A74" s="43">
        <v>63</v>
      </c>
      <c r="B74" s="44">
        <v>16.440000000000001</v>
      </c>
      <c r="C74" s="44">
        <v>0.93</v>
      </c>
      <c r="D74" s="44">
        <v>2.2000000000000002</v>
      </c>
      <c r="E74" s="44">
        <v>-3.8</v>
      </c>
      <c r="F74" s="44">
        <v>-3.8</v>
      </c>
      <c r="G74" s="44">
        <v>0</v>
      </c>
    </row>
    <row r="75" spans="1:7" x14ac:dyDescent="0.25">
      <c r="A75" s="43">
        <v>64</v>
      </c>
      <c r="B75" s="44">
        <v>16.809999999999999</v>
      </c>
      <c r="C75" s="44">
        <v>0.95</v>
      </c>
      <c r="D75" s="44">
        <v>2.1800000000000002</v>
      </c>
      <c r="E75" s="44">
        <v>-2.89</v>
      </c>
      <c r="F75" s="44">
        <v>-2.89</v>
      </c>
      <c r="G75" s="44">
        <v>0</v>
      </c>
    </row>
    <row r="76" spans="1:7" x14ac:dyDescent="0.25">
      <c r="A76" s="43">
        <v>65</v>
      </c>
      <c r="B76" s="44">
        <v>17.190000000000001</v>
      </c>
      <c r="C76" s="44">
        <v>0.97</v>
      </c>
      <c r="D76" s="44">
        <v>2.17</v>
      </c>
      <c r="E76" s="44">
        <v>-1.95</v>
      </c>
      <c r="F76" s="44">
        <v>-1.95</v>
      </c>
      <c r="G76" s="44">
        <v>0</v>
      </c>
    </row>
    <row r="77" spans="1:7" x14ac:dyDescent="0.25">
      <c r="A77" s="43">
        <v>66</v>
      </c>
      <c r="B77" s="44">
        <v>17.600000000000001</v>
      </c>
      <c r="C77" s="44">
        <v>0.99</v>
      </c>
      <c r="D77" s="44">
        <v>2.15</v>
      </c>
      <c r="E77" s="44">
        <v>-0.99</v>
      </c>
      <c r="F77" s="44">
        <v>-0.99</v>
      </c>
      <c r="G77" s="44">
        <v>0</v>
      </c>
    </row>
  </sheetData>
  <sheetProtection algorithmName="SHA-512" hashValue="Z1kIt17CS0Ukfd5tQDj32RCWDip/ucfPE/yu/8B/bWKRtk5Vl2SAQ7KqcA6RZnQFzlz60lk6RTZj/Kb5U21VAg==" saltValue="pa+IBdAV26r4WKrJBXFsuQ==" spinCount="100000" sheet="1" objects="1" scenarios="1"/>
  <conditionalFormatting sqref="A6:A21">
    <cfRule type="expression" dxfId="557" priority="11" stopIfTrue="1">
      <formula>MOD(ROW(),2)=0</formula>
    </cfRule>
    <cfRule type="expression" dxfId="556" priority="12" stopIfTrue="1">
      <formula>MOD(ROW(),2)&lt;&gt;0</formula>
    </cfRule>
  </conditionalFormatting>
  <conditionalFormatting sqref="A26:A77">
    <cfRule type="expression" dxfId="555" priority="15" stopIfTrue="1">
      <formula>MOD(ROW(),2)=0</formula>
    </cfRule>
    <cfRule type="expression" dxfId="554" priority="16" stopIfTrue="1">
      <formula>MOD(ROW(),2)&lt;&gt;0</formula>
    </cfRule>
  </conditionalFormatting>
  <conditionalFormatting sqref="B18:B19">
    <cfRule type="expression" dxfId="553" priority="1" stopIfTrue="1">
      <formula>MOD(ROW(),2)=0</formula>
    </cfRule>
    <cfRule type="expression" dxfId="552" priority="2" stopIfTrue="1">
      <formula>MOD(ROW(),2)&lt;&gt;0</formula>
    </cfRule>
  </conditionalFormatting>
  <conditionalFormatting sqref="B6:G17 C18:G19 B20:G21">
    <cfRule type="expression" dxfId="551" priority="13" stopIfTrue="1">
      <formula>MOD(ROW(),2)=0</formula>
    </cfRule>
    <cfRule type="expression" dxfId="550" priority="14" stopIfTrue="1">
      <formula>MOD(ROW(),2)&lt;&gt;0</formula>
    </cfRule>
  </conditionalFormatting>
  <conditionalFormatting sqref="B26:G77">
    <cfRule type="expression" dxfId="549" priority="17" stopIfTrue="1">
      <formula>MOD(ROW(),2)=0</formula>
    </cfRule>
    <cfRule type="expression" dxfId="548" priority="18" stopIfTrue="1">
      <formula>MOD(ROW(),2)&lt;&gt;0</formula>
    </cfRule>
  </conditionalFormatting>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FEA21-CA66-42B7-9B90-7B47C41634E1}">
  <sheetPr codeName="Sheet14"/>
  <dimension ref="A1:G78"/>
  <sheetViews>
    <sheetView showGridLines="0" workbookViewId="0">
      <selection activeCell="A6" sqref="A6"/>
    </sheetView>
  </sheetViews>
  <sheetFormatPr defaultRowHeight="12.5" x14ac:dyDescent="0.25"/>
  <cols>
    <col min="1" max="1" width="31.54296875" customWidth="1"/>
    <col min="2" max="7" width="22.54296875" customWidth="1"/>
  </cols>
  <sheetData>
    <row r="1" spans="1:7" s="1" customFormat="1" ht="20" x14ac:dyDescent="0.4">
      <c r="A1" s="2" t="s">
        <v>0</v>
      </c>
    </row>
    <row r="2" spans="1:7" s="1" customFormat="1" ht="15.5" x14ac:dyDescent="0.35">
      <c r="A2" s="30" t="s">
        <v>1</v>
      </c>
      <c r="B2" s="3" t="str">
        <f>wb_title</f>
        <v>LGPS_EW - Consolidated Factor Spreadsheet</v>
      </c>
    </row>
    <row r="3" spans="1:7" s="1" customFormat="1" ht="15.5" x14ac:dyDescent="0.35">
      <c r="A3" s="30" t="s">
        <v>2</v>
      </c>
      <c r="B3" s="3" t="str">
        <f>TABLE_FACTOR_TYPE_1 &amp; " - x-" &amp; TABLE_SERIES_NUMBER_1</f>
        <v>CETV - x-207</v>
      </c>
    </row>
    <row r="6" spans="1:7" x14ac:dyDescent="0.25">
      <c r="A6" s="40" t="s">
        <v>394</v>
      </c>
      <c r="B6" s="47" t="s">
        <v>395</v>
      </c>
      <c r="C6" s="47"/>
      <c r="D6" s="47"/>
      <c r="E6" s="47"/>
      <c r="F6" s="47"/>
      <c r="G6" s="47"/>
    </row>
    <row r="7" spans="1:7" x14ac:dyDescent="0.25">
      <c r="A7" s="40" t="s">
        <v>396</v>
      </c>
      <c r="B7" s="47" t="s">
        <v>175</v>
      </c>
      <c r="C7" s="47"/>
      <c r="D7" s="47"/>
      <c r="E7" s="47"/>
      <c r="F7" s="47"/>
      <c r="G7" s="47"/>
    </row>
    <row r="8" spans="1:7" x14ac:dyDescent="0.25">
      <c r="A8" s="40" t="s">
        <v>162</v>
      </c>
      <c r="B8" s="47" t="s">
        <v>176</v>
      </c>
      <c r="C8" s="47"/>
      <c r="D8" s="47"/>
      <c r="E8" s="47"/>
      <c r="F8" s="47"/>
      <c r="G8" s="47"/>
    </row>
    <row r="9" spans="1:7" x14ac:dyDescent="0.25">
      <c r="A9" s="40" t="s">
        <v>163</v>
      </c>
      <c r="B9" s="47" t="s">
        <v>177</v>
      </c>
      <c r="C9" s="47"/>
      <c r="D9" s="47"/>
      <c r="E9" s="47"/>
      <c r="F9" s="47"/>
      <c r="G9" s="47"/>
    </row>
    <row r="10" spans="1:7" x14ac:dyDescent="0.25">
      <c r="A10" s="40" t="s">
        <v>6</v>
      </c>
      <c r="B10" s="47" t="s">
        <v>197</v>
      </c>
      <c r="C10" s="47"/>
      <c r="D10" s="47"/>
      <c r="E10" s="47"/>
      <c r="F10" s="47"/>
      <c r="G10" s="47"/>
    </row>
    <row r="11" spans="1:7" x14ac:dyDescent="0.25">
      <c r="A11" s="40" t="s">
        <v>164</v>
      </c>
      <c r="B11" s="47" t="s">
        <v>179</v>
      </c>
      <c r="C11" s="47"/>
      <c r="D11" s="47"/>
      <c r="E11" s="47"/>
      <c r="F11" s="47"/>
      <c r="G11" s="47"/>
    </row>
    <row r="12" spans="1:7" x14ac:dyDescent="0.25">
      <c r="A12" s="40" t="s">
        <v>165</v>
      </c>
      <c r="B12" s="47" t="s">
        <v>180</v>
      </c>
      <c r="C12" s="47"/>
      <c r="D12" s="47"/>
      <c r="E12" s="47"/>
      <c r="F12" s="47"/>
      <c r="G12" s="47"/>
    </row>
    <row r="13" spans="1:7" x14ac:dyDescent="0.25">
      <c r="A13" s="40" t="s">
        <v>397</v>
      </c>
      <c r="B13" s="47">
        <v>0</v>
      </c>
      <c r="C13" s="47"/>
      <c r="D13" s="47"/>
      <c r="E13" s="47"/>
      <c r="F13" s="47"/>
      <c r="G13" s="47"/>
    </row>
    <row r="14" spans="1:7" x14ac:dyDescent="0.25">
      <c r="A14" s="40" t="s">
        <v>167</v>
      </c>
      <c r="B14" s="47">
        <v>207</v>
      </c>
      <c r="C14" s="47"/>
      <c r="D14" s="47"/>
      <c r="E14" s="47"/>
      <c r="F14" s="47"/>
      <c r="G14" s="47"/>
    </row>
    <row r="15" spans="1:7" x14ac:dyDescent="0.25">
      <c r="A15" s="40" t="s">
        <v>398</v>
      </c>
      <c r="B15" s="47" t="s">
        <v>198</v>
      </c>
      <c r="C15" s="47"/>
      <c r="D15" s="47"/>
      <c r="E15" s="47"/>
      <c r="F15" s="47"/>
      <c r="G15" s="47"/>
    </row>
    <row r="16" spans="1:7" x14ac:dyDescent="0.25">
      <c r="A16" s="40" t="s">
        <v>169</v>
      </c>
      <c r="B16" s="47" t="s">
        <v>199</v>
      </c>
      <c r="C16" s="47"/>
      <c r="D16" s="47"/>
      <c r="E16" s="47"/>
      <c r="F16" s="47"/>
      <c r="G16" s="47"/>
    </row>
    <row r="17" spans="1:7" x14ac:dyDescent="0.25">
      <c r="A17" s="41" t="s">
        <v>399</v>
      </c>
      <c r="B17" s="47"/>
      <c r="C17" s="47"/>
      <c r="D17" s="47"/>
      <c r="E17" s="47"/>
      <c r="F17" s="47"/>
      <c r="G17" s="47"/>
    </row>
    <row r="18" spans="1:7" x14ac:dyDescent="0.25">
      <c r="A18" s="40" t="s">
        <v>171</v>
      </c>
      <c r="B18" s="49">
        <v>46175</v>
      </c>
      <c r="C18" s="49"/>
      <c r="D18" s="49"/>
      <c r="E18" s="49"/>
      <c r="F18" s="49"/>
      <c r="G18" s="49"/>
    </row>
    <row r="19" spans="1:7" x14ac:dyDescent="0.25">
      <c r="A19" s="40" t="s">
        <v>172</v>
      </c>
      <c r="B19" s="49">
        <v>46161</v>
      </c>
      <c r="C19" s="49"/>
      <c r="D19" s="49"/>
      <c r="E19" s="49"/>
      <c r="F19" s="49"/>
      <c r="G19" s="49"/>
    </row>
    <row r="20" spans="1:7" x14ac:dyDescent="0.25">
      <c r="A20" s="40" t="s">
        <v>173</v>
      </c>
      <c r="B20" s="47" t="s">
        <v>183</v>
      </c>
      <c r="C20" s="47"/>
      <c r="D20" s="47"/>
      <c r="E20" s="47"/>
      <c r="F20" s="47"/>
      <c r="G20" s="47"/>
    </row>
    <row r="21" spans="1:7" x14ac:dyDescent="0.25">
      <c r="A21" s="40" t="s">
        <v>400</v>
      </c>
      <c r="B21" s="47" t="s">
        <v>99</v>
      </c>
      <c r="C21" s="47"/>
      <c r="D21" s="47"/>
      <c r="E21" s="47"/>
      <c r="F21" s="47"/>
      <c r="G21" s="47"/>
    </row>
    <row r="23" spans="1:7" x14ac:dyDescent="0.25">
      <c r="A23" s="23" t="str">
        <f>HYPERLINK("#'Factor List'!A1", "Back to Factor List")</f>
        <v>Back to Factor List</v>
      </c>
      <c r="B23" s="23" t="str">
        <f>HYPERLINK("#'Assumptions'!A1", "Assumptions")</f>
        <v>Assumptions</v>
      </c>
    </row>
    <row r="26" spans="1:7" s="58" customFormat="1" ht="26" x14ac:dyDescent="0.25">
      <c r="A26" s="57" t="s">
        <v>401</v>
      </c>
      <c r="B26" s="57" t="s">
        <v>402</v>
      </c>
      <c r="C26" s="57" t="s">
        <v>403</v>
      </c>
      <c r="D26" s="57" t="s">
        <v>404</v>
      </c>
      <c r="E26" s="57" t="s">
        <v>405</v>
      </c>
      <c r="F26" s="57" t="s">
        <v>406</v>
      </c>
      <c r="G26" s="57" t="s">
        <v>407</v>
      </c>
    </row>
    <row r="27" spans="1:7" x14ac:dyDescent="0.25">
      <c r="A27" s="43">
        <v>16</v>
      </c>
      <c r="B27" s="44">
        <v>6.61</v>
      </c>
      <c r="C27" s="44">
        <v>0.36</v>
      </c>
      <c r="D27" s="44">
        <v>1.1200000000000001</v>
      </c>
      <c r="E27" s="44">
        <v>-2.37</v>
      </c>
      <c r="F27" s="44">
        <v>-2.37</v>
      </c>
      <c r="G27" s="44">
        <v>0</v>
      </c>
    </row>
    <row r="28" spans="1:7" x14ac:dyDescent="0.25">
      <c r="A28" s="43">
        <v>17</v>
      </c>
      <c r="B28" s="44">
        <v>6.73</v>
      </c>
      <c r="C28" s="44">
        <v>0.37</v>
      </c>
      <c r="D28" s="44">
        <v>1.18</v>
      </c>
      <c r="E28" s="44">
        <v>-2.38</v>
      </c>
      <c r="F28" s="44">
        <v>-2.38</v>
      </c>
      <c r="G28" s="44">
        <v>0</v>
      </c>
    </row>
    <row r="29" spans="1:7" x14ac:dyDescent="0.25">
      <c r="A29" s="43">
        <v>18</v>
      </c>
      <c r="B29" s="44">
        <v>6.85</v>
      </c>
      <c r="C29" s="44">
        <v>0.38</v>
      </c>
      <c r="D29" s="44">
        <v>1.24</v>
      </c>
      <c r="E29" s="44">
        <v>-2.38</v>
      </c>
      <c r="F29" s="44">
        <v>-2.38</v>
      </c>
      <c r="G29" s="44">
        <v>0</v>
      </c>
    </row>
    <row r="30" spans="1:7" x14ac:dyDescent="0.25">
      <c r="A30" s="43">
        <v>19</v>
      </c>
      <c r="B30" s="44">
        <v>6.97</v>
      </c>
      <c r="C30" s="44">
        <v>0.38</v>
      </c>
      <c r="D30" s="44">
        <v>1.29</v>
      </c>
      <c r="E30" s="44">
        <v>-2.39</v>
      </c>
      <c r="F30" s="44">
        <v>-2.39</v>
      </c>
      <c r="G30" s="44">
        <v>0</v>
      </c>
    </row>
    <row r="31" spans="1:7" x14ac:dyDescent="0.25">
      <c r="A31" s="43">
        <v>20</v>
      </c>
      <c r="B31" s="44">
        <v>7.09</v>
      </c>
      <c r="C31" s="44">
        <v>0.39</v>
      </c>
      <c r="D31" s="44">
        <v>1.31</v>
      </c>
      <c r="E31" s="44">
        <v>-2.39</v>
      </c>
      <c r="F31" s="44">
        <v>-2.39</v>
      </c>
      <c r="G31" s="44">
        <v>0</v>
      </c>
    </row>
    <row r="32" spans="1:7" x14ac:dyDescent="0.25">
      <c r="A32" s="43">
        <v>21</v>
      </c>
      <c r="B32" s="44">
        <v>7.22</v>
      </c>
      <c r="C32" s="44">
        <v>0.4</v>
      </c>
      <c r="D32" s="44">
        <v>1.34</v>
      </c>
      <c r="E32" s="44">
        <v>-2.39</v>
      </c>
      <c r="F32" s="44">
        <v>-2.39</v>
      </c>
      <c r="G32" s="44">
        <v>0</v>
      </c>
    </row>
    <row r="33" spans="1:7" x14ac:dyDescent="0.25">
      <c r="A33" s="43">
        <v>22</v>
      </c>
      <c r="B33" s="44">
        <v>7.34</v>
      </c>
      <c r="C33" s="44">
        <v>0.41</v>
      </c>
      <c r="D33" s="44">
        <v>1.36</v>
      </c>
      <c r="E33" s="44">
        <v>-2.4</v>
      </c>
      <c r="F33" s="44">
        <v>-2.4</v>
      </c>
      <c r="G33" s="44">
        <v>0</v>
      </c>
    </row>
    <row r="34" spans="1:7" x14ac:dyDescent="0.25">
      <c r="A34" s="43">
        <v>23</v>
      </c>
      <c r="B34" s="44">
        <v>7.47</v>
      </c>
      <c r="C34" s="44">
        <v>0.41</v>
      </c>
      <c r="D34" s="44">
        <v>1.38</v>
      </c>
      <c r="E34" s="44">
        <v>-2.4</v>
      </c>
      <c r="F34" s="44">
        <v>-2.4</v>
      </c>
      <c r="G34" s="44">
        <v>0</v>
      </c>
    </row>
    <row r="35" spans="1:7" x14ac:dyDescent="0.25">
      <c r="A35" s="43">
        <v>24</v>
      </c>
      <c r="B35" s="44">
        <v>7.61</v>
      </c>
      <c r="C35" s="44">
        <v>0.42</v>
      </c>
      <c r="D35" s="44">
        <v>1.41</v>
      </c>
      <c r="E35" s="44">
        <v>-2.41</v>
      </c>
      <c r="F35" s="44">
        <v>-2.41</v>
      </c>
      <c r="G35" s="44">
        <v>0</v>
      </c>
    </row>
    <row r="36" spans="1:7" x14ac:dyDescent="0.25">
      <c r="A36" s="43">
        <v>25</v>
      </c>
      <c r="B36" s="44">
        <v>7.74</v>
      </c>
      <c r="C36" s="44">
        <v>0.43</v>
      </c>
      <c r="D36" s="44">
        <v>1.43</v>
      </c>
      <c r="E36" s="44">
        <v>-2.41</v>
      </c>
      <c r="F36" s="44">
        <v>-2.41</v>
      </c>
      <c r="G36" s="44">
        <v>0</v>
      </c>
    </row>
    <row r="37" spans="1:7" x14ac:dyDescent="0.25">
      <c r="A37" s="43">
        <v>26</v>
      </c>
      <c r="B37" s="44">
        <v>7.88</v>
      </c>
      <c r="C37" s="44">
        <v>0.44</v>
      </c>
      <c r="D37" s="44">
        <v>1.46</v>
      </c>
      <c r="E37" s="44">
        <v>-2.42</v>
      </c>
      <c r="F37" s="44">
        <v>-2.42</v>
      </c>
      <c r="G37" s="44">
        <v>0</v>
      </c>
    </row>
    <row r="38" spans="1:7" x14ac:dyDescent="0.25">
      <c r="A38" s="43">
        <v>27</v>
      </c>
      <c r="B38" s="44">
        <v>8.02</v>
      </c>
      <c r="C38" s="44">
        <v>0.45</v>
      </c>
      <c r="D38" s="44">
        <v>1.48</v>
      </c>
      <c r="E38" s="44">
        <v>-2.4300000000000002</v>
      </c>
      <c r="F38" s="44">
        <v>-2.4300000000000002</v>
      </c>
      <c r="G38" s="44">
        <v>0</v>
      </c>
    </row>
    <row r="39" spans="1:7" x14ac:dyDescent="0.25">
      <c r="A39" s="43">
        <v>28</v>
      </c>
      <c r="B39" s="44">
        <v>8.16</v>
      </c>
      <c r="C39" s="44">
        <v>0.46</v>
      </c>
      <c r="D39" s="44">
        <v>1.51</v>
      </c>
      <c r="E39" s="44">
        <v>-2.4300000000000002</v>
      </c>
      <c r="F39" s="44">
        <v>-2.4300000000000002</v>
      </c>
      <c r="G39" s="44">
        <v>0</v>
      </c>
    </row>
    <row r="40" spans="1:7" x14ac:dyDescent="0.25">
      <c r="A40" s="43">
        <v>29</v>
      </c>
      <c r="B40" s="44">
        <v>8.3000000000000007</v>
      </c>
      <c r="C40" s="44">
        <v>0.47</v>
      </c>
      <c r="D40" s="44">
        <v>1.54</v>
      </c>
      <c r="E40" s="44">
        <v>-2.44</v>
      </c>
      <c r="F40" s="44">
        <v>-2.44</v>
      </c>
      <c r="G40" s="44">
        <v>0</v>
      </c>
    </row>
    <row r="41" spans="1:7" x14ac:dyDescent="0.25">
      <c r="A41" s="43">
        <v>30</v>
      </c>
      <c r="B41" s="44">
        <v>8.4499999999999993</v>
      </c>
      <c r="C41" s="44">
        <v>0.48</v>
      </c>
      <c r="D41" s="44">
        <v>1.56</v>
      </c>
      <c r="E41" s="44">
        <v>-2.44</v>
      </c>
      <c r="F41" s="44">
        <v>-2.44</v>
      </c>
      <c r="G41" s="44">
        <v>0</v>
      </c>
    </row>
    <row r="42" spans="1:7" x14ac:dyDescent="0.25">
      <c r="A42" s="43">
        <v>31</v>
      </c>
      <c r="B42" s="44">
        <v>8.6</v>
      </c>
      <c r="C42" s="44">
        <v>0.49</v>
      </c>
      <c r="D42" s="44">
        <v>1.59</v>
      </c>
      <c r="E42" s="44">
        <v>-2.4500000000000002</v>
      </c>
      <c r="F42" s="44">
        <v>-2.4500000000000002</v>
      </c>
      <c r="G42" s="44">
        <v>0</v>
      </c>
    </row>
    <row r="43" spans="1:7" x14ac:dyDescent="0.25">
      <c r="A43" s="43">
        <v>32</v>
      </c>
      <c r="B43" s="44">
        <v>8.75</v>
      </c>
      <c r="C43" s="44">
        <v>0.5</v>
      </c>
      <c r="D43" s="44">
        <v>1.62</v>
      </c>
      <c r="E43" s="44">
        <v>-2.4500000000000002</v>
      </c>
      <c r="F43" s="44">
        <v>-2.4500000000000002</v>
      </c>
      <c r="G43" s="44">
        <v>0</v>
      </c>
    </row>
    <row r="44" spans="1:7" x14ac:dyDescent="0.25">
      <c r="A44" s="43">
        <v>33</v>
      </c>
      <c r="B44" s="44">
        <v>8.91</v>
      </c>
      <c r="C44" s="44">
        <v>0.51</v>
      </c>
      <c r="D44" s="44">
        <v>1.65</v>
      </c>
      <c r="E44" s="44">
        <v>-2.46</v>
      </c>
      <c r="F44" s="44">
        <v>-2.46</v>
      </c>
      <c r="G44" s="44">
        <v>0</v>
      </c>
    </row>
    <row r="45" spans="1:7" x14ac:dyDescent="0.25">
      <c r="A45" s="43">
        <v>34</v>
      </c>
      <c r="B45" s="44">
        <v>9.06</v>
      </c>
      <c r="C45" s="44">
        <v>0.52</v>
      </c>
      <c r="D45" s="44">
        <v>1.68</v>
      </c>
      <c r="E45" s="44">
        <v>-2.46</v>
      </c>
      <c r="F45" s="44">
        <v>-2.46</v>
      </c>
      <c r="G45" s="44">
        <v>0</v>
      </c>
    </row>
    <row r="46" spans="1:7" x14ac:dyDescent="0.25">
      <c r="A46" s="43">
        <v>35</v>
      </c>
      <c r="B46" s="44">
        <v>9.2200000000000006</v>
      </c>
      <c r="C46" s="44">
        <v>0.53</v>
      </c>
      <c r="D46" s="44">
        <v>1.71</v>
      </c>
      <c r="E46" s="44">
        <v>-2.4700000000000002</v>
      </c>
      <c r="F46" s="44">
        <v>-2.4700000000000002</v>
      </c>
      <c r="G46" s="44">
        <v>0</v>
      </c>
    </row>
    <row r="47" spans="1:7" x14ac:dyDescent="0.25">
      <c r="A47" s="43">
        <v>36</v>
      </c>
      <c r="B47" s="44">
        <v>9.39</v>
      </c>
      <c r="C47" s="44">
        <v>0.54</v>
      </c>
      <c r="D47" s="44">
        <v>1.73</v>
      </c>
      <c r="E47" s="44">
        <v>-2.4700000000000002</v>
      </c>
      <c r="F47" s="44">
        <v>-2.4700000000000002</v>
      </c>
      <c r="G47" s="44">
        <v>0</v>
      </c>
    </row>
    <row r="48" spans="1:7" x14ac:dyDescent="0.25">
      <c r="A48" s="43">
        <v>37</v>
      </c>
      <c r="B48" s="44">
        <v>9.5500000000000007</v>
      </c>
      <c r="C48" s="44">
        <v>0.55000000000000004</v>
      </c>
      <c r="D48" s="44">
        <v>1.76</v>
      </c>
      <c r="E48" s="44">
        <v>-2.48</v>
      </c>
      <c r="F48" s="44">
        <v>-2.48</v>
      </c>
      <c r="G48" s="44">
        <v>0</v>
      </c>
    </row>
    <row r="49" spans="1:7" x14ac:dyDescent="0.25">
      <c r="A49" s="43">
        <v>38</v>
      </c>
      <c r="B49" s="44">
        <v>9.7200000000000006</v>
      </c>
      <c r="C49" s="44">
        <v>0.56000000000000005</v>
      </c>
      <c r="D49" s="44">
        <v>1.79</v>
      </c>
      <c r="E49" s="44">
        <v>-2.48</v>
      </c>
      <c r="F49" s="44">
        <v>-2.48</v>
      </c>
      <c r="G49" s="44">
        <v>0</v>
      </c>
    </row>
    <row r="50" spans="1:7" x14ac:dyDescent="0.25">
      <c r="A50" s="43">
        <v>39</v>
      </c>
      <c r="B50" s="44">
        <v>9.89</v>
      </c>
      <c r="C50" s="44">
        <v>0.56999999999999995</v>
      </c>
      <c r="D50" s="44">
        <v>1.82</v>
      </c>
      <c r="E50" s="44">
        <v>-2.4900000000000002</v>
      </c>
      <c r="F50" s="44">
        <v>-2.4900000000000002</v>
      </c>
      <c r="G50" s="44">
        <v>0</v>
      </c>
    </row>
    <row r="51" spans="1:7" x14ac:dyDescent="0.25">
      <c r="A51" s="43">
        <v>40</v>
      </c>
      <c r="B51" s="44">
        <v>10.07</v>
      </c>
      <c r="C51" s="44">
        <v>0.57999999999999996</v>
      </c>
      <c r="D51" s="44">
        <v>1.85</v>
      </c>
      <c r="E51" s="44">
        <v>-2.5</v>
      </c>
      <c r="F51" s="44">
        <v>-2.5</v>
      </c>
      <c r="G51" s="44">
        <v>0</v>
      </c>
    </row>
    <row r="52" spans="1:7" x14ac:dyDescent="0.25">
      <c r="A52" s="43">
        <v>41</v>
      </c>
      <c r="B52" s="44">
        <v>10.25</v>
      </c>
      <c r="C52" s="44">
        <v>0.59</v>
      </c>
      <c r="D52" s="44">
        <v>1.88</v>
      </c>
      <c r="E52" s="44">
        <v>-2.5</v>
      </c>
      <c r="F52" s="44">
        <v>-2.5</v>
      </c>
      <c r="G52" s="44">
        <v>0</v>
      </c>
    </row>
    <row r="53" spans="1:7" x14ac:dyDescent="0.25">
      <c r="A53" s="43">
        <v>42</v>
      </c>
      <c r="B53" s="44">
        <v>10.43</v>
      </c>
      <c r="C53" s="44">
        <v>0.6</v>
      </c>
      <c r="D53" s="44">
        <v>1.91</v>
      </c>
      <c r="E53" s="44">
        <v>-2.5099999999999998</v>
      </c>
      <c r="F53" s="44">
        <v>-2.5099999999999998</v>
      </c>
      <c r="G53" s="44">
        <v>0</v>
      </c>
    </row>
    <row r="54" spans="1:7" x14ac:dyDescent="0.25">
      <c r="A54" s="43">
        <v>43</v>
      </c>
      <c r="B54" s="44">
        <v>10.62</v>
      </c>
      <c r="C54" s="44">
        <v>0.62</v>
      </c>
      <c r="D54" s="44">
        <v>1.94</v>
      </c>
      <c r="E54" s="44">
        <v>-2.5099999999999998</v>
      </c>
      <c r="F54" s="44">
        <v>-2.5099999999999998</v>
      </c>
      <c r="G54" s="44">
        <v>0</v>
      </c>
    </row>
    <row r="55" spans="1:7" x14ac:dyDescent="0.25">
      <c r="A55" s="43">
        <v>44</v>
      </c>
      <c r="B55" s="44">
        <v>10.81</v>
      </c>
      <c r="C55" s="44">
        <v>0.63</v>
      </c>
      <c r="D55" s="44">
        <v>1.97</v>
      </c>
      <c r="E55" s="44">
        <v>-2.52</v>
      </c>
      <c r="F55" s="44">
        <v>-2.52</v>
      </c>
      <c r="G55" s="44">
        <v>0</v>
      </c>
    </row>
    <row r="56" spans="1:7" x14ac:dyDescent="0.25">
      <c r="A56" s="43">
        <v>45</v>
      </c>
      <c r="B56" s="44">
        <v>11</v>
      </c>
      <c r="C56" s="44">
        <v>0.64</v>
      </c>
      <c r="D56" s="44">
        <v>2</v>
      </c>
      <c r="E56" s="44">
        <v>-2.5299999999999998</v>
      </c>
      <c r="F56" s="44">
        <v>-2.5299999999999998</v>
      </c>
      <c r="G56" s="44">
        <v>0</v>
      </c>
    </row>
    <row r="57" spans="1:7" x14ac:dyDescent="0.25">
      <c r="A57" s="43">
        <v>46</v>
      </c>
      <c r="B57" s="44">
        <v>11.2</v>
      </c>
      <c r="C57" s="44">
        <v>0.65</v>
      </c>
      <c r="D57" s="44">
        <v>2.02</v>
      </c>
      <c r="E57" s="44">
        <v>-2.5299999999999998</v>
      </c>
      <c r="F57" s="44">
        <v>-2.5299999999999998</v>
      </c>
      <c r="G57" s="44">
        <v>0</v>
      </c>
    </row>
    <row r="58" spans="1:7" x14ac:dyDescent="0.25">
      <c r="A58" s="43">
        <v>47</v>
      </c>
      <c r="B58" s="44">
        <v>11.4</v>
      </c>
      <c r="C58" s="44">
        <v>0.67</v>
      </c>
      <c r="D58" s="44">
        <v>2.0499999999999998</v>
      </c>
      <c r="E58" s="44">
        <v>-2.54</v>
      </c>
      <c r="F58" s="44">
        <v>-2.54</v>
      </c>
      <c r="G58" s="44">
        <v>0</v>
      </c>
    </row>
    <row r="59" spans="1:7" x14ac:dyDescent="0.25">
      <c r="A59" s="43">
        <v>48</v>
      </c>
      <c r="B59" s="44">
        <v>11.61</v>
      </c>
      <c r="C59" s="44">
        <v>0.68</v>
      </c>
      <c r="D59" s="44">
        <v>2.0699999999999998</v>
      </c>
      <c r="E59" s="44">
        <v>-2.5499999999999998</v>
      </c>
      <c r="F59" s="44">
        <v>-2.5499999999999998</v>
      </c>
      <c r="G59" s="44">
        <v>0</v>
      </c>
    </row>
    <row r="60" spans="1:7" x14ac:dyDescent="0.25">
      <c r="A60" s="43">
        <v>49</v>
      </c>
      <c r="B60" s="44">
        <v>11.82</v>
      </c>
      <c r="C60" s="44">
        <v>0.69</v>
      </c>
      <c r="D60" s="44">
        <v>2.1</v>
      </c>
      <c r="E60" s="44">
        <v>-2.56</v>
      </c>
      <c r="F60" s="44">
        <v>-2.56</v>
      </c>
      <c r="G60" s="44">
        <v>0</v>
      </c>
    </row>
    <row r="61" spans="1:7" x14ac:dyDescent="0.25">
      <c r="A61" s="43">
        <v>50</v>
      </c>
      <c r="B61" s="44">
        <v>12.04</v>
      </c>
      <c r="C61" s="44">
        <v>0.71</v>
      </c>
      <c r="D61" s="44">
        <v>2.12</v>
      </c>
      <c r="E61" s="44">
        <v>-2.56</v>
      </c>
      <c r="F61" s="44">
        <v>-2.56</v>
      </c>
      <c r="G61" s="44">
        <v>0</v>
      </c>
    </row>
    <row r="62" spans="1:7" x14ac:dyDescent="0.25">
      <c r="A62" s="43">
        <v>51</v>
      </c>
      <c r="B62" s="44">
        <v>12.26</v>
      </c>
      <c r="C62" s="44">
        <v>0.72</v>
      </c>
      <c r="D62" s="44">
        <v>2.14</v>
      </c>
      <c r="E62" s="44">
        <v>-2.57</v>
      </c>
      <c r="F62" s="44">
        <v>-2.57</v>
      </c>
      <c r="G62" s="44">
        <v>0</v>
      </c>
    </row>
    <row r="63" spans="1:7" x14ac:dyDescent="0.25">
      <c r="A63" s="43">
        <v>52</v>
      </c>
      <c r="B63" s="44">
        <v>12.49</v>
      </c>
      <c r="C63" s="44">
        <v>0.74</v>
      </c>
      <c r="D63" s="44">
        <v>2.16</v>
      </c>
      <c r="E63" s="44">
        <v>-2.58</v>
      </c>
      <c r="F63" s="44">
        <v>-2.58</v>
      </c>
      <c r="G63" s="44">
        <v>0</v>
      </c>
    </row>
    <row r="64" spans="1:7" x14ac:dyDescent="0.25">
      <c r="A64" s="43">
        <v>53</v>
      </c>
      <c r="B64" s="44">
        <v>12.73</v>
      </c>
      <c r="C64" s="44">
        <v>0.75</v>
      </c>
      <c r="D64" s="44">
        <v>2.1800000000000002</v>
      </c>
      <c r="E64" s="44">
        <v>-2.59</v>
      </c>
      <c r="F64" s="44">
        <v>-2.59</v>
      </c>
      <c r="G64" s="44">
        <v>0</v>
      </c>
    </row>
    <row r="65" spans="1:7" x14ac:dyDescent="0.25">
      <c r="A65" s="43">
        <v>54</v>
      </c>
      <c r="B65" s="44">
        <v>12.97</v>
      </c>
      <c r="C65" s="44">
        <v>0.77</v>
      </c>
      <c r="D65" s="44">
        <v>2.19</v>
      </c>
      <c r="E65" s="44">
        <v>-2.6</v>
      </c>
      <c r="F65" s="44">
        <v>-2.6</v>
      </c>
      <c r="G65" s="44">
        <v>0</v>
      </c>
    </row>
    <row r="66" spans="1:7" x14ac:dyDescent="0.25">
      <c r="A66" s="43">
        <v>55</v>
      </c>
      <c r="B66" s="44">
        <v>13.22</v>
      </c>
      <c r="C66" s="44">
        <v>0.78</v>
      </c>
      <c r="D66" s="44">
        <v>2.21</v>
      </c>
      <c r="E66" s="44">
        <v>-2.61</v>
      </c>
      <c r="F66" s="44">
        <v>-2.61</v>
      </c>
      <c r="G66" s="44">
        <v>0</v>
      </c>
    </row>
    <row r="67" spans="1:7" x14ac:dyDescent="0.25">
      <c r="A67" s="43">
        <v>56</v>
      </c>
      <c r="B67" s="44">
        <v>13.48</v>
      </c>
      <c r="C67" s="44">
        <v>0.8</v>
      </c>
      <c r="D67" s="44">
        <v>2.2200000000000002</v>
      </c>
      <c r="E67" s="44">
        <v>-2.63</v>
      </c>
      <c r="F67" s="44">
        <v>-2.63</v>
      </c>
      <c r="G67" s="44">
        <v>0</v>
      </c>
    </row>
    <row r="68" spans="1:7" x14ac:dyDescent="0.25">
      <c r="A68" s="43">
        <v>57</v>
      </c>
      <c r="B68" s="44">
        <v>13.74</v>
      </c>
      <c r="C68" s="44">
        <v>0.81</v>
      </c>
      <c r="D68" s="44">
        <v>2.23</v>
      </c>
      <c r="E68" s="44">
        <v>-2.64</v>
      </c>
      <c r="F68" s="44">
        <v>-2.64</v>
      </c>
      <c r="G68" s="44">
        <v>0</v>
      </c>
    </row>
    <row r="69" spans="1:7" x14ac:dyDescent="0.25">
      <c r="A69" s="43">
        <v>58</v>
      </c>
      <c r="B69" s="44">
        <v>14.02</v>
      </c>
      <c r="C69" s="44">
        <v>0.83</v>
      </c>
      <c r="D69" s="44">
        <v>2.23</v>
      </c>
      <c r="E69" s="44">
        <v>-2.65</v>
      </c>
      <c r="F69" s="44">
        <v>-2.65</v>
      </c>
      <c r="G69" s="44">
        <v>0</v>
      </c>
    </row>
    <row r="70" spans="1:7" x14ac:dyDescent="0.25">
      <c r="A70" s="43">
        <v>59</v>
      </c>
      <c r="B70" s="44">
        <v>14.3</v>
      </c>
      <c r="C70" s="44">
        <v>0.85</v>
      </c>
      <c r="D70" s="44">
        <v>2.2400000000000002</v>
      </c>
      <c r="E70" s="44">
        <v>-2.67</v>
      </c>
      <c r="F70" s="44">
        <v>-2.67</v>
      </c>
      <c r="G70" s="44">
        <v>0</v>
      </c>
    </row>
    <row r="71" spans="1:7" x14ac:dyDescent="0.25">
      <c r="A71" s="43">
        <v>60</v>
      </c>
      <c r="B71" s="44">
        <v>14.59</v>
      </c>
      <c r="C71" s="44">
        <v>0.86</v>
      </c>
      <c r="D71" s="44">
        <v>2.2400000000000002</v>
      </c>
      <c r="E71" s="44">
        <v>-2.68</v>
      </c>
      <c r="F71" s="44">
        <v>-2.68</v>
      </c>
      <c r="G71" s="44">
        <v>0</v>
      </c>
    </row>
    <row r="72" spans="1:7" x14ac:dyDescent="0.25">
      <c r="A72" s="43">
        <v>61</v>
      </c>
      <c r="B72" s="44">
        <v>14.9</v>
      </c>
      <c r="C72" s="44">
        <v>0.88</v>
      </c>
      <c r="D72" s="44">
        <v>2.2400000000000002</v>
      </c>
      <c r="E72" s="44">
        <v>-2.7</v>
      </c>
      <c r="F72" s="44">
        <v>-2.7</v>
      </c>
      <c r="G72" s="44">
        <v>0</v>
      </c>
    </row>
    <row r="73" spans="1:7" x14ac:dyDescent="0.25">
      <c r="A73" s="43">
        <v>62</v>
      </c>
      <c r="B73" s="44">
        <v>15.22</v>
      </c>
      <c r="C73" s="44">
        <v>0.9</v>
      </c>
      <c r="D73" s="44">
        <v>2.23</v>
      </c>
      <c r="E73" s="44">
        <v>-2.72</v>
      </c>
      <c r="F73" s="44">
        <v>-2.72</v>
      </c>
      <c r="G73" s="44">
        <v>0</v>
      </c>
    </row>
    <row r="74" spans="1:7" x14ac:dyDescent="0.25">
      <c r="A74" s="43">
        <v>63</v>
      </c>
      <c r="B74" s="44">
        <v>15.55</v>
      </c>
      <c r="C74" s="44">
        <v>0.91</v>
      </c>
      <c r="D74" s="44">
        <v>2.2200000000000002</v>
      </c>
      <c r="E74" s="44">
        <v>-2.73</v>
      </c>
      <c r="F74" s="44">
        <v>-2.73</v>
      </c>
      <c r="G74" s="44">
        <v>0</v>
      </c>
    </row>
    <row r="75" spans="1:7" x14ac:dyDescent="0.25">
      <c r="A75" s="43">
        <v>64</v>
      </c>
      <c r="B75" s="44">
        <v>15.9</v>
      </c>
      <c r="C75" s="44">
        <v>0.93</v>
      </c>
      <c r="D75" s="44">
        <v>2.21</v>
      </c>
      <c r="E75" s="44">
        <v>-2.76</v>
      </c>
      <c r="F75" s="44">
        <v>-2.76</v>
      </c>
      <c r="G75" s="44">
        <v>0</v>
      </c>
    </row>
    <row r="76" spans="1:7" x14ac:dyDescent="0.25">
      <c r="A76" s="43">
        <v>65</v>
      </c>
      <c r="B76" s="44">
        <v>16.27</v>
      </c>
      <c r="C76" s="44">
        <v>0.95</v>
      </c>
      <c r="D76" s="44">
        <v>2.19</v>
      </c>
      <c r="E76" s="44">
        <v>-2.88</v>
      </c>
      <c r="F76" s="44">
        <v>-2.88</v>
      </c>
      <c r="G76" s="44">
        <v>0</v>
      </c>
    </row>
    <row r="77" spans="1:7" x14ac:dyDescent="0.25">
      <c r="A77" s="43">
        <v>66</v>
      </c>
      <c r="B77" s="44">
        <v>16.649999999999999</v>
      </c>
      <c r="C77" s="44">
        <v>0.97</v>
      </c>
      <c r="D77" s="44">
        <v>2.17</v>
      </c>
      <c r="E77" s="44">
        <v>-1.95</v>
      </c>
      <c r="F77" s="44">
        <v>-1.95</v>
      </c>
      <c r="G77" s="44">
        <v>0</v>
      </c>
    </row>
    <row r="78" spans="1:7" x14ac:dyDescent="0.25">
      <c r="A78" s="43">
        <v>67</v>
      </c>
      <c r="B78" s="44">
        <v>17.05</v>
      </c>
      <c r="C78" s="44">
        <v>0.99</v>
      </c>
      <c r="D78" s="44">
        <v>2.14</v>
      </c>
      <c r="E78" s="44">
        <v>-0.99</v>
      </c>
      <c r="F78" s="44">
        <v>-0.99</v>
      </c>
      <c r="G78" s="44">
        <v>0</v>
      </c>
    </row>
  </sheetData>
  <sheetProtection algorithmName="SHA-512" hashValue="C8R5j86fzRVvNQZOqRZ9NGj0bsyW6XZR2LihQ62pgu0FD7uS9ZsAVikReZZyavYaS7COhc1b1XmbzU3ijsF1lQ==" saltValue="jB/v1NGkfEcHLjHtvLEJ0g==" spinCount="100000" sheet="1" objects="1" scenarios="1"/>
  <conditionalFormatting sqref="A6:A21">
    <cfRule type="expression" dxfId="547" priority="11" stopIfTrue="1">
      <formula>MOD(ROW(),2)=0</formula>
    </cfRule>
    <cfRule type="expression" dxfId="546" priority="12" stopIfTrue="1">
      <formula>MOD(ROW(),2)&lt;&gt;0</formula>
    </cfRule>
  </conditionalFormatting>
  <conditionalFormatting sqref="A26:A78">
    <cfRule type="expression" dxfId="545" priority="15" stopIfTrue="1">
      <formula>MOD(ROW(),2)=0</formula>
    </cfRule>
    <cfRule type="expression" dxfId="544" priority="16" stopIfTrue="1">
      <formula>MOD(ROW(),2)&lt;&gt;0</formula>
    </cfRule>
  </conditionalFormatting>
  <conditionalFormatting sqref="B18:B19">
    <cfRule type="expression" dxfId="543" priority="1" stopIfTrue="1">
      <formula>MOD(ROW(),2)=0</formula>
    </cfRule>
    <cfRule type="expression" dxfId="542" priority="2" stopIfTrue="1">
      <formula>MOD(ROW(),2)&lt;&gt;0</formula>
    </cfRule>
  </conditionalFormatting>
  <conditionalFormatting sqref="B6:G17 C18:G19 B20:G21">
    <cfRule type="expression" dxfId="541" priority="13" stopIfTrue="1">
      <formula>MOD(ROW(),2)=0</formula>
    </cfRule>
    <cfRule type="expression" dxfId="540" priority="14" stopIfTrue="1">
      <formula>MOD(ROW(),2)&lt;&gt;0</formula>
    </cfRule>
  </conditionalFormatting>
  <conditionalFormatting sqref="B26:G78">
    <cfRule type="expression" dxfId="539" priority="17" stopIfTrue="1">
      <formula>MOD(ROW(),2)=0</formula>
    </cfRule>
    <cfRule type="expression" dxfId="538" priority="18" stopIfTrue="1">
      <formula>MOD(ROW(),2)&lt;&gt;0</formula>
    </cfRule>
  </conditionalFormatting>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BBE83-B95A-4B32-B490-726624AAB75D}">
  <sheetPr codeName="Sheet15"/>
  <dimension ref="A1:G78"/>
  <sheetViews>
    <sheetView showGridLines="0" workbookViewId="0">
      <selection activeCell="A6" sqref="A6"/>
    </sheetView>
  </sheetViews>
  <sheetFormatPr defaultRowHeight="12.5" x14ac:dyDescent="0.25"/>
  <cols>
    <col min="1" max="1" width="31.54296875" customWidth="1"/>
    <col min="2" max="7" width="22.54296875" customWidth="1"/>
  </cols>
  <sheetData>
    <row r="1" spans="1:7" s="1" customFormat="1" ht="20" x14ac:dyDescent="0.4">
      <c r="A1" s="2" t="s">
        <v>0</v>
      </c>
    </row>
    <row r="2" spans="1:7" s="1" customFormat="1" ht="15.5" x14ac:dyDescent="0.35">
      <c r="A2" s="30" t="s">
        <v>1</v>
      </c>
      <c r="B2" s="3" t="str">
        <f>wb_title</f>
        <v>LGPS_EW - Consolidated Factor Spreadsheet</v>
      </c>
    </row>
    <row r="3" spans="1:7" s="1" customFormat="1" ht="15.5" x14ac:dyDescent="0.35">
      <c r="A3" s="30" t="s">
        <v>2</v>
      </c>
      <c r="B3" s="3" t="str">
        <f>TABLE_FACTOR_TYPE_1 &amp; " - x-" &amp; TABLE_SERIES_NUMBER_1</f>
        <v>CETV - x-208</v>
      </c>
    </row>
    <row r="6" spans="1:7" x14ac:dyDescent="0.25">
      <c r="A6" s="40" t="s">
        <v>394</v>
      </c>
      <c r="B6" s="47" t="s">
        <v>395</v>
      </c>
      <c r="C6" s="47"/>
      <c r="D6" s="47"/>
      <c r="E6" s="47"/>
      <c r="F6" s="47"/>
      <c r="G6" s="47"/>
    </row>
    <row r="7" spans="1:7" x14ac:dyDescent="0.25">
      <c r="A7" s="40" t="s">
        <v>396</v>
      </c>
      <c r="B7" s="47" t="s">
        <v>175</v>
      </c>
      <c r="C7" s="47"/>
      <c r="D7" s="47"/>
      <c r="E7" s="47"/>
      <c r="F7" s="47"/>
      <c r="G7" s="47"/>
    </row>
    <row r="8" spans="1:7" x14ac:dyDescent="0.25">
      <c r="A8" s="40" t="s">
        <v>162</v>
      </c>
      <c r="B8" s="47" t="s">
        <v>176</v>
      </c>
      <c r="C8" s="47"/>
      <c r="D8" s="47"/>
      <c r="E8" s="47"/>
      <c r="F8" s="47"/>
      <c r="G8" s="47"/>
    </row>
    <row r="9" spans="1:7" x14ac:dyDescent="0.25">
      <c r="A9" s="40" t="s">
        <v>163</v>
      </c>
      <c r="B9" s="47" t="s">
        <v>177</v>
      </c>
      <c r="C9" s="47"/>
      <c r="D9" s="47"/>
      <c r="E9" s="47"/>
      <c r="F9" s="47"/>
      <c r="G9" s="47"/>
    </row>
    <row r="10" spans="1:7" x14ac:dyDescent="0.25">
      <c r="A10" s="40" t="s">
        <v>6</v>
      </c>
      <c r="B10" s="47" t="s">
        <v>197</v>
      </c>
      <c r="C10" s="47"/>
      <c r="D10" s="47"/>
      <c r="E10" s="47"/>
      <c r="F10" s="47"/>
      <c r="G10" s="47"/>
    </row>
    <row r="11" spans="1:7" x14ac:dyDescent="0.25">
      <c r="A11" s="40" t="s">
        <v>164</v>
      </c>
      <c r="B11" s="47" t="s">
        <v>184</v>
      </c>
      <c r="C11" s="47"/>
      <c r="D11" s="47"/>
      <c r="E11" s="47"/>
      <c r="F11" s="47"/>
      <c r="G11" s="47"/>
    </row>
    <row r="12" spans="1:7" x14ac:dyDescent="0.25">
      <c r="A12" s="40" t="s">
        <v>165</v>
      </c>
      <c r="B12" s="47" t="s">
        <v>180</v>
      </c>
      <c r="C12" s="47"/>
      <c r="D12" s="47"/>
      <c r="E12" s="47"/>
      <c r="F12" s="47"/>
      <c r="G12" s="47"/>
    </row>
    <row r="13" spans="1:7" x14ac:dyDescent="0.25">
      <c r="A13" s="40" t="s">
        <v>397</v>
      </c>
      <c r="B13" s="47">
        <v>0</v>
      </c>
      <c r="C13" s="47"/>
      <c r="D13" s="47"/>
      <c r="E13" s="47"/>
      <c r="F13" s="47"/>
      <c r="G13" s="47"/>
    </row>
    <row r="14" spans="1:7" x14ac:dyDescent="0.25">
      <c r="A14" s="40" t="s">
        <v>167</v>
      </c>
      <c r="B14" s="47">
        <v>208</v>
      </c>
      <c r="C14" s="47"/>
      <c r="D14" s="47"/>
      <c r="E14" s="47"/>
      <c r="F14" s="47"/>
      <c r="G14" s="47"/>
    </row>
    <row r="15" spans="1:7" x14ac:dyDescent="0.25">
      <c r="A15" s="40" t="s">
        <v>398</v>
      </c>
      <c r="B15" s="47" t="s">
        <v>200</v>
      </c>
      <c r="C15" s="47"/>
      <c r="D15" s="47"/>
      <c r="E15" s="47"/>
      <c r="F15" s="47"/>
      <c r="G15" s="47"/>
    </row>
    <row r="16" spans="1:7" x14ac:dyDescent="0.25">
      <c r="A16" s="40" t="s">
        <v>169</v>
      </c>
      <c r="B16" s="47" t="s">
        <v>201</v>
      </c>
      <c r="C16" s="47"/>
      <c r="D16" s="47"/>
      <c r="E16" s="47"/>
      <c r="F16" s="47"/>
      <c r="G16" s="47"/>
    </row>
    <row r="17" spans="1:7" x14ac:dyDescent="0.25">
      <c r="A17" s="41" t="s">
        <v>399</v>
      </c>
      <c r="B17" s="47"/>
      <c r="C17" s="47"/>
      <c r="D17" s="47"/>
      <c r="E17" s="47"/>
      <c r="F17" s="47"/>
      <c r="G17" s="47"/>
    </row>
    <row r="18" spans="1:7" x14ac:dyDescent="0.25">
      <c r="A18" s="40" t="s">
        <v>171</v>
      </c>
      <c r="B18" s="49">
        <v>46175</v>
      </c>
      <c r="C18" s="49"/>
      <c r="D18" s="49"/>
      <c r="E18" s="49"/>
      <c r="F18" s="49"/>
      <c r="G18" s="49"/>
    </row>
    <row r="19" spans="1:7" x14ac:dyDescent="0.25">
      <c r="A19" s="40" t="s">
        <v>172</v>
      </c>
      <c r="B19" s="49">
        <v>46161</v>
      </c>
      <c r="C19" s="49"/>
      <c r="D19" s="49"/>
      <c r="E19" s="49"/>
      <c r="F19" s="49"/>
      <c r="G19" s="49"/>
    </row>
    <row r="20" spans="1:7" x14ac:dyDescent="0.25">
      <c r="A20" s="40" t="s">
        <v>173</v>
      </c>
      <c r="B20" s="47" t="s">
        <v>183</v>
      </c>
      <c r="C20" s="47"/>
      <c r="D20" s="47"/>
      <c r="E20" s="47"/>
      <c r="F20" s="47"/>
      <c r="G20" s="47"/>
    </row>
    <row r="21" spans="1:7" x14ac:dyDescent="0.25">
      <c r="A21" s="40" t="s">
        <v>400</v>
      </c>
      <c r="B21" s="47" t="s">
        <v>99</v>
      </c>
      <c r="C21" s="47"/>
      <c r="D21" s="47"/>
      <c r="E21" s="47"/>
      <c r="F21" s="47"/>
      <c r="G21" s="47"/>
    </row>
    <row r="23" spans="1:7" x14ac:dyDescent="0.25">
      <c r="A23" s="23" t="str">
        <f>HYPERLINK("#'Factor List'!A1", "Back to Factor List")</f>
        <v>Back to Factor List</v>
      </c>
      <c r="B23" s="23" t="str">
        <f>HYPERLINK("#'Assumptions'!A1", "Assumptions")</f>
        <v>Assumptions</v>
      </c>
    </row>
    <row r="26" spans="1:7" s="58" customFormat="1" ht="26" x14ac:dyDescent="0.25">
      <c r="A26" s="57" t="s">
        <v>401</v>
      </c>
      <c r="B26" s="57" t="s">
        <v>402</v>
      </c>
      <c r="C26" s="57" t="s">
        <v>403</v>
      </c>
      <c r="D26" s="57" t="s">
        <v>404</v>
      </c>
      <c r="E26" s="57" t="s">
        <v>405</v>
      </c>
      <c r="F26" s="57" t="s">
        <v>406</v>
      </c>
      <c r="G26" s="57" t="s">
        <v>407</v>
      </c>
    </row>
    <row r="27" spans="1:7" x14ac:dyDescent="0.25">
      <c r="A27" s="43">
        <v>16</v>
      </c>
      <c r="B27" s="44">
        <v>6.61</v>
      </c>
      <c r="C27" s="44">
        <v>0.36</v>
      </c>
      <c r="D27" s="44">
        <v>1.1200000000000001</v>
      </c>
      <c r="E27" s="44">
        <v>-6.15</v>
      </c>
      <c r="F27" s="44">
        <v>-6.15</v>
      </c>
      <c r="G27" s="44">
        <v>0</v>
      </c>
    </row>
    <row r="28" spans="1:7" x14ac:dyDescent="0.25">
      <c r="A28" s="43">
        <v>17</v>
      </c>
      <c r="B28" s="44">
        <v>6.73</v>
      </c>
      <c r="C28" s="44">
        <v>0.37</v>
      </c>
      <c r="D28" s="44">
        <v>1.18</v>
      </c>
      <c r="E28" s="44">
        <v>-6.16</v>
      </c>
      <c r="F28" s="44">
        <v>-6.16</v>
      </c>
      <c r="G28" s="44">
        <v>0</v>
      </c>
    </row>
    <row r="29" spans="1:7" x14ac:dyDescent="0.25">
      <c r="A29" s="43">
        <v>18</v>
      </c>
      <c r="B29" s="44">
        <v>6.85</v>
      </c>
      <c r="C29" s="44">
        <v>0.38</v>
      </c>
      <c r="D29" s="44">
        <v>1.24</v>
      </c>
      <c r="E29" s="44">
        <v>-6.17</v>
      </c>
      <c r="F29" s="44">
        <v>-6.17</v>
      </c>
      <c r="G29" s="44">
        <v>0</v>
      </c>
    </row>
    <row r="30" spans="1:7" x14ac:dyDescent="0.25">
      <c r="A30" s="43">
        <v>19</v>
      </c>
      <c r="B30" s="44">
        <v>6.97</v>
      </c>
      <c r="C30" s="44">
        <v>0.38</v>
      </c>
      <c r="D30" s="44">
        <v>1.29</v>
      </c>
      <c r="E30" s="44">
        <v>-6.19</v>
      </c>
      <c r="F30" s="44">
        <v>-6.19</v>
      </c>
      <c r="G30" s="44">
        <v>0</v>
      </c>
    </row>
    <row r="31" spans="1:7" x14ac:dyDescent="0.25">
      <c r="A31" s="43">
        <v>20</v>
      </c>
      <c r="B31" s="44">
        <v>7.09</v>
      </c>
      <c r="C31" s="44">
        <v>0.39</v>
      </c>
      <c r="D31" s="44">
        <v>1.31</v>
      </c>
      <c r="E31" s="44">
        <v>-6.2</v>
      </c>
      <c r="F31" s="44">
        <v>-6.2</v>
      </c>
      <c r="G31" s="44">
        <v>0</v>
      </c>
    </row>
    <row r="32" spans="1:7" x14ac:dyDescent="0.25">
      <c r="A32" s="43">
        <v>21</v>
      </c>
      <c r="B32" s="44">
        <v>7.22</v>
      </c>
      <c r="C32" s="44">
        <v>0.4</v>
      </c>
      <c r="D32" s="44">
        <v>1.34</v>
      </c>
      <c r="E32" s="44">
        <v>-6.21</v>
      </c>
      <c r="F32" s="44">
        <v>-6.21</v>
      </c>
      <c r="G32" s="44">
        <v>0</v>
      </c>
    </row>
    <row r="33" spans="1:7" x14ac:dyDescent="0.25">
      <c r="A33" s="43">
        <v>22</v>
      </c>
      <c r="B33" s="44">
        <v>7.34</v>
      </c>
      <c r="C33" s="44">
        <v>0.41</v>
      </c>
      <c r="D33" s="44">
        <v>1.36</v>
      </c>
      <c r="E33" s="44">
        <v>-6.23</v>
      </c>
      <c r="F33" s="44">
        <v>-6.23</v>
      </c>
      <c r="G33" s="44">
        <v>0</v>
      </c>
    </row>
    <row r="34" spans="1:7" x14ac:dyDescent="0.25">
      <c r="A34" s="43">
        <v>23</v>
      </c>
      <c r="B34" s="44">
        <v>7.47</v>
      </c>
      <c r="C34" s="44">
        <v>0.41</v>
      </c>
      <c r="D34" s="44">
        <v>1.38</v>
      </c>
      <c r="E34" s="44">
        <v>-6.24</v>
      </c>
      <c r="F34" s="44">
        <v>-6.24</v>
      </c>
      <c r="G34" s="44">
        <v>0</v>
      </c>
    </row>
    <row r="35" spans="1:7" x14ac:dyDescent="0.25">
      <c r="A35" s="43">
        <v>24</v>
      </c>
      <c r="B35" s="44">
        <v>7.61</v>
      </c>
      <c r="C35" s="44">
        <v>0.42</v>
      </c>
      <c r="D35" s="44">
        <v>1.41</v>
      </c>
      <c r="E35" s="44">
        <v>-6.25</v>
      </c>
      <c r="F35" s="44">
        <v>-6.25</v>
      </c>
      <c r="G35" s="44">
        <v>0</v>
      </c>
    </row>
    <row r="36" spans="1:7" x14ac:dyDescent="0.25">
      <c r="A36" s="43">
        <v>25</v>
      </c>
      <c r="B36" s="44">
        <v>7.74</v>
      </c>
      <c r="C36" s="44">
        <v>0.43</v>
      </c>
      <c r="D36" s="44">
        <v>1.43</v>
      </c>
      <c r="E36" s="44">
        <v>-6.27</v>
      </c>
      <c r="F36" s="44">
        <v>-6.27</v>
      </c>
      <c r="G36" s="44">
        <v>0</v>
      </c>
    </row>
    <row r="37" spans="1:7" x14ac:dyDescent="0.25">
      <c r="A37" s="43">
        <v>26</v>
      </c>
      <c r="B37" s="44">
        <v>7.88</v>
      </c>
      <c r="C37" s="44">
        <v>0.44</v>
      </c>
      <c r="D37" s="44">
        <v>1.46</v>
      </c>
      <c r="E37" s="44">
        <v>-6.28</v>
      </c>
      <c r="F37" s="44">
        <v>-6.28</v>
      </c>
      <c r="G37" s="44">
        <v>0</v>
      </c>
    </row>
    <row r="38" spans="1:7" x14ac:dyDescent="0.25">
      <c r="A38" s="43">
        <v>27</v>
      </c>
      <c r="B38" s="44">
        <v>8.02</v>
      </c>
      <c r="C38" s="44">
        <v>0.45</v>
      </c>
      <c r="D38" s="44">
        <v>1.48</v>
      </c>
      <c r="E38" s="44">
        <v>-6.3</v>
      </c>
      <c r="F38" s="44">
        <v>-6.3</v>
      </c>
      <c r="G38" s="44">
        <v>0</v>
      </c>
    </row>
    <row r="39" spans="1:7" x14ac:dyDescent="0.25">
      <c r="A39" s="43">
        <v>28</v>
      </c>
      <c r="B39" s="44">
        <v>8.16</v>
      </c>
      <c r="C39" s="44">
        <v>0.46</v>
      </c>
      <c r="D39" s="44">
        <v>1.51</v>
      </c>
      <c r="E39" s="44">
        <v>-6.31</v>
      </c>
      <c r="F39" s="44">
        <v>-6.31</v>
      </c>
      <c r="G39" s="44">
        <v>0</v>
      </c>
    </row>
    <row r="40" spans="1:7" x14ac:dyDescent="0.25">
      <c r="A40" s="43">
        <v>29</v>
      </c>
      <c r="B40" s="44">
        <v>8.3000000000000007</v>
      </c>
      <c r="C40" s="44">
        <v>0.47</v>
      </c>
      <c r="D40" s="44">
        <v>1.54</v>
      </c>
      <c r="E40" s="44">
        <v>-6.32</v>
      </c>
      <c r="F40" s="44">
        <v>-6.32</v>
      </c>
      <c r="G40" s="44">
        <v>0</v>
      </c>
    </row>
    <row r="41" spans="1:7" x14ac:dyDescent="0.25">
      <c r="A41" s="43">
        <v>30</v>
      </c>
      <c r="B41" s="44">
        <v>8.4499999999999993</v>
      </c>
      <c r="C41" s="44">
        <v>0.48</v>
      </c>
      <c r="D41" s="44">
        <v>1.56</v>
      </c>
      <c r="E41" s="44">
        <v>-6.34</v>
      </c>
      <c r="F41" s="44">
        <v>-6.34</v>
      </c>
      <c r="G41" s="44">
        <v>0</v>
      </c>
    </row>
    <row r="42" spans="1:7" x14ac:dyDescent="0.25">
      <c r="A42" s="43">
        <v>31</v>
      </c>
      <c r="B42" s="44">
        <v>8.6</v>
      </c>
      <c r="C42" s="44">
        <v>0.49</v>
      </c>
      <c r="D42" s="44">
        <v>1.59</v>
      </c>
      <c r="E42" s="44">
        <v>-6.35</v>
      </c>
      <c r="F42" s="44">
        <v>-6.35</v>
      </c>
      <c r="G42" s="44">
        <v>0</v>
      </c>
    </row>
    <row r="43" spans="1:7" x14ac:dyDescent="0.25">
      <c r="A43" s="43">
        <v>32</v>
      </c>
      <c r="B43" s="44">
        <v>8.75</v>
      </c>
      <c r="C43" s="44">
        <v>0.5</v>
      </c>
      <c r="D43" s="44">
        <v>1.62</v>
      </c>
      <c r="E43" s="44">
        <v>-6.37</v>
      </c>
      <c r="F43" s="44">
        <v>-6.37</v>
      </c>
      <c r="G43" s="44">
        <v>0</v>
      </c>
    </row>
    <row r="44" spans="1:7" x14ac:dyDescent="0.25">
      <c r="A44" s="43">
        <v>33</v>
      </c>
      <c r="B44" s="44">
        <v>8.91</v>
      </c>
      <c r="C44" s="44">
        <v>0.51</v>
      </c>
      <c r="D44" s="44">
        <v>1.65</v>
      </c>
      <c r="E44" s="44">
        <v>-6.38</v>
      </c>
      <c r="F44" s="44">
        <v>-6.38</v>
      </c>
      <c r="G44" s="44">
        <v>0</v>
      </c>
    </row>
    <row r="45" spans="1:7" x14ac:dyDescent="0.25">
      <c r="A45" s="43">
        <v>34</v>
      </c>
      <c r="B45" s="44">
        <v>9.06</v>
      </c>
      <c r="C45" s="44">
        <v>0.52</v>
      </c>
      <c r="D45" s="44">
        <v>1.68</v>
      </c>
      <c r="E45" s="44">
        <v>-6.4</v>
      </c>
      <c r="F45" s="44">
        <v>-6.4</v>
      </c>
      <c r="G45" s="44">
        <v>0</v>
      </c>
    </row>
    <row r="46" spans="1:7" x14ac:dyDescent="0.25">
      <c r="A46" s="43">
        <v>35</v>
      </c>
      <c r="B46" s="44">
        <v>9.2200000000000006</v>
      </c>
      <c r="C46" s="44">
        <v>0.53</v>
      </c>
      <c r="D46" s="44">
        <v>1.71</v>
      </c>
      <c r="E46" s="44">
        <v>-6.41</v>
      </c>
      <c r="F46" s="44">
        <v>-6.41</v>
      </c>
      <c r="G46" s="44">
        <v>0</v>
      </c>
    </row>
    <row r="47" spans="1:7" x14ac:dyDescent="0.25">
      <c r="A47" s="43">
        <v>36</v>
      </c>
      <c r="B47" s="44">
        <v>9.39</v>
      </c>
      <c r="C47" s="44">
        <v>0.54</v>
      </c>
      <c r="D47" s="44">
        <v>1.73</v>
      </c>
      <c r="E47" s="44">
        <v>-6.43</v>
      </c>
      <c r="F47" s="44">
        <v>-6.43</v>
      </c>
      <c r="G47" s="44">
        <v>0</v>
      </c>
    </row>
    <row r="48" spans="1:7" x14ac:dyDescent="0.25">
      <c r="A48" s="43">
        <v>37</v>
      </c>
      <c r="B48" s="44">
        <v>9.5500000000000007</v>
      </c>
      <c r="C48" s="44">
        <v>0.55000000000000004</v>
      </c>
      <c r="D48" s="44">
        <v>1.76</v>
      </c>
      <c r="E48" s="44">
        <v>-6.44</v>
      </c>
      <c r="F48" s="44">
        <v>-6.44</v>
      </c>
      <c r="G48" s="44">
        <v>0</v>
      </c>
    </row>
    <row r="49" spans="1:7" x14ac:dyDescent="0.25">
      <c r="A49" s="43">
        <v>38</v>
      </c>
      <c r="B49" s="44">
        <v>9.7200000000000006</v>
      </c>
      <c r="C49" s="44">
        <v>0.56000000000000005</v>
      </c>
      <c r="D49" s="44">
        <v>1.79</v>
      </c>
      <c r="E49" s="44">
        <v>-6.46</v>
      </c>
      <c r="F49" s="44">
        <v>-6.46</v>
      </c>
      <c r="G49" s="44">
        <v>0</v>
      </c>
    </row>
    <row r="50" spans="1:7" x14ac:dyDescent="0.25">
      <c r="A50" s="43">
        <v>39</v>
      </c>
      <c r="B50" s="44">
        <v>9.89</v>
      </c>
      <c r="C50" s="44">
        <v>0.56999999999999995</v>
      </c>
      <c r="D50" s="44">
        <v>1.82</v>
      </c>
      <c r="E50" s="44">
        <v>-6.47</v>
      </c>
      <c r="F50" s="44">
        <v>-6.47</v>
      </c>
      <c r="G50" s="44">
        <v>0</v>
      </c>
    </row>
    <row r="51" spans="1:7" x14ac:dyDescent="0.25">
      <c r="A51" s="43">
        <v>40</v>
      </c>
      <c r="B51" s="44">
        <v>10.07</v>
      </c>
      <c r="C51" s="44">
        <v>0.57999999999999996</v>
      </c>
      <c r="D51" s="44">
        <v>1.85</v>
      </c>
      <c r="E51" s="44">
        <v>-6.49</v>
      </c>
      <c r="F51" s="44">
        <v>-6.49</v>
      </c>
      <c r="G51" s="44">
        <v>0</v>
      </c>
    </row>
    <row r="52" spans="1:7" x14ac:dyDescent="0.25">
      <c r="A52" s="43">
        <v>41</v>
      </c>
      <c r="B52" s="44">
        <v>10.25</v>
      </c>
      <c r="C52" s="44">
        <v>0.59</v>
      </c>
      <c r="D52" s="44">
        <v>1.88</v>
      </c>
      <c r="E52" s="44">
        <v>-6.51</v>
      </c>
      <c r="F52" s="44">
        <v>-6.51</v>
      </c>
      <c r="G52" s="44">
        <v>0</v>
      </c>
    </row>
    <row r="53" spans="1:7" x14ac:dyDescent="0.25">
      <c r="A53" s="43">
        <v>42</v>
      </c>
      <c r="B53" s="44">
        <v>10.43</v>
      </c>
      <c r="C53" s="44">
        <v>0.6</v>
      </c>
      <c r="D53" s="44">
        <v>1.91</v>
      </c>
      <c r="E53" s="44">
        <v>-6.52</v>
      </c>
      <c r="F53" s="44">
        <v>-6.52</v>
      </c>
      <c r="G53" s="44">
        <v>0</v>
      </c>
    </row>
    <row r="54" spans="1:7" x14ac:dyDescent="0.25">
      <c r="A54" s="43">
        <v>43</v>
      </c>
      <c r="B54" s="44">
        <v>10.62</v>
      </c>
      <c r="C54" s="44">
        <v>0.62</v>
      </c>
      <c r="D54" s="44">
        <v>1.94</v>
      </c>
      <c r="E54" s="44">
        <v>-6.54</v>
      </c>
      <c r="F54" s="44">
        <v>-6.54</v>
      </c>
      <c r="G54" s="44">
        <v>0</v>
      </c>
    </row>
    <row r="55" spans="1:7" x14ac:dyDescent="0.25">
      <c r="A55" s="43">
        <v>44</v>
      </c>
      <c r="B55" s="44">
        <v>10.81</v>
      </c>
      <c r="C55" s="44">
        <v>0.63</v>
      </c>
      <c r="D55" s="44">
        <v>1.97</v>
      </c>
      <c r="E55" s="44">
        <v>-6.56</v>
      </c>
      <c r="F55" s="44">
        <v>-6.56</v>
      </c>
      <c r="G55" s="44">
        <v>0</v>
      </c>
    </row>
    <row r="56" spans="1:7" x14ac:dyDescent="0.25">
      <c r="A56" s="43">
        <v>45</v>
      </c>
      <c r="B56" s="44">
        <v>11</v>
      </c>
      <c r="C56" s="44">
        <v>0.64</v>
      </c>
      <c r="D56" s="44">
        <v>2</v>
      </c>
      <c r="E56" s="44">
        <v>-6.57</v>
      </c>
      <c r="F56" s="44">
        <v>-6.57</v>
      </c>
      <c r="G56" s="44">
        <v>0</v>
      </c>
    </row>
    <row r="57" spans="1:7" x14ac:dyDescent="0.25">
      <c r="A57" s="43">
        <v>46</v>
      </c>
      <c r="B57" s="44">
        <v>11.2</v>
      </c>
      <c r="C57" s="44">
        <v>0.65</v>
      </c>
      <c r="D57" s="44">
        <v>2.02</v>
      </c>
      <c r="E57" s="44">
        <v>-6.59</v>
      </c>
      <c r="F57" s="44">
        <v>-6.59</v>
      </c>
      <c r="G57" s="44">
        <v>0</v>
      </c>
    </row>
    <row r="58" spans="1:7" x14ac:dyDescent="0.25">
      <c r="A58" s="43">
        <v>47</v>
      </c>
      <c r="B58" s="44">
        <v>11.4</v>
      </c>
      <c r="C58" s="44">
        <v>0.67</v>
      </c>
      <c r="D58" s="44">
        <v>2.0499999999999998</v>
      </c>
      <c r="E58" s="44">
        <v>-6.61</v>
      </c>
      <c r="F58" s="44">
        <v>-6.61</v>
      </c>
      <c r="G58" s="44">
        <v>0</v>
      </c>
    </row>
    <row r="59" spans="1:7" x14ac:dyDescent="0.25">
      <c r="A59" s="43">
        <v>48</v>
      </c>
      <c r="B59" s="44">
        <v>11.61</v>
      </c>
      <c r="C59" s="44">
        <v>0.68</v>
      </c>
      <c r="D59" s="44">
        <v>2.0699999999999998</v>
      </c>
      <c r="E59" s="44">
        <v>-6.63</v>
      </c>
      <c r="F59" s="44">
        <v>-6.63</v>
      </c>
      <c r="G59" s="44">
        <v>0</v>
      </c>
    </row>
    <row r="60" spans="1:7" x14ac:dyDescent="0.25">
      <c r="A60" s="43">
        <v>49</v>
      </c>
      <c r="B60" s="44">
        <v>11.82</v>
      </c>
      <c r="C60" s="44">
        <v>0.69</v>
      </c>
      <c r="D60" s="44">
        <v>2.1</v>
      </c>
      <c r="E60" s="44">
        <v>-6.66</v>
      </c>
      <c r="F60" s="44">
        <v>-6.66</v>
      </c>
      <c r="G60" s="44">
        <v>0</v>
      </c>
    </row>
    <row r="61" spans="1:7" x14ac:dyDescent="0.25">
      <c r="A61" s="43">
        <v>50</v>
      </c>
      <c r="B61" s="44">
        <v>12.04</v>
      </c>
      <c r="C61" s="44">
        <v>0.71</v>
      </c>
      <c r="D61" s="44">
        <v>2.12</v>
      </c>
      <c r="E61" s="44">
        <v>-6.68</v>
      </c>
      <c r="F61" s="44">
        <v>-6.68</v>
      </c>
      <c r="G61" s="44">
        <v>0</v>
      </c>
    </row>
    <row r="62" spans="1:7" x14ac:dyDescent="0.25">
      <c r="A62" s="43">
        <v>51</v>
      </c>
      <c r="B62" s="44">
        <v>12.26</v>
      </c>
      <c r="C62" s="44">
        <v>0.72</v>
      </c>
      <c r="D62" s="44">
        <v>2.14</v>
      </c>
      <c r="E62" s="44">
        <v>-6.7</v>
      </c>
      <c r="F62" s="44">
        <v>-6.7</v>
      </c>
      <c r="G62" s="44">
        <v>0</v>
      </c>
    </row>
    <row r="63" spans="1:7" x14ac:dyDescent="0.25">
      <c r="A63" s="43">
        <v>52</v>
      </c>
      <c r="B63" s="44">
        <v>12.49</v>
      </c>
      <c r="C63" s="44">
        <v>0.74</v>
      </c>
      <c r="D63" s="44">
        <v>2.16</v>
      </c>
      <c r="E63" s="44">
        <v>-6.73</v>
      </c>
      <c r="F63" s="44">
        <v>-6.73</v>
      </c>
      <c r="G63" s="44">
        <v>0</v>
      </c>
    </row>
    <row r="64" spans="1:7" x14ac:dyDescent="0.25">
      <c r="A64" s="43">
        <v>53</v>
      </c>
      <c r="B64" s="44">
        <v>12.73</v>
      </c>
      <c r="C64" s="44">
        <v>0.75</v>
      </c>
      <c r="D64" s="44">
        <v>2.1800000000000002</v>
      </c>
      <c r="E64" s="44">
        <v>-6.75</v>
      </c>
      <c r="F64" s="44">
        <v>-6.75</v>
      </c>
      <c r="G64" s="44">
        <v>0</v>
      </c>
    </row>
    <row r="65" spans="1:7" x14ac:dyDescent="0.25">
      <c r="A65" s="43">
        <v>54</v>
      </c>
      <c r="B65" s="44">
        <v>12.97</v>
      </c>
      <c r="C65" s="44">
        <v>0.77</v>
      </c>
      <c r="D65" s="44">
        <v>2.19</v>
      </c>
      <c r="E65" s="44">
        <v>-6.78</v>
      </c>
      <c r="F65" s="44">
        <v>-6.78</v>
      </c>
      <c r="G65" s="44">
        <v>0</v>
      </c>
    </row>
    <row r="66" spans="1:7" x14ac:dyDescent="0.25">
      <c r="A66" s="43">
        <v>55</v>
      </c>
      <c r="B66" s="44">
        <v>13.22</v>
      </c>
      <c r="C66" s="44">
        <v>0.78</v>
      </c>
      <c r="D66" s="44">
        <v>2.21</v>
      </c>
      <c r="E66" s="44">
        <v>-6.81</v>
      </c>
      <c r="F66" s="44">
        <v>-6.81</v>
      </c>
      <c r="G66" s="44">
        <v>0</v>
      </c>
    </row>
    <row r="67" spans="1:7" x14ac:dyDescent="0.25">
      <c r="A67" s="43">
        <v>56</v>
      </c>
      <c r="B67" s="44">
        <v>13.48</v>
      </c>
      <c r="C67" s="44">
        <v>0.8</v>
      </c>
      <c r="D67" s="44">
        <v>2.2200000000000002</v>
      </c>
      <c r="E67" s="44">
        <v>-6.84</v>
      </c>
      <c r="F67" s="44">
        <v>-6.84</v>
      </c>
      <c r="G67" s="44">
        <v>0</v>
      </c>
    </row>
    <row r="68" spans="1:7" x14ac:dyDescent="0.25">
      <c r="A68" s="43">
        <v>57</v>
      </c>
      <c r="B68" s="44">
        <v>13.74</v>
      </c>
      <c r="C68" s="44">
        <v>0.81</v>
      </c>
      <c r="D68" s="44">
        <v>2.23</v>
      </c>
      <c r="E68" s="44">
        <v>-6.88</v>
      </c>
      <c r="F68" s="44">
        <v>-6.88</v>
      </c>
      <c r="G68" s="44">
        <v>0</v>
      </c>
    </row>
    <row r="69" spans="1:7" x14ac:dyDescent="0.25">
      <c r="A69" s="43">
        <v>58</v>
      </c>
      <c r="B69" s="44">
        <v>14.02</v>
      </c>
      <c r="C69" s="44">
        <v>0.83</v>
      </c>
      <c r="D69" s="44">
        <v>2.23</v>
      </c>
      <c r="E69" s="44">
        <v>-6.91</v>
      </c>
      <c r="F69" s="44">
        <v>-6.91</v>
      </c>
      <c r="G69" s="44">
        <v>0</v>
      </c>
    </row>
    <row r="70" spans="1:7" x14ac:dyDescent="0.25">
      <c r="A70" s="43">
        <v>59</v>
      </c>
      <c r="B70" s="44">
        <v>14.3</v>
      </c>
      <c r="C70" s="44">
        <v>0.85</v>
      </c>
      <c r="D70" s="44">
        <v>2.2400000000000002</v>
      </c>
      <c r="E70" s="44">
        <v>-6.95</v>
      </c>
      <c r="F70" s="44">
        <v>-6.95</v>
      </c>
      <c r="G70" s="44">
        <v>0</v>
      </c>
    </row>
    <row r="71" spans="1:7" x14ac:dyDescent="0.25">
      <c r="A71" s="43">
        <v>60</v>
      </c>
      <c r="B71" s="44">
        <v>14.59</v>
      </c>
      <c r="C71" s="44">
        <v>0.86</v>
      </c>
      <c r="D71" s="44">
        <v>2.2400000000000002</v>
      </c>
      <c r="E71" s="44">
        <v>-6.99</v>
      </c>
      <c r="F71" s="44">
        <v>-6.99</v>
      </c>
      <c r="G71" s="44">
        <v>0</v>
      </c>
    </row>
    <row r="72" spans="1:7" x14ac:dyDescent="0.25">
      <c r="A72" s="43">
        <v>61</v>
      </c>
      <c r="B72" s="44">
        <v>14.9</v>
      </c>
      <c r="C72" s="44">
        <v>0.88</v>
      </c>
      <c r="D72" s="44">
        <v>2.2400000000000002</v>
      </c>
      <c r="E72" s="44">
        <v>-6.42</v>
      </c>
      <c r="F72" s="44">
        <v>-6.42</v>
      </c>
      <c r="G72" s="44">
        <v>0</v>
      </c>
    </row>
    <row r="73" spans="1:7" x14ac:dyDescent="0.25">
      <c r="A73" s="43">
        <v>62</v>
      </c>
      <c r="B73" s="44">
        <v>15.22</v>
      </c>
      <c r="C73" s="44">
        <v>0.9</v>
      </c>
      <c r="D73" s="44">
        <v>2.23</v>
      </c>
      <c r="E73" s="44">
        <v>-5.57</v>
      </c>
      <c r="F73" s="44">
        <v>-5.57</v>
      </c>
      <c r="G73" s="44">
        <v>0</v>
      </c>
    </row>
    <row r="74" spans="1:7" x14ac:dyDescent="0.25">
      <c r="A74" s="43">
        <v>63</v>
      </c>
      <c r="B74" s="44">
        <v>15.55</v>
      </c>
      <c r="C74" s="44">
        <v>0.91</v>
      </c>
      <c r="D74" s="44">
        <v>2.2200000000000002</v>
      </c>
      <c r="E74" s="44">
        <v>-4.6900000000000004</v>
      </c>
      <c r="F74" s="44">
        <v>-4.6900000000000004</v>
      </c>
      <c r="G74" s="44">
        <v>0</v>
      </c>
    </row>
    <row r="75" spans="1:7" x14ac:dyDescent="0.25">
      <c r="A75" s="43">
        <v>64</v>
      </c>
      <c r="B75" s="44">
        <v>15.9</v>
      </c>
      <c r="C75" s="44">
        <v>0.93</v>
      </c>
      <c r="D75" s="44">
        <v>2.21</v>
      </c>
      <c r="E75" s="44">
        <v>-3.8</v>
      </c>
      <c r="F75" s="44">
        <v>-3.8</v>
      </c>
      <c r="G75" s="44">
        <v>0</v>
      </c>
    </row>
    <row r="76" spans="1:7" x14ac:dyDescent="0.25">
      <c r="A76" s="43">
        <v>65</v>
      </c>
      <c r="B76" s="44">
        <v>16.27</v>
      </c>
      <c r="C76" s="44">
        <v>0.95</v>
      </c>
      <c r="D76" s="44">
        <v>2.19</v>
      </c>
      <c r="E76" s="44">
        <v>-2.88</v>
      </c>
      <c r="F76" s="44">
        <v>-2.88</v>
      </c>
      <c r="G76" s="44">
        <v>0</v>
      </c>
    </row>
    <row r="77" spans="1:7" x14ac:dyDescent="0.25">
      <c r="A77" s="43">
        <v>66</v>
      </c>
      <c r="B77" s="44">
        <v>16.649999999999999</v>
      </c>
      <c r="C77" s="44">
        <v>0.97</v>
      </c>
      <c r="D77" s="44">
        <v>2.17</v>
      </c>
      <c r="E77" s="44">
        <v>-1.95</v>
      </c>
      <c r="F77" s="44">
        <v>-1.95</v>
      </c>
      <c r="G77" s="44">
        <v>0</v>
      </c>
    </row>
    <row r="78" spans="1:7" x14ac:dyDescent="0.25">
      <c r="A78" s="43">
        <v>67</v>
      </c>
      <c r="B78" s="44">
        <v>17.05</v>
      </c>
      <c r="C78" s="44">
        <v>0.99</v>
      </c>
      <c r="D78" s="44">
        <v>2.14</v>
      </c>
      <c r="E78" s="44">
        <v>-0.99</v>
      </c>
      <c r="F78" s="44">
        <v>-0.99</v>
      </c>
      <c r="G78" s="44">
        <v>0</v>
      </c>
    </row>
  </sheetData>
  <sheetProtection algorithmName="SHA-512" hashValue="Z02HSeX++f/1a1JVfkBTi74SpU8U5cf7JrZxNdCPriayx+LGFrYfn84iCyZv62HQvr+2u0eejoly4Y5inWwMPg==" saltValue="kP8DPAMeK9EFUxuqI15RTQ==" spinCount="100000" sheet="1" objects="1" scenarios="1"/>
  <conditionalFormatting sqref="A6:A21">
    <cfRule type="expression" dxfId="537" priority="11" stopIfTrue="1">
      <formula>MOD(ROW(),2)=0</formula>
    </cfRule>
    <cfRule type="expression" dxfId="536" priority="12" stopIfTrue="1">
      <formula>MOD(ROW(),2)&lt;&gt;0</formula>
    </cfRule>
  </conditionalFormatting>
  <conditionalFormatting sqref="A26:A78">
    <cfRule type="expression" dxfId="535" priority="15" stopIfTrue="1">
      <formula>MOD(ROW(),2)=0</formula>
    </cfRule>
    <cfRule type="expression" dxfId="534" priority="16" stopIfTrue="1">
      <formula>MOD(ROW(),2)&lt;&gt;0</formula>
    </cfRule>
  </conditionalFormatting>
  <conditionalFormatting sqref="B18:B19">
    <cfRule type="expression" dxfId="533" priority="1" stopIfTrue="1">
      <formula>MOD(ROW(),2)=0</formula>
    </cfRule>
    <cfRule type="expression" dxfId="532" priority="2" stopIfTrue="1">
      <formula>MOD(ROW(),2)&lt;&gt;0</formula>
    </cfRule>
  </conditionalFormatting>
  <conditionalFormatting sqref="B6:G17 C18:G19 B20:G21">
    <cfRule type="expression" dxfId="531" priority="13" stopIfTrue="1">
      <formula>MOD(ROW(),2)=0</formula>
    </cfRule>
    <cfRule type="expression" dxfId="530" priority="14" stopIfTrue="1">
      <formula>MOD(ROW(),2)&lt;&gt;0</formula>
    </cfRule>
  </conditionalFormatting>
  <conditionalFormatting sqref="B26:G78">
    <cfRule type="expression" dxfId="529" priority="17" stopIfTrue="1">
      <formula>MOD(ROW(),2)=0</formula>
    </cfRule>
    <cfRule type="expression" dxfId="528" priority="18" stopIfTrue="1">
      <formula>MOD(ROW(),2)&lt;&gt;0</formula>
    </cfRule>
  </conditionalFormatting>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FC47D-8668-4406-A3D5-9685EED4930B}">
  <sheetPr codeName="Sheet16"/>
  <dimension ref="A1:E85"/>
  <sheetViews>
    <sheetView showGridLines="0" workbookViewId="0">
      <selection activeCell="A6" sqref="A6"/>
    </sheetView>
  </sheetViews>
  <sheetFormatPr defaultRowHeight="12.5" x14ac:dyDescent="0.25"/>
  <cols>
    <col min="1" max="1" width="28.453125" customWidth="1"/>
    <col min="2" max="5" width="18.54296875" customWidth="1"/>
  </cols>
  <sheetData>
    <row r="1" spans="1:5" s="1" customFormat="1" ht="20" x14ac:dyDescent="0.4">
      <c r="A1" s="2" t="s">
        <v>0</v>
      </c>
    </row>
    <row r="2" spans="1:5" s="1" customFormat="1" ht="15.5" x14ac:dyDescent="0.35">
      <c r="A2" s="30" t="s">
        <v>1</v>
      </c>
      <c r="B2" s="3" t="str">
        <f>wb_title</f>
        <v>LGPS_EW - Consolidated Factor Spreadsheet</v>
      </c>
    </row>
    <row r="3" spans="1:5" s="1" customFormat="1" ht="15.5" x14ac:dyDescent="0.35">
      <c r="A3" s="30" t="s">
        <v>2</v>
      </c>
      <c r="B3" s="3" t="str">
        <f>TABLE_FACTOR_TYPE_1 &amp; " - x-" &amp; TABLE_SERIES_NUMBER_1</f>
        <v>TV In (non-club) - x-209</v>
      </c>
    </row>
    <row r="6" spans="1:5" x14ac:dyDescent="0.25">
      <c r="A6" s="40" t="s">
        <v>394</v>
      </c>
      <c r="B6" s="47" t="s">
        <v>395</v>
      </c>
      <c r="C6" s="47"/>
      <c r="D6" s="47"/>
      <c r="E6" s="47"/>
    </row>
    <row r="7" spans="1:5" x14ac:dyDescent="0.25">
      <c r="A7" s="40" t="s">
        <v>396</v>
      </c>
      <c r="B7" s="47" t="s">
        <v>175</v>
      </c>
      <c r="C7" s="47"/>
      <c r="D7" s="47"/>
      <c r="E7" s="47"/>
    </row>
    <row r="8" spans="1:5" x14ac:dyDescent="0.25">
      <c r="A8" s="40" t="s">
        <v>162</v>
      </c>
      <c r="B8" s="47" t="s">
        <v>176</v>
      </c>
      <c r="C8" s="47"/>
      <c r="D8" s="47"/>
      <c r="E8" s="47"/>
    </row>
    <row r="9" spans="1:5" x14ac:dyDescent="0.25">
      <c r="A9" s="40" t="s">
        <v>163</v>
      </c>
      <c r="B9" s="47" t="s">
        <v>202</v>
      </c>
      <c r="C9" s="47"/>
      <c r="D9" s="47"/>
      <c r="E9" s="47"/>
    </row>
    <row r="10" spans="1:5" ht="25" x14ac:dyDescent="0.25">
      <c r="A10" s="40" t="s">
        <v>6</v>
      </c>
      <c r="B10" s="47" t="s">
        <v>203</v>
      </c>
      <c r="C10" s="47"/>
      <c r="D10" s="47"/>
      <c r="E10" s="47"/>
    </row>
    <row r="11" spans="1:5" x14ac:dyDescent="0.25">
      <c r="A11" s="40" t="s">
        <v>164</v>
      </c>
      <c r="B11" s="47" t="s">
        <v>179</v>
      </c>
      <c r="C11" s="47"/>
      <c r="D11" s="47"/>
      <c r="E11" s="47"/>
    </row>
    <row r="12" spans="1:5" x14ac:dyDescent="0.25">
      <c r="A12" s="40" t="s">
        <v>165</v>
      </c>
      <c r="B12" s="47" t="s">
        <v>180</v>
      </c>
      <c r="C12" s="47"/>
      <c r="D12" s="47"/>
      <c r="E12" s="47"/>
    </row>
    <row r="13" spans="1:5" x14ac:dyDescent="0.25">
      <c r="A13" s="40" t="s">
        <v>397</v>
      </c>
      <c r="B13" s="47">
        <v>0</v>
      </c>
      <c r="C13" s="47"/>
      <c r="D13" s="47"/>
      <c r="E13" s="47"/>
    </row>
    <row r="14" spans="1:5" x14ac:dyDescent="0.25">
      <c r="A14" s="40" t="s">
        <v>167</v>
      </c>
      <c r="B14" s="47">
        <v>209</v>
      </c>
      <c r="C14" s="47"/>
      <c r="D14" s="47"/>
      <c r="E14" s="47"/>
    </row>
    <row r="15" spans="1:5" x14ac:dyDescent="0.25">
      <c r="A15" s="40" t="s">
        <v>398</v>
      </c>
      <c r="B15" s="47" t="s">
        <v>204</v>
      </c>
      <c r="C15" s="47"/>
      <c r="D15" s="47"/>
      <c r="E15" s="47"/>
    </row>
    <row r="16" spans="1:5" x14ac:dyDescent="0.25">
      <c r="A16" s="40" t="s">
        <v>169</v>
      </c>
      <c r="B16" s="47" t="s">
        <v>205</v>
      </c>
      <c r="C16" s="47"/>
      <c r="D16" s="47"/>
      <c r="E16" s="47"/>
    </row>
    <row r="17" spans="1:5" x14ac:dyDescent="0.25">
      <c r="A17" s="41" t="s">
        <v>399</v>
      </c>
      <c r="B17" s="47"/>
      <c r="C17" s="47"/>
      <c r="D17" s="47"/>
      <c r="E17" s="47"/>
    </row>
    <row r="18" spans="1:5" x14ac:dyDescent="0.25">
      <c r="A18" s="40" t="s">
        <v>171</v>
      </c>
      <c r="B18" s="49">
        <v>45107</v>
      </c>
      <c r="C18" s="49"/>
      <c r="D18" s="49"/>
      <c r="E18" s="49"/>
    </row>
    <row r="19" spans="1:5" x14ac:dyDescent="0.25">
      <c r="A19" s="40" t="s">
        <v>172</v>
      </c>
      <c r="B19" s="49">
        <v>45110</v>
      </c>
      <c r="C19" s="49"/>
      <c r="D19" s="49"/>
      <c r="E19" s="49"/>
    </row>
    <row r="20" spans="1:5" x14ac:dyDescent="0.25">
      <c r="A20" s="40" t="s">
        <v>173</v>
      </c>
      <c r="B20" s="47" t="s">
        <v>183</v>
      </c>
      <c r="C20" s="47"/>
      <c r="D20" s="47"/>
      <c r="E20" s="47"/>
    </row>
    <row r="21" spans="1:5" x14ac:dyDescent="0.25">
      <c r="A21" s="40" t="s">
        <v>400</v>
      </c>
      <c r="B21" s="47"/>
      <c r="C21" s="47"/>
      <c r="D21" s="47"/>
      <c r="E21" s="47"/>
    </row>
    <row r="23" spans="1:5" x14ac:dyDescent="0.25">
      <c r="A23" s="23" t="str">
        <f>HYPERLINK("#'Factor List'!A1", "Back to Factor List")</f>
        <v>Back to Factor List</v>
      </c>
      <c r="B23" s="23" t="str">
        <f>HYPERLINK("#'Assumptions'!A1", "Assumptions")</f>
        <v>Assumptions</v>
      </c>
    </row>
    <row r="26" spans="1:5" s="58" customFormat="1" ht="26" x14ac:dyDescent="0.25">
      <c r="A26" s="57" t="s">
        <v>401</v>
      </c>
      <c r="B26" s="57" t="s">
        <v>408</v>
      </c>
      <c r="C26" s="57" t="s">
        <v>409</v>
      </c>
      <c r="D26" s="57" t="s">
        <v>410</v>
      </c>
      <c r="E26" s="57" t="s">
        <v>411</v>
      </c>
    </row>
    <row r="27" spans="1:5" x14ac:dyDescent="0.25">
      <c r="A27" s="43">
        <v>16</v>
      </c>
      <c r="B27" s="44">
        <v>9.3699999999999992</v>
      </c>
      <c r="C27" s="44">
        <v>1.34</v>
      </c>
      <c r="D27" s="44">
        <v>0</v>
      </c>
      <c r="E27" s="44">
        <v>0</v>
      </c>
    </row>
    <row r="28" spans="1:5" x14ac:dyDescent="0.25">
      <c r="A28" s="43">
        <v>17</v>
      </c>
      <c r="B28" s="44">
        <v>9.51</v>
      </c>
      <c r="C28" s="44">
        <v>1.37</v>
      </c>
      <c r="D28" s="44">
        <v>0</v>
      </c>
      <c r="E28" s="44">
        <v>0</v>
      </c>
    </row>
    <row r="29" spans="1:5" x14ac:dyDescent="0.25">
      <c r="A29" s="43">
        <v>18</v>
      </c>
      <c r="B29" s="44">
        <v>9.65</v>
      </c>
      <c r="C29" s="44">
        <v>1.47</v>
      </c>
      <c r="D29" s="44">
        <v>0</v>
      </c>
      <c r="E29" s="44">
        <v>0</v>
      </c>
    </row>
    <row r="30" spans="1:5" x14ac:dyDescent="0.25">
      <c r="A30" s="43">
        <v>19</v>
      </c>
      <c r="B30" s="44">
        <v>9.7899999999999991</v>
      </c>
      <c r="C30" s="44">
        <v>1.53</v>
      </c>
      <c r="D30" s="44">
        <v>0</v>
      </c>
      <c r="E30" s="44">
        <v>0</v>
      </c>
    </row>
    <row r="31" spans="1:5" x14ac:dyDescent="0.25">
      <c r="A31" s="43">
        <v>20</v>
      </c>
      <c r="B31" s="44">
        <v>9.94</v>
      </c>
      <c r="C31" s="44">
        <v>1.53</v>
      </c>
      <c r="D31" s="44">
        <v>0</v>
      </c>
      <c r="E31" s="44">
        <v>0</v>
      </c>
    </row>
    <row r="32" spans="1:5" x14ac:dyDescent="0.25">
      <c r="A32" s="43">
        <v>21</v>
      </c>
      <c r="B32" s="44">
        <v>10.09</v>
      </c>
      <c r="C32" s="44">
        <v>1.53</v>
      </c>
      <c r="D32" s="44">
        <v>0</v>
      </c>
      <c r="E32" s="44">
        <v>0</v>
      </c>
    </row>
    <row r="33" spans="1:5" x14ac:dyDescent="0.25">
      <c r="A33" s="43">
        <v>22</v>
      </c>
      <c r="B33" s="44">
        <v>10.23</v>
      </c>
      <c r="C33" s="44">
        <v>1.6</v>
      </c>
      <c r="D33" s="44">
        <v>0</v>
      </c>
      <c r="E33" s="44">
        <v>0</v>
      </c>
    </row>
    <row r="34" spans="1:5" x14ac:dyDescent="0.25">
      <c r="A34" s="43">
        <v>23</v>
      </c>
      <c r="B34" s="44">
        <v>10.39</v>
      </c>
      <c r="C34" s="44">
        <v>1.6</v>
      </c>
      <c r="D34" s="44">
        <v>0</v>
      </c>
      <c r="E34" s="44">
        <v>0</v>
      </c>
    </row>
    <row r="35" spans="1:5" x14ac:dyDescent="0.25">
      <c r="A35" s="43">
        <v>24</v>
      </c>
      <c r="B35" s="44">
        <v>10.54</v>
      </c>
      <c r="C35" s="44">
        <v>1.63</v>
      </c>
      <c r="D35" s="44">
        <v>0</v>
      </c>
      <c r="E35" s="44">
        <v>0</v>
      </c>
    </row>
    <row r="36" spans="1:5" x14ac:dyDescent="0.25">
      <c r="A36" s="43">
        <v>25</v>
      </c>
      <c r="B36" s="44">
        <v>10.7</v>
      </c>
      <c r="C36" s="44">
        <v>1.63</v>
      </c>
      <c r="D36" s="44">
        <v>0</v>
      </c>
      <c r="E36" s="44">
        <v>0</v>
      </c>
    </row>
    <row r="37" spans="1:5" x14ac:dyDescent="0.25">
      <c r="A37" s="43">
        <v>26</v>
      </c>
      <c r="B37" s="44">
        <v>10.85</v>
      </c>
      <c r="C37" s="44">
        <v>1.7</v>
      </c>
      <c r="D37" s="44">
        <v>0</v>
      </c>
      <c r="E37" s="44">
        <v>0</v>
      </c>
    </row>
    <row r="38" spans="1:5" x14ac:dyDescent="0.25">
      <c r="A38" s="43">
        <v>27</v>
      </c>
      <c r="B38" s="44">
        <v>11.01</v>
      </c>
      <c r="C38" s="44">
        <v>1.73</v>
      </c>
      <c r="D38" s="44">
        <v>0</v>
      </c>
      <c r="E38" s="44">
        <v>0</v>
      </c>
    </row>
    <row r="39" spans="1:5" x14ac:dyDescent="0.25">
      <c r="A39" s="43">
        <v>28</v>
      </c>
      <c r="B39" s="44">
        <v>11.18</v>
      </c>
      <c r="C39" s="44">
        <v>1.73</v>
      </c>
      <c r="D39" s="44">
        <v>0</v>
      </c>
      <c r="E39" s="44">
        <v>0</v>
      </c>
    </row>
    <row r="40" spans="1:5" x14ac:dyDescent="0.25">
      <c r="A40" s="43">
        <v>29</v>
      </c>
      <c r="B40" s="44">
        <v>11.34</v>
      </c>
      <c r="C40" s="44">
        <v>1.76</v>
      </c>
      <c r="D40" s="44">
        <v>0</v>
      </c>
      <c r="E40" s="44">
        <v>0</v>
      </c>
    </row>
    <row r="41" spans="1:5" x14ac:dyDescent="0.25">
      <c r="A41" s="43">
        <v>30</v>
      </c>
      <c r="B41" s="44">
        <v>11.51</v>
      </c>
      <c r="C41" s="44">
        <v>1.76</v>
      </c>
      <c r="D41" s="44">
        <v>0</v>
      </c>
      <c r="E41" s="44">
        <v>0</v>
      </c>
    </row>
    <row r="42" spans="1:5" x14ac:dyDescent="0.25">
      <c r="A42" s="43">
        <v>31</v>
      </c>
      <c r="B42" s="44">
        <v>11.68</v>
      </c>
      <c r="C42" s="44">
        <v>1.8</v>
      </c>
      <c r="D42" s="44">
        <v>0</v>
      </c>
      <c r="E42" s="44">
        <v>0</v>
      </c>
    </row>
    <row r="43" spans="1:5" x14ac:dyDescent="0.25">
      <c r="A43" s="43">
        <v>32</v>
      </c>
      <c r="B43" s="44">
        <v>11.85</v>
      </c>
      <c r="C43" s="44">
        <v>1.83</v>
      </c>
      <c r="D43" s="44">
        <v>0</v>
      </c>
      <c r="E43" s="44">
        <v>0</v>
      </c>
    </row>
    <row r="44" spans="1:5" x14ac:dyDescent="0.25">
      <c r="A44" s="43">
        <v>33</v>
      </c>
      <c r="B44" s="44">
        <v>12.02</v>
      </c>
      <c r="C44" s="44">
        <v>1.86</v>
      </c>
      <c r="D44" s="44">
        <v>0</v>
      </c>
      <c r="E44" s="44">
        <v>0</v>
      </c>
    </row>
    <row r="45" spans="1:5" x14ac:dyDescent="0.25">
      <c r="A45" s="43">
        <v>34</v>
      </c>
      <c r="B45" s="44">
        <v>12.2</v>
      </c>
      <c r="C45" s="44">
        <v>1.86</v>
      </c>
      <c r="D45" s="44">
        <v>0</v>
      </c>
      <c r="E45" s="44">
        <v>0</v>
      </c>
    </row>
    <row r="46" spans="1:5" x14ac:dyDescent="0.25">
      <c r="A46" s="43">
        <v>35</v>
      </c>
      <c r="B46" s="44">
        <v>12.38</v>
      </c>
      <c r="C46" s="44">
        <v>1.89</v>
      </c>
      <c r="D46" s="44">
        <v>0</v>
      </c>
      <c r="E46" s="44">
        <v>0</v>
      </c>
    </row>
    <row r="47" spans="1:5" x14ac:dyDescent="0.25">
      <c r="A47" s="43">
        <v>36</v>
      </c>
      <c r="B47" s="44">
        <v>12.56</v>
      </c>
      <c r="C47" s="44">
        <v>1.93</v>
      </c>
      <c r="D47" s="44">
        <v>0</v>
      </c>
      <c r="E47" s="44">
        <v>0</v>
      </c>
    </row>
    <row r="48" spans="1:5" x14ac:dyDescent="0.25">
      <c r="A48" s="43">
        <v>37</v>
      </c>
      <c r="B48" s="44">
        <v>12.74</v>
      </c>
      <c r="C48" s="44">
        <v>1.96</v>
      </c>
      <c r="D48" s="44">
        <v>0</v>
      </c>
      <c r="E48" s="44">
        <v>0</v>
      </c>
    </row>
    <row r="49" spans="1:5" x14ac:dyDescent="0.25">
      <c r="A49" s="43">
        <v>38</v>
      </c>
      <c r="B49" s="44">
        <v>12.93</v>
      </c>
      <c r="C49" s="44">
        <v>1.96</v>
      </c>
      <c r="D49" s="44">
        <v>0</v>
      </c>
      <c r="E49" s="44">
        <v>0</v>
      </c>
    </row>
    <row r="50" spans="1:5" x14ac:dyDescent="0.25">
      <c r="A50" s="43">
        <v>39</v>
      </c>
      <c r="B50" s="44">
        <v>13.12</v>
      </c>
      <c r="C50" s="44">
        <v>1.99</v>
      </c>
      <c r="D50" s="44">
        <v>0</v>
      </c>
      <c r="E50" s="44">
        <v>0</v>
      </c>
    </row>
    <row r="51" spans="1:5" x14ac:dyDescent="0.25">
      <c r="A51" s="43">
        <v>40</v>
      </c>
      <c r="B51" s="44">
        <v>13.31</v>
      </c>
      <c r="C51" s="44">
        <v>2.02</v>
      </c>
      <c r="D51" s="44">
        <v>0</v>
      </c>
      <c r="E51" s="44">
        <v>0</v>
      </c>
    </row>
    <row r="52" spans="1:5" x14ac:dyDescent="0.25">
      <c r="A52" s="43">
        <v>41</v>
      </c>
      <c r="B52" s="44">
        <v>13.5</v>
      </c>
      <c r="C52" s="44">
        <v>2.06</v>
      </c>
      <c r="D52" s="44">
        <v>0</v>
      </c>
      <c r="E52" s="44">
        <v>0</v>
      </c>
    </row>
    <row r="53" spans="1:5" x14ac:dyDescent="0.25">
      <c r="A53" s="43">
        <v>42</v>
      </c>
      <c r="B53" s="44">
        <v>13.7</v>
      </c>
      <c r="C53" s="44">
        <v>2.06</v>
      </c>
      <c r="D53" s="44">
        <v>0</v>
      </c>
      <c r="E53" s="44">
        <v>0</v>
      </c>
    </row>
    <row r="54" spans="1:5" x14ac:dyDescent="0.25">
      <c r="A54" s="43">
        <v>43</v>
      </c>
      <c r="B54" s="44">
        <v>13.9</v>
      </c>
      <c r="C54" s="44">
        <v>2.09</v>
      </c>
      <c r="D54" s="44">
        <v>0</v>
      </c>
      <c r="E54" s="44">
        <v>0</v>
      </c>
    </row>
    <row r="55" spans="1:5" x14ac:dyDescent="0.25">
      <c r="A55" s="43">
        <v>44</v>
      </c>
      <c r="B55" s="44">
        <v>14.1</v>
      </c>
      <c r="C55" s="44">
        <v>2.12</v>
      </c>
      <c r="D55" s="44">
        <v>0</v>
      </c>
      <c r="E55" s="44">
        <v>0</v>
      </c>
    </row>
    <row r="56" spans="1:5" x14ac:dyDescent="0.25">
      <c r="A56" s="43">
        <v>45</v>
      </c>
      <c r="B56" s="44">
        <v>14.31</v>
      </c>
      <c r="C56" s="44">
        <v>2.12</v>
      </c>
      <c r="D56" s="44">
        <v>0</v>
      </c>
      <c r="E56" s="44">
        <v>0</v>
      </c>
    </row>
    <row r="57" spans="1:5" x14ac:dyDescent="0.25">
      <c r="A57" s="43">
        <v>46</v>
      </c>
      <c r="B57" s="44">
        <v>14.52</v>
      </c>
      <c r="C57" s="44">
        <v>2.16</v>
      </c>
      <c r="D57" s="44">
        <v>0</v>
      </c>
      <c r="E57" s="44">
        <v>0</v>
      </c>
    </row>
    <row r="58" spans="1:5" x14ac:dyDescent="0.25">
      <c r="A58" s="43">
        <v>47</v>
      </c>
      <c r="B58" s="44">
        <v>14.73</v>
      </c>
      <c r="C58" s="44">
        <v>2.16</v>
      </c>
      <c r="D58" s="44">
        <v>0</v>
      </c>
      <c r="E58" s="44">
        <v>0</v>
      </c>
    </row>
    <row r="59" spans="1:5" x14ac:dyDescent="0.25">
      <c r="A59" s="43">
        <v>48</v>
      </c>
      <c r="B59" s="44">
        <v>14.94</v>
      </c>
      <c r="C59" s="44">
        <v>2.19</v>
      </c>
      <c r="D59" s="44">
        <v>0</v>
      </c>
      <c r="E59" s="44">
        <v>0</v>
      </c>
    </row>
    <row r="60" spans="1:5" x14ac:dyDescent="0.25">
      <c r="A60" s="43">
        <v>49</v>
      </c>
      <c r="B60" s="44">
        <v>15.16</v>
      </c>
      <c r="C60" s="44">
        <v>2.2200000000000002</v>
      </c>
      <c r="D60" s="44">
        <v>0</v>
      </c>
      <c r="E60" s="44">
        <v>0</v>
      </c>
    </row>
    <row r="61" spans="1:5" x14ac:dyDescent="0.25">
      <c r="A61" s="43">
        <v>50</v>
      </c>
      <c r="B61" s="44">
        <v>15.38</v>
      </c>
      <c r="C61" s="44">
        <v>2.2200000000000002</v>
      </c>
      <c r="D61" s="44">
        <v>0</v>
      </c>
      <c r="E61" s="44">
        <v>0</v>
      </c>
    </row>
    <row r="62" spans="1:5" x14ac:dyDescent="0.25">
      <c r="A62" s="43">
        <v>51</v>
      </c>
      <c r="B62" s="44">
        <v>15.6</v>
      </c>
      <c r="C62" s="44">
        <v>2.25</v>
      </c>
      <c r="D62" s="44">
        <v>0</v>
      </c>
      <c r="E62" s="44">
        <v>0</v>
      </c>
    </row>
    <row r="63" spans="1:5" x14ac:dyDescent="0.25">
      <c r="A63" s="43">
        <v>52</v>
      </c>
      <c r="B63" s="44">
        <v>15.83</v>
      </c>
      <c r="C63" s="44">
        <v>2.25</v>
      </c>
      <c r="D63" s="44">
        <v>0</v>
      </c>
      <c r="E63" s="44">
        <v>0</v>
      </c>
    </row>
    <row r="64" spans="1:5" x14ac:dyDescent="0.25">
      <c r="A64" s="43">
        <v>53</v>
      </c>
      <c r="B64" s="44">
        <v>16.059999999999999</v>
      </c>
      <c r="C64" s="44">
        <v>2.29</v>
      </c>
      <c r="D64" s="44">
        <v>0</v>
      </c>
      <c r="E64" s="44">
        <v>0</v>
      </c>
    </row>
    <row r="65" spans="1:5" x14ac:dyDescent="0.25">
      <c r="A65" s="43">
        <v>54</v>
      </c>
      <c r="B65" s="44">
        <v>16.3</v>
      </c>
      <c r="C65" s="44">
        <v>2.29</v>
      </c>
      <c r="D65" s="44">
        <v>0</v>
      </c>
      <c r="E65" s="44">
        <v>0</v>
      </c>
    </row>
    <row r="66" spans="1:5" x14ac:dyDescent="0.25">
      <c r="A66" s="43">
        <v>55</v>
      </c>
      <c r="B66" s="44">
        <v>16.54</v>
      </c>
      <c r="C66" s="44">
        <v>2.3199999999999998</v>
      </c>
      <c r="D66" s="44">
        <v>0</v>
      </c>
      <c r="E66" s="44">
        <v>0</v>
      </c>
    </row>
    <row r="67" spans="1:5" x14ac:dyDescent="0.25">
      <c r="A67" s="43">
        <v>56</v>
      </c>
      <c r="B67" s="44">
        <v>16.79</v>
      </c>
      <c r="C67" s="44">
        <v>2.3199999999999998</v>
      </c>
      <c r="D67" s="44">
        <v>0</v>
      </c>
      <c r="E67" s="44">
        <v>0</v>
      </c>
    </row>
    <row r="68" spans="1:5" x14ac:dyDescent="0.25">
      <c r="A68" s="43">
        <v>57</v>
      </c>
      <c r="B68" s="44">
        <v>17.05</v>
      </c>
      <c r="C68" s="44">
        <v>2.3199999999999998</v>
      </c>
      <c r="D68" s="44">
        <v>0</v>
      </c>
      <c r="E68" s="44">
        <v>0</v>
      </c>
    </row>
    <row r="69" spans="1:5" x14ac:dyDescent="0.25">
      <c r="A69" s="43">
        <v>58</v>
      </c>
      <c r="B69" s="44">
        <v>17.309999999999999</v>
      </c>
      <c r="C69" s="44">
        <v>2.3199999999999998</v>
      </c>
      <c r="D69" s="44">
        <v>0</v>
      </c>
      <c r="E69" s="44">
        <v>0</v>
      </c>
    </row>
    <row r="70" spans="1:5" x14ac:dyDescent="0.25">
      <c r="A70" s="43">
        <v>59</v>
      </c>
      <c r="B70" s="44">
        <v>17.579999999999998</v>
      </c>
      <c r="C70" s="44">
        <v>2.3199999999999998</v>
      </c>
      <c r="D70" s="44">
        <v>0</v>
      </c>
      <c r="E70" s="44">
        <v>0</v>
      </c>
    </row>
    <row r="71" spans="1:5" x14ac:dyDescent="0.25">
      <c r="A71" s="43">
        <v>60</v>
      </c>
      <c r="B71" s="44">
        <v>17.86</v>
      </c>
      <c r="C71" s="44">
        <v>2.3199999999999998</v>
      </c>
      <c r="D71" s="44">
        <v>0</v>
      </c>
      <c r="E71" s="44">
        <v>0</v>
      </c>
    </row>
    <row r="72" spans="1:5" x14ac:dyDescent="0.25">
      <c r="A72" s="43">
        <v>61</v>
      </c>
      <c r="B72" s="44">
        <v>18.16</v>
      </c>
      <c r="C72" s="44">
        <v>2.3199999999999998</v>
      </c>
      <c r="D72" s="44">
        <v>0</v>
      </c>
      <c r="E72" s="44">
        <v>0</v>
      </c>
    </row>
    <row r="73" spans="1:5" x14ac:dyDescent="0.25">
      <c r="A73" s="43">
        <v>62</v>
      </c>
      <c r="B73" s="44">
        <v>18.47</v>
      </c>
      <c r="C73" s="44">
        <v>2.29</v>
      </c>
      <c r="D73" s="44">
        <v>0</v>
      </c>
      <c r="E73" s="44">
        <v>0</v>
      </c>
    </row>
    <row r="74" spans="1:5" x14ac:dyDescent="0.25">
      <c r="A74" s="43">
        <v>63</v>
      </c>
      <c r="B74" s="44">
        <v>18.79</v>
      </c>
      <c r="C74" s="44">
        <v>2.3199999999999998</v>
      </c>
      <c r="D74" s="44">
        <v>0</v>
      </c>
      <c r="E74" s="44">
        <v>0</v>
      </c>
    </row>
    <row r="75" spans="1:5" x14ac:dyDescent="0.25">
      <c r="A75" s="43">
        <v>64</v>
      </c>
      <c r="B75" s="44">
        <v>19.14</v>
      </c>
      <c r="C75" s="44">
        <v>2.29</v>
      </c>
      <c r="D75" s="44">
        <v>0</v>
      </c>
      <c r="E75" s="44">
        <v>0</v>
      </c>
    </row>
    <row r="76" spans="1:5" x14ac:dyDescent="0.25">
      <c r="A76" s="43">
        <v>65</v>
      </c>
      <c r="B76" s="44">
        <v>18.989999999999998</v>
      </c>
      <c r="C76" s="44">
        <v>2.27</v>
      </c>
      <c r="D76" s="44">
        <v>0</v>
      </c>
      <c r="E76" s="44">
        <v>0</v>
      </c>
    </row>
    <row r="77" spans="1:5" x14ac:dyDescent="0.25">
      <c r="A77" s="43">
        <v>66</v>
      </c>
      <c r="B77" s="44">
        <v>18.309999999999999</v>
      </c>
      <c r="C77" s="44">
        <v>2.27</v>
      </c>
      <c r="D77" s="44">
        <v>0</v>
      </c>
      <c r="E77" s="44">
        <v>0</v>
      </c>
    </row>
    <row r="78" spans="1:5" x14ac:dyDescent="0.25">
      <c r="A78" s="43">
        <v>67</v>
      </c>
      <c r="B78" s="44">
        <v>17.64</v>
      </c>
      <c r="C78" s="44">
        <v>2.2599999999999998</v>
      </c>
      <c r="D78" s="44">
        <v>0</v>
      </c>
      <c r="E78" s="44">
        <v>0</v>
      </c>
    </row>
    <row r="79" spans="1:5" x14ac:dyDescent="0.25">
      <c r="A79" s="43">
        <v>68</v>
      </c>
      <c r="B79" s="44">
        <v>16.96</v>
      </c>
      <c r="C79" s="44">
        <v>2.2400000000000002</v>
      </c>
      <c r="D79" s="44">
        <v>0</v>
      </c>
      <c r="E79" s="44">
        <v>0</v>
      </c>
    </row>
    <row r="80" spans="1:5" x14ac:dyDescent="0.25">
      <c r="A80" s="43">
        <v>69</v>
      </c>
      <c r="B80" s="44">
        <v>16.28</v>
      </c>
      <c r="C80" s="44">
        <v>2.11</v>
      </c>
      <c r="D80" s="44">
        <v>0</v>
      </c>
      <c r="E80" s="44">
        <v>0</v>
      </c>
    </row>
    <row r="81" spans="1:5" x14ac:dyDescent="0.25">
      <c r="A81" s="43">
        <v>70</v>
      </c>
      <c r="B81" s="44">
        <v>15.6</v>
      </c>
      <c r="C81" s="44">
        <v>1.98</v>
      </c>
      <c r="D81" s="44">
        <v>0</v>
      </c>
      <c r="E81" s="44">
        <v>0</v>
      </c>
    </row>
    <row r="82" spans="1:5" x14ac:dyDescent="0.25">
      <c r="A82" s="43">
        <v>71</v>
      </c>
      <c r="B82" s="44">
        <v>14.92</v>
      </c>
      <c r="C82" s="44">
        <v>1.96</v>
      </c>
      <c r="D82" s="44">
        <v>0</v>
      </c>
      <c r="E82" s="44">
        <v>0</v>
      </c>
    </row>
    <row r="83" spans="1:5" x14ac:dyDescent="0.25">
      <c r="A83" s="43">
        <v>72</v>
      </c>
      <c r="B83" s="44">
        <v>14.25</v>
      </c>
      <c r="C83" s="44">
        <v>1.94</v>
      </c>
      <c r="D83" s="44">
        <v>0</v>
      </c>
      <c r="E83" s="44">
        <v>0</v>
      </c>
    </row>
    <row r="84" spans="1:5" x14ac:dyDescent="0.25">
      <c r="A84" s="43">
        <v>73</v>
      </c>
      <c r="B84" s="44">
        <v>13.59</v>
      </c>
      <c r="C84" s="44">
        <v>1.92</v>
      </c>
      <c r="D84" s="44">
        <v>0</v>
      </c>
      <c r="E84" s="44">
        <v>0</v>
      </c>
    </row>
    <row r="85" spans="1:5" x14ac:dyDescent="0.25">
      <c r="A85" s="43">
        <v>74</v>
      </c>
      <c r="B85" s="44">
        <v>12.94</v>
      </c>
      <c r="C85" s="44">
        <v>1.77</v>
      </c>
      <c r="D85" s="44">
        <v>0</v>
      </c>
      <c r="E85" s="44">
        <v>0</v>
      </c>
    </row>
  </sheetData>
  <sheetProtection algorithmName="SHA-512" hashValue="CL85NoyMT1nUKxDrn30TgErOgF7LENxcM+WrVAUUzKtzlpq4b8TzrNV+NBZqpMGjAHKzw6OU4gMF9kKqViZYGw==" saltValue="/4chMxjzFSpI7eGo6UXMUw==" spinCount="100000" sheet="1" objects="1" scenarios="1"/>
  <conditionalFormatting sqref="A6:A21">
    <cfRule type="expression" dxfId="527" priority="1" stopIfTrue="1">
      <formula>MOD(ROW(),2)=0</formula>
    </cfRule>
    <cfRule type="expression" dxfId="526" priority="2" stopIfTrue="1">
      <formula>MOD(ROW(),2)&lt;&gt;0</formula>
    </cfRule>
  </conditionalFormatting>
  <conditionalFormatting sqref="A26:A85">
    <cfRule type="expression" dxfId="525" priority="5" stopIfTrue="1">
      <formula>MOD(ROW(),2)=0</formula>
    </cfRule>
    <cfRule type="expression" dxfId="524" priority="6" stopIfTrue="1">
      <formula>MOD(ROW(),2)&lt;&gt;0</formula>
    </cfRule>
  </conditionalFormatting>
  <conditionalFormatting sqref="B6:E21">
    <cfRule type="expression" dxfId="523" priority="3" stopIfTrue="1">
      <formula>MOD(ROW(),2)=0</formula>
    </cfRule>
    <cfRule type="expression" dxfId="522" priority="4" stopIfTrue="1">
      <formula>MOD(ROW(),2)&lt;&gt;0</formula>
    </cfRule>
  </conditionalFormatting>
  <conditionalFormatting sqref="B26:E85">
    <cfRule type="expression" dxfId="521" priority="7" stopIfTrue="1">
      <formula>MOD(ROW(),2)=0</formula>
    </cfRule>
    <cfRule type="expression" dxfId="520" priority="8" stopIfTrue="1">
      <formula>MOD(ROW(),2)&lt;&gt;0</formula>
    </cfRule>
  </conditionalFormatting>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1B97F-487D-4B61-A2D4-E9294B78C30E}">
  <sheetPr codeName="Sheet17"/>
  <dimension ref="A1:E85"/>
  <sheetViews>
    <sheetView showGridLines="0" workbookViewId="0">
      <selection activeCell="A6" sqref="A6"/>
    </sheetView>
  </sheetViews>
  <sheetFormatPr defaultRowHeight="12.5" x14ac:dyDescent="0.25"/>
  <cols>
    <col min="1" max="1" width="28" customWidth="1"/>
    <col min="2" max="5" width="18.54296875" customWidth="1"/>
  </cols>
  <sheetData>
    <row r="1" spans="1:5" s="1" customFormat="1" ht="20" x14ac:dyDescent="0.4">
      <c r="A1" s="2" t="s">
        <v>0</v>
      </c>
    </row>
    <row r="2" spans="1:5" s="1" customFormat="1" ht="15.5" x14ac:dyDescent="0.35">
      <c r="A2" s="30" t="s">
        <v>1</v>
      </c>
      <c r="B2" s="3" t="str">
        <f>wb_title</f>
        <v>LGPS_EW - Consolidated Factor Spreadsheet</v>
      </c>
    </row>
    <row r="3" spans="1:5" s="1" customFormat="1" ht="15.5" x14ac:dyDescent="0.35">
      <c r="A3" s="30" t="s">
        <v>2</v>
      </c>
      <c r="B3" s="3" t="str">
        <f>TABLE_FACTOR_TYPE_1 &amp; " - x-" &amp; TABLE_SERIES_NUMBER_1</f>
        <v>TV In (non-club) - x-210</v>
      </c>
    </row>
    <row r="6" spans="1:5" x14ac:dyDescent="0.25">
      <c r="A6" s="40" t="s">
        <v>394</v>
      </c>
      <c r="B6" s="47" t="s">
        <v>395</v>
      </c>
      <c r="C6" s="47"/>
      <c r="D6" s="47"/>
      <c r="E6" s="47"/>
    </row>
    <row r="7" spans="1:5" x14ac:dyDescent="0.25">
      <c r="A7" s="40" t="s">
        <v>396</v>
      </c>
      <c r="B7" s="47" t="s">
        <v>175</v>
      </c>
      <c r="C7" s="47"/>
      <c r="D7" s="47"/>
      <c r="E7" s="47"/>
    </row>
    <row r="8" spans="1:5" x14ac:dyDescent="0.25">
      <c r="A8" s="40" t="s">
        <v>162</v>
      </c>
      <c r="B8" s="47" t="s">
        <v>176</v>
      </c>
      <c r="C8" s="47"/>
      <c r="D8" s="47"/>
      <c r="E8" s="47"/>
    </row>
    <row r="9" spans="1:5" x14ac:dyDescent="0.25">
      <c r="A9" s="40" t="s">
        <v>163</v>
      </c>
      <c r="B9" s="47" t="s">
        <v>202</v>
      </c>
      <c r="C9" s="47"/>
      <c r="D9" s="47"/>
      <c r="E9" s="47"/>
    </row>
    <row r="10" spans="1:5" ht="25" x14ac:dyDescent="0.25">
      <c r="A10" s="40" t="s">
        <v>6</v>
      </c>
      <c r="B10" s="47" t="s">
        <v>206</v>
      </c>
      <c r="C10" s="47"/>
      <c r="D10" s="47"/>
      <c r="E10" s="47"/>
    </row>
    <row r="11" spans="1:5" x14ac:dyDescent="0.25">
      <c r="A11" s="40" t="s">
        <v>164</v>
      </c>
      <c r="B11" s="47" t="s">
        <v>184</v>
      </c>
      <c r="C11" s="47"/>
      <c r="D11" s="47"/>
      <c r="E11" s="47"/>
    </row>
    <row r="12" spans="1:5" x14ac:dyDescent="0.25">
      <c r="A12" s="40" t="s">
        <v>165</v>
      </c>
      <c r="B12" s="47" t="s">
        <v>180</v>
      </c>
      <c r="C12" s="47"/>
      <c r="D12" s="47"/>
      <c r="E12" s="47"/>
    </row>
    <row r="13" spans="1:5" x14ac:dyDescent="0.25">
      <c r="A13" s="40" t="s">
        <v>397</v>
      </c>
      <c r="B13" s="47">
        <v>0</v>
      </c>
      <c r="C13" s="47"/>
      <c r="D13" s="47"/>
      <c r="E13" s="47"/>
    </row>
    <row r="14" spans="1:5" x14ac:dyDescent="0.25">
      <c r="A14" s="40" t="s">
        <v>167</v>
      </c>
      <c r="B14" s="47">
        <v>210</v>
      </c>
      <c r="C14" s="47"/>
      <c r="D14" s="47"/>
      <c r="E14" s="47"/>
    </row>
    <row r="15" spans="1:5" x14ac:dyDescent="0.25">
      <c r="A15" s="40" t="s">
        <v>398</v>
      </c>
      <c r="B15" s="47" t="s">
        <v>207</v>
      </c>
      <c r="C15" s="47"/>
      <c r="D15" s="47"/>
      <c r="E15" s="47"/>
    </row>
    <row r="16" spans="1:5" x14ac:dyDescent="0.25">
      <c r="A16" s="40" t="s">
        <v>169</v>
      </c>
      <c r="B16" s="47" t="s">
        <v>208</v>
      </c>
      <c r="C16" s="47"/>
      <c r="D16" s="47"/>
      <c r="E16" s="47"/>
    </row>
    <row r="17" spans="1:5" x14ac:dyDescent="0.25">
      <c r="A17" s="41" t="s">
        <v>399</v>
      </c>
      <c r="B17" s="47"/>
      <c r="C17" s="47"/>
      <c r="D17" s="47"/>
      <c r="E17" s="47"/>
    </row>
    <row r="18" spans="1:5" x14ac:dyDescent="0.25">
      <c r="A18" s="40" t="s">
        <v>171</v>
      </c>
      <c r="B18" s="49">
        <v>45107</v>
      </c>
      <c r="C18" s="49"/>
      <c r="D18" s="49"/>
      <c r="E18" s="49"/>
    </row>
    <row r="19" spans="1:5" x14ac:dyDescent="0.25">
      <c r="A19" s="40" t="s">
        <v>172</v>
      </c>
      <c r="B19" s="49">
        <v>45110</v>
      </c>
      <c r="C19" s="49"/>
      <c r="D19" s="49"/>
      <c r="E19" s="49"/>
    </row>
    <row r="20" spans="1:5" x14ac:dyDescent="0.25">
      <c r="A20" s="40" t="s">
        <v>173</v>
      </c>
      <c r="B20" s="47" t="s">
        <v>183</v>
      </c>
      <c r="C20" s="47"/>
      <c r="D20" s="47"/>
      <c r="E20" s="47"/>
    </row>
    <row r="21" spans="1:5" x14ac:dyDescent="0.25">
      <c r="A21" s="40" t="s">
        <v>400</v>
      </c>
      <c r="B21" s="47"/>
      <c r="C21" s="47"/>
      <c r="D21" s="47"/>
      <c r="E21" s="47"/>
    </row>
    <row r="23" spans="1:5" x14ac:dyDescent="0.25">
      <c r="A23" s="23" t="str">
        <f>HYPERLINK("#'Factor List'!A1", "Back to Factor List")</f>
        <v>Back to Factor List</v>
      </c>
      <c r="B23" s="23" t="str">
        <f>HYPERLINK("#'Assumptions'!A1", "Assumptions")</f>
        <v>Assumptions</v>
      </c>
    </row>
    <row r="26" spans="1:5" s="58" customFormat="1" ht="26" x14ac:dyDescent="0.25">
      <c r="A26" s="57" t="s">
        <v>401</v>
      </c>
      <c r="B26" s="57" t="s">
        <v>408</v>
      </c>
      <c r="C26" s="57" t="s">
        <v>409</v>
      </c>
      <c r="D26" s="57" t="s">
        <v>410</v>
      </c>
      <c r="E26" s="57" t="s">
        <v>411</v>
      </c>
    </row>
    <row r="27" spans="1:5" x14ac:dyDescent="0.25">
      <c r="A27" s="43">
        <v>16</v>
      </c>
      <c r="B27" s="44">
        <v>9.3699999999999992</v>
      </c>
      <c r="C27" s="44">
        <v>1.34</v>
      </c>
      <c r="D27" s="44">
        <v>0</v>
      </c>
      <c r="E27" s="44">
        <v>0</v>
      </c>
    </row>
    <row r="28" spans="1:5" x14ac:dyDescent="0.25">
      <c r="A28" s="43">
        <v>17</v>
      </c>
      <c r="B28" s="44">
        <v>9.51</v>
      </c>
      <c r="C28" s="44">
        <v>1.37</v>
      </c>
      <c r="D28" s="44">
        <v>0</v>
      </c>
      <c r="E28" s="44">
        <v>0</v>
      </c>
    </row>
    <row r="29" spans="1:5" x14ac:dyDescent="0.25">
      <c r="A29" s="43">
        <v>18</v>
      </c>
      <c r="B29" s="44">
        <v>9.65</v>
      </c>
      <c r="C29" s="44">
        <v>1.47</v>
      </c>
      <c r="D29" s="44">
        <v>0</v>
      </c>
      <c r="E29" s="44">
        <v>0</v>
      </c>
    </row>
    <row r="30" spans="1:5" x14ac:dyDescent="0.25">
      <c r="A30" s="43">
        <v>19</v>
      </c>
      <c r="B30" s="44">
        <v>9.7899999999999991</v>
      </c>
      <c r="C30" s="44">
        <v>1.53</v>
      </c>
      <c r="D30" s="44">
        <v>0</v>
      </c>
      <c r="E30" s="44">
        <v>0</v>
      </c>
    </row>
    <row r="31" spans="1:5" x14ac:dyDescent="0.25">
      <c r="A31" s="43">
        <v>20</v>
      </c>
      <c r="B31" s="44">
        <v>9.94</v>
      </c>
      <c r="C31" s="44">
        <v>1.53</v>
      </c>
      <c r="D31" s="44">
        <v>0</v>
      </c>
      <c r="E31" s="44">
        <v>0</v>
      </c>
    </row>
    <row r="32" spans="1:5" x14ac:dyDescent="0.25">
      <c r="A32" s="43">
        <v>21</v>
      </c>
      <c r="B32" s="44">
        <v>10.09</v>
      </c>
      <c r="C32" s="44">
        <v>1.53</v>
      </c>
      <c r="D32" s="44">
        <v>0</v>
      </c>
      <c r="E32" s="44">
        <v>0</v>
      </c>
    </row>
    <row r="33" spans="1:5" x14ac:dyDescent="0.25">
      <c r="A33" s="43">
        <v>22</v>
      </c>
      <c r="B33" s="44">
        <v>10.23</v>
      </c>
      <c r="C33" s="44">
        <v>1.6</v>
      </c>
      <c r="D33" s="44">
        <v>0</v>
      </c>
      <c r="E33" s="44">
        <v>0</v>
      </c>
    </row>
    <row r="34" spans="1:5" x14ac:dyDescent="0.25">
      <c r="A34" s="43">
        <v>23</v>
      </c>
      <c r="B34" s="44">
        <v>10.39</v>
      </c>
      <c r="C34" s="44">
        <v>1.6</v>
      </c>
      <c r="D34" s="44">
        <v>0</v>
      </c>
      <c r="E34" s="44">
        <v>0</v>
      </c>
    </row>
    <row r="35" spans="1:5" x14ac:dyDescent="0.25">
      <c r="A35" s="43">
        <v>24</v>
      </c>
      <c r="B35" s="44">
        <v>10.54</v>
      </c>
      <c r="C35" s="44">
        <v>1.63</v>
      </c>
      <c r="D35" s="44">
        <v>0</v>
      </c>
      <c r="E35" s="44">
        <v>0</v>
      </c>
    </row>
    <row r="36" spans="1:5" x14ac:dyDescent="0.25">
      <c r="A36" s="43">
        <v>25</v>
      </c>
      <c r="B36" s="44">
        <v>10.7</v>
      </c>
      <c r="C36" s="44">
        <v>1.63</v>
      </c>
      <c r="D36" s="44">
        <v>0</v>
      </c>
      <c r="E36" s="44">
        <v>0</v>
      </c>
    </row>
    <row r="37" spans="1:5" x14ac:dyDescent="0.25">
      <c r="A37" s="43">
        <v>26</v>
      </c>
      <c r="B37" s="44">
        <v>10.85</v>
      </c>
      <c r="C37" s="44">
        <v>1.7</v>
      </c>
      <c r="D37" s="44">
        <v>0</v>
      </c>
      <c r="E37" s="44">
        <v>0</v>
      </c>
    </row>
    <row r="38" spans="1:5" x14ac:dyDescent="0.25">
      <c r="A38" s="43">
        <v>27</v>
      </c>
      <c r="B38" s="44">
        <v>11.01</v>
      </c>
      <c r="C38" s="44">
        <v>1.73</v>
      </c>
      <c r="D38" s="44">
        <v>0</v>
      </c>
      <c r="E38" s="44">
        <v>0</v>
      </c>
    </row>
    <row r="39" spans="1:5" x14ac:dyDescent="0.25">
      <c r="A39" s="43">
        <v>28</v>
      </c>
      <c r="B39" s="44">
        <v>11.18</v>
      </c>
      <c r="C39" s="44">
        <v>1.73</v>
      </c>
      <c r="D39" s="44">
        <v>0</v>
      </c>
      <c r="E39" s="44">
        <v>0</v>
      </c>
    </row>
    <row r="40" spans="1:5" x14ac:dyDescent="0.25">
      <c r="A40" s="43">
        <v>29</v>
      </c>
      <c r="B40" s="44">
        <v>11.34</v>
      </c>
      <c r="C40" s="44">
        <v>1.76</v>
      </c>
      <c r="D40" s="44">
        <v>0</v>
      </c>
      <c r="E40" s="44">
        <v>0</v>
      </c>
    </row>
    <row r="41" spans="1:5" x14ac:dyDescent="0.25">
      <c r="A41" s="43">
        <v>30</v>
      </c>
      <c r="B41" s="44">
        <v>11.51</v>
      </c>
      <c r="C41" s="44">
        <v>1.76</v>
      </c>
      <c r="D41" s="44">
        <v>0</v>
      </c>
      <c r="E41" s="44">
        <v>0</v>
      </c>
    </row>
    <row r="42" spans="1:5" x14ac:dyDescent="0.25">
      <c r="A42" s="43">
        <v>31</v>
      </c>
      <c r="B42" s="44">
        <v>11.68</v>
      </c>
      <c r="C42" s="44">
        <v>1.8</v>
      </c>
      <c r="D42" s="44">
        <v>0</v>
      </c>
      <c r="E42" s="44">
        <v>0</v>
      </c>
    </row>
    <row r="43" spans="1:5" x14ac:dyDescent="0.25">
      <c r="A43" s="43">
        <v>32</v>
      </c>
      <c r="B43" s="44">
        <v>11.85</v>
      </c>
      <c r="C43" s="44">
        <v>1.83</v>
      </c>
      <c r="D43" s="44">
        <v>0</v>
      </c>
      <c r="E43" s="44">
        <v>0</v>
      </c>
    </row>
    <row r="44" spans="1:5" x14ac:dyDescent="0.25">
      <c r="A44" s="43">
        <v>33</v>
      </c>
      <c r="B44" s="44">
        <v>12.02</v>
      </c>
      <c r="C44" s="44">
        <v>1.86</v>
      </c>
      <c r="D44" s="44">
        <v>0</v>
      </c>
      <c r="E44" s="44">
        <v>0</v>
      </c>
    </row>
    <row r="45" spans="1:5" x14ac:dyDescent="0.25">
      <c r="A45" s="43">
        <v>34</v>
      </c>
      <c r="B45" s="44">
        <v>12.2</v>
      </c>
      <c r="C45" s="44">
        <v>1.86</v>
      </c>
      <c r="D45" s="44">
        <v>0</v>
      </c>
      <c r="E45" s="44">
        <v>0</v>
      </c>
    </row>
    <row r="46" spans="1:5" x14ac:dyDescent="0.25">
      <c r="A46" s="43">
        <v>35</v>
      </c>
      <c r="B46" s="44">
        <v>12.38</v>
      </c>
      <c r="C46" s="44">
        <v>1.89</v>
      </c>
      <c r="D46" s="44">
        <v>0</v>
      </c>
      <c r="E46" s="44">
        <v>0</v>
      </c>
    </row>
    <row r="47" spans="1:5" x14ac:dyDescent="0.25">
      <c r="A47" s="43">
        <v>36</v>
      </c>
      <c r="B47" s="44">
        <v>12.56</v>
      </c>
      <c r="C47" s="44">
        <v>1.93</v>
      </c>
      <c r="D47" s="44">
        <v>0</v>
      </c>
      <c r="E47" s="44">
        <v>0</v>
      </c>
    </row>
    <row r="48" spans="1:5" x14ac:dyDescent="0.25">
      <c r="A48" s="43">
        <v>37</v>
      </c>
      <c r="B48" s="44">
        <v>12.74</v>
      </c>
      <c r="C48" s="44">
        <v>1.96</v>
      </c>
      <c r="D48" s="44">
        <v>0</v>
      </c>
      <c r="E48" s="44">
        <v>0</v>
      </c>
    </row>
    <row r="49" spans="1:5" x14ac:dyDescent="0.25">
      <c r="A49" s="43">
        <v>38</v>
      </c>
      <c r="B49" s="44">
        <v>12.93</v>
      </c>
      <c r="C49" s="44">
        <v>1.96</v>
      </c>
      <c r="D49" s="44">
        <v>0</v>
      </c>
      <c r="E49" s="44">
        <v>0</v>
      </c>
    </row>
    <row r="50" spans="1:5" x14ac:dyDescent="0.25">
      <c r="A50" s="43">
        <v>39</v>
      </c>
      <c r="B50" s="44">
        <v>13.12</v>
      </c>
      <c r="C50" s="44">
        <v>1.99</v>
      </c>
      <c r="D50" s="44">
        <v>0</v>
      </c>
      <c r="E50" s="44">
        <v>0</v>
      </c>
    </row>
    <row r="51" spans="1:5" x14ac:dyDescent="0.25">
      <c r="A51" s="43">
        <v>40</v>
      </c>
      <c r="B51" s="44">
        <v>13.31</v>
      </c>
      <c r="C51" s="44">
        <v>2.02</v>
      </c>
      <c r="D51" s="44">
        <v>0</v>
      </c>
      <c r="E51" s="44">
        <v>0</v>
      </c>
    </row>
    <row r="52" spans="1:5" x14ac:dyDescent="0.25">
      <c r="A52" s="43">
        <v>41</v>
      </c>
      <c r="B52" s="44">
        <v>13.5</v>
      </c>
      <c r="C52" s="44">
        <v>2.06</v>
      </c>
      <c r="D52" s="44">
        <v>0</v>
      </c>
      <c r="E52" s="44">
        <v>0</v>
      </c>
    </row>
    <row r="53" spans="1:5" x14ac:dyDescent="0.25">
      <c r="A53" s="43">
        <v>42</v>
      </c>
      <c r="B53" s="44">
        <v>13.7</v>
      </c>
      <c r="C53" s="44">
        <v>2.06</v>
      </c>
      <c r="D53" s="44">
        <v>0</v>
      </c>
      <c r="E53" s="44">
        <v>0</v>
      </c>
    </row>
    <row r="54" spans="1:5" x14ac:dyDescent="0.25">
      <c r="A54" s="43">
        <v>43</v>
      </c>
      <c r="B54" s="44">
        <v>13.9</v>
      </c>
      <c r="C54" s="44">
        <v>2.09</v>
      </c>
      <c r="D54" s="44">
        <v>0</v>
      </c>
      <c r="E54" s="44">
        <v>0</v>
      </c>
    </row>
    <row r="55" spans="1:5" x14ac:dyDescent="0.25">
      <c r="A55" s="43">
        <v>44</v>
      </c>
      <c r="B55" s="44">
        <v>14.1</v>
      </c>
      <c r="C55" s="44">
        <v>2.12</v>
      </c>
      <c r="D55" s="44">
        <v>0</v>
      </c>
      <c r="E55" s="44">
        <v>0</v>
      </c>
    </row>
    <row r="56" spans="1:5" x14ac:dyDescent="0.25">
      <c r="A56" s="43">
        <v>45</v>
      </c>
      <c r="B56" s="44">
        <v>14.31</v>
      </c>
      <c r="C56" s="44">
        <v>2.12</v>
      </c>
      <c r="D56" s="44">
        <v>0</v>
      </c>
      <c r="E56" s="44">
        <v>0</v>
      </c>
    </row>
    <row r="57" spans="1:5" x14ac:dyDescent="0.25">
      <c r="A57" s="43">
        <v>46</v>
      </c>
      <c r="B57" s="44">
        <v>14.52</v>
      </c>
      <c r="C57" s="44">
        <v>2.16</v>
      </c>
      <c r="D57" s="44">
        <v>0</v>
      </c>
      <c r="E57" s="44">
        <v>0</v>
      </c>
    </row>
    <row r="58" spans="1:5" x14ac:dyDescent="0.25">
      <c r="A58" s="43">
        <v>47</v>
      </c>
      <c r="B58" s="44">
        <v>14.73</v>
      </c>
      <c r="C58" s="44">
        <v>2.16</v>
      </c>
      <c r="D58" s="44">
        <v>0</v>
      </c>
      <c r="E58" s="44">
        <v>0</v>
      </c>
    </row>
    <row r="59" spans="1:5" x14ac:dyDescent="0.25">
      <c r="A59" s="43">
        <v>48</v>
      </c>
      <c r="B59" s="44">
        <v>14.94</v>
      </c>
      <c r="C59" s="44">
        <v>2.19</v>
      </c>
      <c r="D59" s="44">
        <v>0</v>
      </c>
      <c r="E59" s="44">
        <v>0</v>
      </c>
    </row>
    <row r="60" spans="1:5" x14ac:dyDescent="0.25">
      <c r="A60" s="43">
        <v>49</v>
      </c>
      <c r="B60" s="44">
        <v>15.16</v>
      </c>
      <c r="C60" s="44">
        <v>2.2200000000000002</v>
      </c>
      <c r="D60" s="44">
        <v>0</v>
      </c>
      <c r="E60" s="44">
        <v>0</v>
      </c>
    </row>
    <row r="61" spans="1:5" x14ac:dyDescent="0.25">
      <c r="A61" s="43">
        <v>50</v>
      </c>
      <c r="B61" s="44">
        <v>15.38</v>
      </c>
      <c r="C61" s="44">
        <v>2.2200000000000002</v>
      </c>
      <c r="D61" s="44">
        <v>0</v>
      </c>
      <c r="E61" s="44">
        <v>0</v>
      </c>
    </row>
    <row r="62" spans="1:5" x14ac:dyDescent="0.25">
      <c r="A62" s="43">
        <v>51</v>
      </c>
      <c r="B62" s="44">
        <v>15.6</v>
      </c>
      <c r="C62" s="44">
        <v>2.25</v>
      </c>
      <c r="D62" s="44">
        <v>0</v>
      </c>
      <c r="E62" s="44">
        <v>0</v>
      </c>
    </row>
    <row r="63" spans="1:5" x14ac:dyDescent="0.25">
      <c r="A63" s="43">
        <v>52</v>
      </c>
      <c r="B63" s="44">
        <v>15.83</v>
      </c>
      <c r="C63" s="44">
        <v>2.25</v>
      </c>
      <c r="D63" s="44">
        <v>0</v>
      </c>
      <c r="E63" s="44">
        <v>0</v>
      </c>
    </row>
    <row r="64" spans="1:5" x14ac:dyDescent="0.25">
      <c r="A64" s="43">
        <v>53</v>
      </c>
      <c r="B64" s="44">
        <v>16.059999999999999</v>
      </c>
      <c r="C64" s="44">
        <v>2.29</v>
      </c>
      <c r="D64" s="44">
        <v>0</v>
      </c>
      <c r="E64" s="44">
        <v>0</v>
      </c>
    </row>
    <row r="65" spans="1:5" x14ac:dyDescent="0.25">
      <c r="A65" s="43">
        <v>54</v>
      </c>
      <c r="B65" s="44">
        <v>16.3</v>
      </c>
      <c r="C65" s="44">
        <v>2.29</v>
      </c>
      <c r="D65" s="44">
        <v>0</v>
      </c>
      <c r="E65" s="44">
        <v>0</v>
      </c>
    </row>
    <row r="66" spans="1:5" x14ac:dyDescent="0.25">
      <c r="A66" s="43">
        <v>55</v>
      </c>
      <c r="B66" s="44">
        <v>16.54</v>
      </c>
      <c r="C66" s="44">
        <v>2.3199999999999998</v>
      </c>
      <c r="D66" s="44">
        <v>0</v>
      </c>
      <c r="E66" s="44">
        <v>0</v>
      </c>
    </row>
    <row r="67" spans="1:5" x14ac:dyDescent="0.25">
      <c r="A67" s="43">
        <v>56</v>
      </c>
      <c r="B67" s="44">
        <v>16.79</v>
      </c>
      <c r="C67" s="44">
        <v>2.3199999999999998</v>
      </c>
      <c r="D67" s="44">
        <v>0</v>
      </c>
      <c r="E67" s="44">
        <v>0</v>
      </c>
    </row>
    <row r="68" spans="1:5" x14ac:dyDescent="0.25">
      <c r="A68" s="43">
        <v>57</v>
      </c>
      <c r="B68" s="44">
        <v>17.05</v>
      </c>
      <c r="C68" s="44">
        <v>2.3199999999999998</v>
      </c>
      <c r="D68" s="44">
        <v>0</v>
      </c>
      <c r="E68" s="44">
        <v>0</v>
      </c>
    </row>
    <row r="69" spans="1:5" x14ac:dyDescent="0.25">
      <c r="A69" s="43">
        <v>58</v>
      </c>
      <c r="B69" s="44">
        <v>17.309999999999999</v>
      </c>
      <c r="C69" s="44">
        <v>2.3199999999999998</v>
      </c>
      <c r="D69" s="44">
        <v>0</v>
      </c>
      <c r="E69" s="44">
        <v>0</v>
      </c>
    </row>
    <row r="70" spans="1:5" x14ac:dyDescent="0.25">
      <c r="A70" s="43">
        <v>59</v>
      </c>
      <c r="B70" s="44">
        <v>17.579999999999998</v>
      </c>
      <c r="C70" s="44">
        <v>2.3199999999999998</v>
      </c>
      <c r="D70" s="44">
        <v>0</v>
      </c>
      <c r="E70" s="44">
        <v>0</v>
      </c>
    </row>
    <row r="71" spans="1:5" x14ac:dyDescent="0.25">
      <c r="A71" s="43">
        <v>60</v>
      </c>
      <c r="B71" s="44">
        <v>17.86</v>
      </c>
      <c r="C71" s="44">
        <v>2.3199999999999998</v>
      </c>
      <c r="D71" s="44">
        <v>0</v>
      </c>
      <c r="E71" s="44">
        <v>0</v>
      </c>
    </row>
    <row r="72" spans="1:5" x14ac:dyDescent="0.25">
      <c r="A72" s="43">
        <v>61</v>
      </c>
      <c r="B72" s="44">
        <v>18.16</v>
      </c>
      <c r="C72" s="44">
        <v>2.3199999999999998</v>
      </c>
      <c r="D72" s="44">
        <v>0</v>
      </c>
      <c r="E72" s="44">
        <v>0</v>
      </c>
    </row>
    <row r="73" spans="1:5" x14ac:dyDescent="0.25">
      <c r="A73" s="43">
        <v>62</v>
      </c>
      <c r="B73" s="44">
        <v>18.47</v>
      </c>
      <c r="C73" s="44">
        <v>2.29</v>
      </c>
      <c r="D73" s="44">
        <v>0</v>
      </c>
      <c r="E73" s="44">
        <v>0</v>
      </c>
    </row>
    <row r="74" spans="1:5" x14ac:dyDescent="0.25">
      <c r="A74" s="43">
        <v>63</v>
      </c>
      <c r="B74" s="44">
        <v>18.79</v>
      </c>
      <c r="C74" s="44">
        <v>2.3199999999999998</v>
      </c>
      <c r="D74" s="44">
        <v>0</v>
      </c>
      <c r="E74" s="44">
        <v>0</v>
      </c>
    </row>
    <row r="75" spans="1:5" x14ac:dyDescent="0.25">
      <c r="A75" s="43">
        <v>64</v>
      </c>
      <c r="B75" s="44">
        <v>19.14</v>
      </c>
      <c r="C75" s="44">
        <v>2.29</v>
      </c>
      <c r="D75" s="44">
        <v>0</v>
      </c>
      <c r="E75" s="44">
        <v>0</v>
      </c>
    </row>
    <row r="76" spans="1:5" x14ac:dyDescent="0.25">
      <c r="A76" s="43">
        <v>65</v>
      </c>
      <c r="B76" s="44">
        <v>18.989999999999998</v>
      </c>
      <c r="C76" s="44">
        <v>2.27</v>
      </c>
      <c r="D76" s="44">
        <v>0</v>
      </c>
      <c r="E76" s="44">
        <v>0</v>
      </c>
    </row>
    <row r="77" spans="1:5" x14ac:dyDescent="0.25">
      <c r="A77" s="43">
        <v>66</v>
      </c>
      <c r="B77" s="44">
        <v>18.309999999999999</v>
      </c>
      <c r="C77" s="44">
        <v>2.27</v>
      </c>
      <c r="D77" s="44">
        <v>0</v>
      </c>
      <c r="E77" s="44">
        <v>0</v>
      </c>
    </row>
    <row r="78" spans="1:5" x14ac:dyDescent="0.25">
      <c r="A78" s="43">
        <v>67</v>
      </c>
      <c r="B78" s="44">
        <v>17.64</v>
      </c>
      <c r="C78" s="44">
        <v>2.2599999999999998</v>
      </c>
      <c r="D78" s="44">
        <v>0</v>
      </c>
      <c r="E78" s="44">
        <v>0</v>
      </c>
    </row>
    <row r="79" spans="1:5" x14ac:dyDescent="0.25">
      <c r="A79" s="43">
        <v>68</v>
      </c>
      <c r="B79" s="44">
        <v>16.96</v>
      </c>
      <c r="C79" s="44">
        <v>2.2400000000000002</v>
      </c>
      <c r="D79" s="44">
        <v>0</v>
      </c>
      <c r="E79" s="44">
        <v>0</v>
      </c>
    </row>
    <row r="80" spans="1:5" x14ac:dyDescent="0.25">
      <c r="A80" s="43">
        <v>69</v>
      </c>
      <c r="B80" s="44">
        <v>16.28</v>
      </c>
      <c r="C80" s="44">
        <v>2.11</v>
      </c>
      <c r="D80" s="44">
        <v>0</v>
      </c>
      <c r="E80" s="44">
        <v>0</v>
      </c>
    </row>
    <row r="81" spans="1:5" x14ac:dyDescent="0.25">
      <c r="A81" s="43">
        <v>70</v>
      </c>
      <c r="B81" s="44">
        <v>15.6</v>
      </c>
      <c r="C81" s="44">
        <v>1.98</v>
      </c>
      <c r="D81" s="44">
        <v>0</v>
      </c>
      <c r="E81" s="44">
        <v>0</v>
      </c>
    </row>
    <row r="82" spans="1:5" x14ac:dyDescent="0.25">
      <c r="A82" s="43">
        <v>71</v>
      </c>
      <c r="B82" s="44">
        <v>14.92</v>
      </c>
      <c r="C82" s="44">
        <v>1.96</v>
      </c>
      <c r="D82" s="44">
        <v>0</v>
      </c>
      <c r="E82" s="44">
        <v>0</v>
      </c>
    </row>
    <row r="83" spans="1:5" x14ac:dyDescent="0.25">
      <c r="A83" s="43">
        <v>72</v>
      </c>
      <c r="B83" s="44">
        <v>14.25</v>
      </c>
      <c r="C83" s="44">
        <v>1.94</v>
      </c>
      <c r="D83" s="44">
        <v>0</v>
      </c>
      <c r="E83" s="44">
        <v>0</v>
      </c>
    </row>
    <row r="84" spans="1:5" x14ac:dyDescent="0.25">
      <c r="A84" s="43">
        <v>73</v>
      </c>
      <c r="B84" s="44">
        <v>13.59</v>
      </c>
      <c r="C84" s="44">
        <v>1.92</v>
      </c>
      <c r="D84" s="44">
        <v>0</v>
      </c>
      <c r="E84" s="44">
        <v>0</v>
      </c>
    </row>
    <row r="85" spans="1:5" x14ac:dyDescent="0.25">
      <c r="A85" s="43">
        <v>74</v>
      </c>
      <c r="B85" s="44">
        <v>12.94</v>
      </c>
      <c r="C85" s="44">
        <v>1.77</v>
      </c>
      <c r="D85" s="44">
        <v>0</v>
      </c>
      <c r="E85" s="44">
        <v>0</v>
      </c>
    </row>
  </sheetData>
  <sheetProtection algorithmName="SHA-512" hashValue="U8zdfmDsNvy76lTNJUf2OOVN9fS/yMf5HHOVJ5svXDBiNloSqQ76ftaPACMU5ECZ+wN+HAzyfxL/WCUVnAZbsg==" saltValue="W8x6Vm4noIitCgkhlKIEnw==" spinCount="100000" sheet="1" objects="1" scenarios="1"/>
  <conditionalFormatting sqref="A6:A21">
    <cfRule type="expression" dxfId="519" priority="1" stopIfTrue="1">
      <formula>MOD(ROW(),2)=0</formula>
    </cfRule>
    <cfRule type="expression" dxfId="518" priority="2" stopIfTrue="1">
      <formula>MOD(ROW(),2)&lt;&gt;0</formula>
    </cfRule>
  </conditionalFormatting>
  <conditionalFormatting sqref="A26:A85">
    <cfRule type="expression" dxfId="517" priority="5" stopIfTrue="1">
      <formula>MOD(ROW(),2)=0</formula>
    </cfRule>
    <cfRule type="expression" dxfId="516" priority="6" stopIfTrue="1">
      <formula>MOD(ROW(),2)&lt;&gt;0</formula>
    </cfRule>
  </conditionalFormatting>
  <conditionalFormatting sqref="B6:E21">
    <cfRule type="expression" dxfId="515" priority="3" stopIfTrue="1">
      <formula>MOD(ROW(),2)=0</formula>
    </cfRule>
    <cfRule type="expression" dxfId="514" priority="4" stopIfTrue="1">
      <formula>MOD(ROW(),2)&lt;&gt;0</formula>
    </cfRule>
  </conditionalFormatting>
  <conditionalFormatting sqref="B26:E85">
    <cfRule type="expression" dxfId="513" priority="7" stopIfTrue="1">
      <formula>MOD(ROW(),2)=0</formula>
    </cfRule>
    <cfRule type="expression" dxfId="512" priority="8" stopIfTrue="1">
      <formula>MOD(ROW(),2)&lt;&gt;0</formula>
    </cfRule>
  </conditionalFormatting>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47E6C-2015-43A5-9BEF-D943C1BA5033}">
  <sheetPr codeName="Sheet18"/>
  <dimension ref="A1:E85"/>
  <sheetViews>
    <sheetView showGridLines="0" workbookViewId="0">
      <selection activeCell="A6" sqref="A6"/>
    </sheetView>
  </sheetViews>
  <sheetFormatPr defaultRowHeight="12.5" x14ac:dyDescent="0.25"/>
  <cols>
    <col min="1" max="1" width="28.54296875" customWidth="1"/>
    <col min="2" max="5" width="19.54296875" customWidth="1"/>
  </cols>
  <sheetData>
    <row r="1" spans="1:5" s="1" customFormat="1" ht="20" x14ac:dyDescent="0.4">
      <c r="A1" s="2" t="s">
        <v>0</v>
      </c>
    </row>
    <row r="2" spans="1:5" s="1" customFormat="1" ht="15.5" x14ac:dyDescent="0.35">
      <c r="A2" s="30" t="s">
        <v>1</v>
      </c>
      <c r="B2" s="3" t="str">
        <f>wb_title</f>
        <v>LGPS_EW - Consolidated Factor Spreadsheet</v>
      </c>
    </row>
    <row r="3" spans="1:5" s="1" customFormat="1" ht="15.5" x14ac:dyDescent="0.35">
      <c r="A3" s="30" t="s">
        <v>2</v>
      </c>
      <c r="B3" s="3" t="str">
        <f>TABLE_FACTOR_TYPE_1 &amp; " - x-" &amp; TABLE_SERIES_NUMBER_1</f>
        <v>TV In (non-club) - x-211</v>
      </c>
    </row>
    <row r="6" spans="1:5" x14ac:dyDescent="0.25">
      <c r="A6" s="40" t="s">
        <v>394</v>
      </c>
      <c r="B6" s="47" t="s">
        <v>395</v>
      </c>
      <c r="C6" s="47"/>
      <c r="D6" s="47"/>
      <c r="E6" s="47"/>
    </row>
    <row r="7" spans="1:5" x14ac:dyDescent="0.25">
      <c r="A7" s="40" t="s">
        <v>396</v>
      </c>
      <c r="B7" s="47" t="s">
        <v>175</v>
      </c>
      <c r="C7" s="47"/>
      <c r="D7" s="47"/>
      <c r="E7" s="47"/>
    </row>
    <row r="8" spans="1:5" x14ac:dyDescent="0.25">
      <c r="A8" s="40" t="s">
        <v>162</v>
      </c>
      <c r="B8" s="47" t="s">
        <v>176</v>
      </c>
      <c r="C8" s="47"/>
      <c r="D8" s="47"/>
      <c r="E8" s="47"/>
    </row>
    <row r="9" spans="1:5" x14ac:dyDescent="0.25">
      <c r="A9" s="40" t="s">
        <v>163</v>
      </c>
      <c r="B9" s="47" t="s">
        <v>202</v>
      </c>
      <c r="C9" s="47"/>
      <c r="D9" s="47"/>
      <c r="E9" s="47"/>
    </row>
    <row r="10" spans="1:5" ht="25" x14ac:dyDescent="0.25">
      <c r="A10" s="40" t="s">
        <v>6</v>
      </c>
      <c r="B10" s="47" t="s">
        <v>209</v>
      </c>
      <c r="C10" s="47"/>
      <c r="D10" s="47"/>
      <c r="E10" s="47"/>
    </row>
    <row r="11" spans="1:5" x14ac:dyDescent="0.25">
      <c r="A11" s="40" t="s">
        <v>164</v>
      </c>
      <c r="B11" s="47" t="s">
        <v>179</v>
      </c>
      <c r="C11" s="47"/>
      <c r="D11" s="47"/>
      <c r="E11" s="47"/>
    </row>
    <row r="12" spans="1:5" x14ac:dyDescent="0.25">
      <c r="A12" s="40" t="s">
        <v>165</v>
      </c>
      <c r="B12" s="47" t="s">
        <v>180</v>
      </c>
      <c r="C12" s="47"/>
      <c r="D12" s="47"/>
      <c r="E12" s="47"/>
    </row>
    <row r="13" spans="1:5" x14ac:dyDescent="0.25">
      <c r="A13" s="40" t="s">
        <v>397</v>
      </c>
      <c r="B13" s="47">
        <v>0</v>
      </c>
      <c r="C13" s="47"/>
      <c r="D13" s="47"/>
      <c r="E13" s="47"/>
    </row>
    <row r="14" spans="1:5" x14ac:dyDescent="0.25">
      <c r="A14" s="40" t="s">
        <v>167</v>
      </c>
      <c r="B14" s="47">
        <v>211</v>
      </c>
      <c r="C14" s="47"/>
      <c r="D14" s="47"/>
      <c r="E14" s="47"/>
    </row>
    <row r="15" spans="1:5" x14ac:dyDescent="0.25">
      <c r="A15" s="40" t="s">
        <v>398</v>
      </c>
      <c r="B15" s="47" t="s">
        <v>210</v>
      </c>
      <c r="C15" s="47"/>
      <c r="D15" s="47"/>
      <c r="E15" s="47"/>
    </row>
    <row r="16" spans="1:5" x14ac:dyDescent="0.25">
      <c r="A16" s="40" t="s">
        <v>169</v>
      </c>
      <c r="B16" s="47" t="s">
        <v>211</v>
      </c>
      <c r="C16" s="47"/>
      <c r="D16" s="47"/>
      <c r="E16" s="47"/>
    </row>
    <row r="17" spans="1:5" x14ac:dyDescent="0.25">
      <c r="A17" s="41" t="s">
        <v>399</v>
      </c>
      <c r="B17" s="47"/>
      <c r="C17" s="47"/>
      <c r="D17" s="47"/>
      <c r="E17" s="47"/>
    </row>
    <row r="18" spans="1:5" x14ac:dyDescent="0.25">
      <c r="A18" s="40" t="s">
        <v>171</v>
      </c>
      <c r="B18" s="49">
        <v>45107</v>
      </c>
      <c r="C18" s="49"/>
      <c r="D18" s="49"/>
      <c r="E18" s="49"/>
    </row>
    <row r="19" spans="1:5" x14ac:dyDescent="0.25">
      <c r="A19" s="40" t="s">
        <v>172</v>
      </c>
      <c r="B19" s="49">
        <v>45110</v>
      </c>
      <c r="C19" s="49"/>
      <c r="D19" s="49"/>
      <c r="E19" s="49"/>
    </row>
    <row r="20" spans="1:5" x14ac:dyDescent="0.25">
      <c r="A20" s="40" t="s">
        <v>173</v>
      </c>
      <c r="B20" s="47" t="s">
        <v>183</v>
      </c>
      <c r="C20" s="47"/>
      <c r="D20" s="47"/>
      <c r="E20" s="47"/>
    </row>
    <row r="21" spans="1:5" x14ac:dyDescent="0.25">
      <c r="A21" s="40" t="s">
        <v>400</v>
      </c>
      <c r="B21" s="47"/>
      <c r="C21" s="47"/>
      <c r="D21" s="47"/>
      <c r="E21" s="47"/>
    </row>
    <row r="23" spans="1:5" x14ac:dyDescent="0.25">
      <c r="A23" s="23" t="str">
        <f>HYPERLINK("#'Factor List'!A1", "Back to Factor List")</f>
        <v>Back to Factor List</v>
      </c>
      <c r="B23" s="23" t="str">
        <f>HYPERLINK("#'Assumptions'!A1", "Assumptions")</f>
        <v>Assumptions</v>
      </c>
    </row>
    <row r="26" spans="1:5" s="58" customFormat="1" ht="26" x14ac:dyDescent="0.25">
      <c r="A26" s="57" t="s">
        <v>401</v>
      </c>
      <c r="B26" s="57" t="s">
        <v>408</v>
      </c>
      <c r="C26" s="57" t="s">
        <v>409</v>
      </c>
      <c r="D26" s="57" t="s">
        <v>410</v>
      </c>
      <c r="E26" s="57" t="s">
        <v>411</v>
      </c>
    </row>
    <row r="27" spans="1:5" x14ac:dyDescent="0.25">
      <c r="A27" s="43">
        <v>16</v>
      </c>
      <c r="B27" s="44">
        <v>8.98</v>
      </c>
      <c r="C27" s="44">
        <v>1.34</v>
      </c>
      <c r="D27" s="44">
        <v>0</v>
      </c>
      <c r="E27" s="44">
        <v>0</v>
      </c>
    </row>
    <row r="28" spans="1:5" x14ac:dyDescent="0.25">
      <c r="A28" s="43">
        <v>17</v>
      </c>
      <c r="B28" s="44">
        <v>9.11</v>
      </c>
      <c r="C28" s="44">
        <v>1.4</v>
      </c>
      <c r="D28" s="44">
        <v>0</v>
      </c>
      <c r="E28" s="44">
        <v>0</v>
      </c>
    </row>
    <row r="29" spans="1:5" x14ac:dyDescent="0.25">
      <c r="A29" s="43">
        <v>18</v>
      </c>
      <c r="B29" s="44">
        <v>9.24</v>
      </c>
      <c r="C29" s="44">
        <v>1.5</v>
      </c>
      <c r="D29" s="44">
        <v>0</v>
      </c>
      <c r="E29" s="44">
        <v>0</v>
      </c>
    </row>
    <row r="30" spans="1:5" x14ac:dyDescent="0.25">
      <c r="A30" s="43">
        <v>19</v>
      </c>
      <c r="B30" s="44">
        <v>9.3800000000000008</v>
      </c>
      <c r="C30" s="44">
        <v>1.53</v>
      </c>
      <c r="D30" s="44">
        <v>0</v>
      </c>
      <c r="E30" s="44">
        <v>0</v>
      </c>
    </row>
    <row r="31" spans="1:5" x14ac:dyDescent="0.25">
      <c r="A31" s="43">
        <v>20</v>
      </c>
      <c r="B31" s="44">
        <v>9.52</v>
      </c>
      <c r="C31" s="44">
        <v>1.57</v>
      </c>
      <c r="D31" s="44">
        <v>0</v>
      </c>
      <c r="E31" s="44">
        <v>0</v>
      </c>
    </row>
    <row r="32" spans="1:5" x14ac:dyDescent="0.25">
      <c r="A32" s="43">
        <v>21</v>
      </c>
      <c r="B32" s="44">
        <v>9.66</v>
      </c>
      <c r="C32" s="44">
        <v>1.57</v>
      </c>
      <c r="D32" s="44">
        <v>0</v>
      </c>
      <c r="E32" s="44">
        <v>0</v>
      </c>
    </row>
    <row r="33" spans="1:5" x14ac:dyDescent="0.25">
      <c r="A33" s="43">
        <v>22</v>
      </c>
      <c r="B33" s="44">
        <v>9.8000000000000007</v>
      </c>
      <c r="C33" s="44">
        <v>1.6</v>
      </c>
      <c r="D33" s="44">
        <v>0</v>
      </c>
      <c r="E33" s="44">
        <v>0</v>
      </c>
    </row>
    <row r="34" spans="1:5" x14ac:dyDescent="0.25">
      <c r="A34" s="43">
        <v>23</v>
      </c>
      <c r="B34" s="44">
        <v>9.9499999999999993</v>
      </c>
      <c r="C34" s="44">
        <v>1.6</v>
      </c>
      <c r="D34" s="44">
        <v>0</v>
      </c>
      <c r="E34" s="44">
        <v>0</v>
      </c>
    </row>
    <row r="35" spans="1:5" x14ac:dyDescent="0.25">
      <c r="A35" s="43">
        <v>24</v>
      </c>
      <c r="B35" s="44">
        <v>10.09</v>
      </c>
      <c r="C35" s="44">
        <v>1.67</v>
      </c>
      <c r="D35" s="44">
        <v>0</v>
      </c>
      <c r="E35" s="44">
        <v>0</v>
      </c>
    </row>
    <row r="36" spans="1:5" x14ac:dyDescent="0.25">
      <c r="A36" s="43">
        <v>25</v>
      </c>
      <c r="B36" s="44">
        <v>10.24</v>
      </c>
      <c r="C36" s="44">
        <v>1.67</v>
      </c>
      <c r="D36" s="44">
        <v>0</v>
      </c>
      <c r="E36" s="44">
        <v>0</v>
      </c>
    </row>
    <row r="37" spans="1:5" x14ac:dyDescent="0.25">
      <c r="A37" s="43">
        <v>26</v>
      </c>
      <c r="B37" s="44">
        <v>10.39</v>
      </c>
      <c r="C37" s="44">
        <v>1.7</v>
      </c>
      <c r="D37" s="44">
        <v>0</v>
      </c>
      <c r="E37" s="44">
        <v>0</v>
      </c>
    </row>
    <row r="38" spans="1:5" x14ac:dyDescent="0.25">
      <c r="A38" s="43">
        <v>27</v>
      </c>
      <c r="B38" s="44">
        <v>10.55</v>
      </c>
      <c r="C38" s="44">
        <v>1.7</v>
      </c>
      <c r="D38" s="44">
        <v>0</v>
      </c>
      <c r="E38" s="44">
        <v>0</v>
      </c>
    </row>
    <row r="39" spans="1:5" x14ac:dyDescent="0.25">
      <c r="A39" s="43">
        <v>28</v>
      </c>
      <c r="B39" s="44">
        <v>10.7</v>
      </c>
      <c r="C39" s="44">
        <v>1.73</v>
      </c>
      <c r="D39" s="44">
        <v>0</v>
      </c>
      <c r="E39" s="44">
        <v>0</v>
      </c>
    </row>
    <row r="40" spans="1:5" x14ac:dyDescent="0.25">
      <c r="A40" s="43">
        <v>29</v>
      </c>
      <c r="B40" s="44">
        <v>10.86</v>
      </c>
      <c r="C40" s="44">
        <v>1.76</v>
      </c>
      <c r="D40" s="44">
        <v>0</v>
      </c>
      <c r="E40" s="44">
        <v>0</v>
      </c>
    </row>
    <row r="41" spans="1:5" x14ac:dyDescent="0.25">
      <c r="A41" s="43">
        <v>30</v>
      </c>
      <c r="B41" s="44">
        <v>11.02</v>
      </c>
      <c r="C41" s="44">
        <v>1.8</v>
      </c>
      <c r="D41" s="44">
        <v>0</v>
      </c>
      <c r="E41" s="44">
        <v>0</v>
      </c>
    </row>
    <row r="42" spans="1:5" x14ac:dyDescent="0.25">
      <c r="A42" s="43">
        <v>31</v>
      </c>
      <c r="B42" s="44">
        <v>11.18</v>
      </c>
      <c r="C42" s="44">
        <v>1.8</v>
      </c>
      <c r="D42" s="44">
        <v>0</v>
      </c>
      <c r="E42" s="44">
        <v>0</v>
      </c>
    </row>
    <row r="43" spans="1:5" x14ac:dyDescent="0.25">
      <c r="A43" s="43">
        <v>32</v>
      </c>
      <c r="B43" s="44">
        <v>11.34</v>
      </c>
      <c r="C43" s="44">
        <v>1.86</v>
      </c>
      <c r="D43" s="44">
        <v>0</v>
      </c>
      <c r="E43" s="44">
        <v>0</v>
      </c>
    </row>
    <row r="44" spans="1:5" x14ac:dyDescent="0.25">
      <c r="A44" s="43">
        <v>33</v>
      </c>
      <c r="B44" s="44">
        <v>11.51</v>
      </c>
      <c r="C44" s="44">
        <v>1.86</v>
      </c>
      <c r="D44" s="44">
        <v>0</v>
      </c>
      <c r="E44" s="44">
        <v>0</v>
      </c>
    </row>
    <row r="45" spans="1:5" x14ac:dyDescent="0.25">
      <c r="A45" s="43">
        <v>34</v>
      </c>
      <c r="B45" s="44">
        <v>11.68</v>
      </c>
      <c r="C45" s="44">
        <v>1.86</v>
      </c>
      <c r="D45" s="44">
        <v>0</v>
      </c>
      <c r="E45" s="44">
        <v>0</v>
      </c>
    </row>
    <row r="46" spans="1:5" x14ac:dyDescent="0.25">
      <c r="A46" s="43">
        <v>35</v>
      </c>
      <c r="B46" s="44">
        <v>11.85</v>
      </c>
      <c r="C46" s="44">
        <v>1.89</v>
      </c>
      <c r="D46" s="44">
        <v>0</v>
      </c>
      <c r="E46" s="44">
        <v>0</v>
      </c>
    </row>
    <row r="47" spans="1:5" x14ac:dyDescent="0.25">
      <c r="A47" s="43">
        <v>36</v>
      </c>
      <c r="B47" s="44">
        <v>12.02</v>
      </c>
      <c r="C47" s="44">
        <v>1.93</v>
      </c>
      <c r="D47" s="44">
        <v>0</v>
      </c>
      <c r="E47" s="44">
        <v>0</v>
      </c>
    </row>
    <row r="48" spans="1:5" x14ac:dyDescent="0.25">
      <c r="A48" s="43">
        <v>37</v>
      </c>
      <c r="B48" s="44">
        <v>12.19</v>
      </c>
      <c r="C48" s="44">
        <v>1.96</v>
      </c>
      <c r="D48" s="44">
        <v>0</v>
      </c>
      <c r="E48" s="44">
        <v>0</v>
      </c>
    </row>
    <row r="49" spans="1:5" x14ac:dyDescent="0.25">
      <c r="A49" s="43">
        <v>38</v>
      </c>
      <c r="B49" s="44">
        <v>12.37</v>
      </c>
      <c r="C49" s="44">
        <v>1.99</v>
      </c>
      <c r="D49" s="44">
        <v>0</v>
      </c>
      <c r="E49" s="44">
        <v>0</v>
      </c>
    </row>
    <row r="50" spans="1:5" x14ac:dyDescent="0.25">
      <c r="A50" s="43">
        <v>39</v>
      </c>
      <c r="B50" s="44">
        <v>12.55</v>
      </c>
      <c r="C50" s="44">
        <v>2.02</v>
      </c>
      <c r="D50" s="44">
        <v>0</v>
      </c>
      <c r="E50" s="44">
        <v>0</v>
      </c>
    </row>
    <row r="51" spans="1:5" x14ac:dyDescent="0.25">
      <c r="A51" s="43">
        <v>40</v>
      </c>
      <c r="B51" s="44">
        <v>12.73</v>
      </c>
      <c r="C51" s="44">
        <v>2.06</v>
      </c>
      <c r="D51" s="44">
        <v>0</v>
      </c>
      <c r="E51" s="44">
        <v>0</v>
      </c>
    </row>
    <row r="52" spans="1:5" x14ac:dyDescent="0.25">
      <c r="A52" s="43">
        <v>41</v>
      </c>
      <c r="B52" s="44">
        <v>12.92</v>
      </c>
      <c r="C52" s="44">
        <v>2.06</v>
      </c>
      <c r="D52" s="44">
        <v>0</v>
      </c>
      <c r="E52" s="44">
        <v>0</v>
      </c>
    </row>
    <row r="53" spans="1:5" x14ac:dyDescent="0.25">
      <c r="A53" s="43">
        <v>42</v>
      </c>
      <c r="B53" s="44">
        <v>13.1</v>
      </c>
      <c r="C53" s="44">
        <v>2.09</v>
      </c>
      <c r="D53" s="44">
        <v>0</v>
      </c>
      <c r="E53" s="44">
        <v>0</v>
      </c>
    </row>
    <row r="54" spans="1:5" x14ac:dyDescent="0.25">
      <c r="A54" s="43">
        <v>43</v>
      </c>
      <c r="B54" s="44">
        <v>13.29</v>
      </c>
      <c r="C54" s="44">
        <v>2.12</v>
      </c>
      <c r="D54" s="44">
        <v>0</v>
      </c>
      <c r="E54" s="44">
        <v>0</v>
      </c>
    </row>
    <row r="55" spans="1:5" x14ac:dyDescent="0.25">
      <c r="A55" s="43">
        <v>44</v>
      </c>
      <c r="B55" s="44">
        <v>13.49</v>
      </c>
      <c r="C55" s="44">
        <v>2.12</v>
      </c>
      <c r="D55" s="44">
        <v>0</v>
      </c>
      <c r="E55" s="44">
        <v>0</v>
      </c>
    </row>
    <row r="56" spans="1:5" x14ac:dyDescent="0.25">
      <c r="A56" s="43">
        <v>45</v>
      </c>
      <c r="B56" s="44">
        <v>13.68</v>
      </c>
      <c r="C56" s="44">
        <v>2.16</v>
      </c>
      <c r="D56" s="44">
        <v>0</v>
      </c>
      <c r="E56" s="44">
        <v>0</v>
      </c>
    </row>
    <row r="57" spans="1:5" x14ac:dyDescent="0.25">
      <c r="A57" s="43">
        <v>46</v>
      </c>
      <c r="B57" s="44">
        <v>13.88</v>
      </c>
      <c r="C57" s="44">
        <v>2.16</v>
      </c>
      <c r="D57" s="44">
        <v>0</v>
      </c>
      <c r="E57" s="44">
        <v>0</v>
      </c>
    </row>
    <row r="58" spans="1:5" x14ac:dyDescent="0.25">
      <c r="A58" s="43">
        <v>47</v>
      </c>
      <c r="B58" s="44">
        <v>14.08</v>
      </c>
      <c r="C58" s="44">
        <v>2.19</v>
      </c>
      <c r="D58" s="44">
        <v>0</v>
      </c>
      <c r="E58" s="44">
        <v>0</v>
      </c>
    </row>
    <row r="59" spans="1:5" x14ac:dyDescent="0.25">
      <c r="A59" s="43">
        <v>48</v>
      </c>
      <c r="B59" s="44">
        <v>14.28</v>
      </c>
      <c r="C59" s="44">
        <v>2.2200000000000002</v>
      </c>
      <c r="D59" s="44">
        <v>0</v>
      </c>
      <c r="E59" s="44">
        <v>0</v>
      </c>
    </row>
    <row r="60" spans="1:5" x14ac:dyDescent="0.25">
      <c r="A60" s="43">
        <v>49</v>
      </c>
      <c r="B60" s="44">
        <v>14.48</v>
      </c>
      <c r="C60" s="44">
        <v>2.25</v>
      </c>
      <c r="D60" s="44">
        <v>0</v>
      </c>
      <c r="E60" s="44">
        <v>0</v>
      </c>
    </row>
    <row r="61" spans="1:5" x14ac:dyDescent="0.25">
      <c r="A61" s="43">
        <v>50</v>
      </c>
      <c r="B61" s="44">
        <v>14.69</v>
      </c>
      <c r="C61" s="44">
        <v>2.25</v>
      </c>
      <c r="D61" s="44">
        <v>0</v>
      </c>
      <c r="E61" s="44">
        <v>0</v>
      </c>
    </row>
    <row r="62" spans="1:5" x14ac:dyDescent="0.25">
      <c r="A62" s="43">
        <v>51</v>
      </c>
      <c r="B62" s="44">
        <v>14.91</v>
      </c>
      <c r="C62" s="44">
        <v>2.25</v>
      </c>
      <c r="D62" s="44">
        <v>0</v>
      </c>
      <c r="E62" s="44">
        <v>0</v>
      </c>
    </row>
    <row r="63" spans="1:5" x14ac:dyDescent="0.25">
      <c r="A63" s="43">
        <v>52</v>
      </c>
      <c r="B63" s="44">
        <v>15.12</v>
      </c>
      <c r="C63" s="44">
        <v>2.29</v>
      </c>
      <c r="D63" s="44">
        <v>0</v>
      </c>
      <c r="E63" s="44">
        <v>0</v>
      </c>
    </row>
    <row r="64" spans="1:5" x14ac:dyDescent="0.25">
      <c r="A64" s="43">
        <v>53</v>
      </c>
      <c r="B64" s="44">
        <v>15.34</v>
      </c>
      <c r="C64" s="44">
        <v>2.29</v>
      </c>
      <c r="D64" s="44">
        <v>0</v>
      </c>
      <c r="E64" s="44">
        <v>0</v>
      </c>
    </row>
    <row r="65" spans="1:5" x14ac:dyDescent="0.25">
      <c r="A65" s="43">
        <v>54</v>
      </c>
      <c r="B65" s="44">
        <v>15.56</v>
      </c>
      <c r="C65" s="44">
        <v>2.3199999999999998</v>
      </c>
      <c r="D65" s="44">
        <v>0</v>
      </c>
      <c r="E65" s="44">
        <v>0</v>
      </c>
    </row>
    <row r="66" spans="1:5" x14ac:dyDescent="0.25">
      <c r="A66" s="43">
        <v>55</v>
      </c>
      <c r="B66" s="44">
        <v>15.79</v>
      </c>
      <c r="C66" s="44">
        <v>2.3199999999999998</v>
      </c>
      <c r="D66" s="44">
        <v>0</v>
      </c>
      <c r="E66" s="44">
        <v>0</v>
      </c>
    </row>
    <row r="67" spans="1:5" x14ac:dyDescent="0.25">
      <c r="A67" s="43">
        <v>56</v>
      </c>
      <c r="B67" s="44">
        <v>16.02</v>
      </c>
      <c r="C67" s="44">
        <v>2.3199999999999998</v>
      </c>
      <c r="D67" s="44">
        <v>0</v>
      </c>
      <c r="E67" s="44">
        <v>0</v>
      </c>
    </row>
    <row r="68" spans="1:5" x14ac:dyDescent="0.25">
      <c r="A68" s="43">
        <v>57</v>
      </c>
      <c r="B68" s="44">
        <v>16.260000000000002</v>
      </c>
      <c r="C68" s="44">
        <v>2.3199999999999998</v>
      </c>
      <c r="D68" s="44">
        <v>0</v>
      </c>
      <c r="E68" s="44">
        <v>0</v>
      </c>
    </row>
    <row r="69" spans="1:5" x14ac:dyDescent="0.25">
      <c r="A69" s="43">
        <v>58</v>
      </c>
      <c r="B69" s="44">
        <v>16.510000000000002</v>
      </c>
      <c r="C69" s="44">
        <v>2.3199999999999998</v>
      </c>
      <c r="D69" s="44">
        <v>0</v>
      </c>
      <c r="E69" s="44">
        <v>0</v>
      </c>
    </row>
    <row r="70" spans="1:5" x14ac:dyDescent="0.25">
      <c r="A70" s="43">
        <v>59</v>
      </c>
      <c r="B70" s="44">
        <v>16.760000000000002</v>
      </c>
      <c r="C70" s="44">
        <v>2.3199999999999998</v>
      </c>
      <c r="D70" s="44">
        <v>0</v>
      </c>
      <c r="E70" s="44">
        <v>0</v>
      </c>
    </row>
    <row r="71" spans="1:5" x14ac:dyDescent="0.25">
      <c r="A71" s="43">
        <v>60</v>
      </c>
      <c r="B71" s="44">
        <v>17.02</v>
      </c>
      <c r="C71" s="44">
        <v>2.3199999999999998</v>
      </c>
      <c r="D71" s="44">
        <v>0</v>
      </c>
      <c r="E71" s="44">
        <v>0</v>
      </c>
    </row>
    <row r="72" spans="1:5" x14ac:dyDescent="0.25">
      <c r="A72" s="43">
        <v>61</v>
      </c>
      <c r="B72" s="44">
        <v>17.29</v>
      </c>
      <c r="C72" s="44">
        <v>2.35</v>
      </c>
      <c r="D72" s="44">
        <v>0</v>
      </c>
      <c r="E72" s="44">
        <v>0</v>
      </c>
    </row>
    <row r="73" spans="1:5" x14ac:dyDescent="0.25">
      <c r="A73" s="43">
        <v>62</v>
      </c>
      <c r="B73" s="44">
        <v>17.579999999999998</v>
      </c>
      <c r="C73" s="44">
        <v>2.3199999999999998</v>
      </c>
      <c r="D73" s="44">
        <v>0</v>
      </c>
      <c r="E73" s="44">
        <v>0</v>
      </c>
    </row>
    <row r="74" spans="1:5" x14ac:dyDescent="0.25">
      <c r="A74" s="43">
        <v>63</v>
      </c>
      <c r="B74" s="44">
        <v>17.88</v>
      </c>
      <c r="C74" s="44">
        <v>2.3199999999999998</v>
      </c>
      <c r="D74" s="44">
        <v>0</v>
      </c>
      <c r="E74" s="44">
        <v>0</v>
      </c>
    </row>
    <row r="75" spans="1:5" x14ac:dyDescent="0.25">
      <c r="A75" s="43">
        <v>64</v>
      </c>
      <c r="B75" s="44">
        <v>18.2</v>
      </c>
      <c r="C75" s="44">
        <v>2.29</v>
      </c>
      <c r="D75" s="44">
        <v>0</v>
      </c>
      <c r="E75" s="44">
        <v>0</v>
      </c>
    </row>
    <row r="76" spans="1:5" x14ac:dyDescent="0.25">
      <c r="A76" s="43">
        <v>65</v>
      </c>
      <c r="B76" s="44">
        <v>18.55</v>
      </c>
      <c r="C76" s="44">
        <v>2.25</v>
      </c>
      <c r="D76" s="44">
        <v>0</v>
      </c>
      <c r="E76" s="44">
        <v>0</v>
      </c>
    </row>
    <row r="77" spans="1:5" x14ac:dyDescent="0.25">
      <c r="A77" s="43">
        <v>66</v>
      </c>
      <c r="B77" s="44">
        <v>18.309999999999999</v>
      </c>
      <c r="C77" s="44">
        <v>2.27</v>
      </c>
      <c r="D77" s="44">
        <v>0</v>
      </c>
      <c r="E77" s="44">
        <v>0</v>
      </c>
    </row>
    <row r="78" spans="1:5" x14ac:dyDescent="0.25">
      <c r="A78" s="43">
        <v>67</v>
      </c>
      <c r="B78" s="44">
        <v>17.64</v>
      </c>
      <c r="C78" s="44">
        <v>2.2599999999999998</v>
      </c>
      <c r="D78" s="44">
        <v>0</v>
      </c>
      <c r="E78" s="44">
        <v>0</v>
      </c>
    </row>
    <row r="79" spans="1:5" x14ac:dyDescent="0.25">
      <c r="A79" s="43">
        <v>68</v>
      </c>
      <c r="B79" s="44">
        <v>16.96</v>
      </c>
      <c r="C79" s="44">
        <v>2.2400000000000002</v>
      </c>
      <c r="D79" s="44">
        <v>0</v>
      </c>
      <c r="E79" s="44">
        <v>0</v>
      </c>
    </row>
    <row r="80" spans="1:5" x14ac:dyDescent="0.25">
      <c r="A80" s="43">
        <v>69</v>
      </c>
      <c r="B80" s="44">
        <v>16.28</v>
      </c>
      <c r="C80" s="44">
        <v>2.11</v>
      </c>
      <c r="D80" s="44">
        <v>0</v>
      </c>
      <c r="E80" s="44">
        <v>0</v>
      </c>
    </row>
    <row r="81" spans="1:5" x14ac:dyDescent="0.25">
      <c r="A81" s="43">
        <v>70</v>
      </c>
      <c r="B81" s="44">
        <v>15.6</v>
      </c>
      <c r="C81" s="44">
        <v>1.98</v>
      </c>
      <c r="D81" s="44">
        <v>0</v>
      </c>
      <c r="E81" s="44">
        <v>0</v>
      </c>
    </row>
    <row r="82" spans="1:5" x14ac:dyDescent="0.25">
      <c r="A82" s="43">
        <v>71</v>
      </c>
      <c r="B82" s="44">
        <v>14.92</v>
      </c>
      <c r="C82" s="44">
        <v>1.96</v>
      </c>
      <c r="D82" s="44">
        <v>0</v>
      </c>
      <c r="E82" s="44">
        <v>0</v>
      </c>
    </row>
    <row r="83" spans="1:5" x14ac:dyDescent="0.25">
      <c r="A83" s="43">
        <v>72</v>
      </c>
      <c r="B83" s="44">
        <v>14.25</v>
      </c>
      <c r="C83" s="44">
        <v>1.94</v>
      </c>
      <c r="D83" s="44">
        <v>0</v>
      </c>
      <c r="E83" s="44">
        <v>0</v>
      </c>
    </row>
    <row r="84" spans="1:5" x14ac:dyDescent="0.25">
      <c r="A84" s="43">
        <v>73</v>
      </c>
      <c r="B84" s="44">
        <v>13.59</v>
      </c>
      <c r="C84" s="44">
        <v>1.92</v>
      </c>
      <c r="D84" s="44">
        <v>0</v>
      </c>
      <c r="E84" s="44">
        <v>0</v>
      </c>
    </row>
    <row r="85" spans="1:5" x14ac:dyDescent="0.25">
      <c r="A85" s="43">
        <v>74</v>
      </c>
      <c r="B85" s="44">
        <v>12.94</v>
      </c>
      <c r="C85" s="44">
        <v>1.77</v>
      </c>
      <c r="D85" s="44">
        <v>0</v>
      </c>
      <c r="E85" s="44">
        <v>0</v>
      </c>
    </row>
  </sheetData>
  <sheetProtection algorithmName="SHA-512" hashValue="OSeQWfDEXEuTWEJVa05u2f9iWkg2Wgumqu2x1yW0OF+cMiJJrfnA8CGBsc1GKZYlKpJkLpPACowtXkuwnqkDbw==" saltValue="CsSRno2nVaRJ/ep5xHlFTA==" spinCount="100000" sheet="1" objects="1" scenarios="1"/>
  <conditionalFormatting sqref="A6:A21">
    <cfRule type="expression" dxfId="511" priority="1" stopIfTrue="1">
      <formula>MOD(ROW(),2)=0</formula>
    </cfRule>
    <cfRule type="expression" dxfId="510" priority="2" stopIfTrue="1">
      <formula>MOD(ROW(),2)&lt;&gt;0</formula>
    </cfRule>
  </conditionalFormatting>
  <conditionalFormatting sqref="A26:A85">
    <cfRule type="expression" dxfId="509" priority="5" stopIfTrue="1">
      <formula>MOD(ROW(),2)=0</formula>
    </cfRule>
    <cfRule type="expression" dxfId="508" priority="6" stopIfTrue="1">
      <formula>MOD(ROW(),2)&lt;&gt;0</formula>
    </cfRule>
  </conditionalFormatting>
  <conditionalFormatting sqref="B6:E21">
    <cfRule type="expression" dxfId="507" priority="3" stopIfTrue="1">
      <formula>MOD(ROW(),2)=0</formula>
    </cfRule>
    <cfRule type="expression" dxfId="506" priority="4" stopIfTrue="1">
      <formula>MOD(ROW(),2)&lt;&gt;0</formula>
    </cfRule>
  </conditionalFormatting>
  <conditionalFormatting sqref="B26:E85">
    <cfRule type="expression" dxfId="505" priority="7" stopIfTrue="1">
      <formula>MOD(ROW(),2)=0</formula>
    </cfRule>
    <cfRule type="expression" dxfId="504" priority="8" stopIfTrue="1">
      <formula>MOD(ROW(),2)&lt;&gt;0</formula>
    </cfRule>
  </conditionalFormatting>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F5EF6-A656-4B3B-A92A-434DC6DB0F73}">
  <sheetPr codeName="Sheet19"/>
  <dimension ref="A1:E85"/>
  <sheetViews>
    <sheetView showGridLines="0" workbookViewId="0">
      <selection activeCell="A6" sqref="A6"/>
    </sheetView>
  </sheetViews>
  <sheetFormatPr defaultRowHeight="12.5" x14ac:dyDescent="0.25"/>
  <cols>
    <col min="1" max="1" width="28.453125" customWidth="1"/>
    <col min="2" max="5" width="18.54296875" customWidth="1"/>
  </cols>
  <sheetData>
    <row r="1" spans="1:5" s="1" customFormat="1" ht="20" x14ac:dyDescent="0.4">
      <c r="A1" s="2" t="s">
        <v>0</v>
      </c>
    </row>
    <row r="2" spans="1:5" s="1" customFormat="1" ht="15.5" x14ac:dyDescent="0.35">
      <c r="A2" s="30" t="s">
        <v>1</v>
      </c>
      <c r="B2" s="3" t="str">
        <f>wb_title</f>
        <v>LGPS_EW - Consolidated Factor Spreadsheet</v>
      </c>
    </row>
    <row r="3" spans="1:5" s="1" customFormat="1" ht="15.5" x14ac:dyDescent="0.35">
      <c r="A3" s="30" t="s">
        <v>2</v>
      </c>
      <c r="B3" s="3" t="str">
        <f>TABLE_FACTOR_TYPE_1 &amp; " - x-" &amp; TABLE_SERIES_NUMBER_1</f>
        <v>TV In (non-club) - x-212</v>
      </c>
    </row>
    <row r="6" spans="1:5" x14ac:dyDescent="0.25">
      <c r="A6" s="40" t="s">
        <v>394</v>
      </c>
      <c r="B6" s="47" t="s">
        <v>395</v>
      </c>
      <c r="C6" s="47"/>
      <c r="D6" s="47"/>
      <c r="E6" s="47"/>
    </row>
    <row r="7" spans="1:5" x14ac:dyDescent="0.25">
      <c r="A7" s="40" t="s">
        <v>396</v>
      </c>
      <c r="B7" s="47" t="s">
        <v>175</v>
      </c>
      <c r="C7" s="47"/>
      <c r="D7" s="47"/>
      <c r="E7" s="47"/>
    </row>
    <row r="8" spans="1:5" x14ac:dyDescent="0.25">
      <c r="A8" s="40" t="s">
        <v>162</v>
      </c>
      <c r="B8" s="47" t="s">
        <v>176</v>
      </c>
      <c r="C8" s="47"/>
      <c r="D8" s="47"/>
      <c r="E8" s="47"/>
    </row>
    <row r="9" spans="1:5" x14ac:dyDescent="0.25">
      <c r="A9" s="40" t="s">
        <v>163</v>
      </c>
      <c r="B9" s="47" t="s">
        <v>202</v>
      </c>
      <c r="C9" s="47"/>
      <c r="D9" s="47"/>
      <c r="E9" s="47"/>
    </row>
    <row r="10" spans="1:5" ht="25" x14ac:dyDescent="0.25">
      <c r="A10" s="40" t="s">
        <v>6</v>
      </c>
      <c r="B10" s="47" t="s">
        <v>212</v>
      </c>
      <c r="C10" s="47"/>
      <c r="D10" s="47"/>
      <c r="E10" s="47"/>
    </row>
    <row r="11" spans="1:5" x14ac:dyDescent="0.25">
      <c r="A11" s="40" t="s">
        <v>164</v>
      </c>
      <c r="B11" s="47" t="s">
        <v>184</v>
      </c>
      <c r="C11" s="47"/>
      <c r="D11" s="47"/>
      <c r="E11" s="47"/>
    </row>
    <row r="12" spans="1:5" x14ac:dyDescent="0.25">
      <c r="A12" s="40" t="s">
        <v>165</v>
      </c>
      <c r="B12" s="47" t="s">
        <v>180</v>
      </c>
      <c r="C12" s="47"/>
      <c r="D12" s="47"/>
      <c r="E12" s="47"/>
    </row>
    <row r="13" spans="1:5" x14ac:dyDescent="0.25">
      <c r="A13" s="40" t="s">
        <v>397</v>
      </c>
      <c r="B13" s="47">
        <v>0</v>
      </c>
      <c r="C13" s="47"/>
      <c r="D13" s="47"/>
      <c r="E13" s="47"/>
    </row>
    <row r="14" spans="1:5" x14ac:dyDescent="0.25">
      <c r="A14" s="40" t="s">
        <v>167</v>
      </c>
      <c r="B14" s="47">
        <v>212</v>
      </c>
      <c r="C14" s="47"/>
      <c r="D14" s="47"/>
      <c r="E14" s="47"/>
    </row>
    <row r="15" spans="1:5" x14ac:dyDescent="0.25">
      <c r="A15" s="40" t="s">
        <v>398</v>
      </c>
      <c r="B15" s="47" t="s">
        <v>213</v>
      </c>
      <c r="C15" s="47"/>
      <c r="D15" s="47"/>
      <c r="E15" s="47"/>
    </row>
    <row r="16" spans="1:5" x14ac:dyDescent="0.25">
      <c r="A16" s="40" t="s">
        <v>169</v>
      </c>
      <c r="B16" s="47" t="s">
        <v>214</v>
      </c>
      <c r="C16" s="47"/>
      <c r="D16" s="47"/>
      <c r="E16" s="47"/>
    </row>
    <row r="17" spans="1:5" x14ac:dyDescent="0.25">
      <c r="A17" s="41" t="s">
        <v>399</v>
      </c>
      <c r="B17" s="47"/>
      <c r="C17" s="47"/>
      <c r="D17" s="47"/>
      <c r="E17" s="47"/>
    </row>
    <row r="18" spans="1:5" x14ac:dyDescent="0.25">
      <c r="A18" s="40" t="s">
        <v>171</v>
      </c>
      <c r="B18" s="49">
        <v>45107</v>
      </c>
      <c r="C18" s="49"/>
      <c r="D18" s="49"/>
      <c r="E18" s="49"/>
    </row>
    <row r="19" spans="1:5" x14ac:dyDescent="0.25">
      <c r="A19" s="40" t="s">
        <v>172</v>
      </c>
      <c r="B19" s="49">
        <v>45110</v>
      </c>
      <c r="C19" s="49"/>
      <c r="D19" s="49"/>
      <c r="E19" s="49"/>
    </row>
    <row r="20" spans="1:5" x14ac:dyDescent="0.25">
      <c r="A20" s="40" t="s">
        <v>173</v>
      </c>
      <c r="B20" s="47" t="s">
        <v>183</v>
      </c>
      <c r="C20" s="47"/>
      <c r="D20" s="47"/>
      <c r="E20" s="47"/>
    </row>
    <row r="21" spans="1:5" x14ac:dyDescent="0.25">
      <c r="A21" s="40" t="s">
        <v>400</v>
      </c>
      <c r="B21" s="47"/>
      <c r="C21" s="47"/>
      <c r="D21" s="47"/>
      <c r="E21" s="47"/>
    </row>
    <row r="23" spans="1:5" x14ac:dyDescent="0.25">
      <c r="A23" s="23" t="str">
        <f>HYPERLINK("#'Factor List'!A1", "Back to Factor List")</f>
        <v>Back to Factor List</v>
      </c>
      <c r="B23" s="23" t="str">
        <f>HYPERLINK("#'Assumptions'!A1", "Assumptions")</f>
        <v>Assumptions</v>
      </c>
    </row>
    <row r="26" spans="1:5" s="58" customFormat="1" ht="26" x14ac:dyDescent="0.25">
      <c r="A26" s="57" t="s">
        <v>401</v>
      </c>
      <c r="B26" s="57" t="s">
        <v>408</v>
      </c>
      <c r="C26" s="57" t="s">
        <v>409</v>
      </c>
      <c r="D26" s="57" t="s">
        <v>410</v>
      </c>
      <c r="E26" s="57" t="s">
        <v>411</v>
      </c>
    </row>
    <row r="27" spans="1:5" x14ac:dyDescent="0.25">
      <c r="A27" s="43">
        <v>16</v>
      </c>
      <c r="B27" s="44">
        <v>8.98</v>
      </c>
      <c r="C27" s="44">
        <v>1.34</v>
      </c>
      <c r="D27" s="44">
        <v>0</v>
      </c>
      <c r="E27" s="44">
        <v>0</v>
      </c>
    </row>
    <row r="28" spans="1:5" x14ac:dyDescent="0.25">
      <c r="A28" s="43">
        <v>17</v>
      </c>
      <c r="B28" s="44">
        <v>9.11</v>
      </c>
      <c r="C28" s="44">
        <v>1.4</v>
      </c>
      <c r="D28" s="44">
        <v>0</v>
      </c>
      <c r="E28" s="44">
        <v>0</v>
      </c>
    </row>
    <row r="29" spans="1:5" x14ac:dyDescent="0.25">
      <c r="A29" s="43">
        <v>18</v>
      </c>
      <c r="B29" s="44">
        <v>9.24</v>
      </c>
      <c r="C29" s="44">
        <v>1.5</v>
      </c>
      <c r="D29" s="44">
        <v>0</v>
      </c>
      <c r="E29" s="44">
        <v>0</v>
      </c>
    </row>
    <row r="30" spans="1:5" x14ac:dyDescent="0.25">
      <c r="A30" s="43">
        <v>19</v>
      </c>
      <c r="B30" s="44">
        <v>9.3800000000000008</v>
      </c>
      <c r="C30" s="44">
        <v>1.53</v>
      </c>
      <c r="D30" s="44">
        <v>0</v>
      </c>
      <c r="E30" s="44">
        <v>0</v>
      </c>
    </row>
    <row r="31" spans="1:5" x14ac:dyDescent="0.25">
      <c r="A31" s="43">
        <v>20</v>
      </c>
      <c r="B31" s="44">
        <v>9.52</v>
      </c>
      <c r="C31" s="44">
        <v>1.57</v>
      </c>
      <c r="D31" s="44">
        <v>0</v>
      </c>
      <c r="E31" s="44">
        <v>0</v>
      </c>
    </row>
    <row r="32" spans="1:5" x14ac:dyDescent="0.25">
      <c r="A32" s="43">
        <v>21</v>
      </c>
      <c r="B32" s="44">
        <v>9.66</v>
      </c>
      <c r="C32" s="44">
        <v>1.57</v>
      </c>
      <c r="D32" s="44">
        <v>0</v>
      </c>
      <c r="E32" s="44">
        <v>0</v>
      </c>
    </row>
    <row r="33" spans="1:5" x14ac:dyDescent="0.25">
      <c r="A33" s="43">
        <v>22</v>
      </c>
      <c r="B33" s="44">
        <v>9.8000000000000007</v>
      </c>
      <c r="C33" s="44">
        <v>1.6</v>
      </c>
      <c r="D33" s="44">
        <v>0</v>
      </c>
      <c r="E33" s="44">
        <v>0</v>
      </c>
    </row>
    <row r="34" spans="1:5" x14ac:dyDescent="0.25">
      <c r="A34" s="43">
        <v>23</v>
      </c>
      <c r="B34" s="44">
        <v>9.9499999999999993</v>
      </c>
      <c r="C34" s="44">
        <v>1.6</v>
      </c>
      <c r="D34" s="44">
        <v>0</v>
      </c>
      <c r="E34" s="44">
        <v>0</v>
      </c>
    </row>
    <row r="35" spans="1:5" x14ac:dyDescent="0.25">
      <c r="A35" s="43">
        <v>24</v>
      </c>
      <c r="B35" s="44">
        <v>10.09</v>
      </c>
      <c r="C35" s="44">
        <v>1.67</v>
      </c>
      <c r="D35" s="44">
        <v>0</v>
      </c>
      <c r="E35" s="44">
        <v>0</v>
      </c>
    </row>
    <row r="36" spans="1:5" x14ac:dyDescent="0.25">
      <c r="A36" s="43">
        <v>25</v>
      </c>
      <c r="B36" s="44">
        <v>10.24</v>
      </c>
      <c r="C36" s="44">
        <v>1.67</v>
      </c>
      <c r="D36" s="44">
        <v>0</v>
      </c>
      <c r="E36" s="44">
        <v>0</v>
      </c>
    </row>
    <row r="37" spans="1:5" x14ac:dyDescent="0.25">
      <c r="A37" s="43">
        <v>26</v>
      </c>
      <c r="B37" s="44">
        <v>10.39</v>
      </c>
      <c r="C37" s="44">
        <v>1.7</v>
      </c>
      <c r="D37" s="44">
        <v>0</v>
      </c>
      <c r="E37" s="44">
        <v>0</v>
      </c>
    </row>
    <row r="38" spans="1:5" x14ac:dyDescent="0.25">
      <c r="A38" s="43">
        <v>27</v>
      </c>
      <c r="B38" s="44">
        <v>10.55</v>
      </c>
      <c r="C38" s="44">
        <v>1.7</v>
      </c>
      <c r="D38" s="44">
        <v>0</v>
      </c>
      <c r="E38" s="44">
        <v>0</v>
      </c>
    </row>
    <row r="39" spans="1:5" x14ac:dyDescent="0.25">
      <c r="A39" s="43">
        <v>28</v>
      </c>
      <c r="B39" s="44">
        <v>10.7</v>
      </c>
      <c r="C39" s="44">
        <v>1.73</v>
      </c>
      <c r="D39" s="44">
        <v>0</v>
      </c>
      <c r="E39" s="44">
        <v>0</v>
      </c>
    </row>
    <row r="40" spans="1:5" x14ac:dyDescent="0.25">
      <c r="A40" s="43">
        <v>29</v>
      </c>
      <c r="B40" s="44">
        <v>10.86</v>
      </c>
      <c r="C40" s="44">
        <v>1.76</v>
      </c>
      <c r="D40" s="44">
        <v>0</v>
      </c>
      <c r="E40" s="44">
        <v>0</v>
      </c>
    </row>
    <row r="41" spans="1:5" x14ac:dyDescent="0.25">
      <c r="A41" s="43">
        <v>30</v>
      </c>
      <c r="B41" s="44">
        <v>11.02</v>
      </c>
      <c r="C41" s="44">
        <v>1.8</v>
      </c>
      <c r="D41" s="44">
        <v>0</v>
      </c>
      <c r="E41" s="44">
        <v>0</v>
      </c>
    </row>
    <row r="42" spans="1:5" x14ac:dyDescent="0.25">
      <c r="A42" s="43">
        <v>31</v>
      </c>
      <c r="B42" s="44">
        <v>11.18</v>
      </c>
      <c r="C42" s="44">
        <v>1.8</v>
      </c>
      <c r="D42" s="44">
        <v>0</v>
      </c>
      <c r="E42" s="44">
        <v>0</v>
      </c>
    </row>
    <row r="43" spans="1:5" x14ac:dyDescent="0.25">
      <c r="A43" s="43">
        <v>32</v>
      </c>
      <c r="B43" s="44">
        <v>11.34</v>
      </c>
      <c r="C43" s="44">
        <v>1.86</v>
      </c>
      <c r="D43" s="44">
        <v>0</v>
      </c>
      <c r="E43" s="44">
        <v>0</v>
      </c>
    </row>
    <row r="44" spans="1:5" x14ac:dyDescent="0.25">
      <c r="A44" s="43">
        <v>33</v>
      </c>
      <c r="B44" s="44">
        <v>11.51</v>
      </c>
      <c r="C44" s="44">
        <v>1.86</v>
      </c>
      <c r="D44" s="44">
        <v>0</v>
      </c>
      <c r="E44" s="44">
        <v>0</v>
      </c>
    </row>
    <row r="45" spans="1:5" x14ac:dyDescent="0.25">
      <c r="A45" s="43">
        <v>34</v>
      </c>
      <c r="B45" s="44">
        <v>11.68</v>
      </c>
      <c r="C45" s="44">
        <v>1.86</v>
      </c>
      <c r="D45" s="44">
        <v>0</v>
      </c>
      <c r="E45" s="44">
        <v>0</v>
      </c>
    </row>
    <row r="46" spans="1:5" x14ac:dyDescent="0.25">
      <c r="A46" s="43">
        <v>35</v>
      </c>
      <c r="B46" s="44">
        <v>11.85</v>
      </c>
      <c r="C46" s="44">
        <v>1.89</v>
      </c>
      <c r="D46" s="44">
        <v>0</v>
      </c>
      <c r="E46" s="44">
        <v>0</v>
      </c>
    </row>
    <row r="47" spans="1:5" x14ac:dyDescent="0.25">
      <c r="A47" s="43">
        <v>36</v>
      </c>
      <c r="B47" s="44">
        <v>12.02</v>
      </c>
      <c r="C47" s="44">
        <v>1.93</v>
      </c>
      <c r="D47" s="44">
        <v>0</v>
      </c>
      <c r="E47" s="44">
        <v>0</v>
      </c>
    </row>
    <row r="48" spans="1:5" x14ac:dyDescent="0.25">
      <c r="A48" s="43">
        <v>37</v>
      </c>
      <c r="B48" s="44">
        <v>12.19</v>
      </c>
      <c r="C48" s="44">
        <v>1.96</v>
      </c>
      <c r="D48" s="44">
        <v>0</v>
      </c>
      <c r="E48" s="44">
        <v>0</v>
      </c>
    </row>
    <row r="49" spans="1:5" x14ac:dyDescent="0.25">
      <c r="A49" s="43">
        <v>38</v>
      </c>
      <c r="B49" s="44">
        <v>12.37</v>
      </c>
      <c r="C49" s="44">
        <v>1.99</v>
      </c>
      <c r="D49" s="44">
        <v>0</v>
      </c>
      <c r="E49" s="44">
        <v>0</v>
      </c>
    </row>
    <row r="50" spans="1:5" x14ac:dyDescent="0.25">
      <c r="A50" s="43">
        <v>39</v>
      </c>
      <c r="B50" s="44">
        <v>12.55</v>
      </c>
      <c r="C50" s="44">
        <v>2.02</v>
      </c>
      <c r="D50" s="44">
        <v>0</v>
      </c>
      <c r="E50" s="44">
        <v>0</v>
      </c>
    </row>
    <row r="51" spans="1:5" x14ac:dyDescent="0.25">
      <c r="A51" s="43">
        <v>40</v>
      </c>
      <c r="B51" s="44">
        <v>12.73</v>
      </c>
      <c r="C51" s="44">
        <v>2.06</v>
      </c>
      <c r="D51" s="44">
        <v>0</v>
      </c>
      <c r="E51" s="44">
        <v>0</v>
      </c>
    </row>
    <row r="52" spans="1:5" x14ac:dyDescent="0.25">
      <c r="A52" s="43">
        <v>41</v>
      </c>
      <c r="B52" s="44">
        <v>12.92</v>
      </c>
      <c r="C52" s="44">
        <v>2.06</v>
      </c>
      <c r="D52" s="44">
        <v>0</v>
      </c>
      <c r="E52" s="44">
        <v>0</v>
      </c>
    </row>
    <row r="53" spans="1:5" x14ac:dyDescent="0.25">
      <c r="A53" s="43">
        <v>42</v>
      </c>
      <c r="B53" s="44">
        <v>13.1</v>
      </c>
      <c r="C53" s="44">
        <v>2.09</v>
      </c>
      <c r="D53" s="44">
        <v>0</v>
      </c>
      <c r="E53" s="44">
        <v>0</v>
      </c>
    </row>
    <row r="54" spans="1:5" x14ac:dyDescent="0.25">
      <c r="A54" s="43">
        <v>43</v>
      </c>
      <c r="B54" s="44">
        <v>13.29</v>
      </c>
      <c r="C54" s="44">
        <v>2.12</v>
      </c>
      <c r="D54" s="44">
        <v>0</v>
      </c>
      <c r="E54" s="44">
        <v>0</v>
      </c>
    </row>
    <row r="55" spans="1:5" x14ac:dyDescent="0.25">
      <c r="A55" s="43">
        <v>44</v>
      </c>
      <c r="B55" s="44">
        <v>13.49</v>
      </c>
      <c r="C55" s="44">
        <v>2.12</v>
      </c>
      <c r="D55" s="44">
        <v>0</v>
      </c>
      <c r="E55" s="44">
        <v>0</v>
      </c>
    </row>
    <row r="56" spans="1:5" x14ac:dyDescent="0.25">
      <c r="A56" s="43">
        <v>45</v>
      </c>
      <c r="B56" s="44">
        <v>13.68</v>
      </c>
      <c r="C56" s="44">
        <v>2.16</v>
      </c>
      <c r="D56" s="44">
        <v>0</v>
      </c>
      <c r="E56" s="44">
        <v>0</v>
      </c>
    </row>
    <row r="57" spans="1:5" x14ac:dyDescent="0.25">
      <c r="A57" s="43">
        <v>46</v>
      </c>
      <c r="B57" s="44">
        <v>13.88</v>
      </c>
      <c r="C57" s="44">
        <v>2.16</v>
      </c>
      <c r="D57" s="44">
        <v>0</v>
      </c>
      <c r="E57" s="44">
        <v>0</v>
      </c>
    </row>
    <row r="58" spans="1:5" x14ac:dyDescent="0.25">
      <c r="A58" s="43">
        <v>47</v>
      </c>
      <c r="B58" s="44">
        <v>14.08</v>
      </c>
      <c r="C58" s="44">
        <v>2.19</v>
      </c>
      <c r="D58" s="44">
        <v>0</v>
      </c>
      <c r="E58" s="44">
        <v>0</v>
      </c>
    </row>
    <row r="59" spans="1:5" x14ac:dyDescent="0.25">
      <c r="A59" s="43">
        <v>48</v>
      </c>
      <c r="B59" s="44">
        <v>14.28</v>
      </c>
      <c r="C59" s="44">
        <v>2.2200000000000002</v>
      </c>
      <c r="D59" s="44">
        <v>0</v>
      </c>
      <c r="E59" s="44">
        <v>0</v>
      </c>
    </row>
    <row r="60" spans="1:5" x14ac:dyDescent="0.25">
      <c r="A60" s="43">
        <v>49</v>
      </c>
      <c r="B60" s="44">
        <v>14.48</v>
      </c>
      <c r="C60" s="44">
        <v>2.25</v>
      </c>
      <c r="D60" s="44">
        <v>0</v>
      </c>
      <c r="E60" s="44">
        <v>0</v>
      </c>
    </row>
    <row r="61" spans="1:5" x14ac:dyDescent="0.25">
      <c r="A61" s="43">
        <v>50</v>
      </c>
      <c r="B61" s="44">
        <v>14.69</v>
      </c>
      <c r="C61" s="44">
        <v>2.25</v>
      </c>
      <c r="D61" s="44">
        <v>0</v>
      </c>
      <c r="E61" s="44">
        <v>0</v>
      </c>
    </row>
    <row r="62" spans="1:5" x14ac:dyDescent="0.25">
      <c r="A62" s="43">
        <v>51</v>
      </c>
      <c r="B62" s="44">
        <v>14.91</v>
      </c>
      <c r="C62" s="44">
        <v>2.25</v>
      </c>
      <c r="D62" s="44">
        <v>0</v>
      </c>
      <c r="E62" s="44">
        <v>0</v>
      </c>
    </row>
    <row r="63" spans="1:5" x14ac:dyDescent="0.25">
      <c r="A63" s="43">
        <v>52</v>
      </c>
      <c r="B63" s="44">
        <v>15.12</v>
      </c>
      <c r="C63" s="44">
        <v>2.29</v>
      </c>
      <c r="D63" s="44">
        <v>0</v>
      </c>
      <c r="E63" s="44">
        <v>0</v>
      </c>
    </row>
    <row r="64" spans="1:5" x14ac:dyDescent="0.25">
      <c r="A64" s="43">
        <v>53</v>
      </c>
      <c r="B64" s="44">
        <v>15.34</v>
      </c>
      <c r="C64" s="44">
        <v>2.29</v>
      </c>
      <c r="D64" s="44">
        <v>0</v>
      </c>
      <c r="E64" s="44">
        <v>0</v>
      </c>
    </row>
    <row r="65" spans="1:5" x14ac:dyDescent="0.25">
      <c r="A65" s="43">
        <v>54</v>
      </c>
      <c r="B65" s="44">
        <v>15.56</v>
      </c>
      <c r="C65" s="44">
        <v>2.3199999999999998</v>
      </c>
      <c r="D65" s="44">
        <v>0</v>
      </c>
      <c r="E65" s="44">
        <v>0</v>
      </c>
    </row>
    <row r="66" spans="1:5" x14ac:dyDescent="0.25">
      <c r="A66" s="43">
        <v>55</v>
      </c>
      <c r="B66" s="44">
        <v>15.79</v>
      </c>
      <c r="C66" s="44">
        <v>2.3199999999999998</v>
      </c>
      <c r="D66" s="44">
        <v>0</v>
      </c>
      <c r="E66" s="44">
        <v>0</v>
      </c>
    </row>
    <row r="67" spans="1:5" x14ac:dyDescent="0.25">
      <c r="A67" s="43">
        <v>56</v>
      </c>
      <c r="B67" s="44">
        <v>16.02</v>
      </c>
      <c r="C67" s="44">
        <v>2.3199999999999998</v>
      </c>
      <c r="D67" s="44">
        <v>0</v>
      </c>
      <c r="E67" s="44">
        <v>0</v>
      </c>
    </row>
    <row r="68" spans="1:5" x14ac:dyDescent="0.25">
      <c r="A68" s="43">
        <v>57</v>
      </c>
      <c r="B68" s="44">
        <v>16.260000000000002</v>
      </c>
      <c r="C68" s="44">
        <v>2.3199999999999998</v>
      </c>
      <c r="D68" s="44">
        <v>0</v>
      </c>
      <c r="E68" s="44">
        <v>0</v>
      </c>
    </row>
    <row r="69" spans="1:5" x14ac:dyDescent="0.25">
      <c r="A69" s="43">
        <v>58</v>
      </c>
      <c r="B69" s="44">
        <v>16.510000000000002</v>
      </c>
      <c r="C69" s="44">
        <v>2.3199999999999998</v>
      </c>
      <c r="D69" s="44">
        <v>0</v>
      </c>
      <c r="E69" s="44">
        <v>0</v>
      </c>
    </row>
    <row r="70" spans="1:5" x14ac:dyDescent="0.25">
      <c r="A70" s="43">
        <v>59</v>
      </c>
      <c r="B70" s="44">
        <v>16.760000000000002</v>
      </c>
      <c r="C70" s="44">
        <v>2.3199999999999998</v>
      </c>
      <c r="D70" s="44">
        <v>0</v>
      </c>
      <c r="E70" s="44">
        <v>0</v>
      </c>
    </row>
    <row r="71" spans="1:5" x14ac:dyDescent="0.25">
      <c r="A71" s="43">
        <v>60</v>
      </c>
      <c r="B71" s="44">
        <v>17.02</v>
      </c>
      <c r="C71" s="44">
        <v>2.3199999999999998</v>
      </c>
      <c r="D71" s="44">
        <v>0</v>
      </c>
      <c r="E71" s="44">
        <v>0</v>
      </c>
    </row>
    <row r="72" spans="1:5" x14ac:dyDescent="0.25">
      <c r="A72" s="43">
        <v>61</v>
      </c>
      <c r="B72" s="44">
        <v>17.29</v>
      </c>
      <c r="C72" s="44">
        <v>2.35</v>
      </c>
      <c r="D72" s="44">
        <v>0</v>
      </c>
      <c r="E72" s="44">
        <v>0</v>
      </c>
    </row>
    <row r="73" spans="1:5" x14ac:dyDescent="0.25">
      <c r="A73" s="43">
        <v>62</v>
      </c>
      <c r="B73" s="44">
        <v>17.579999999999998</v>
      </c>
      <c r="C73" s="44">
        <v>2.3199999999999998</v>
      </c>
      <c r="D73" s="44">
        <v>0</v>
      </c>
      <c r="E73" s="44">
        <v>0</v>
      </c>
    </row>
    <row r="74" spans="1:5" x14ac:dyDescent="0.25">
      <c r="A74" s="43">
        <v>63</v>
      </c>
      <c r="B74" s="44">
        <v>17.88</v>
      </c>
      <c r="C74" s="44">
        <v>2.3199999999999998</v>
      </c>
      <c r="D74" s="44">
        <v>0</v>
      </c>
      <c r="E74" s="44">
        <v>0</v>
      </c>
    </row>
    <row r="75" spans="1:5" x14ac:dyDescent="0.25">
      <c r="A75" s="43">
        <v>64</v>
      </c>
      <c r="B75" s="44">
        <v>18.2</v>
      </c>
      <c r="C75" s="44">
        <v>2.29</v>
      </c>
      <c r="D75" s="44">
        <v>0</v>
      </c>
      <c r="E75" s="44">
        <v>0</v>
      </c>
    </row>
    <row r="76" spans="1:5" x14ac:dyDescent="0.25">
      <c r="A76" s="43">
        <v>65</v>
      </c>
      <c r="B76" s="44">
        <v>18.55</v>
      </c>
      <c r="C76" s="44">
        <v>2.25</v>
      </c>
      <c r="D76" s="44">
        <v>0</v>
      </c>
      <c r="E76" s="44">
        <v>0</v>
      </c>
    </row>
    <row r="77" spans="1:5" x14ac:dyDescent="0.25">
      <c r="A77" s="43">
        <v>66</v>
      </c>
      <c r="B77" s="44">
        <v>18.309999999999999</v>
      </c>
      <c r="C77" s="44">
        <v>2.27</v>
      </c>
      <c r="D77" s="44">
        <v>0</v>
      </c>
      <c r="E77" s="44">
        <v>0</v>
      </c>
    </row>
    <row r="78" spans="1:5" x14ac:dyDescent="0.25">
      <c r="A78" s="43">
        <v>67</v>
      </c>
      <c r="B78" s="44">
        <v>17.64</v>
      </c>
      <c r="C78" s="44">
        <v>2.2599999999999998</v>
      </c>
      <c r="D78" s="44">
        <v>0</v>
      </c>
      <c r="E78" s="44">
        <v>0</v>
      </c>
    </row>
    <row r="79" spans="1:5" x14ac:dyDescent="0.25">
      <c r="A79" s="43">
        <v>68</v>
      </c>
      <c r="B79" s="44">
        <v>16.96</v>
      </c>
      <c r="C79" s="44">
        <v>2.2400000000000002</v>
      </c>
      <c r="D79" s="44">
        <v>0</v>
      </c>
      <c r="E79" s="44">
        <v>0</v>
      </c>
    </row>
    <row r="80" spans="1:5" x14ac:dyDescent="0.25">
      <c r="A80" s="43">
        <v>69</v>
      </c>
      <c r="B80" s="44">
        <v>16.28</v>
      </c>
      <c r="C80" s="44">
        <v>2.11</v>
      </c>
      <c r="D80" s="44">
        <v>0</v>
      </c>
      <c r="E80" s="44">
        <v>0</v>
      </c>
    </row>
    <row r="81" spans="1:5" x14ac:dyDescent="0.25">
      <c r="A81" s="43">
        <v>70</v>
      </c>
      <c r="B81" s="44">
        <v>15.6</v>
      </c>
      <c r="C81" s="44">
        <v>1.98</v>
      </c>
      <c r="D81" s="44">
        <v>0</v>
      </c>
      <c r="E81" s="44">
        <v>0</v>
      </c>
    </row>
    <row r="82" spans="1:5" x14ac:dyDescent="0.25">
      <c r="A82" s="43">
        <v>71</v>
      </c>
      <c r="B82" s="44">
        <v>14.92</v>
      </c>
      <c r="C82" s="44">
        <v>1.96</v>
      </c>
      <c r="D82" s="44">
        <v>0</v>
      </c>
      <c r="E82" s="44">
        <v>0</v>
      </c>
    </row>
    <row r="83" spans="1:5" x14ac:dyDescent="0.25">
      <c r="A83" s="43">
        <v>72</v>
      </c>
      <c r="B83" s="44">
        <v>14.25</v>
      </c>
      <c r="C83" s="44">
        <v>1.94</v>
      </c>
      <c r="D83" s="44">
        <v>0</v>
      </c>
      <c r="E83" s="44">
        <v>0</v>
      </c>
    </row>
    <row r="84" spans="1:5" x14ac:dyDescent="0.25">
      <c r="A84" s="43">
        <v>73</v>
      </c>
      <c r="B84" s="44">
        <v>13.59</v>
      </c>
      <c r="C84" s="44">
        <v>1.92</v>
      </c>
      <c r="D84" s="44">
        <v>0</v>
      </c>
      <c r="E84" s="44">
        <v>0</v>
      </c>
    </row>
    <row r="85" spans="1:5" x14ac:dyDescent="0.25">
      <c r="A85" s="43">
        <v>74</v>
      </c>
      <c r="B85" s="44">
        <v>12.94</v>
      </c>
      <c r="C85" s="44">
        <v>1.77</v>
      </c>
      <c r="D85" s="44">
        <v>0</v>
      </c>
      <c r="E85" s="44">
        <v>0</v>
      </c>
    </row>
  </sheetData>
  <sheetProtection algorithmName="SHA-512" hashValue="FMlc5EYFezYYma/cticp6I+yK9JS35WJpCjxgPSZSHw6NHvC1RYsw3IDr4y9pWWOqXuotDUTEK2n2mEjpP+5Ww==" saltValue="wduiljNTdnSjuTmQprJHBw==" spinCount="100000" sheet="1" objects="1" scenarios="1"/>
  <conditionalFormatting sqref="A6:A21">
    <cfRule type="expression" dxfId="503" priority="1" stopIfTrue="1">
      <formula>MOD(ROW(),2)=0</formula>
    </cfRule>
    <cfRule type="expression" dxfId="502" priority="2" stopIfTrue="1">
      <formula>MOD(ROW(),2)&lt;&gt;0</formula>
    </cfRule>
  </conditionalFormatting>
  <conditionalFormatting sqref="A26:A85">
    <cfRule type="expression" dxfId="501" priority="5" stopIfTrue="1">
      <formula>MOD(ROW(),2)=0</formula>
    </cfRule>
    <cfRule type="expression" dxfId="500" priority="6" stopIfTrue="1">
      <formula>MOD(ROW(),2)&lt;&gt;0</formula>
    </cfRule>
  </conditionalFormatting>
  <conditionalFormatting sqref="B6:E21">
    <cfRule type="expression" dxfId="499" priority="3" stopIfTrue="1">
      <formula>MOD(ROW(),2)=0</formula>
    </cfRule>
    <cfRule type="expression" dxfId="498" priority="4" stopIfTrue="1">
      <formula>MOD(ROW(),2)&lt;&gt;0</formula>
    </cfRule>
  </conditionalFormatting>
  <conditionalFormatting sqref="B26:E85">
    <cfRule type="expression" dxfId="497" priority="7" stopIfTrue="1">
      <formula>MOD(ROW(),2)=0</formula>
    </cfRule>
    <cfRule type="expression" dxfId="496" priority="8" stopIfTrue="1">
      <formula>MOD(ROW(),2)&lt;&gt;0</formula>
    </cfRule>
  </conditionalFormatting>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3D60F-07B1-413E-A5AB-ACC1469C380E}">
  <sheetPr codeName="Sheet20"/>
  <dimension ref="A1:E85"/>
  <sheetViews>
    <sheetView showGridLines="0" workbookViewId="0">
      <selection activeCell="A6" sqref="A6"/>
    </sheetView>
  </sheetViews>
  <sheetFormatPr defaultRowHeight="12.5" x14ac:dyDescent="0.25"/>
  <cols>
    <col min="1" max="1" width="28.453125" customWidth="1"/>
    <col min="2" max="5" width="18.54296875" customWidth="1"/>
  </cols>
  <sheetData>
    <row r="1" spans="1:5" s="1" customFormat="1" ht="20" x14ac:dyDescent="0.4">
      <c r="A1" s="2" t="s">
        <v>0</v>
      </c>
    </row>
    <row r="2" spans="1:5" s="1" customFormat="1" ht="15.5" x14ac:dyDescent="0.35">
      <c r="A2" s="30" t="s">
        <v>1</v>
      </c>
      <c r="B2" s="3" t="str">
        <f>wb_title</f>
        <v>LGPS_EW - Consolidated Factor Spreadsheet</v>
      </c>
    </row>
    <row r="3" spans="1:5" s="1" customFormat="1" ht="15.5" x14ac:dyDescent="0.35">
      <c r="A3" s="30" t="s">
        <v>2</v>
      </c>
      <c r="B3" s="3" t="str">
        <f>TABLE_FACTOR_TYPE_1 &amp; " - x-" &amp; TABLE_SERIES_NUMBER_1</f>
        <v>TV In (non-club) - x-213</v>
      </c>
    </row>
    <row r="6" spans="1:5" x14ac:dyDescent="0.25">
      <c r="A6" s="40" t="s">
        <v>394</v>
      </c>
      <c r="B6" s="47" t="s">
        <v>395</v>
      </c>
      <c r="C6" s="47"/>
      <c r="D6" s="47"/>
      <c r="E6" s="47"/>
    </row>
    <row r="7" spans="1:5" x14ac:dyDescent="0.25">
      <c r="A7" s="40" t="s">
        <v>396</v>
      </c>
      <c r="B7" s="47" t="s">
        <v>175</v>
      </c>
      <c r="C7" s="47"/>
      <c r="D7" s="47"/>
      <c r="E7" s="47"/>
    </row>
    <row r="8" spans="1:5" x14ac:dyDescent="0.25">
      <c r="A8" s="40" t="s">
        <v>162</v>
      </c>
      <c r="B8" s="47" t="s">
        <v>176</v>
      </c>
      <c r="C8" s="47"/>
      <c r="D8" s="47"/>
      <c r="E8" s="47"/>
    </row>
    <row r="9" spans="1:5" x14ac:dyDescent="0.25">
      <c r="A9" s="40" t="s">
        <v>163</v>
      </c>
      <c r="B9" s="47" t="s">
        <v>202</v>
      </c>
      <c r="C9" s="47"/>
      <c r="D9" s="47"/>
      <c r="E9" s="47"/>
    </row>
    <row r="10" spans="1:5" ht="25" x14ac:dyDescent="0.25">
      <c r="A10" s="40" t="s">
        <v>6</v>
      </c>
      <c r="B10" s="47" t="s">
        <v>215</v>
      </c>
      <c r="C10" s="47"/>
      <c r="D10" s="47"/>
      <c r="E10" s="47"/>
    </row>
    <row r="11" spans="1:5" x14ac:dyDescent="0.25">
      <c r="A11" s="40" t="s">
        <v>164</v>
      </c>
      <c r="B11" s="47" t="s">
        <v>179</v>
      </c>
      <c r="C11" s="47"/>
      <c r="D11" s="47"/>
      <c r="E11" s="47"/>
    </row>
    <row r="12" spans="1:5" x14ac:dyDescent="0.25">
      <c r="A12" s="40" t="s">
        <v>165</v>
      </c>
      <c r="B12" s="47" t="s">
        <v>180</v>
      </c>
      <c r="C12" s="47"/>
      <c r="D12" s="47"/>
      <c r="E12" s="47"/>
    </row>
    <row r="13" spans="1:5" x14ac:dyDescent="0.25">
      <c r="A13" s="40" t="s">
        <v>397</v>
      </c>
      <c r="B13" s="47"/>
      <c r="C13" s="47"/>
      <c r="D13" s="47"/>
      <c r="E13" s="47"/>
    </row>
    <row r="14" spans="1:5" x14ac:dyDescent="0.25">
      <c r="A14" s="40" t="s">
        <v>167</v>
      </c>
      <c r="B14" s="47">
        <v>213</v>
      </c>
      <c r="C14" s="47"/>
      <c r="D14" s="47"/>
      <c r="E14" s="47"/>
    </row>
    <row r="15" spans="1:5" x14ac:dyDescent="0.25">
      <c r="A15" s="40" t="s">
        <v>398</v>
      </c>
      <c r="B15" s="47" t="s">
        <v>216</v>
      </c>
      <c r="C15" s="47"/>
      <c r="D15" s="47"/>
      <c r="E15" s="47"/>
    </row>
    <row r="16" spans="1:5" x14ac:dyDescent="0.25">
      <c r="A16" s="40" t="s">
        <v>169</v>
      </c>
      <c r="B16" s="47" t="s">
        <v>217</v>
      </c>
      <c r="C16" s="47"/>
      <c r="D16" s="47"/>
      <c r="E16" s="47"/>
    </row>
    <row r="17" spans="1:5" x14ac:dyDescent="0.25">
      <c r="A17" s="41" t="s">
        <v>399</v>
      </c>
      <c r="B17" s="47"/>
      <c r="C17" s="47"/>
      <c r="D17" s="47"/>
      <c r="E17" s="47"/>
    </row>
    <row r="18" spans="1:5" x14ac:dyDescent="0.25">
      <c r="A18" s="40" t="s">
        <v>171</v>
      </c>
      <c r="B18" s="49">
        <v>45107</v>
      </c>
      <c r="C18" s="49"/>
      <c r="D18" s="49"/>
      <c r="E18" s="49"/>
    </row>
    <row r="19" spans="1:5" x14ac:dyDescent="0.25">
      <c r="A19" s="40" t="s">
        <v>172</v>
      </c>
      <c r="B19" s="49">
        <v>45110</v>
      </c>
      <c r="C19" s="49"/>
      <c r="D19" s="49"/>
      <c r="E19" s="49"/>
    </row>
    <row r="20" spans="1:5" x14ac:dyDescent="0.25">
      <c r="A20" s="40" t="s">
        <v>173</v>
      </c>
      <c r="B20" s="47" t="s">
        <v>183</v>
      </c>
      <c r="C20" s="47"/>
      <c r="D20" s="47"/>
      <c r="E20" s="47"/>
    </row>
    <row r="21" spans="1:5" x14ac:dyDescent="0.25">
      <c r="A21" s="40" t="s">
        <v>400</v>
      </c>
      <c r="B21" s="47"/>
      <c r="C21" s="47"/>
      <c r="D21" s="47"/>
      <c r="E21" s="47"/>
    </row>
    <row r="23" spans="1:5" x14ac:dyDescent="0.25">
      <c r="A23" s="23" t="str">
        <f>HYPERLINK("#'Factor List'!A1", "Back to Factor List")</f>
        <v>Back to Factor List</v>
      </c>
      <c r="B23" s="23" t="str">
        <f>HYPERLINK("#'Assumptions'!A1", "Assumptions")</f>
        <v>Assumptions</v>
      </c>
    </row>
    <row r="26" spans="1:5" s="58" customFormat="1" ht="26" x14ac:dyDescent="0.25">
      <c r="A26" s="57" t="s">
        <v>401</v>
      </c>
      <c r="B26" s="57" t="s">
        <v>408</v>
      </c>
      <c r="C26" s="57" t="s">
        <v>409</v>
      </c>
      <c r="D26" s="57" t="s">
        <v>410</v>
      </c>
      <c r="E26" s="57" t="s">
        <v>411</v>
      </c>
    </row>
    <row r="27" spans="1:5" x14ac:dyDescent="0.25">
      <c r="A27" s="43">
        <v>16</v>
      </c>
      <c r="B27" s="44">
        <v>8.6</v>
      </c>
      <c r="C27" s="44">
        <v>1.34</v>
      </c>
      <c r="D27" s="44">
        <v>0</v>
      </c>
      <c r="E27" s="44">
        <v>0</v>
      </c>
    </row>
    <row r="28" spans="1:5" x14ac:dyDescent="0.25">
      <c r="A28" s="43">
        <v>17</v>
      </c>
      <c r="B28" s="44">
        <v>8.7200000000000006</v>
      </c>
      <c r="C28" s="44">
        <v>1.44</v>
      </c>
      <c r="D28" s="44">
        <v>0</v>
      </c>
      <c r="E28" s="44">
        <v>0</v>
      </c>
    </row>
    <row r="29" spans="1:5" x14ac:dyDescent="0.25">
      <c r="A29" s="43">
        <v>18</v>
      </c>
      <c r="B29" s="44">
        <v>8.85</v>
      </c>
      <c r="C29" s="44">
        <v>1.5</v>
      </c>
      <c r="D29" s="44">
        <v>0</v>
      </c>
      <c r="E29" s="44">
        <v>0</v>
      </c>
    </row>
    <row r="30" spans="1:5" x14ac:dyDescent="0.25">
      <c r="A30" s="43">
        <v>19</v>
      </c>
      <c r="B30" s="44">
        <v>8.98</v>
      </c>
      <c r="C30" s="44">
        <v>1.57</v>
      </c>
      <c r="D30" s="44">
        <v>0</v>
      </c>
      <c r="E30" s="44">
        <v>0</v>
      </c>
    </row>
    <row r="31" spans="1:5" x14ac:dyDescent="0.25">
      <c r="A31" s="43">
        <v>20</v>
      </c>
      <c r="B31" s="44">
        <v>9.1199999999999992</v>
      </c>
      <c r="C31" s="44">
        <v>1.57</v>
      </c>
      <c r="D31" s="44">
        <v>0</v>
      </c>
      <c r="E31" s="44">
        <v>0</v>
      </c>
    </row>
    <row r="32" spans="1:5" x14ac:dyDescent="0.25">
      <c r="A32" s="43">
        <v>21</v>
      </c>
      <c r="B32" s="44">
        <v>9.25</v>
      </c>
      <c r="C32" s="44">
        <v>1.6</v>
      </c>
      <c r="D32" s="44">
        <v>0</v>
      </c>
      <c r="E32" s="44">
        <v>0</v>
      </c>
    </row>
    <row r="33" spans="1:5" x14ac:dyDescent="0.25">
      <c r="A33" s="43">
        <v>22</v>
      </c>
      <c r="B33" s="44">
        <v>9.39</v>
      </c>
      <c r="C33" s="44">
        <v>1.6</v>
      </c>
      <c r="D33" s="44">
        <v>0</v>
      </c>
      <c r="E33" s="44">
        <v>0</v>
      </c>
    </row>
    <row r="34" spans="1:5" x14ac:dyDescent="0.25">
      <c r="A34" s="43">
        <v>23</v>
      </c>
      <c r="B34" s="44">
        <v>9.52</v>
      </c>
      <c r="C34" s="44">
        <v>1.63</v>
      </c>
      <c r="D34" s="44">
        <v>0</v>
      </c>
      <c r="E34" s="44">
        <v>0</v>
      </c>
    </row>
    <row r="35" spans="1:5" x14ac:dyDescent="0.25">
      <c r="A35" s="43">
        <v>24</v>
      </c>
      <c r="B35" s="44">
        <v>9.66</v>
      </c>
      <c r="C35" s="44">
        <v>1.67</v>
      </c>
      <c r="D35" s="44">
        <v>0</v>
      </c>
      <c r="E35" s="44">
        <v>0</v>
      </c>
    </row>
    <row r="36" spans="1:5" x14ac:dyDescent="0.25">
      <c r="A36" s="43">
        <v>25</v>
      </c>
      <c r="B36" s="44">
        <v>9.8000000000000007</v>
      </c>
      <c r="C36" s="44">
        <v>1.7</v>
      </c>
      <c r="D36" s="44">
        <v>0</v>
      </c>
      <c r="E36" s="44">
        <v>0</v>
      </c>
    </row>
    <row r="37" spans="1:5" x14ac:dyDescent="0.25">
      <c r="A37" s="43">
        <v>26</v>
      </c>
      <c r="B37" s="44">
        <v>9.9499999999999993</v>
      </c>
      <c r="C37" s="44">
        <v>1.7</v>
      </c>
      <c r="D37" s="44">
        <v>0</v>
      </c>
      <c r="E37" s="44">
        <v>0</v>
      </c>
    </row>
    <row r="38" spans="1:5" x14ac:dyDescent="0.25">
      <c r="A38" s="43">
        <v>27</v>
      </c>
      <c r="B38" s="44">
        <v>10.09</v>
      </c>
      <c r="C38" s="44">
        <v>1.73</v>
      </c>
      <c r="D38" s="44">
        <v>0</v>
      </c>
      <c r="E38" s="44">
        <v>0</v>
      </c>
    </row>
    <row r="39" spans="1:5" x14ac:dyDescent="0.25">
      <c r="A39" s="43">
        <v>28</v>
      </c>
      <c r="B39" s="44">
        <v>10.24</v>
      </c>
      <c r="C39" s="44">
        <v>1.76</v>
      </c>
      <c r="D39" s="44">
        <v>0</v>
      </c>
      <c r="E39" s="44">
        <v>0</v>
      </c>
    </row>
    <row r="40" spans="1:5" x14ac:dyDescent="0.25">
      <c r="A40" s="43">
        <v>29</v>
      </c>
      <c r="B40" s="44">
        <v>10.39</v>
      </c>
      <c r="C40" s="44">
        <v>1.8</v>
      </c>
      <c r="D40" s="44">
        <v>0</v>
      </c>
      <c r="E40" s="44">
        <v>0</v>
      </c>
    </row>
    <row r="41" spans="1:5" x14ac:dyDescent="0.25">
      <c r="A41" s="43">
        <v>30</v>
      </c>
      <c r="B41" s="44">
        <v>10.54</v>
      </c>
      <c r="C41" s="44">
        <v>1.8</v>
      </c>
      <c r="D41" s="44">
        <v>0</v>
      </c>
      <c r="E41" s="44">
        <v>0</v>
      </c>
    </row>
    <row r="42" spans="1:5" x14ac:dyDescent="0.25">
      <c r="A42" s="43">
        <v>31</v>
      </c>
      <c r="B42" s="44">
        <v>10.7</v>
      </c>
      <c r="C42" s="44">
        <v>1.83</v>
      </c>
      <c r="D42" s="44">
        <v>0</v>
      </c>
      <c r="E42" s="44">
        <v>0</v>
      </c>
    </row>
    <row r="43" spans="1:5" x14ac:dyDescent="0.25">
      <c r="A43" s="43">
        <v>32</v>
      </c>
      <c r="B43" s="44">
        <v>10.85</v>
      </c>
      <c r="C43" s="44">
        <v>1.86</v>
      </c>
      <c r="D43" s="44">
        <v>0</v>
      </c>
      <c r="E43" s="44">
        <v>0</v>
      </c>
    </row>
    <row r="44" spans="1:5" x14ac:dyDescent="0.25">
      <c r="A44" s="43">
        <v>33</v>
      </c>
      <c r="B44" s="44">
        <v>11.01</v>
      </c>
      <c r="C44" s="44">
        <v>1.86</v>
      </c>
      <c r="D44" s="44">
        <v>0</v>
      </c>
      <c r="E44" s="44">
        <v>0</v>
      </c>
    </row>
    <row r="45" spans="1:5" x14ac:dyDescent="0.25">
      <c r="A45" s="43">
        <v>34</v>
      </c>
      <c r="B45" s="44">
        <v>11.17</v>
      </c>
      <c r="C45" s="44">
        <v>1.89</v>
      </c>
      <c r="D45" s="44">
        <v>0</v>
      </c>
      <c r="E45" s="44">
        <v>0</v>
      </c>
    </row>
    <row r="46" spans="1:5" x14ac:dyDescent="0.25">
      <c r="A46" s="43">
        <v>35</v>
      </c>
      <c r="B46" s="44">
        <v>11.33</v>
      </c>
      <c r="C46" s="44">
        <v>1.93</v>
      </c>
      <c r="D46" s="44">
        <v>0</v>
      </c>
      <c r="E46" s="44">
        <v>0</v>
      </c>
    </row>
    <row r="47" spans="1:5" x14ac:dyDescent="0.25">
      <c r="A47" s="43">
        <v>36</v>
      </c>
      <c r="B47" s="44">
        <v>11.49</v>
      </c>
      <c r="C47" s="44">
        <v>1.96</v>
      </c>
      <c r="D47" s="44">
        <v>0</v>
      </c>
      <c r="E47" s="44">
        <v>0</v>
      </c>
    </row>
    <row r="48" spans="1:5" x14ac:dyDescent="0.25">
      <c r="A48" s="43">
        <v>37</v>
      </c>
      <c r="B48" s="44">
        <v>11.66</v>
      </c>
      <c r="C48" s="44">
        <v>1.99</v>
      </c>
      <c r="D48" s="44">
        <v>0</v>
      </c>
      <c r="E48" s="44">
        <v>0</v>
      </c>
    </row>
    <row r="49" spans="1:5" x14ac:dyDescent="0.25">
      <c r="A49" s="43">
        <v>38</v>
      </c>
      <c r="B49" s="44">
        <v>11.83</v>
      </c>
      <c r="C49" s="44">
        <v>1.99</v>
      </c>
      <c r="D49" s="44">
        <v>0</v>
      </c>
      <c r="E49" s="44">
        <v>0</v>
      </c>
    </row>
    <row r="50" spans="1:5" x14ac:dyDescent="0.25">
      <c r="A50" s="43">
        <v>39</v>
      </c>
      <c r="B50" s="44">
        <v>12</v>
      </c>
      <c r="C50" s="44">
        <v>2.02</v>
      </c>
      <c r="D50" s="44">
        <v>0</v>
      </c>
      <c r="E50" s="44">
        <v>0</v>
      </c>
    </row>
    <row r="51" spans="1:5" x14ac:dyDescent="0.25">
      <c r="A51" s="43">
        <v>40</v>
      </c>
      <c r="B51" s="44">
        <v>12.17</v>
      </c>
      <c r="C51" s="44">
        <v>2.06</v>
      </c>
      <c r="D51" s="44">
        <v>0</v>
      </c>
      <c r="E51" s="44">
        <v>0</v>
      </c>
    </row>
    <row r="52" spans="1:5" x14ac:dyDescent="0.25">
      <c r="A52" s="43">
        <v>41</v>
      </c>
      <c r="B52" s="44">
        <v>12.35</v>
      </c>
      <c r="C52" s="44">
        <v>2.06</v>
      </c>
      <c r="D52" s="44">
        <v>0</v>
      </c>
      <c r="E52" s="44">
        <v>0</v>
      </c>
    </row>
    <row r="53" spans="1:5" x14ac:dyDescent="0.25">
      <c r="A53" s="43">
        <v>42</v>
      </c>
      <c r="B53" s="44">
        <v>12.53</v>
      </c>
      <c r="C53" s="44">
        <v>2.09</v>
      </c>
      <c r="D53" s="44">
        <v>0</v>
      </c>
      <c r="E53" s="44">
        <v>0</v>
      </c>
    </row>
    <row r="54" spans="1:5" x14ac:dyDescent="0.25">
      <c r="A54" s="43">
        <v>43</v>
      </c>
      <c r="B54" s="44">
        <v>12.71</v>
      </c>
      <c r="C54" s="44">
        <v>2.12</v>
      </c>
      <c r="D54" s="44">
        <v>0</v>
      </c>
      <c r="E54" s="44">
        <v>0</v>
      </c>
    </row>
    <row r="55" spans="1:5" x14ac:dyDescent="0.25">
      <c r="A55" s="43">
        <v>44</v>
      </c>
      <c r="B55" s="44">
        <v>12.89</v>
      </c>
      <c r="C55" s="44">
        <v>2.12</v>
      </c>
      <c r="D55" s="44">
        <v>0</v>
      </c>
      <c r="E55" s="44">
        <v>0</v>
      </c>
    </row>
    <row r="56" spans="1:5" x14ac:dyDescent="0.25">
      <c r="A56" s="43">
        <v>45</v>
      </c>
      <c r="B56" s="44">
        <v>13.07</v>
      </c>
      <c r="C56" s="44">
        <v>2.19</v>
      </c>
      <c r="D56" s="44">
        <v>0</v>
      </c>
      <c r="E56" s="44">
        <v>0</v>
      </c>
    </row>
    <row r="57" spans="1:5" x14ac:dyDescent="0.25">
      <c r="A57" s="43">
        <v>46</v>
      </c>
      <c r="B57" s="44">
        <v>13.26</v>
      </c>
      <c r="C57" s="44">
        <v>2.19</v>
      </c>
      <c r="D57" s="44">
        <v>0</v>
      </c>
      <c r="E57" s="44">
        <v>0</v>
      </c>
    </row>
    <row r="58" spans="1:5" x14ac:dyDescent="0.25">
      <c r="A58" s="43">
        <v>47</v>
      </c>
      <c r="B58" s="44">
        <v>13.45</v>
      </c>
      <c r="C58" s="44">
        <v>2.19</v>
      </c>
      <c r="D58" s="44">
        <v>0</v>
      </c>
      <c r="E58" s="44">
        <v>0</v>
      </c>
    </row>
    <row r="59" spans="1:5" x14ac:dyDescent="0.25">
      <c r="A59" s="43">
        <v>48</v>
      </c>
      <c r="B59" s="44">
        <v>13.64</v>
      </c>
      <c r="C59" s="44">
        <v>2.2200000000000002</v>
      </c>
      <c r="D59" s="44">
        <v>0</v>
      </c>
      <c r="E59" s="44">
        <v>0</v>
      </c>
    </row>
    <row r="60" spans="1:5" x14ac:dyDescent="0.25">
      <c r="A60" s="43">
        <v>49</v>
      </c>
      <c r="B60" s="44">
        <v>13.83</v>
      </c>
      <c r="C60" s="44">
        <v>2.25</v>
      </c>
      <c r="D60" s="44">
        <v>0</v>
      </c>
      <c r="E60" s="44">
        <v>0</v>
      </c>
    </row>
    <row r="61" spans="1:5" x14ac:dyDescent="0.25">
      <c r="A61" s="43">
        <v>50</v>
      </c>
      <c r="B61" s="44">
        <v>14.03</v>
      </c>
      <c r="C61" s="44">
        <v>2.25</v>
      </c>
      <c r="D61" s="44">
        <v>0</v>
      </c>
      <c r="E61" s="44">
        <v>0</v>
      </c>
    </row>
    <row r="62" spans="1:5" x14ac:dyDescent="0.25">
      <c r="A62" s="43">
        <v>51</v>
      </c>
      <c r="B62" s="44">
        <v>14.23</v>
      </c>
      <c r="C62" s="44">
        <v>2.29</v>
      </c>
      <c r="D62" s="44">
        <v>0</v>
      </c>
      <c r="E62" s="44">
        <v>0</v>
      </c>
    </row>
    <row r="63" spans="1:5" x14ac:dyDescent="0.25">
      <c r="A63" s="43">
        <v>52</v>
      </c>
      <c r="B63" s="44">
        <v>14.43</v>
      </c>
      <c r="C63" s="44">
        <v>2.3199999999999998</v>
      </c>
      <c r="D63" s="44">
        <v>0</v>
      </c>
      <c r="E63" s="44">
        <v>0</v>
      </c>
    </row>
    <row r="64" spans="1:5" x14ac:dyDescent="0.25">
      <c r="A64" s="43">
        <v>53</v>
      </c>
      <c r="B64" s="44">
        <v>14.64</v>
      </c>
      <c r="C64" s="44">
        <v>2.3199999999999998</v>
      </c>
      <c r="D64" s="44">
        <v>0</v>
      </c>
      <c r="E64" s="44">
        <v>0</v>
      </c>
    </row>
    <row r="65" spans="1:5" x14ac:dyDescent="0.25">
      <c r="A65" s="43">
        <v>54</v>
      </c>
      <c r="B65" s="44">
        <v>14.85</v>
      </c>
      <c r="C65" s="44">
        <v>2.3199999999999998</v>
      </c>
      <c r="D65" s="44">
        <v>0</v>
      </c>
      <c r="E65" s="44">
        <v>0</v>
      </c>
    </row>
    <row r="66" spans="1:5" x14ac:dyDescent="0.25">
      <c r="A66" s="43">
        <v>55</v>
      </c>
      <c r="B66" s="44">
        <v>15.06</v>
      </c>
      <c r="C66" s="44">
        <v>2.35</v>
      </c>
      <c r="D66" s="44">
        <v>0</v>
      </c>
      <c r="E66" s="44">
        <v>0</v>
      </c>
    </row>
    <row r="67" spans="1:5" x14ac:dyDescent="0.25">
      <c r="A67" s="43">
        <v>56</v>
      </c>
      <c r="B67" s="44">
        <v>15.28</v>
      </c>
      <c r="C67" s="44">
        <v>2.35</v>
      </c>
      <c r="D67" s="44">
        <v>0</v>
      </c>
      <c r="E67" s="44">
        <v>0</v>
      </c>
    </row>
    <row r="68" spans="1:5" x14ac:dyDescent="0.25">
      <c r="A68" s="43">
        <v>57</v>
      </c>
      <c r="B68" s="44">
        <v>15.5</v>
      </c>
      <c r="C68" s="44">
        <v>2.35</v>
      </c>
      <c r="D68" s="44">
        <v>0</v>
      </c>
      <c r="E68" s="44">
        <v>0</v>
      </c>
    </row>
    <row r="69" spans="1:5" x14ac:dyDescent="0.25">
      <c r="A69" s="43">
        <v>58</v>
      </c>
      <c r="B69" s="44">
        <v>15.73</v>
      </c>
      <c r="C69" s="44">
        <v>2.35</v>
      </c>
      <c r="D69" s="44">
        <v>0</v>
      </c>
      <c r="E69" s="44">
        <v>0</v>
      </c>
    </row>
    <row r="70" spans="1:5" x14ac:dyDescent="0.25">
      <c r="A70" s="43">
        <v>59</v>
      </c>
      <c r="B70" s="44">
        <v>15.97</v>
      </c>
      <c r="C70" s="44">
        <v>2.3199999999999998</v>
      </c>
      <c r="D70" s="44">
        <v>0</v>
      </c>
      <c r="E70" s="44">
        <v>0</v>
      </c>
    </row>
    <row r="71" spans="1:5" x14ac:dyDescent="0.25">
      <c r="A71" s="43">
        <v>60</v>
      </c>
      <c r="B71" s="44">
        <v>16.21</v>
      </c>
      <c r="C71" s="44">
        <v>2.35</v>
      </c>
      <c r="D71" s="44">
        <v>0</v>
      </c>
      <c r="E71" s="44">
        <v>0</v>
      </c>
    </row>
    <row r="72" spans="1:5" x14ac:dyDescent="0.25">
      <c r="A72" s="43">
        <v>61</v>
      </c>
      <c r="B72" s="44">
        <v>16.46</v>
      </c>
      <c r="C72" s="44">
        <v>2.35</v>
      </c>
      <c r="D72" s="44">
        <v>0</v>
      </c>
      <c r="E72" s="44">
        <v>0</v>
      </c>
    </row>
    <row r="73" spans="1:5" x14ac:dyDescent="0.25">
      <c r="A73" s="43">
        <v>62</v>
      </c>
      <c r="B73" s="44">
        <v>16.72</v>
      </c>
      <c r="C73" s="44">
        <v>2.35</v>
      </c>
      <c r="D73" s="44">
        <v>0</v>
      </c>
      <c r="E73" s="44">
        <v>0</v>
      </c>
    </row>
    <row r="74" spans="1:5" x14ac:dyDescent="0.25">
      <c r="A74" s="43">
        <v>63</v>
      </c>
      <c r="B74" s="44">
        <v>17</v>
      </c>
      <c r="C74" s="44">
        <v>2.3199999999999998</v>
      </c>
      <c r="D74" s="44">
        <v>0</v>
      </c>
      <c r="E74" s="44">
        <v>0</v>
      </c>
    </row>
    <row r="75" spans="1:5" x14ac:dyDescent="0.25">
      <c r="A75" s="43">
        <v>64</v>
      </c>
      <c r="B75" s="44">
        <v>17.29</v>
      </c>
      <c r="C75" s="44">
        <v>2.3199999999999998</v>
      </c>
      <c r="D75" s="44">
        <v>0</v>
      </c>
      <c r="E75" s="44">
        <v>0</v>
      </c>
    </row>
    <row r="76" spans="1:5" x14ac:dyDescent="0.25">
      <c r="A76" s="43">
        <v>65</v>
      </c>
      <c r="B76" s="44">
        <v>17.61</v>
      </c>
      <c r="C76" s="44">
        <v>2.29</v>
      </c>
      <c r="D76" s="44">
        <v>0</v>
      </c>
      <c r="E76" s="44">
        <v>0</v>
      </c>
    </row>
    <row r="77" spans="1:5" x14ac:dyDescent="0.25">
      <c r="A77" s="43">
        <v>66</v>
      </c>
      <c r="B77" s="44">
        <v>17.95</v>
      </c>
      <c r="C77" s="44">
        <v>2.29</v>
      </c>
      <c r="D77" s="44">
        <v>0</v>
      </c>
      <c r="E77" s="44">
        <v>0</v>
      </c>
    </row>
    <row r="78" spans="1:5" x14ac:dyDescent="0.25">
      <c r="A78" s="43">
        <v>67</v>
      </c>
      <c r="B78" s="44">
        <v>17.64</v>
      </c>
      <c r="C78" s="44">
        <v>2.2599999999999998</v>
      </c>
      <c r="D78" s="44">
        <v>0</v>
      </c>
      <c r="E78" s="44">
        <v>0</v>
      </c>
    </row>
    <row r="79" spans="1:5" x14ac:dyDescent="0.25">
      <c r="A79" s="43">
        <v>68</v>
      </c>
      <c r="B79" s="44">
        <v>16.96</v>
      </c>
      <c r="C79" s="44">
        <v>2.2400000000000002</v>
      </c>
      <c r="D79" s="44">
        <v>0</v>
      </c>
      <c r="E79" s="44">
        <v>0</v>
      </c>
    </row>
    <row r="80" spans="1:5" x14ac:dyDescent="0.25">
      <c r="A80" s="43">
        <v>69</v>
      </c>
      <c r="B80" s="44">
        <v>16.28</v>
      </c>
      <c r="C80" s="44">
        <v>2.11</v>
      </c>
      <c r="D80" s="44">
        <v>0</v>
      </c>
      <c r="E80" s="44">
        <v>0</v>
      </c>
    </row>
    <row r="81" spans="1:5" x14ac:dyDescent="0.25">
      <c r="A81" s="43">
        <v>70</v>
      </c>
      <c r="B81" s="44">
        <v>15.6</v>
      </c>
      <c r="C81" s="44">
        <v>1.98</v>
      </c>
      <c r="D81" s="44">
        <v>0</v>
      </c>
      <c r="E81" s="44">
        <v>0</v>
      </c>
    </row>
    <row r="82" spans="1:5" x14ac:dyDescent="0.25">
      <c r="A82" s="43">
        <v>71</v>
      </c>
      <c r="B82" s="44">
        <v>14.92</v>
      </c>
      <c r="C82" s="44">
        <v>1.96</v>
      </c>
      <c r="D82" s="44">
        <v>0</v>
      </c>
      <c r="E82" s="44">
        <v>0</v>
      </c>
    </row>
    <row r="83" spans="1:5" x14ac:dyDescent="0.25">
      <c r="A83" s="43">
        <v>72</v>
      </c>
      <c r="B83" s="44">
        <v>14.25</v>
      </c>
      <c r="C83" s="44">
        <v>1.94</v>
      </c>
      <c r="D83" s="44">
        <v>0</v>
      </c>
      <c r="E83" s="44">
        <v>0</v>
      </c>
    </row>
    <row r="84" spans="1:5" x14ac:dyDescent="0.25">
      <c r="A84" s="43">
        <v>73</v>
      </c>
      <c r="B84" s="44">
        <v>13.59</v>
      </c>
      <c r="C84" s="44">
        <v>1.92</v>
      </c>
      <c r="D84" s="44">
        <v>0</v>
      </c>
      <c r="E84" s="44">
        <v>0</v>
      </c>
    </row>
    <row r="85" spans="1:5" x14ac:dyDescent="0.25">
      <c r="A85" s="43">
        <v>74</v>
      </c>
      <c r="B85" s="44">
        <v>12.94</v>
      </c>
      <c r="C85" s="44">
        <v>1.77</v>
      </c>
      <c r="D85" s="44">
        <v>0</v>
      </c>
      <c r="E85" s="44">
        <v>0</v>
      </c>
    </row>
  </sheetData>
  <sheetProtection algorithmName="SHA-512" hashValue="wNksue9a+9Ioda6GhGrpTNAtD/lU0F5OMcz4TBuI3jMzTUX8qskLXPGBcRmnr0gDle2dZHyi20XLv3KyqG5jPQ==" saltValue="iFi6T7GR2yVjtKKYTRo0pQ==" spinCount="100000" sheet="1" objects="1" scenarios="1"/>
  <conditionalFormatting sqref="A6:A21">
    <cfRule type="expression" dxfId="495" priority="1" stopIfTrue="1">
      <formula>MOD(ROW(),2)=0</formula>
    </cfRule>
    <cfRule type="expression" dxfId="494" priority="2" stopIfTrue="1">
      <formula>MOD(ROW(),2)&lt;&gt;0</formula>
    </cfRule>
  </conditionalFormatting>
  <conditionalFormatting sqref="A26:A85">
    <cfRule type="expression" dxfId="493" priority="5" stopIfTrue="1">
      <formula>MOD(ROW(),2)=0</formula>
    </cfRule>
    <cfRule type="expression" dxfId="492" priority="6" stopIfTrue="1">
      <formula>MOD(ROW(),2)&lt;&gt;0</formula>
    </cfRule>
  </conditionalFormatting>
  <conditionalFormatting sqref="B6:E21">
    <cfRule type="expression" dxfId="491" priority="3" stopIfTrue="1">
      <formula>MOD(ROW(),2)=0</formula>
    </cfRule>
    <cfRule type="expression" dxfId="490" priority="4" stopIfTrue="1">
      <formula>MOD(ROW(),2)&lt;&gt;0</formula>
    </cfRule>
  </conditionalFormatting>
  <conditionalFormatting sqref="B26:E85">
    <cfRule type="expression" dxfId="489" priority="7" stopIfTrue="1">
      <formula>MOD(ROW(),2)=0</formula>
    </cfRule>
    <cfRule type="expression" dxfId="488" priority="8" stopIfTrue="1">
      <formula>MOD(ROW(),2)&lt;&gt;0</formula>
    </cfRule>
  </conditionalFormatting>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3D3C4-410A-42FE-A7F7-5D300EFFCAF3}">
  <sheetPr codeName="Sheet21"/>
  <dimension ref="A1:E85"/>
  <sheetViews>
    <sheetView showGridLines="0" workbookViewId="0">
      <selection activeCell="A6" sqref="A6"/>
    </sheetView>
  </sheetViews>
  <sheetFormatPr defaultRowHeight="12.5" x14ac:dyDescent="0.25"/>
  <cols>
    <col min="1" max="1" width="27.54296875" customWidth="1"/>
    <col min="2" max="5" width="18.54296875" customWidth="1"/>
  </cols>
  <sheetData>
    <row r="1" spans="1:5" s="1" customFormat="1" ht="20" x14ac:dyDescent="0.4">
      <c r="A1" s="2" t="s">
        <v>0</v>
      </c>
    </row>
    <row r="2" spans="1:5" s="1" customFormat="1" ht="15.5" x14ac:dyDescent="0.35">
      <c r="A2" s="30" t="s">
        <v>1</v>
      </c>
      <c r="B2" s="3" t="str">
        <f>wb_title</f>
        <v>LGPS_EW - Consolidated Factor Spreadsheet</v>
      </c>
    </row>
    <row r="3" spans="1:5" s="1" customFormat="1" ht="15.5" x14ac:dyDescent="0.35">
      <c r="A3" s="30" t="s">
        <v>2</v>
      </c>
      <c r="B3" s="3" t="str">
        <f>TABLE_FACTOR_TYPE_1 &amp; " - x-" &amp; TABLE_SERIES_NUMBER_1</f>
        <v>TV In (non-club) - x-214</v>
      </c>
    </row>
    <row r="6" spans="1:5" x14ac:dyDescent="0.25">
      <c r="A6" s="40" t="s">
        <v>394</v>
      </c>
      <c r="B6" s="47" t="s">
        <v>395</v>
      </c>
      <c r="C6" s="47"/>
      <c r="D6" s="47"/>
      <c r="E6" s="47"/>
    </row>
    <row r="7" spans="1:5" x14ac:dyDescent="0.25">
      <c r="A7" s="40" t="s">
        <v>396</v>
      </c>
      <c r="B7" s="47" t="s">
        <v>175</v>
      </c>
      <c r="C7" s="47"/>
      <c r="D7" s="47"/>
      <c r="E7" s="47"/>
    </row>
    <row r="8" spans="1:5" x14ac:dyDescent="0.25">
      <c r="A8" s="40" t="s">
        <v>162</v>
      </c>
      <c r="B8" s="47" t="s">
        <v>176</v>
      </c>
      <c r="C8" s="47"/>
      <c r="D8" s="47"/>
      <c r="E8" s="47"/>
    </row>
    <row r="9" spans="1:5" x14ac:dyDescent="0.25">
      <c r="A9" s="40" t="s">
        <v>163</v>
      </c>
      <c r="B9" s="47" t="s">
        <v>202</v>
      </c>
      <c r="C9" s="47"/>
      <c r="D9" s="47"/>
      <c r="E9" s="47"/>
    </row>
    <row r="10" spans="1:5" ht="25" x14ac:dyDescent="0.25">
      <c r="A10" s="40" t="s">
        <v>6</v>
      </c>
      <c r="B10" s="47" t="s">
        <v>218</v>
      </c>
      <c r="C10" s="47"/>
      <c r="D10" s="47"/>
      <c r="E10" s="47"/>
    </row>
    <row r="11" spans="1:5" x14ac:dyDescent="0.25">
      <c r="A11" s="40" t="s">
        <v>164</v>
      </c>
      <c r="B11" s="47" t="s">
        <v>184</v>
      </c>
      <c r="C11" s="47"/>
      <c r="D11" s="47"/>
      <c r="E11" s="47"/>
    </row>
    <row r="12" spans="1:5" x14ac:dyDescent="0.25">
      <c r="A12" s="40" t="s">
        <v>165</v>
      </c>
      <c r="B12" s="47" t="s">
        <v>180</v>
      </c>
      <c r="C12" s="47"/>
      <c r="D12" s="47"/>
      <c r="E12" s="47"/>
    </row>
    <row r="13" spans="1:5" x14ac:dyDescent="0.25">
      <c r="A13" s="40" t="s">
        <v>397</v>
      </c>
      <c r="B13" s="47">
        <v>0</v>
      </c>
      <c r="C13" s="47"/>
      <c r="D13" s="47"/>
      <c r="E13" s="47"/>
    </row>
    <row r="14" spans="1:5" x14ac:dyDescent="0.25">
      <c r="A14" s="40" t="s">
        <v>167</v>
      </c>
      <c r="B14" s="47">
        <v>214</v>
      </c>
      <c r="C14" s="47"/>
      <c r="D14" s="47"/>
      <c r="E14" s="47"/>
    </row>
    <row r="15" spans="1:5" x14ac:dyDescent="0.25">
      <c r="A15" s="40" t="s">
        <v>398</v>
      </c>
      <c r="B15" s="47" t="s">
        <v>219</v>
      </c>
      <c r="C15" s="47"/>
      <c r="D15" s="47"/>
      <c r="E15" s="47"/>
    </row>
    <row r="16" spans="1:5" x14ac:dyDescent="0.25">
      <c r="A16" s="40" t="s">
        <v>169</v>
      </c>
      <c r="B16" s="47" t="s">
        <v>220</v>
      </c>
      <c r="C16" s="47"/>
      <c r="D16" s="47"/>
      <c r="E16" s="47"/>
    </row>
    <row r="17" spans="1:5" x14ac:dyDescent="0.25">
      <c r="A17" s="41" t="s">
        <v>399</v>
      </c>
      <c r="B17" s="47"/>
      <c r="C17" s="47"/>
      <c r="D17" s="47"/>
      <c r="E17" s="47"/>
    </row>
    <row r="18" spans="1:5" x14ac:dyDescent="0.25">
      <c r="A18" s="40" t="s">
        <v>171</v>
      </c>
      <c r="B18" s="49">
        <v>45107</v>
      </c>
      <c r="C18" s="49"/>
      <c r="D18" s="49"/>
      <c r="E18" s="49"/>
    </row>
    <row r="19" spans="1:5" x14ac:dyDescent="0.25">
      <c r="A19" s="40" t="s">
        <v>172</v>
      </c>
      <c r="B19" s="49">
        <v>45110</v>
      </c>
      <c r="C19" s="49"/>
      <c r="D19" s="49"/>
      <c r="E19" s="49"/>
    </row>
    <row r="20" spans="1:5" x14ac:dyDescent="0.25">
      <c r="A20" s="40" t="s">
        <v>173</v>
      </c>
      <c r="B20" s="47" t="s">
        <v>183</v>
      </c>
      <c r="C20" s="47"/>
      <c r="D20" s="47"/>
      <c r="E20" s="47"/>
    </row>
    <row r="21" spans="1:5" x14ac:dyDescent="0.25">
      <c r="A21" s="40" t="s">
        <v>400</v>
      </c>
      <c r="B21" s="47"/>
      <c r="C21" s="47"/>
      <c r="D21" s="47"/>
      <c r="E21" s="47"/>
    </row>
    <row r="23" spans="1:5" x14ac:dyDescent="0.25">
      <c r="A23" s="23" t="str">
        <f>HYPERLINK("#'Factor List'!A1", "Back to Factor List")</f>
        <v>Back to Factor List</v>
      </c>
      <c r="B23" s="23" t="str">
        <f>HYPERLINK("#'Assumptions'!A1", "Assumptions")</f>
        <v>Assumptions</v>
      </c>
    </row>
    <row r="26" spans="1:5" s="58" customFormat="1" ht="26" x14ac:dyDescent="0.25">
      <c r="A26" s="57" t="s">
        <v>401</v>
      </c>
      <c r="B26" s="57" t="s">
        <v>408</v>
      </c>
      <c r="C26" s="57" t="s">
        <v>409</v>
      </c>
      <c r="D26" s="57" t="s">
        <v>410</v>
      </c>
      <c r="E26" s="57" t="s">
        <v>411</v>
      </c>
    </row>
    <row r="27" spans="1:5" x14ac:dyDescent="0.25">
      <c r="A27" s="43">
        <v>16</v>
      </c>
      <c r="B27" s="44">
        <v>8.6</v>
      </c>
      <c r="C27" s="44">
        <v>1.34</v>
      </c>
      <c r="D27" s="44">
        <v>0</v>
      </c>
      <c r="E27" s="44">
        <v>0</v>
      </c>
    </row>
    <row r="28" spans="1:5" x14ac:dyDescent="0.25">
      <c r="A28" s="43">
        <v>17</v>
      </c>
      <c r="B28" s="44">
        <v>8.7200000000000006</v>
      </c>
      <c r="C28" s="44">
        <v>1.44</v>
      </c>
      <c r="D28" s="44">
        <v>0</v>
      </c>
      <c r="E28" s="44">
        <v>0</v>
      </c>
    </row>
    <row r="29" spans="1:5" x14ac:dyDescent="0.25">
      <c r="A29" s="43">
        <v>18</v>
      </c>
      <c r="B29" s="44">
        <v>8.85</v>
      </c>
      <c r="C29" s="44">
        <v>1.5</v>
      </c>
      <c r="D29" s="44">
        <v>0</v>
      </c>
      <c r="E29" s="44">
        <v>0</v>
      </c>
    </row>
    <row r="30" spans="1:5" x14ac:dyDescent="0.25">
      <c r="A30" s="43">
        <v>19</v>
      </c>
      <c r="B30" s="44">
        <v>8.98</v>
      </c>
      <c r="C30" s="44">
        <v>1.57</v>
      </c>
      <c r="D30" s="44">
        <v>0</v>
      </c>
      <c r="E30" s="44">
        <v>0</v>
      </c>
    </row>
    <row r="31" spans="1:5" x14ac:dyDescent="0.25">
      <c r="A31" s="43">
        <v>20</v>
      </c>
      <c r="B31" s="44">
        <v>9.1199999999999992</v>
      </c>
      <c r="C31" s="44">
        <v>1.57</v>
      </c>
      <c r="D31" s="44">
        <v>0</v>
      </c>
      <c r="E31" s="44">
        <v>0</v>
      </c>
    </row>
    <row r="32" spans="1:5" x14ac:dyDescent="0.25">
      <c r="A32" s="43">
        <v>21</v>
      </c>
      <c r="B32" s="44">
        <v>9.25</v>
      </c>
      <c r="C32" s="44">
        <v>1.6</v>
      </c>
      <c r="D32" s="44">
        <v>0</v>
      </c>
      <c r="E32" s="44">
        <v>0</v>
      </c>
    </row>
    <row r="33" spans="1:5" x14ac:dyDescent="0.25">
      <c r="A33" s="43">
        <v>22</v>
      </c>
      <c r="B33" s="44">
        <v>9.39</v>
      </c>
      <c r="C33" s="44">
        <v>1.6</v>
      </c>
      <c r="D33" s="44">
        <v>0</v>
      </c>
      <c r="E33" s="44">
        <v>0</v>
      </c>
    </row>
    <row r="34" spans="1:5" x14ac:dyDescent="0.25">
      <c r="A34" s="43">
        <v>23</v>
      </c>
      <c r="B34" s="44">
        <v>9.52</v>
      </c>
      <c r="C34" s="44">
        <v>1.63</v>
      </c>
      <c r="D34" s="44">
        <v>0</v>
      </c>
      <c r="E34" s="44">
        <v>0</v>
      </c>
    </row>
    <row r="35" spans="1:5" x14ac:dyDescent="0.25">
      <c r="A35" s="43">
        <v>24</v>
      </c>
      <c r="B35" s="44">
        <v>9.66</v>
      </c>
      <c r="C35" s="44">
        <v>1.67</v>
      </c>
      <c r="D35" s="44">
        <v>0</v>
      </c>
      <c r="E35" s="44">
        <v>0</v>
      </c>
    </row>
    <row r="36" spans="1:5" x14ac:dyDescent="0.25">
      <c r="A36" s="43">
        <v>25</v>
      </c>
      <c r="B36" s="44">
        <v>9.8000000000000007</v>
      </c>
      <c r="C36" s="44">
        <v>1.7</v>
      </c>
      <c r="D36" s="44">
        <v>0</v>
      </c>
      <c r="E36" s="44">
        <v>0</v>
      </c>
    </row>
    <row r="37" spans="1:5" x14ac:dyDescent="0.25">
      <c r="A37" s="43">
        <v>26</v>
      </c>
      <c r="B37" s="44">
        <v>9.9499999999999993</v>
      </c>
      <c r="C37" s="44">
        <v>1.7</v>
      </c>
      <c r="D37" s="44">
        <v>0</v>
      </c>
      <c r="E37" s="44">
        <v>0</v>
      </c>
    </row>
    <row r="38" spans="1:5" x14ac:dyDescent="0.25">
      <c r="A38" s="43">
        <v>27</v>
      </c>
      <c r="B38" s="44">
        <v>10.09</v>
      </c>
      <c r="C38" s="44">
        <v>1.73</v>
      </c>
      <c r="D38" s="44">
        <v>0</v>
      </c>
      <c r="E38" s="44">
        <v>0</v>
      </c>
    </row>
    <row r="39" spans="1:5" x14ac:dyDescent="0.25">
      <c r="A39" s="43">
        <v>28</v>
      </c>
      <c r="B39" s="44">
        <v>10.24</v>
      </c>
      <c r="C39" s="44">
        <v>1.76</v>
      </c>
      <c r="D39" s="44">
        <v>0</v>
      </c>
      <c r="E39" s="44">
        <v>0</v>
      </c>
    </row>
    <row r="40" spans="1:5" x14ac:dyDescent="0.25">
      <c r="A40" s="43">
        <v>29</v>
      </c>
      <c r="B40" s="44">
        <v>10.39</v>
      </c>
      <c r="C40" s="44">
        <v>1.8</v>
      </c>
      <c r="D40" s="44">
        <v>0</v>
      </c>
      <c r="E40" s="44">
        <v>0</v>
      </c>
    </row>
    <row r="41" spans="1:5" x14ac:dyDescent="0.25">
      <c r="A41" s="43">
        <v>30</v>
      </c>
      <c r="B41" s="44">
        <v>10.54</v>
      </c>
      <c r="C41" s="44">
        <v>1.8</v>
      </c>
      <c r="D41" s="44">
        <v>0</v>
      </c>
      <c r="E41" s="44">
        <v>0</v>
      </c>
    </row>
    <row r="42" spans="1:5" x14ac:dyDescent="0.25">
      <c r="A42" s="43">
        <v>31</v>
      </c>
      <c r="B42" s="44">
        <v>10.7</v>
      </c>
      <c r="C42" s="44">
        <v>1.83</v>
      </c>
      <c r="D42" s="44">
        <v>0</v>
      </c>
      <c r="E42" s="44">
        <v>0</v>
      </c>
    </row>
    <row r="43" spans="1:5" x14ac:dyDescent="0.25">
      <c r="A43" s="43">
        <v>32</v>
      </c>
      <c r="B43" s="44">
        <v>10.85</v>
      </c>
      <c r="C43" s="44">
        <v>1.86</v>
      </c>
      <c r="D43" s="44">
        <v>0</v>
      </c>
      <c r="E43" s="44">
        <v>0</v>
      </c>
    </row>
    <row r="44" spans="1:5" x14ac:dyDescent="0.25">
      <c r="A44" s="43">
        <v>33</v>
      </c>
      <c r="B44" s="44">
        <v>11.01</v>
      </c>
      <c r="C44" s="44">
        <v>1.86</v>
      </c>
      <c r="D44" s="44">
        <v>0</v>
      </c>
      <c r="E44" s="44">
        <v>0</v>
      </c>
    </row>
    <row r="45" spans="1:5" x14ac:dyDescent="0.25">
      <c r="A45" s="43">
        <v>34</v>
      </c>
      <c r="B45" s="44">
        <v>11.17</v>
      </c>
      <c r="C45" s="44">
        <v>1.89</v>
      </c>
      <c r="D45" s="44">
        <v>0</v>
      </c>
      <c r="E45" s="44">
        <v>0</v>
      </c>
    </row>
    <row r="46" spans="1:5" x14ac:dyDescent="0.25">
      <c r="A46" s="43">
        <v>35</v>
      </c>
      <c r="B46" s="44">
        <v>11.33</v>
      </c>
      <c r="C46" s="44">
        <v>1.93</v>
      </c>
      <c r="D46" s="44">
        <v>0</v>
      </c>
      <c r="E46" s="44">
        <v>0</v>
      </c>
    </row>
    <row r="47" spans="1:5" x14ac:dyDescent="0.25">
      <c r="A47" s="43">
        <v>36</v>
      </c>
      <c r="B47" s="44">
        <v>11.49</v>
      </c>
      <c r="C47" s="44">
        <v>1.96</v>
      </c>
      <c r="D47" s="44">
        <v>0</v>
      </c>
      <c r="E47" s="44">
        <v>0</v>
      </c>
    </row>
    <row r="48" spans="1:5" x14ac:dyDescent="0.25">
      <c r="A48" s="43">
        <v>37</v>
      </c>
      <c r="B48" s="44">
        <v>11.66</v>
      </c>
      <c r="C48" s="44">
        <v>1.99</v>
      </c>
      <c r="D48" s="44">
        <v>0</v>
      </c>
      <c r="E48" s="44">
        <v>0</v>
      </c>
    </row>
    <row r="49" spans="1:5" x14ac:dyDescent="0.25">
      <c r="A49" s="43">
        <v>38</v>
      </c>
      <c r="B49" s="44">
        <v>11.83</v>
      </c>
      <c r="C49" s="44">
        <v>1.99</v>
      </c>
      <c r="D49" s="44">
        <v>0</v>
      </c>
      <c r="E49" s="44">
        <v>0</v>
      </c>
    </row>
    <row r="50" spans="1:5" x14ac:dyDescent="0.25">
      <c r="A50" s="43">
        <v>39</v>
      </c>
      <c r="B50" s="44">
        <v>12</v>
      </c>
      <c r="C50" s="44">
        <v>2.02</v>
      </c>
      <c r="D50" s="44">
        <v>0</v>
      </c>
      <c r="E50" s="44">
        <v>0</v>
      </c>
    </row>
    <row r="51" spans="1:5" x14ac:dyDescent="0.25">
      <c r="A51" s="43">
        <v>40</v>
      </c>
      <c r="B51" s="44">
        <v>12.17</v>
      </c>
      <c r="C51" s="44">
        <v>2.06</v>
      </c>
      <c r="D51" s="44">
        <v>0</v>
      </c>
      <c r="E51" s="44">
        <v>0</v>
      </c>
    </row>
    <row r="52" spans="1:5" x14ac:dyDescent="0.25">
      <c r="A52" s="43">
        <v>41</v>
      </c>
      <c r="B52" s="44">
        <v>12.35</v>
      </c>
      <c r="C52" s="44">
        <v>2.06</v>
      </c>
      <c r="D52" s="44">
        <v>0</v>
      </c>
      <c r="E52" s="44">
        <v>0</v>
      </c>
    </row>
    <row r="53" spans="1:5" x14ac:dyDescent="0.25">
      <c r="A53" s="43">
        <v>42</v>
      </c>
      <c r="B53" s="44">
        <v>12.53</v>
      </c>
      <c r="C53" s="44">
        <v>2.09</v>
      </c>
      <c r="D53" s="44">
        <v>0</v>
      </c>
      <c r="E53" s="44">
        <v>0</v>
      </c>
    </row>
    <row r="54" spans="1:5" x14ac:dyDescent="0.25">
      <c r="A54" s="43">
        <v>43</v>
      </c>
      <c r="B54" s="44">
        <v>12.71</v>
      </c>
      <c r="C54" s="44">
        <v>2.12</v>
      </c>
      <c r="D54" s="44">
        <v>0</v>
      </c>
      <c r="E54" s="44">
        <v>0</v>
      </c>
    </row>
    <row r="55" spans="1:5" x14ac:dyDescent="0.25">
      <c r="A55" s="43">
        <v>44</v>
      </c>
      <c r="B55" s="44">
        <v>12.89</v>
      </c>
      <c r="C55" s="44">
        <v>2.12</v>
      </c>
      <c r="D55" s="44">
        <v>0</v>
      </c>
      <c r="E55" s="44">
        <v>0</v>
      </c>
    </row>
    <row r="56" spans="1:5" x14ac:dyDescent="0.25">
      <c r="A56" s="43">
        <v>45</v>
      </c>
      <c r="B56" s="44">
        <v>13.07</v>
      </c>
      <c r="C56" s="44">
        <v>2.19</v>
      </c>
      <c r="D56" s="44">
        <v>0</v>
      </c>
      <c r="E56" s="44">
        <v>0</v>
      </c>
    </row>
    <row r="57" spans="1:5" x14ac:dyDescent="0.25">
      <c r="A57" s="43">
        <v>46</v>
      </c>
      <c r="B57" s="44">
        <v>13.26</v>
      </c>
      <c r="C57" s="44">
        <v>2.19</v>
      </c>
      <c r="D57" s="44">
        <v>0</v>
      </c>
      <c r="E57" s="44">
        <v>0</v>
      </c>
    </row>
    <row r="58" spans="1:5" x14ac:dyDescent="0.25">
      <c r="A58" s="43">
        <v>47</v>
      </c>
      <c r="B58" s="44">
        <v>13.45</v>
      </c>
      <c r="C58" s="44">
        <v>2.19</v>
      </c>
      <c r="D58" s="44">
        <v>0</v>
      </c>
      <c r="E58" s="44">
        <v>0</v>
      </c>
    </row>
    <row r="59" spans="1:5" x14ac:dyDescent="0.25">
      <c r="A59" s="43">
        <v>48</v>
      </c>
      <c r="B59" s="44">
        <v>13.64</v>
      </c>
      <c r="C59" s="44">
        <v>2.2200000000000002</v>
      </c>
      <c r="D59" s="44">
        <v>0</v>
      </c>
      <c r="E59" s="44">
        <v>0</v>
      </c>
    </row>
    <row r="60" spans="1:5" x14ac:dyDescent="0.25">
      <c r="A60" s="43">
        <v>49</v>
      </c>
      <c r="B60" s="44">
        <v>13.83</v>
      </c>
      <c r="C60" s="44">
        <v>2.25</v>
      </c>
      <c r="D60" s="44">
        <v>0</v>
      </c>
      <c r="E60" s="44">
        <v>0</v>
      </c>
    </row>
    <row r="61" spans="1:5" x14ac:dyDescent="0.25">
      <c r="A61" s="43">
        <v>50</v>
      </c>
      <c r="B61" s="44">
        <v>14.03</v>
      </c>
      <c r="C61" s="44">
        <v>2.25</v>
      </c>
      <c r="D61" s="44">
        <v>0</v>
      </c>
      <c r="E61" s="44">
        <v>0</v>
      </c>
    </row>
    <row r="62" spans="1:5" x14ac:dyDescent="0.25">
      <c r="A62" s="43">
        <v>51</v>
      </c>
      <c r="B62" s="44">
        <v>14.23</v>
      </c>
      <c r="C62" s="44">
        <v>2.29</v>
      </c>
      <c r="D62" s="44">
        <v>0</v>
      </c>
      <c r="E62" s="44">
        <v>0</v>
      </c>
    </row>
    <row r="63" spans="1:5" x14ac:dyDescent="0.25">
      <c r="A63" s="43">
        <v>52</v>
      </c>
      <c r="B63" s="44">
        <v>14.43</v>
      </c>
      <c r="C63" s="44">
        <v>2.3199999999999998</v>
      </c>
      <c r="D63" s="44">
        <v>0</v>
      </c>
      <c r="E63" s="44">
        <v>0</v>
      </c>
    </row>
    <row r="64" spans="1:5" x14ac:dyDescent="0.25">
      <c r="A64" s="43">
        <v>53</v>
      </c>
      <c r="B64" s="44">
        <v>14.64</v>
      </c>
      <c r="C64" s="44">
        <v>2.3199999999999998</v>
      </c>
      <c r="D64" s="44">
        <v>0</v>
      </c>
      <c r="E64" s="44">
        <v>0</v>
      </c>
    </row>
    <row r="65" spans="1:5" x14ac:dyDescent="0.25">
      <c r="A65" s="43">
        <v>54</v>
      </c>
      <c r="B65" s="44">
        <v>14.85</v>
      </c>
      <c r="C65" s="44">
        <v>2.3199999999999998</v>
      </c>
      <c r="D65" s="44">
        <v>0</v>
      </c>
      <c r="E65" s="44">
        <v>0</v>
      </c>
    </row>
    <row r="66" spans="1:5" x14ac:dyDescent="0.25">
      <c r="A66" s="43">
        <v>55</v>
      </c>
      <c r="B66" s="44">
        <v>15.06</v>
      </c>
      <c r="C66" s="44">
        <v>2.35</v>
      </c>
      <c r="D66" s="44">
        <v>0</v>
      </c>
      <c r="E66" s="44">
        <v>0</v>
      </c>
    </row>
    <row r="67" spans="1:5" x14ac:dyDescent="0.25">
      <c r="A67" s="43">
        <v>56</v>
      </c>
      <c r="B67" s="44">
        <v>15.28</v>
      </c>
      <c r="C67" s="44">
        <v>2.35</v>
      </c>
      <c r="D67" s="44">
        <v>0</v>
      </c>
      <c r="E67" s="44">
        <v>0</v>
      </c>
    </row>
    <row r="68" spans="1:5" x14ac:dyDescent="0.25">
      <c r="A68" s="43">
        <v>57</v>
      </c>
      <c r="B68" s="44">
        <v>15.5</v>
      </c>
      <c r="C68" s="44">
        <v>2.35</v>
      </c>
      <c r="D68" s="44">
        <v>0</v>
      </c>
      <c r="E68" s="44">
        <v>0</v>
      </c>
    </row>
    <row r="69" spans="1:5" x14ac:dyDescent="0.25">
      <c r="A69" s="43">
        <v>58</v>
      </c>
      <c r="B69" s="44">
        <v>15.73</v>
      </c>
      <c r="C69" s="44">
        <v>2.35</v>
      </c>
      <c r="D69" s="44">
        <v>0</v>
      </c>
      <c r="E69" s="44">
        <v>0</v>
      </c>
    </row>
    <row r="70" spans="1:5" x14ac:dyDescent="0.25">
      <c r="A70" s="43">
        <v>59</v>
      </c>
      <c r="B70" s="44">
        <v>15.97</v>
      </c>
      <c r="C70" s="44">
        <v>2.3199999999999998</v>
      </c>
      <c r="D70" s="44">
        <v>0</v>
      </c>
      <c r="E70" s="44">
        <v>0</v>
      </c>
    </row>
    <row r="71" spans="1:5" x14ac:dyDescent="0.25">
      <c r="A71" s="43">
        <v>60</v>
      </c>
      <c r="B71" s="44">
        <v>16.21</v>
      </c>
      <c r="C71" s="44">
        <v>2.35</v>
      </c>
      <c r="D71" s="44">
        <v>0</v>
      </c>
      <c r="E71" s="44">
        <v>0</v>
      </c>
    </row>
    <row r="72" spans="1:5" x14ac:dyDescent="0.25">
      <c r="A72" s="43">
        <v>61</v>
      </c>
      <c r="B72" s="44">
        <v>16.46</v>
      </c>
      <c r="C72" s="44">
        <v>2.35</v>
      </c>
      <c r="D72" s="44">
        <v>0</v>
      </c>
      <c r="E72" s="44">
        <v>0</v>
      </c>
    </row>
    <row r="73" spans="1:5" x14ac:dyDescent="0.25">
      <c r="A73" s="43">
        <v>62</v>
      </c>
      <c r="B73" s="44">
        <v>16.72</v>
      </c>
      <c r="C73" s="44">
        <v>2.35</v>
      </c>
      <c r="D73" s="44">
        <v>0</v>
      </c>
      <c r="E73" s="44">
        <v>0</v>
      </c>
    </row>
    <row r="74" spans="1:5" x14ac:dyDescent="0.25">
      <c r="A74" s="43">
        <v>63</v>
      </c>
      <c r="B74" s="44">
        <v>17</v>
      </c>
      <c r="C74" s="44">
        <v>2.3199999999999998</v>
      </c>
      <c r="D74" s="44">
        <v>0</v>
      </c>
      <c r="E74" s="44">
        <v>0</v>
      </c>
    </row>
    <row r="75" spans="1:5" x14ac:dyDescent="0.25">
      <c r="A75" s="43">
        <v>64</v>
      </c>
      <c r="B75" s="44">
        <v>17.29</v>
      </c>
      <c r="C75" s="44">
        <v>2.3199999999999998</v>
      </c>
      <c r="D75" s="44">
        <v>0</v>
      </c>
      <c r="E75" s="44">
        <v>0</v>
      </c>
    </row>
    <row r="76" spans="1:5" x14ac:dyDescent="0.25">
      <c r="A76" s="43">
        <v>65</v>
      </c>
      <c r="B76" s="44">
        <v>17.61</v>
      </c>
      <c r="C76" s="44">
        <v>2.29</v>
      </c>
      <c r="D76" s="44">
        <v>0</v>
      </c>
      <c r="E76" s="44">
        <v>0</v>
      </c>
    </row>
    <row r="77" spans="1:5" x14ac:dyDescent="0.25">
      <c r="A77" s="43">
        <v>66</v>
      </c>
      <c r="B77" s="44">
        <v>17.95</v>
      </c>
      <c r="C77" s="44">
        <v>2.29</v>
      </c>
      <c r="D77" s="44">
        <v>0</v>
      </c>
      <c r="E77" s="44">
        <v>0</v>
      </c>
    </row>
    <row r="78" spans="1:5" x14ac:dyDescent="0.25">
      <c r="A78" s="43">
        <v>67</v>
      </c>
      <c r="B78" s="44">
        <v>17.64</v>
      </c>
      <c r="C78" s="44">
        <v>2.2599999999999998</v>
      </c>
      <c r="D78" s="44">
        <v>0</v>
      </c>
      <c r="E78" s="44">
        <v>0</v>
      </c>
    </row>
    <row r="79" spans="1:5" x14ac:dyDescent="0.25">
      <c r="A79" s="43">
        <v>68</v>
      </c>
      <c r="B79" s="44">
        <v>16.96</v>
      </c>
      <c r="C79" s="44">
        <v>2.2400000000000002</v>
      </c>
      <c r="D79" s="44">
        <v>0</v>
      </c>
      <c r="E79" s="44">
        <v>0</v>
      </c>
    </row>
    <row r="80" spans="1:5" x14ac:dyDescent="0.25">
      <c r="A80" s="43">
        <v>69</v>
      </c>
      <c r="B80" s="44">
        <v>16.28</v>
      </c>
      <c r="C80" s="44">
        <v>2.11</v>
      </c>
      <c r="D80" s="44">
        <v>0</v>
      </c>
      <c r="E80" s="44">
        <v>0</v>
      </c>
    </row>
    <row r="81" spans="1:5" x14ac:dyDescent="0.25">
      <c r="A81" s="43">
        <v>70</v>
      </c>
      <c r="B81" s="44">
        <v>15.6</v>
      </c>
      <c r="C81" s="44">
        <v>1.98</v>
      </c>
      <c r="D81" s="44">
        <v>0</v>
      </c>
      <c r="E81" s="44">
        <v>0</v>
      </c>
    </row>
    <row r="82" spans="1:5" x14ac:dyDescent="0.25">
      <c r="A82" s="43">
        <v>71</v>
      </c>
      <c r="B82" s="44">
        <v>14.92</v>
      </c>
      <c r="C82" s="44">
        <v>1.96</v>
      </c>
      <c r="D82" s="44">
        <v>0</v>
      </c>
      <c r="E82" s="44">
        <v>0</v>
      </c>
    </row>
    <row r="83" spans="1:5" x14ac:dyDescent="0.25">
      <c r="A83" s="43">
        <v>72</v>
      </c>
      <c r="B83" s="44">
        <v>14.25</v>
      </c>
      <c r="C83" s="44">
        <v>1.94</v>
      </c>
      <c r="D83" s="44">
        <v>0</v>
      </c>
      <c r="E83" s="44">
        <v>0</v>
      </c>
    </row>
    <row r="84" spans="1:5" x14ac:dyDescent="0.25">
      <c r="A84" s="43">
        <v>73</v>
      </c>
      <c r="B84" s="44">
        <v>13.59</v>
      </c>
      <c r="C84" s="44">
        <v>1.92</v>
      </c>
      <c r="D84" s="44">
        <v>0</v>
      </c>
      <c r="E84" s="44">
        <v>0</v>
      </c>
    </row>
    <row r="85" spans="1:5" x14ac:dyDescent="0.25">
      <c r="A85" s="43">
        <v>74</v>
      </c>
      <c r="B85" s="44">
        <v>12.94</v>
      </c>
      <c r="C85" s="44">
        <v>1.77</v>
      </c>
      <c r="D85" s="44">
        <v>0</v>
      </c>
      <c r="E85" s="44">
        <v>0</v>
      </c>
    </row>
  </sheetData>
  <sheetProtection algorithmName="SHA-512" hashValue="7ZT9v+CZ96DTn4RdlijwFpf+vacarfeBn72Pu0QzAm6yojyg0XQ4N/Go6v6cqII+JGe+sP7FRyCtdIPU+N7omw==" saltValue="PEomUEkrhqkIzngBZInwkg==" spinCount="100000" sheet="1" objects="1" scenarios="1"/>
  <conditionalFormatting sqref="A6:A21">
    <cfRule type="expression" dxfId="487" priority="1" stopIfTrue="1">
      <formula>MOD(ROW(),2)=0</formula>
    </cfRule>
    <cfRule type="expression" dxfId="486" priority="2" stopIfTrue="1">
      <formula>MOD(ROW(),2)&lt;&gt;0</formula>
    </cfRule>
  </conditionalFormatting>
  <conditionalFormatting sqref="A26:A85">
    <cfRule type="expression" dxfId="485" priority="5" stopIfTrue="1">
      <formula>MOD(ROW(),2)=0</formula>
    </cfRule>
    <cfRule type="expression" dxfId="484" priority="6" stopIfTrue="1">
      <formula>MOD(ROW(),2)&lt;&gt;0</formula>
    </cfRule>
  </conditionalFormatting>
  <conditionalFormatting sqref="B6:E21">
    <cfRule type="expression" dxfId="483" priority="3" stopIfTrue="1">
      <formula>MOD(ROW(),2)=0</formula>
    </cfRule>
    <cfRule type="expression" dxfId="482" priority="4" stopIfTrue="1">
      <formula>MOD(ROW(),2)&lt;&gt;0</formula>
    </cfRule>
  </conditionalFormatting>
  <conditionalFormatting sqref="B26:E85">
    <cfRule type="expression" dxfId="481" priority="7" stopIfTrue="1">
      <formula>MOD(ROW(),2)=0</formula>
    </cfRule>
    <cfRule type="expression" dxfId="480" priority="8" stopIfTrue="1">
      <formula>MOD(ROW(),2)&lt;&gt;0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33D9E-D30C-4C9D-977A-0960A313CEF5}">
  <sheetPr codeName="Sheet4">
    <tabColor theme="2" tint="0.59999389629810485"/>
  </sheetPr>
  <dimension ref="A1:B16"/>
  <sheetViews>
    <sheetView showGridLines="0" showRowColHeaders="0" zoomScaleNormal="100" workbookViewId="0">
      <selection activeCell="B17" sqref="B17"/>
    </sheetView>
  </sheetViews>
  <sheetFormatPr defaultColWidth="9.26953125" defaultRowHeight="15.5" x14ac:dyDescent="0.35"/>
  <cols>
    <col min="1" max="1" width="16.54296875" style="12" customWidth="1"/>
    <col min="2" max="2" width="120.54296875" style="1" customWidth="1"/>
    <col min="3" max="16384" width="9.26953125" style="1"/>
  </cols>
  <sheetData>
    <row r="1" spans="1:2" ht="20" x14ac:dyDescent="0.4">
      <c r="A1" s="11" t="s">
        <v>0</v>
      </c>
    </row>
    <row r="2" spans="1:2" x14ac:dyDescent="0.35">
      <c r="A2" s="13" t="s">
        <v>1</v>
      </c>
      <c r="B2" s="3" t="str">
        <f>wb_title</f>
        <v>LGPS_EW - Consolidated Factor Spreadsheet</v>
      </c>
    </row>
    <row r="3" spans="1:2" x14ac:dyDescent="0.35">
      <c r="A3" s="13" t="s">
        <v>2</v>
      </c>
      <c r="B3" s="3" t="s">
        <v>7</v>
      </c>
    </row>
    <row r="6" spans="1:2" x14ac:dyDescent="0.35">
      <c r="A6" s="17" t="str">
        <f>"Purpose of the " &amp; client_name &amp; " Consolidated Factor Spreadsheet"</f>
        <v>Purpose of the MHCLG Consolidated Factor Spreadsheet</v>
      </c>
      <c r="B6" s="7"/>
    </row>
    <row r="7" spans="1:2" x14ac:dyDescent="0.35">
      <c r="A7" s="18"/>
      <c r="B7" s="8"/>
    </row>
    <row r="8" spans="1:2" ht="124" x14ac:dyDescent="0.35">
      <c r="A8" s="18"/>
      <c r="B8" s="9" t="str">
        <f>"This spreadsheet is provided by GAD at the request of " &amp; client_name &amp; " ('" &amp; client_abbr &amp; "').  Its purpose is to set out in one place for convenience the actuarial factors provided by GAD to " &amp; client_abbr &amp; " from time to time in respect of " &amp; scheme_name &amp; _xlfn._LONGTEXT("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 &amp; client_abbr &amp; ")]."</f>
        <v>This spreadsheet is provided by GAD at the request of MHCLG ('Ministry of Housing, Communities &amp; Local Government').  Its purpose is to set out in one place for convenience the actuarial factors provided by GAD to Ministry of Housing, Communities &amp; Local Government from time to time in respect of Local Government Pension Scheme (England and Wales) and related schemes, and the dates on which these factors have been sent to the client and implemented by the client.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Ministry of Housing, Communities &amp; Local Government)].</v>
      </c>
    </row>
    <row r="9" spans="1:2" ht="31" x14ac:dyDescent="0.35">
      <c r="A9" s="18"/>
      <c r="B9" s="9" t="str">
        <f>"GAD has no liability for any changes made to this spreadsheet whilst being used by " &amp; client_abbr &amp; " or any other third party."</f>
        <v>GAD has no liability for any changes made to this spreadsheet whilst being used by Ministry of Housing, Communities &amp; Local Government or any other third party.</v>
      </c>
    </row>
    <row r="10" spans="1:2" x14ac:dyDescent="0.35">
      <c r="A10" s="18"/>
      <c r="B10" s="9" t="s">
        <v>31</v>
      </c>
    </row>
    <row r="11" spans="1:2" x14ac:dyDescent="0.35">
      <c r="A11" s="19"/>
      <c r="B11" s="10" t="s">
        <v>32</v>
      </c>
    </row>
    <row r="13" spans="1:2" x14ac:dyDescent="0.35">
      <c r="A13" s="26"/>
      <c r="B13" s="27"/>
    </row>
    <row r="14" spans="1:2" x14ac:dyDescent="0.35">
      <c r="A14" s="28"/>
      <c r="B14" s="27"/>
    </row>
    <row r="15" spans="1:2" x14ac:dyDescent="0.35">
      <c r="A15" s="28"/>
      <c r="B15" s="29"/>
    </row>
    <row r="16" spans="1:2" x14ac:dyDescent="0.35">
      <c r="A16" s="28"/>
      <c r="B16" s="29"/>
    </row>
  </sheetData>
  <pageMargins left="0.7" right="0.7" top="0.75" bottom="0.75" header="0.3" footer="0.3"/>
  <pageSetup paperSize="9" orientation="portrait" r:id="rId1"/>
  <headerFooter>
    <oddHeader>&amp;L&amp;Z&amp;F  [&amp;A]</oddHeader>
    <oddFooter>&amp;LPage &amp;P of &amp;N&amp;R&amp;T &amp;D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E4FF7-6AD5-473D-8039-DBAF84E924EB}">
  <sheetPr codeName="Sheet22"/>
  <dimension ref="A1:E85"/>
  <sheetViews>
    <sheetView showGridLines="0" workbookViewId="0">
      <selection activeCell="A6" sqref="A6"/>
    </sheetView>
  </sheetViews>
  <sheetFormatPr defaultRowHeight="12.5" x14ac:dyDescent="0.25"/>
  <cols>
    <col min="1" max="1" width="28" customWidth="1"/>
    <col min="2" max="5" width="18.54296875" customWidth="1"/>
  </cols>
  <sheetData>
    <row r="1" spans="1:5" s="1" customFormat="1" ht="20" x14ac:dyDescent="0.4">
      <c r="A1" s="2" t="s">
        <v>0</v>
      </c>
    </row>
    <row r="2" spans="1:5" s="1" customFormat="1" ht="15.5" x14ac:dyDescent="0.35">
      <c r="A2" s="30" t="s">
        <v>1</v>
      </c>
      <c r="B2" s="3" t="str">
        <f>wb_title</f>
        <v>LGPS_EW - Consolidated Factor Spreadsheet</v>
      </c>
    </row>
    <row r="3" spans="1:5" s="1" customFormat="1" ht="15.5" x14ac:dyDescent="0.35">
      <c r="A3" s="30" t="s">
        <v>2</v>
      </c>
      <c r="B3" s="3" t="str">
        <f>TABLE_FACTOR_TYPE_1 &amp; " - x-" &amp; TABLE_SERIES_NUMBER_1</f>
        <v>TV In (non-club) - x-215</v>
      </c>
    </row>
    <row r="6" spans="1:5" x14ac:dyDescent="0.25">
      <c r="A6" s="40" t="s">
        <v>394</v>
      </c>
      <c r="B6" s="47" t="s">
        <v>395</v>
      </c>
      <c r="C6" s="47"/>
      <c r="D6" s="47"/>
      <c r="E6" s="47"/>
    </row>
    <row r="7" spans="1:5" x14ac:dyDescent="0.25">
      <c r="A7" s="40" t="s">
        <v>396</v>
      </c>
      <c r="B7" s="47" t="s">
        <v>175</v>
      </c>
      <c r="C7" s="47"/>
      <c r="D7" s="47"/>
      <c r="E7" s="47"/>
    </row>
    <row r="8" spans="1:5" x14ac:dyDescent="0.25">
      <c r="A8" s="40" t="s">
        <v>162</v>
      </c>
      <c r="B8" s="47" t="s">
        <v>176</v>
      </c>
      <c r="C8" s="47"/>
      <c r="D8" s="47"/>
      <c r="E8" s="47"/>
    </row>
    <row r="9" spans="1:5" x14ac:dyDescent="0.25">
      <c r="A9" s="40" t="s">
        <v>163</v>
      </c>
      <c r="B9" s="47" t="s">
        <v>202</v>
      </c>
      <c r="C9" s="47"/>
      <c r="D9" s="47"/>
      <c r="E9" s="47"/>
    </row>
    <row r="10" spans="1:5" ht="25" x14ac:dyDescent="0.25">
      <c r="A10" s="40" t="s">
        <v>6</v>
      </c>
      <c r="B10" s="47" t="s">
        <v>221</v>
      </c>
      <c r="C10" s="47"/>
      <c r="D10" s="47"/>
      <c r="E10" s="47"/>
    </row>
    <row r="11" spans="1:5" x14ac:dyDescent="0.25">
      <c r="A11" s="40" t="s">
        <v>164</v>
      </c>
      <c r="B11" s="47" t="s">
        <v>179</v>
      </c>
      <c r="C11" s="47"/>
      <c r="D11" s="47"/>
      <c r="E11" s="47"/>
    </row>
    <row r="12" spans="1:5" x14ac:dyDescent="0.25">
      <c r="A12" s="40" t="s">
        <v>165</v>
      </c>
      <c r="B12" s="47" t="s">
        <v>180</v>
      </c>
      <c r="C12" s="47"/>
      <c r="D12" s="47"/>
      <c r="E12" s="47"/>
    </row>
    <row r="13" spans="1:5" x14ac:dyDescent="0.25">
      <c r="A13" s="40" t="s">
        <v>397</v>
      </c>
      <c r="B13" s="47">
        <v>0</v>
      </c>
      <c r="C13" s="47"/>
      <c r="D13" s="47"/>
      <c r="E13" s="47"/>
    </row>
    <row r="14" spans="1:5" x14ac:dyDescent="0.25">
      <c r="A14" s="40" t="s">
        <v>167</v>
      </c>
      <c r="B14" s="47">
        <v>215</v>
      </c>
      <c r="C14" s="47"/>
      <c r="D14" s="47"/>
      <c r="E14" s="47"/>
    </row>
    <row r="15" spans="1:5" x14ac:dyDescent="0.25">
      <c r="A15" s="40" t="s">
        <v>398</v>
      </c>
      <c r="B15" s="47" t="s">
        <v>222</v>
      </c>
      <c r="C15" s="47"/>
      <c r="D15" s="47"/>
      <c r="E15" s="47"/>
    </row>
    <row r="16" spans="1:5" x14ac:dyDescent="0.25">
      <c r="A16" s="40" t="s">
        <v>169</v>
      </c>
      <c r="B16" s="47" t="s">
        <v>223</v>
      </c>
      <c r="C16" s="47"/>
      <c r="D16" s="47"/>
      <c r="E16" s="47"/>
    </row>
    <row r="17" spans="1:5" x14ac:dyDescent="0.25">
      <c r="A17" s="41" t="s">
        <v>399</v>
      </c>
      <c r="B17" s="47"/>
      <c r="C17" s="47"/>
      <c r="D17" s="47"/>
      <c r="E17" s="47"/>
    </row>
    <row r="18" spans="1:5" x14ac:dyDescent="0.25">
      <c r="A18" s="40" t="s">
        <v>171</v>
      </c>
      <c r="B18" s="49">
        <v>45107</v>
      </c>
      <c r="C18" s="49"/>
      <c r="D18" s="49"/>
      <c r="E18" s="49"/>
    </row>
    <row r="19" spans="1:5" x14ac:dyDescent="0.25">
      <c r="A19" s="40" t="s">
        <v>172</v>
      </c>
      <c r="B19" s="49">
        <v>45110</v>
      </c>
      <c r="C19" s="49"/>
      <c r="D19" s="49"/>
      <c r="E19" s="49"/>
    </row>
    <row r="20" spans="1:5" x14ac:dyDescent="0.25">
      <c r="A20" s="40" t="s">
        <v>173</v>
      </c>
      <c r="B20" s="47" t="s">
        <v>183</v>
      </c>
      <c r="C20" s="47"/>
      <c r="D20" s="47"/>
      <c r="E20" s="47"/>
    </row>
    <row r="21" spans="1:5" x14ac:dyDescent="0.25">
      <c r="A21" s="40" t="s">
        <v>400</v>
      </c>
      <c r="B21" s="47"/>
      <c r="C21" s="47"/>
      <c r="D21" s="47"/>
      <c r="E21" s="47"/>
    </row>
    <row r="23" spans="1:5" x14ac:dyDescent="0.25">
      <c r="A23" s="23" t="str">
        <f>HYPERLINK("#'Factor List'!A1", "Back to Factor List")</f>
        <v>Back to Factor List</v>
      </c>
      <c r="B23" s="23" t="str">
        <f>HYPERLINK("#'Assumptions'!A1", "Assumptions")</f>
        <v>Assumptions</v>
      </c>
    </row>
    <row r="26" spans="1:5" s="58" customFormat="1" ht="26" x14ac:dyDescent="0.25">
      <c r="A26" s="57" t="s">
        <v>401</v>
      </c>
      <c r="B26" s="57" t="s">
        <v>408</v>
      </c>
      <c r="C26" s="57" t="s">
        <v>409</v>
      </c>
      <c r="D26" s="57" t="s">
        <v>410</v>
      </c>
      <c r="E26" s="57" t="s">
        <v>411</v>
      </c>
    </row>
    <row r="27" spans="1:5" x14ac:dyDescent="0.25">
      <c r="A27" s="43">
        <v>16</v>
      </c>
      <c r="B27" s="44">
        <v>8.23</v>
      </c>
      <c r="C27" s="44">
        <v>1.37</v>
      </c>
      <c r="D27" s="44">
        <v>0</v>
      </c>
      <c r="E27" s="44">
        <v>0</v>
      </c>
    </row>
    <row r="28" spans="1:5" x14ac:dyDescent="0.25">
      <c r="A28" s="43">
        <v>17</v>
      </c>
      <c r="B28" s="44">
        <v>8.35</v>
      </c>
      <c r="C28" s="44">
        <v>1.44</v>
      </c>
      <c r="D28" s="44">
        <v>0</v>
      </c>
      <c r="E28" s="44">
        <v>0</v>
      </c>
    </row>
    <row r="29" spans="1:5" x14ac:dyDescent="0.25">
      <c r="A29" s="43">
        <v>18</v>
      </c>
      <c r="B29" s="44">
        <v>8.4700000000000006</v>
      </c>
      <c r="C29" s="44">
        <v>1.5</v>
      </c>
      <c r="D29" s="44">
        <v>0</v>
      </c>
      <c r="E29" s="44">
        <v>0</v>
      </c>
    </row>
    <row r="30" spans="1:5" x14ac:dyDescent="0.25">
      <c r="A30" s="43">
        <v>19</v>
      </c>
      <c r="B30" s="44">
        <v>8.6</v>
      </c>
      <c r="C30" s="44">
        <v>1.57</v>
      </c>
      <c r="D30" s="44">
        <v>0</v>
      </c>
      <c r="E30" s="44">
        <v>0</v>
      </c>
    </row>
    <row r="31" spans="1:5" x14ac:dyDescent="0.25">
      <c r="A31" s="43">
        <v>20</v>
      </c>
      <c r="B31" s="44">
        <v>8.73</v>
      </c>
      <c r="C31" s="44">
        <v>1.57</v>
      </c>
      <c r="D31" s="44">
        <v>0</v>
      </c>
      <c r="E31" s="44">
        <v>0</v>
      </c>
    </row>
    <row r="32" spans="1:5" x14ac:dyDescent="0.25">
      <c r="A32" s="43">
        <v>21</v>
      </c>
      <c r="B32" s="44">
        <v>8.85</v>
      </c>
      <c r="C32" s="44">
        <v>1.6</v>
      </c>
      <c r="D32" s="44">
        <v>0</v>
      </c>
      <c r="E32" s="44">
        <v>0</v>
      </c>
    </row>
    <row r="33" spans="1:5" x14ac:dyDescent="0.25">
      <c r="A33" s="43">
        <v>22</v>
      </c>
      <c r="B33" s="44">
        <v>8.98</v>
      </c>
      <c r="C33" s="44">
        <v>1.63</v>
      </c>
      <c r="D33" s="44">
        <v>0</v>
      </c>
      <c r="E33" s="44">
        <v>0</v>
      </c>
    </row>
    <row r="34" spans="1:5" x14ac:dyDescent="0.25">
      <c r="A34" s="43">
        <v>23</v>
      </c>
      <c r="B34" s="44">
        <v>9.11</v>
      </c>
      <c r="C34" s="44">
        <v>1.67</v>
      </c>
      <c r="D34" s="44">
        <v>0</v>
      </c>
      <c r="E34" s="44">
        <v>0</v>
      </c>
    </row>
    <row r="35" spans="1:5" x14ac:dyDescent="0.25">
      <c r="A35" s="43">
        <v>24</v>
      </c>
      <c r="B35" s="44">
        <v>9.25</v>
      </c>
      <c r="C35" s="44">
        <v>1.67</v>
      </c>
      <c r="D35" s="44">
        <v>0</v>
      </c>
      <c r="E35" s="44">
        <v>0</v>
      </c>
    </row>
    <row r="36" spans="1:5" x14ac:dyDescent="0.25">
      <c r="A36" s="43">
        <v>25</v>
      </c>
      <c r="B36" s="44">
        <v>9.3800000000000008</v>
      </c>
      <c r="C36" s="44">
        <v>1.7</v>
      </c>
      <c r="D36" s="44">
        <v>0</v>
      </c>
      <c r="E36" s="44">
        <v>0</v>
      </c>
    </row>
    <row r="37" spans="1:5" x14ac:dyDescent="0.25">
      <c r="A37" s="43">
        <v>26</v>
      </c>
      <c r="B37" s="44">
        <v>9.52</v>
      </c>
      <c r="C37" s="44">
        <v>1.73</v>
      </c>
      <c r="D37" s="44">
        <v>0</v>
      </c>
      <c r="E37" s="44">
        <v>0</v>
      </c>
    </row>
    <row r="38" spans="1:5" x14ac:dyDescent="0.25">
      <c r="A38" s="43">
        <v>27</v>
      </c>
      <c r="B38" s="44">
        <v>9.66</v>
      </c>
      <c r="C38" s="44">
        <v>1.73</v>
      </c>
      <c r="D38" s="44">
        <v>0</v>
      </c>
      <c r="E38" s="44">
        <v>0</v>
      </c>
    </row>
    <row r="39" spans="1:5" x14ac:dyDescent="0.25">
      <c r="A39" s="43">
        <v>28</v>
      </c>
      <c r="B39" s="44">
        <v>9.8000000000000007</v>
      </c>
      <c r="C39" s="44">
        <v>1.76</v>
      </c>
      <c r="D39" s="44">
        <v>0</v>
      </c>
      <c r="E39" s="44">
        <v>0</v>
      </c>
    </row>
    <row r="40" spans="1:5" x14ac:dyDescent="0.25">
      <c r="A40" s="43">
        <v>29</v>
      </c>
      <c r="B40" s="44">
        <v>9.94</v>
      </c>
      <c r="C40" s="44">
        <v>1.8</v>
      </c>
      <c r="D40" s="44">
        <v>0</v>
      </c>
      <c r="E40" s="44">
        <v>0</v>
      </c>
    </row>
    <row r="41" spans="1:5" x14ac:dyDescent="0.25">
      <c r="A41" s="43">
        <v>30</v>
      </c>
      <c r="B41" s="44">
        <v>10.08</v>
      </c>
      <c r="C41" s="44">
        <v>1.83</v>
      </c>
      <c r="D41" s="44">
        <v>0</v>
      </c>
      <c r="E41" s="44">
        <v>0</v>
      </c>
    </row>
    <row r="42" spans="1:5" x14ac:dyDescent="0.25">
      <c r="A42" s="43">
        <v>31</v>
      </c>
      <c r="B42" s="44">
        <v>10.23</v>
      </c>
      <c r="C42" s="44">
        <v>1.86</v>
      </c>
      <c r="D42" s="44">
        <v>0</v>
      </c>
      <c r="E42" s="44">
        <v>0</v>
      </c>
    </row>
    <row r="43" spans="1:5" x14ac:dyDescent="0.25">
      <c r="A43" s="43">
        <v>32</v>
      </c>
      <c r="B43" s="44">
        <v>10.38</v>
      </c>
      <c r="C43" s="44">
        <v>1.86</v>
      </c>
      <c r="D43" s="44">
        <v>0</v>
      </c>
      <c r="E43" s="44">
        <v>0</v>
      </c>
    </row>
    <row r="44" spans="1:5" x14ac:dyDescent="0.25">
      <c r="A44" s="43">
        <v>33</v>
      </c>
      <c r="B44" s="44">
        <v>10.53</v>
      </c>
      <c r="C44" s="44">
        <v>1.89</v>
      </c>
      <c r="D44" s="44">
        <v>0</v>
      </c>
      <c r="E44" s="44">
        <v>0</v>
      </c>
    </row>
    <row r="45" spans="1:5" x14ac:dyDescent="0.25">
      <c r="A45" s="43">
        <v>34</v>
      </c>
      <c r="B45" s="44">
        <v>10.68</v>
      </c>
      <c r="C45" s="44">
        <v>1.93</v>
      </c>
      <c r="D45" s="44">
        <v>0</v>
      </c>
      <c r="E45" s="44">
        <v>0</v>
      </c>
    </row>
    <row r="46" spans="1:5" x14ac:dyDescent="0.25">
      <c r="A46" s="43">
        <v>35</v>
      </c>
      <c r="B46" s="44">
        <v>10.83</v>
      </c>
      <c r="C46" s="44">
        <v>1.96</v>
      </c>
      <c r="D46" s="44">
        <v>0</v>
      </c>
      <c r="E46" s="44">
        <v>0</v>
      </c>
    </row>
    <row r="47" spans="1:5" x14ac:dyDescent="0.25">
      <c r="A47" s="43">
        <v>36</v>
      </c>
      <c r="B47" s="44">
        <v>10.99</v>
      </c>
      <c r="C47" s="44">
        <v>1.96</v>
      </c>
      <c r="D47" s="44">
        <v>0</v>
      </c>
      <c r="E47" s="44">
        <v>0</v>
      </c>
    </row>
    <row r="48" spans="1:5" x14ac:dyDescent="0.25">
      <c r="A48" s="43">
        <v>37</v>
      </c>
      <c r="B48" s="44">
        <v>11.15</v>
      </c>
      <c r="C48" s="44">
        <v>1.99</v>
      </c>
      <c r="D48" s="44">
        <v>0</v>
      </c>
      <c r="E48" s="44">
        <v>0</v>
      </c>
    </row>
    <row r="49" spans="1:5" x14ac:dyDescent="0.25">
      <c r="A49" s="43">
        <v>38</v>
      </c>
      <c r="B49" s="44">
        <v>11.31</v>
      </c>
      <c r="C49" s="44">
        <v>2.02</v>
      </c>
      <c r="D49" s="44">
        <v>0</v>
      </c>
      <c r="E49" s="44">
        <v>0</v>
      </c>
    </row>
    <row r="50" spans="1:5" x14ac:dyDescent="0.25">
      <c r="A50" s="43">
        <v>39</v>
      </c>
      <c r="B50" s="44">
        <v>11.47</v>
      </c>
      <c r="C50" s="44">
        <v>2.06</v>
      </c>
      <c r="D50" s="44">
        <v>0</v>
      </c>
      <c r="E50" s="44">
        <v>0</v>
      </c>
    </row>
    <row r="51" spans="1:5" x14ac:dyDescent="0.25">
      <c r="A51" s="43">
        <v>40</v>
      </c>
      <c r="B51" s="44">
        <v>11.64</v>
      </c>
      <c r="C51" s="44">
        <v>2.06</v>
      </c>
      <c r="D51" s="44">
        <v>0</v>
      </c>
      <c r="E51" s="44">
        <v>0</v>
      </c>
    </row>
    <row r="52" spans="1:5" x14ac:dyDescent="0.25">
      <c r="A52" s="43">
        <v>41</v>
      </c>
      <c r="B52" s="44">
        <v>11.8</v>
      </c>
      <c r="C52" s="44">
        <v>2.09</v>
      </c>
      <c r="D52" s="44">
        <v>0</v>
      </c>
      <c r="E52" s="44">
        <v>0</v>
      </c>
    </row>
    <row r="53" spans="1:5" x14ac:dyDescent="0.25">
      <c r="A53" s="43">
        <v>42</v>
      </c>
      <c r="B53" s="44">
        <v>11.97</v>
      </c>
      <c r="C53" s="44">
        <v>2.12</v>
      </c>
      <c r="D53" s="44">
        <v>0</v>
      </c>
      <c r="E53" s="44">
        <v>0</v>
      </c>
    </row>
    <row r="54" spans="1:5" x14ac:dyDescent="0.25">
      <c r="A54" s="43">
        <v>43</v>
      </c>
      <c r="B54" s="44">
        <v>12.14</v>
      </c>
      <c r="C54" s="44">
        <v>2.16</v>
      </c>
      <c r="D54" s="44">
        <v>0</v>
      </c>
      <c r="E54" s="44">
        <v>0</v>
      </c>
    </row>
    <row r="55" spans="1:5" x14ac:dyDescent="0.25">
      <c r="A55" s="43">
        <v>44</v>
      </c>
      <c r="B55" s="44">
        <v>12.31</v>
      </c>
      <c r="C55" s="44">
        <v>2.19</v>
      </c>
      <c r="D55" s="44">
        <v>0</v>
      </c>
      <c r="E55" s="44">
        <v>0</v>
      </c>
    </row>
    <row r="56" spans="1:5" x14ac:dyDescent="0.25">
      <c r="A56" s="43">
        <v>45</v>
      </c>
      <c r="B56" s="44">
        <v>12.49</v>
      </c>
      <c r="C56" s="44">
        <v>2.19</v>
      </c>
      <c r="D56" s="44">
        <v>0</v>
      </c>
      <c r="E56" s="44">
        <v>0</v>
      </c>
    </row>
    <row r="57" spans="1:5" x14ac:dyDescent="0.25">
      <c r="A57" s="43">
        <v>46</v>
      </c>
      <c r="B57" s="44">
        <v>12.67</v>
      </c>
      <c r="C57" s="44">
        <v>2.19</v>
      </c>
      <c r="D57" s="44">
        <v>0</v>
      </c>
      <c r="E57" s="44">
        <v>0</v>
      </c>
    </row>
    <row r="58" spans="1:5" x14ac:dyDescent="0.25">
      <c r="A58" s="43">
        <v>47</v>
      </c>
      <c r="B58" s="44">
        <v>12.85</v>
      </c>
      <c r="C58" s="44">
        <v>2.2200000000000002</v>
      </c>
      <c r="D58" s="44">
        <v>0</v>
      </c>
      <c r="E58" s="44">
        <v>0</v>
      </c>
    </row>
    <row r="59" spans="1:5" x14ac:dyDescent="0.25">
      <c r="A59" s="43">
        <v>48</v>
      </c>
      <c r="B59" s="44">
        <v>13.03</v>
      </c>
      <c r="C59" s="44">
        <v>2.2200000000000002</v>
      </c>
      <c r="D59" s="44">
        <v>0</v>
      </c>
      <c r="E59" s="44">
        <v>0</v>
      </c>
    </row>
    <row r="60" spans="1:5" x14ac:dyDescent="0.25">
      <c r="A60" s="43">
        <v>49</v>
      </c>
      <c r="B60" s="44">
        <v>13.21</v>
      </c>
      <c r="C60" s="44">
        <v>2.25</v>
      </c>
      <c r="D60" s="44">
        <v>0</v>
      </c>
      <c r="E60" s="44">
        <v>0</v>
      </c>
    </row>
    <row r="61" spans="1:5" x14ac:dyDescent="0.25">
      <c r="A61" s="43">
        <v>50</v>
      </c>
      <c r="B61" s="44">
        <v>13.39</v>
      </c>
      <c r="C61" s="44">
        <v>2.29</v>
      </c>
      <c r="D61" s="44">
        <v>0</v>
      </c>
      <c r="E61" s="44">
        <v>0</v>
      </c>
    </row>
    <row r="62" spans="1:5" x14ac:dyDescent="0.25">
      <c r="A62" s="43">
        <v>51</v>
      </c>
      <c r="B62" s="44">
        <v>13.58</v>
      </c>
      <c r="C62" s="44">
        <v>2.29</v>
      </c>
      <c r="D62" s="44">
        <v>0</v>
      </c>
      <c r="E62" s="44">
        <v>0</v>
      </c>
    </row>
    <row r="63" spans="1:5" x14ac:dyDescent="0.25">
      <c r="A63" s="43">
        <v>52</v>
      </c>
      <c r="B63" s="44">
        <v>13.77</v>
      </c>
      <c r="C63" s="44">
        <v>2.3199999999999998</v>
      </c>
      <c r="D63" s="44">
        <v>0</v>
      </c>
      <c r="E63" s="44">
        <v>0</v>
      </c>
    </row>
    <row r="64" spans="1:5" x14ac:dyDescent="0.25">
      <c r="A64" s="43">
        <v>53</v>
      </c>
      <c r="B64" s="44">
        <v>13.97</v>
      </c>
      <c r="C64" s="44">
        <v>2.3199999999999998</v>
      </c>
      <c r="D64" s="44">
        <v>0</v>
      </c>
      <c r="E64" s="44">
        <v>0</v>
      </c>
    </row>
    <row r="65" spans="1:5" x14ac:dyDescent="0.25">
      <c r="A65" s="43">
        <v>54</v>
      </c>
      <c r="B65" s="44">
        <v>14.16</v>
      </c>
      <c r="C65" s="44">
        <v>2.35</v>
      </c>
      <c r="D65" s="44">
        <v>0</v>
      </c>
      <c r="E65" s="44">
        <v>0</v>
      </c>
    </row>
    <row r="66" spans="1:5" x14ac:dyDescent="0.25">
      <c r="A66" s="43">
        <v>55</v>
      </c>
      <c r="B66" s="44">
        <v>14.36</v>
      </c>
      <c r="C66" s="44">
        <v>2.35</v>
      </c>
      <c r="D66" s="44">
        <v>0</v>
      </c>
      <c r="E66" s="44">
        <v>0</v>
      </c>
    </row>
    <row r="67" spans="1:5" x14ac:dyDescent="0.25">
      <c r="A67" s="43">
        <v>56</v>
      </c>
      <c r="B67" s="44">
        <v>14.57</v>
      </c>
      <c r="C67" s="44">
        <v>2.35</v>
      </c>
      <c r="D67" s="44">
        <v>0</v>
      </c>
      <c r="E67" s="44">
        <v>0</v>
      </c>
    </row>
    <row r="68" spans="1:5" x14ac:dyDescent="0.25">
      <c r="A68" s="43">
        <v>57</v>
      </c>
      <c r="B68" s="44">
        <v>14.77</v>
      </c>
      <c r="C68" s="44">
        <v>2.38</v>
      </c>
      <c r="D68" s="44">
        <v>0</v>
      </c>
      <c r="E68" s="44">
        <v>0</v>
      </c>
    </row>
    <row r="69" spans="1:5" x14ac:dyDescent="0.25">
      <c r="A69" s="43">
        <v>58</v>
      </c>
      <c r="B69" s="44">
        <v>14.99</v>
      </c>
      <c r="C69" s="44">
        <v>2.35</v>
      </c>
      <c r="D69" s="44">
        <v>0</v>
      </c>
      <c r="E69" s="44">
        <v>0</v>
      </c>
    </row>
    <row r="70" spans="1:5" x14ac:dyDescent="0.25">
      <c r="A70" s="43">
        <v>59</v>
      </c>
      <c r="B70" s="44">
        <v>15.2</v>
      </c>
      <c r="C70" s="44">
        <v>2.38</v>
      </c>
      <c r="D70" s="44">
        <v>0</v>
      </c>
      <c r="E70" s="44">
        <v>0</v>
      </c>
    </row>
    <row r="71" spans="1:5" x14ac:dyDescent="0.25">
      <c r="A71" s="43">
        <v>60</v>
      </c>
      <c r="B71" s="44">
        <v>15.43</v>
      </c>
      <c r="C71" s="44">
        <v>2.35</v>
      </c>
      <c r="D71" s="44">
        <v>0</v>
      </c>
      <c r="E71" s="44">
        <v>0</v>
      </c>
    </row>
    <row r="72" spans="1:5" x14ac:dyDescent="0.25">
      <c r="A72" s="43">
        <v>61</v>
      </c>
      <c r="B72" s="44">
        <v>15.66</v>
      </c>
      <c r="C72" s="44">
        <v>2.35</v>
      </c>
      <c r="D72" s="44">
        <v>0</v>
      </c>
      <c r="E72" s="44">
        <v>0</v>
      </c>
    </row>
    <row r="73" spans="1:5" x14ac:dyDescent="0.25">
      <c r="A73" s="43">
        <v>62</v>
      </c>
      <c r="B73" s="44">
        <v>15.9</v>
      </c>
      <c r="C73" s="44">
        <v>2.35</v>
      </c>
      <c r="D73" s="44">
        <v>0</v>
      </c>
      <c r="E73" s="44">
        <v>0</v>
      </c>
    </row>
    <row r="74" spans="1:5" x14ac:dyDescent="0.25">
      <c r="A74" s="43">
        <v>63</v>
      </c>
      <c r="B74" s="44">
        <v>16.149999999999999</v>
      </c>
      <c r="C74" s="44">
        <v>2.35</v>
      </c>
      <c r="D74" s="44">
        <v>0</v>
      </c>
      <c r="E74" s="44">
        <v>0</v>
      </c>
    </row>
    <row r="75" spans="1:5" x14ac:dyDescent="0.25">
      <c r="A75" s="43">
        <v>64</v>
      </c>
      <c r="B75" s="44">
        <v>16.420000000000002</v>
      </c>
      <c r="C75" s="44">
        <v>2.35</v>
      </c>
      <c r="D75" s="44">
        <v>0</v>
      </c>
      <c r="E75" s="44">
        <v>0</v>
      </c>
    </row>
    <row r="76" spans="1:5" x14ac:dyDescent="0.25">
      <c r="A76" s="43">
        <v>65</v>
      </c>
      <c r="B76" s="44">
        <v>16.71</v>
      </c>
      <c r="C76" s="44">
        <v>2.3199999999999998</v>
      </c>
      <c r="D76" s="44">
        <v>0</v>
      </c>
      <c r="E76" s="44">
        <v>0</v>
      </c>
    </row>
    <row r="77" spans="1:5" x14ac:dyDescent="0.25">
      <c r="A77" s="43">
        <v>66</v>
      </c>
      <c r="B77" s="44">
        <v>17.02</v>
      </c>
      <c r="C77" s="44">
        <v>2.29</v>
      </c>
      <c r="D77" s="44">
        <v>0</v>
      </c>
      <c r="E77" s="44">
        <v>0</v>
      </c>
    </row>
    <row r="78" spans="1:5" x14ac:dyDescent="0.25">
      <c r="A78" s="43">
        <v>67</v>
      </c>
      <c r="B78" s="44">
        <v>17.36</v>
      </c>
      <c r="C78" s="44">
        <v>2.25</v>
      </c>
      <c r="D78" s="44">
        <v>0</v>
      </c>
      <c r="E78" s="44">
        <v>0</v>
      </c>
    </row>
    <row r="79" spans="1:5" x14ac:dyDescent="0.25">
      <c r="A79" s="43">
        <v>68</v>
      </c>
      <c r="B79" s="44">
        <v>16.96</v>
      </c>
      <c r="C79" s="44">
        <v>2.2400000000000002</v>
      </c>
      <c r="D79" s="44">
        <v>0</v>
      </c>
      <c r="E79" s="44">
        <v>0</v>
      </c>
    </row>
    <row r="80" spans="1:5" x14ac:dyDescent="0.25">
      <c r="A80" s="43">
        <v>69</v>
      </c>
      <c r="B80" s="44">
        <v>16.28</v>
      </c>
      <c r="C80" s="44">
        <v>2.11</v>
      </c>
      <c r="D80" s="44">
        <v>0</v>
      </c>
      <c r="E80" s="44">
        <v>0</v>
      </c>
    </row>
    <row r="81" spans="1:5" x14ac:dyDescent="0.25">
      <c r="A81" s="43">
        <v>70</v>
      </c>
      <c r="B81" s="44">
        <v>15.6</v>
      </c>
      <c r="C81" s="44">
        <v>1.98</v>
      </c>
      <c r="D81" s="44">
        <v>0</v>
      </c>
      <c r="E81" s="44">
        <v>0</v>
      </c>
    </row>
    <row r="82" spans="1:5" x14ac:dyDescent="0.25">
      <c r="A82" s="43">
        <v>71</v>
      </c>
      <c r="B82" s="44">
        <v>14.92</v>
      </c>
      <c r="C82" s="44">
        <v>1.96</v>
      </c>
      <c r="D82" s="44">
        <v>0</v>
      </c>
      <c r="E82" s="44">
        <v>0</v>
      </c>
    </row>
    <row r="83" spans="1:5" x14ac:dyDescent="0.25">
      <c r="A83" s="43">
        <v>72</v>
      </c>
      <c r="B83" s="44">
        <v>14.25</v>
      </c>
      <c r="C83" s="44">
        <v>1.94</v>
      </c>
      <c r="D83" s="44">
        <v>0</v>
      </c>
      <c r="E83" s="44">
        <v>0</v>
      </c>
    </row>
    <row r="84" spans="1:5" x14ac:dyDescent="0.25">
      <c r="A84" s="43">
        <v>73</v>
      </c>
      <c r="B84" s="44">
        <v>13.59</v>
      </c>
      <c r="C84" s="44">
        <v>1.92</v>
      </c>
      <c r="D84" s="44">
        <v>0</v>
      </c>
      <c r="E84" s="44">
        <v>0</v>
      </c>
    </row>
    <row r="85" spans="1:5" x14ac:dyDescent="0.25">
      <c r="A85" s="43">
        <v>74</v>
      </c>
      <c r="B85" s="44">
        <v>12.94</v>
      </c>
      <c r="C85" s="44">
        <v>1.77</v>
      </c>
      <c r="D85" s="44">
        <v>0</v>
      </c>
      <c r="E85" s="44">
        <v>0</v>
      </c>
    </row>
  </sheetData>
  <sheetProtection algorithmName="SHA-512" hashValue="0NWWN4LSKYczafsui1hIAhyh/CErG5PPaEVa54bz5yJK5qb4TVQqANBzuBrnfEsfmL3gvn/ghtgjVmWacpTe6g==" saltValue="Xsn5dNlt7imTCPWOPhgenA==" spinCount="100000" sheet="1" objects="1" scenarios="1"/>
  <conditionalFormatting sqref="A6:A21">
    <cfRule type="expression" dxfId="479" priority="1" stopIfTrue="1">
      <formula>MOD(ROW(),2)=0</formula>
    </cfRule>
    <cfRule type="expression" dxfId="478" priority="2" stopIfTrue="1">
      <formula>MOD(ROW(),2)&lt;&gt;0</formula>
    </cfRule>
  </conditionalFormatting>
  <conditionalFormatting sqref="A26:A85">
    <cfRule type="expression" dxfId="477" priority="5" stopIfTrue="1">
      <formula>MOD(ROW(),2)=0</formula>
    </cfRule>
    <cfRule type="expression" dxfId="476" priority="6" stopIfTrue="1">
      <formula>MOD(ROW(),2)&lt;&gt;0</formula>
    </cfRule>
  </conditionalFormatting>
  <conditionalFormatting sqref="B6:E21">
    <cfRule type="expression" dxfId="475" priority="3" stopIfTrue="1">
      <formula>MOD(ROW(),2)=0</formula>
    </cfRule>
    <cfRule type="expression" dxfId="474" priority="4" stopIfTrue="1">
      <formula>MOD(ROW(),2)&lt;&gt;0</formula>
    </cfRule>
  </conditionalFormatting>
  <conditionalFormatting sqref="B26:E85">
    <cfRule type="expression" dxfId="473" priority="7" stopIfTrue="1">
      <formula>MOD(ROW(),2)=0</formula>
    </cfRule>
    <cfRule type="expression" dxfId="472" priority="8" stopIfTrue="1">
      <formula>MOD(ROW(),2)&lt;&gt;0</formula>
    </cfRule>
  </conditionalFormatting>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7AE10-F279-4884-874F-9341CE2B2B98}">
  <sheetPr codeName="Sheet23"/>
  <dimension ref="A1:E85"/>
  <sheetViews>
    <sheetView showGridLines="0" workbookViewId="0">
      <selection activeCell="A6" sqref="A6"/>
    </sheetView>
  </sheetViews>
  <sheetFormatPr defaultRowHeight="12.5" x14ac:dyDescent="0.25"/>
  <cols>
    <col min="1" max="1" width="28" customWidth="1"/>
    <col min="2" max="5" width="18.54296875" customWidth="1"/>
  </cols>
  <sheetData>
    <row r="1" spans="1:5" s="1" customFormat="1" ht="20" x14ac:dyDescent="0.4">
      <c r="A1" s="2" t="s">
        <v>0</v>
      </c>
    </row>
    <row r="2" spans="1:5" s="1" customFormat="1" ht="15.5" x14ac:dyDescent="0.35">
      <c r="A2" s="30" t="s">
        <v>1</v>
      </c>
      <c r="B2" s="3" t="str">
        <f>wb_title</f>
        <v>LGPS_EW - Consolidated Factor Spreadsheet</v>
      </c>
    </row>
    <row r="3" spans="1:5" s="1" customFormat="1" ht="15.5" x14ac:dyDescent="0.35">
      <c r="A3" s="30" t="s">
        <v>2</v>
      </c>
      <c r="B3" s="3" t="str">
        <f>TABLE_FACTOR_TYPE_1 &amp; " - x-" &amp; TABLE_SERIES_NUMBER_1</f>
        <v>TV In (non-club) - x-216</v>
      </c>
    </row>
    <row r="6" spans="1:5" x14ac:dyDescent="0.25">
      <c r="A6" s="40" t="s">
        <v>394</v>
      </c>
      <c r="B6" s="47" t="s">
        <v>395</v>
      </c>
      <c r="C6" s="47"/>
      <c r="D6" s="47"/>
      <c r="E6" s="47"/>
    </row>
    <row r="7" spans="1:5" x14ac:dyDescent="0.25">
      <c r="A7" s="40" t="s">
        <v>396</v>
      </c>
      <c r="B7" s="47" t="s">
        <v>175</v>
      </c>
      <c r="C7" s="47"/>
      <c r="D7" s="47"/>
      <c r="E7" s="47"/>
    </row>
    <row r="8" spans="1:5" x14ac:dyDescent="0.25">
      <c r="A8" s="40" t="s">
        <v>162</v>
      </c>
      <c r="B8" s="47" t="s">
        <v>176</v>
      </c>
      <c r="C8" s="47"/>
      <c r="D8" s="47"/>
      <c r="E8" s="47"/>
    </row>
    <row r="9" spans="1:5" x14ac:dyDescent="0.25">
      <c r="A9" s="40" t="s">
        <v>163</v>
      </c>
      <c r="B9" s="47" t="s">
        <v>202</v>
      </c>
      <c r="C9" s="47"/>
      <c r="D9" s="47"/>
      <c r="E9" s="47"/>
    </row>
    <row r="10" spans="1:5" ht="25" x14ac:dyDescent="0.25">
      <c r="A10" s="40" t="s">
        <v>6</v>
      </c>
      <c r="B10" s="47" t="s">
        <v>224</v>
      </c>
      <c r="C10" s="47"/>
      <c r="D10" s="47"/>
      <c r="E10" s="47"/>
    </row>
    <row r="11" spans="1:5" x14ac:dyDescent="0.25">
      <c r="A11" s="40" t="s">
        <v>164</v>
      </c>
      <c r="B11" s="47" t="s">
        <v>184</v>
      </c>
      <c r="C11" s="47"/>
      <c r="D11" s="47"/>
      <c r="E11" s="47"/>
    </row>
    <row r="12" spans="1:5" x14ac:dyDescent="0.25">
      <c r="A12" s="40" t="s">
        <v>165</v>
      </c>
      <c r="B12" s="47" t="s">
        <v>180</v>
      </c>
      <c r="C12" s="47"/>
      <c r="D12" s="47"/>
      <c r="E12" s="47"/>
    </row>
    <row r="13" spans="1:5" x14ac:dyDescent="0.25">
      <c r="A13" s="40" t="s">
        <v>397</v>
      </c>
      <c r="B13" s="47">
        <v>0</v>
      </c>
      <c r="C13" s="47"/>
      <c r="D13" s="47"/>
      <c r="E13" s="47"/>
    </row>
    <row r="14" spans="1:5" x14ac:dyDescent="0.25">
      <c r="A14" s="40" t="s">
        <v>167</v>
      </c>
      <c r="B14" s="47">
        <v>216</v>
      </c>
      <c r="C14" s="47"/>
      <c r="D14" s="47"/>
      <c r="E14" s="47"/>
    </row>
    <row r="15" spans="1:5" x14ac:dyDescent="0.25">
      <c r="A15" s="40" t="s">
        <v>398</v>
      </c>
      <c r="B15" s="47" t="s">
        <v>225</v>
      </c>
      <c r="C15" s="47"/>
      <c r="D15" s="47"/>
      <c r="E15" s="47"/>
    </row>
    <row r="16" spans="1:5" x14ac:dyDescent="0.25">
      <c r="A16" s="40" t="s">
        <v>169</v>
      </c>
      <c r="B16" s="47" t="s">
        <v>226</v>
      </c>
      <c r="C16" s="47"/>
      <c r="D16" s="47"/>
      <c r="E16" s="47"/>
    </row>
    <row r="17" spans="1:5" x14ac:dyDescent="0.25">
      <c r="A17" s="41" t="s">
        <v>399</v>
      </c>
      <c r="B17" s="47"/>
      <c r="C17" s="47"/>
      <c r="D17" s="47"/>
      <c r="E17" s="47"/>
    </row>
    <row r="18" spans="1:5" x14ac:dyDescent="0.25">
      <c r="A18" s="40" t="s">
        <v>171</v>
      </c>
      <c r="B18" s="49">
        <v>45107</v>
      </c>
      <c r="C18" s="49"/>
      <c r="D18" s="49"/>
      <c r="E18" s="49"/>
    </row>
    <row r="19" spans="1:5" x14ac:dyDescent="0.25">
      <c r="A19" s="40" t="s">
        <v>172</v>
      </c>
      <c r="B19" s="49">
        <v>45110</v>
      </c>
      <c r="C19" s="49"/>
      <c r="D19" s="49"/>
      <c r="E19" s="49"/>
    </row>
    <row r="20" spans="1:5" x14ac:dyDescent="0.25">
      <c r="A20" s="40" t="s">
        <v>173</v>
      </c>
      <c r="B20" s="47" t="s">
        <v>183</v>
      </c>
      <c r="C20" s="47"/>
      <c r="D20" s="47"/>
      <c r="E20" s="47"/>
    </row>
    <row r="21" spans="1:5" x14ac:dyDescent="0.25">
      <c r="A21" s="40" t="s">
        <v>400</v>
      </c>
      <c r="B21" s="47"/>
      <c r="C21" s="47"/>
      <c r="D21" s="47"/>
      <c r="E21" s="47"/>
    </row>
    <row r="23" spans="1:5" x14ac:dyDescent="0.25">
      <c r="A23" s="23" t="str">
        <f>HYPERLINK("#'Factor List'!A1", "Back to Factor List")</f>
        <v>Back to Factor List</v>
      </c>
      <c r="B23" s="23" t="str">
        <f>HYPERLINK("#'Assumptions'!A1", "Assumptions")</f>
        <v>Assumptions</v>
      </c>
    </row>
    <row r="26" spans="1:5" s="58" customFormat="1" ht="26" x14ac:dyDescent="0.25">
      <c r="A26" s="57" t="s">
        <v>401</v>
      </c>
      <c r="B26" s="57" t="s">
        <v>408</v>
      </c>
      <c r="C26" s="57" t="s">
        <v>409</v>
      </c>
      <c r="D26" s="57" t="s">
        <v>410</v>
      </c>
      <c r="E26" s="57" t="s">
        <v>411</v>
      </c>
    </row>
    <row r="27" spans="1:5" x14ac:dyDescent="0.25">
      <c r="A27" s="43">
        <v>16</v>
      </c>
      <c r="B27" s="44">
        <v>8.23</v>
      </c>
      <c r="C27" s="44">
        <v>1.37</v>
      </c>
      <c r="D27" s="44">
        <v>0</v>
      </c>
      <c r="E27" s="44">
        <v>0</v>
      </c>
    </row>
    <row r="28" spans="1:5" x14ac:dyDescent="0.25">
      <c r="A28" s="43">
        <v>17</v>
      </c>
      <c r="B28" s="44">
        <v>8.35</v>
      </c>
      <c r="C28" s="44">
        <v>1.44</v>
      </c>
      <c r="D28" s="44">
        <v>0</v>
      </c>
      <c r="E28" s="44">
        <v>0</v>
      </c>
    </row>
    <row r="29" spans="1:5" x14ac:dyDescent="0.25">
      <c r="A29" s="43">
        <v>18</v>
      </c>
      <c r="B29" s="44">
        <v>8.4700000000000006</v>
      </c>
      <c r="C29" s="44">
        <v>1.5</v>
      </c>
      <c r="D29" s="44">
        <v>0</v>
      </c>
      <c r="E29" s="44">
        <v>0</v>
      </c>
    </row>
    <row r="30" spans="1:5" x14ac:dyDescent="0.25">
      <c r="A30" s="43">
        <v>19</v>
      </c>
      <c r="B30" s="44">
        <v>8.6</v>
      </c>
      <c r="C30" s="44">
        <v>1.57</v>
      </c>
      <c r="D30" s="44">
        <v>0</v>
      </c>
      <c r="E30" s="44">
        <v>0</v>
      </c>
    </row>
    <row r="31" spans="1:5" x14ac:dyDescent="0.25">
      <c r="A31" s="43">
        <v>20</v>
      </c>
      <c r="B31" s="44">
        <v>8.73</v>
      </c>
      <c r="C31" s="44">
        <v>1.57</v>
      </c>
      <c r="D31" s="44">
        <v>0</v>
      </c>
      <c r="E31" s="44">
        <v>0</v>
      </c>
    </row>
    <row r="32" spans="1:5" x14ac:dyDescent="0.25">
      <c r="A32" s="43">
        <v>21</v>
      </c>
      <c r="B32" s="44">
        <v>8.85</v>
      </c>
      <c r="C32" s="44">
        <v>1.6</v>
      </c>
      <c r="D32" s="44">
        <v>0</v>
      </c>
      <c r="E32" s="44">
        <v>0</v>
      </c>
    </row>
    <row r="33" spans="1:5" x14ac:dyDescent="0.25">
      <c r="A33" s="43">
        <v>22</v>
      </c>
      <c r="B33" s="44">
        <v>8.98</v>
      </c>
      <c r="C33" s="44">
        <v>1.63</v>
      </c>
      <c r="D33" s="44">
        <v>0</v>
      </c>
      <c r="E33" s="44">
        <v>0</v>
      </c>
    </row>
    <row r="34" spans="1:5" x14ac:dyDescent="0.25">
      <c r="A34" s="43">
        <v>23</v>
      </c>
      <c r="B34" s="44">
        <v>9.11</v>
      </c>
      <c r="C34" s="44">
        <v>1.67</v>
      </c>
      <c r="D34" s="44">
        <v>0</v>
      </c>
      <c r="E34" s="44">
        <v>0</v>
      </c>
    </row>
    <row r="35" spans="1:5" x14ac:dyDescent="0.25">
      <c r="A35" s="43">
        <v>24</v>
      </c>
      <c r="B35" s="44">
        <v>9.25</v>
      </c>
      <c r="C35" s="44">
        <v>1.67</v>
      </c>
      <c r="D35" s="44">
        <v>0</v>
      </c>
      <c r="E35" s="44">
        <v>0</v>
      </c>
    </row>
    <row r="36" spans="1:5" x14ac:dyDescent="0.25">
      <c r="A36" s="43">
        <v>25</v>
      </c>
      <c r="B36" s="44">
        <v>9.3800000000000008</v>
      </c>
      <c r="C36" s="44">
        <v>1.7</v>
      </c>
      <c r="D36" s="44">
        <v>0</v>
      </c>
      <c r="E36" s="44">
        <v>0</v>
      </c>
    </row>
    <row r="37" spans="1:5" x14ac:dyDescent="0.25">
      <c r="A37" s="43">
        <v>26</v>
      </c>
      <c r="B37" s="44">
        <v>9.52</v>
      </c>
      <c r="C37" s="44">
        <v>1.73</v>
      </c>
      <c r="D37" s="44">
        <v>0</v>
      </c>
      <c r="E37" s="44">
        <v>0</v>
      </c>
    </row>
    <row r="38" spans="1:5" x14ac:dyDescent="0.25">
      <c r="A38" s="43">
        <v>27</v>
      </c>
      <c r="B38" s="44">
        <v>9.66</v>
      </c>
      <c r="C38" s="44">
        <v>1.73</v>
      </c>
      <c r="D38" s="44">
        <v>0</v>
      </c>
      <c r="E38" s="44">
        <v>0</v>
      </c>
    </row>
    <row r="39" spans="1:5" x14ac:dyDescent="0.25">
      <c r="A39" s="43">
        <v>28</v>
      </c>
      <c r="B39" s="44">
        <v>9.8000000000000007</v>
      </c>
      <c r="C39" s="44">
        <v>1.76</v>
      </c>
      <c r="D39" s="44">
        <v>0</v>
      </c>
      <c r="E39" s="44">
        <v>0</v>
      </c>
    </row>
    <row r="40" spans="1:5" x14ac:dyDescent="0.25">
      <c r="A40" s="43">
        <v>29</v>
      </c>
      <c r="B40" s="44">
        <v>9.94</v>
      </c>
      <c r="C40" s="44">
        <v>1.8</v>
      </c>
      <c r="D40" s="44">
        <v>0</v>
      </c>
      <c r="E40" s="44">
        <v>0</v>
      </c>
    </row>
    <row r="41" spans="1:5" x14ac:dyDescent="0.25">
      <c r="A41" s="43">
        <v>30</v>
      </c>
      <c r="B41" s="44">
        <v>10.08</v>
      </c>
      <c r="C41" s="44">
        <v>1.83</v>
      </c>
      <c r="D41" s="44">
        <v>0</v>
      </c>
      <c r="E41" s="44">
        <v>0</v>
      </c>
    </row>
    <row r="42" spans="1:5" x14ac:dyDescent="0.25">
      <c r="A42" s="43">
        <v>31</v>
      </c>
      <c r="B42" s="44">
        <v>10.23</v>
      </c>
      <c r="C42" s="44">
        <v>1.86</v>
      </c>
      <c r="D42" s="44">
        <v>0</v>
      </c>
      <c r="E42" s="44">
        <v>0</v>
      </c>
    </row>
    <row r="43" spans="1:5" x14ac:dyDescent="0.25">
      <c r="A43" s="43">
        <v>32</v>
      </c>
      <c r="B43" s="44">
        <v>10.38</v>
      </c>
      <c r="C43" s="44">
        <v>1.86</v>
      </c>
      <c r="D43" s="44">
        <v>0</v>
      </c>
      <c r="E43" s="44">
        <v>0</v>
      </c>
    </row>
    <row r="44" spans="1:5" x14ac:dyDescent="0.25">
      <c r="A44" s="43">
        <v>33</v>
      </c>
      <c r="B44" s="44">
        <v>10.53</v>
      </c>
      <c r="C44" s="44">
        <v>1.89</v>
      </c>
      <c r="D44" s="44">
        <v>0</v>
      </c>
      <c r="E44" s="44">
        <v>0</v>
      </c>
    </row>
    <row r="45" spans="1:5" x14ac:dyDescent="0.25">
      <c r="A45" s="43">
        <v>34</v>
      </c>
      <c r="B45" s="44">
        <v>10.68</v>
      </c>
      <c r="C45" s="44">
        <v>1.93</v>
      </c>
      <c r="D45" s="44">
        <v>0</v>
      </c>
      <c r="E45" s="44">
        <v>0</v>
      </c>
    </row>
    <row r="46" spans="1:5" x14ac:dyDescent="0.25">
      <c r="A46" s="43">
        <v>35</v>
      </c>
      <c r="B46" s="44">
        <v>10.83</v>
      </c>
      <c r="C46" s="44">
        <v>1.96</v>
      </c>
      <c r="D46" s="44">
        <v>0</v>
      </c>
      <c r="E46" s="44">
        <v>0</v>
      </c>
    </row>
    <row r="47" spans="1:5" x14ac:dyDescent="0.25">
      <c r="A47" s="43">
        <v>36</v>
      </c>
      <c r="B47" s="44">
        <v>10.99</v>
      </c>
      <c r="C47" s="44">
        <v>1.96</v>
      </c>
      <c r="D47" s="44">
        <v>0</v>
      </c>
      <c r="E47" s="44">
        <v>0</v>
      </c>
    </row>
    <row r="48" spans="1:5" x14ac:dyDescent="0.25">
      <c r="A48" s="43">
        <v>37</v>
      </c>
      <c r="B48" s="44">
        <v>11.15</v>
      </c>
      <c r="C48" s="44">
        <v>1.99</v>
      </c>
      <c r="D48" s="44">
        <v>0</v>
      </c>
      <c r="E48" s="44">
        <v>0</v>
      </c>
    </row>
    <row r="49" spans="1:5" x14ac:dyDescent="0.25">
      <c r="A49" s="43">
        <v>38</v>
      </c>
      <c r="B49" s="44">
        <v>11.31</v>
      </c>
      <c r="C49" s="44">
        <v>2.02</v>
      </c>
      <c r="D49" s="44">
        <v>0</v>
      </c>
      <c r="E49" s="44">
        <v>0</v>
      </c>
    </row>
    <row r="50" spans="1:5" x14ac:dyDescent="0.25">
      <c r="A50" s="43">
        <v>39</v>
      </c>
      <c r="B50" s="44">
        <v>11.47</v>
      </c>
      <c r="C50" s="44">
        <v>2.06</v>
      </c>
      <c r="D50" s="44">
        <v>0</v>
      </c>
      <c r="E50" s="44">
        <v>0</v>
      </c>
    </row>
    <row r="51" spans="1:5" x14ac:dyDescent="0.25">
      <c r="A51" s="43">
        <v>40</v>
      </c>
      <c r="B51" s="44">
        <v>11.64</v>
      </c>
      <c r="C51" s="44">
        <v>2.06</v>
      </c>
      <c r="D51" s="44">
        <v>0</v>
      </c>
      <c r="E51" s="44">
        <v>0</v>
      </c>
    </row>
    <row r="52" spans="1:5" x14ac:dyDescent="0.25">
      <c r="A52" s="43">
        <v>41</v>
      </c>
      <c r="B52" s="44">
        <v>11.8</v>
      </c>
      <c r="C52" s="44">
        <v>2.09</v>
      </c>
      <c r="D52" s="44">
        <v>0</v>
      </c>
      <c r="E52" s="44">
        <v>0</v>
      </c>
    </row>
    <row r="53" spans="1:5" x14ac:dyDescent="0.25">
      <c r="A53" s="43">
        <v>42</v>
      </c>
      <c r="B53" s="44">
        <v>11.97</v>
      </c>
      <c r="C53" s="44">
        <v>2.12</v>
      </c>
      <c r="D53" s="44">
        <v>0</v>
      </c>
      <c r="E53" s="44">
        <v>0</v>
      </c>
    </row>
    <row r="54" spans="1:5" x14ac:dyDescent="0.25">
      <c r="A54" s="43">
        <v>43</v>
      </c>
      <c r="B54" s="44">
        <v>12.14</v>
      </c>
      <c r="C54" s="44">
        <v>2.16</v>
      </c>
      <c r="D54" s="44">
        <v>0</v>
      </c>
      <c r="E54" s="44">
        <v>0</v>
      </c>
    </row>
    <row r="55" spans="1:5" x14ac:dyDescent="0.25">
      <c r="A55" s="43">
        <v>44</v>
      </c>
      <c r="B55" s="44">
        <v>12.31</v>
      </c>
      <c r="C55" s="44">
        <v>2.19</v>
      </c>
      <c r="D55" s="44">
        <v>0</v>
      </c>
      <c r="E55" s="44">
        <v>0</v>
      </c>
    </row>
    <row r="56" spans="1:5" x14ac:dyDescent="0.25">
      <c r="A56" s="43">
        <v>45</v>
      </c>
      <c r="B56" s="44">
        <v>12.49</v>
      </c>
      <c r="C56" s="44">
        <v>2.19</v>
      </c>
      <c r="D56" s="44">
        <v>0</v>
      </c>
      <c r="E56" s="44">
        <v>0</v>
      </c>
    </row>
    <row r="57" spans="1:5" x14ac:dyDescent="0.25">
      <c r="A57" s="43">
        <v>46</v>
      </c>
      <c r="B57" s="44">
        <v>12.67</v>
      </c>
      <c r="C57" s="44">
        <v>2.19</v>
      </c>
      <c r="D57" s="44">
        <v>0</v>
      </c>
      <c r="E57" s="44">
        <v>0</v>
      </c>
    </row>
    <row r="58" spans="1:5" x14ac:dyDescent="0.25">
      <c r="A58" s="43">
        <v>47</v>
      </c>
      <c r="B58" s="44">
        <v>12.85</v>
      </c>
      <c r="C58" s="44">
        <v>2.2200000000000002</v>
      </c>
      <c r="D58" s="44">
        <v>0</v>
      </c>
      <c r="E58" s="44">
        <v>0</v>
      </c>
    </row>
    <row r="59" spans="1:5" x14ac:dyDescent="0.25">
      <c r="A59" s="43">
        <v>48</v>
      </c>
      <c r="B59" s="44">
        <v>13.03</v>
      </c>
      <c r="C59" s="44">
        <v>2.2200000000000002</v>
      </c>
      <c r="D59" s="44">
        <v>0</v>
      </c>
      <c r="E59" s="44">
        <v>0</v>
      </c>
    </row>
    <row r="60" spans="1:5" x14ac:dyDescent="0.25">
      <c r="A60" s="43">
        <v>49</v>
      </c>
      <c r="B60" s="44">
        <v>13.21</v>
      </c>
      <c r="C60" s="44">
        <v>2.25</v>
      </c>
      <c r="D60" s="44">
        <v>0</v>
      </c>
      <c r="E60" s="44">
        <v>0</v>
      </c>
    </row>
    <row r="61" spans="1:5" x14ac:dyDescent="0.25">
      <c r="A61" s="43">
        <v>50</v>
      </c>
      <c r="B61" s="44">
        <v>13.39</v>
      </c>
      <c r="C61" s="44">
        <v>2.29</v>
      </c>
      <c r="D61" s="44">
        <v>0</v>
      </c>
      <c r="E61" s="44">
        <v>0</v>
      </c>
    </row>
    <row r="62" spans="1:5" x14ac:dyDescent="0.25">
      <c r="A62" s="43">
        <v>51</v>
      </c>
      <c r="B62" s="44">
        <v>13.58</v>
      </c>
      <c r="C62" s="44">
        <v>2.29</v>
      </c>
      <c r="D62" s="44">
        <v>0</v>
      </c>
      <c r="E62" s="44">
        <v>0</v>
      </c>
    </row>
    <row r="63" spans="1:5" x14ac:dyDescent="0.25">
      <c r="A63" s="43">
        <v>52</v>
      </c>
      <c r="B63" s="44">
        <v>13.77</v>
      </c>
      <c r="C63" s="44">
        <v>2.3199999999999998</v>
      </c>
      <c r="D63" s="44">
        <v>0</v>
      </c>
      <c r="E63" s="44">
        <v>0</v>
      </c>
    </row>
    <row r="64" spans="1:5" x14ac:dyDescent="0.25">
      <c r="A64" s="43">
        <v>53</v>
      </c>
      <c r="B64" s="44">
        <v>13.97</v>
      </c>
      <c r="C64" s="44">
        <v>2.3199999999999998</v>
      </c>
      <c r="D64" s="44">
        <v>0</v>
      </c>
      <c r="E64" s="44">
        <v>0</v>
      </c>
    </row>
    <row r="65" spans="1:5" x14ac:dyDescent="0.25">
      <c r="A65" s="43">
        <v>54</v>
      </c>
      <c r="B65" s="44">
        <v>14.16</v>
      </c>
      <c r="C65" s="44">
        <v>2.35</v>
      </c>
      <c r="D65" s="44">
        <v>0</v>
      </c>
      <c r="E65" s="44">
        <v>0</v>
      </c>
    </row>
    <row r="66" spans="1:5" x14ac:dyDescent="0.25">
      <c r="A66" s="43">
        <v>55</v>
      </c>
      <c r="B66" s="44">
        <v>14.36</v>
      </c>
      <c r="C66" s="44">
        <v>2.35</v>
      </c>
      <c r="D66" s="44">
        <v>0</v>
      </c>
      <c r="E66" s="44">
        <v>0</v>
      </c>
    </row>
    <row r="67" spans="1:5" x14ac:dyDescent="0.25">
      <c r="A67" s="43">
        <v>56</v>
      </c>
      <c r="B67" s="44">
        <v>14.57</v>
      </c>
      <c r="C67" s="44">
        <v>2.35</v>
      </c>
      <c r="D67" s="44">
        <v>0</v>
      </c>
      <c r="E67" s="44">
        <v>0</v>
      </c>
    </row>
    <row r="68" spans="1:5" x14ac:dyDescent="0.25">
      <c r="A68" s="43">
        <v>57</v>
      </c>
      <c r="B68" s="44">
        <v>14.77</v>
      </c>
      <c r="C68" s="44">
        <v>2.38</v>
      </c>
      <c r="D68" s="44">
        <v>0</v>
      </c>
      <c r="E68" s="44">
        <v>0</v>
      </c>
    </row>
    <row r="69" spans="1:5" x14ac:dyDescent="0.25">
      <c r="A69" s="43">
        <v>58</v>
      </c>
      <c r="B69" s="44">
        <v>14.99</v>
      </c>
      <c r="C69" s="44">
        <v>2.35</v>
      </c>
      <c r="D69" s="44">
        <v>0</v>
      </c>
      <c r="E69" s="44">
        <v>0</v>
      </c>
    </row>
    <row r="70" spans="1:5" x14ac:dyDescent="0.25">
      <c r="A70" s="43">
        <v>59</v>
      </c>
      <c r="B70" s="44">
        <v>15.2</v>
      </c>
      <c r="C70" s="44">
        <v>2.38</v>
      </c>
      <c r="D70" s="44">
        <v>0</v>
      </c>
      <c r="E70" s="44">
        <v>0</v>
      </c>
    </row>
    <row r="71" spans="1:5" x14ac:dyDescent="0.25">
      <c r="A71" s="43">
        <v>60</v>
      </c>
      <c r="B71" s="44">
        <v>15.43</v>
      </c>
      <c r="C71" s="44">
        <v>2.35</v>
      </c>
      <c r="D71" s="44">
        <v>0</v>
      </c>
      <c r="E71" s="44">
        <v>0</v>
      </c>
    </row>
    <row r="72" spans="1:5" x14ac:dyDescent="0.25">
      <c r="A72" s="43">
        <v>61</v>
      </c>
      <c r="B72" s="44">
        <v>15.66</v>
      </c>
      <c r="C72" s="44">
        <v>2.35</v>
      </c>
      <c r="D72" s="44">
        <v>0</v>
      </c>
      <c r="E72" s="44">
        <v>0</v>
      </c>
    </row>
    <row r="73" spans="1:5" x14ac:dyDescent="0.25">
      <c r="A73" s="43">
        <v>62</v>
      </c>
      <c r="B73" s="44">
        <v>15.9</v>
      </c>
      <c r="C73" s="44">
        <v>2.35</v>
      </c>
      <c r="D73" s="44">
        <v>0</v>
      </c>
      <c r="E73" s="44">
        <v>0</v>
      </c>
    </row>
    <row r="74" spans="1:5" x14ac:dyDescent="0.25">
      <c r="A74" s="43">
        <v>63</v>
      </c>
      <c r="B74" s="44">
        <v>16.149999999999999</v>
      </c>
      <c r="C74" s="44">
        <v>2.35</v>
      </c>
      <c r="D74" s="44">
        <v>0</v>
      </c>
      <c r="E74" s="44">
        <v>0</v>
      </c>
    </row>
    <row r="75" spans="1:5" x14ac:dyDescent="0.25">
      <c r="A75" s="43">
        <v>64</v>
      </c>
      <c r="B75" s="44">
        <v>16.420000000000002</v>
      </c>
      <c r="C75" s="44">
        <v>2.35</v>
      </c>
      <c r="D75" s="44">
        <v>0</v>
      </c>
      <c r="E75" s="44">
        <v>0</v>
      </c>
    </row>
    <row r="76" spans="1:5" x14ac:dyDescent="0.25">
      <c r="A76" s="43">
        <v>65</v>
      </c>
      <c r="B76" s="44">
        <v>16.71</v>
      </c>
      <c r="C76" s="44">
        <v>2.3199999999999998</v>
      </c>
      <c r="D76" s="44">
        <v>0</v>
      </c>
      <c r="E76" s="44">
        <v>0</v>
      </c>
    </row>
    <row r="77" spans="1:5" x14ac:dyDescent="0.25">
      <c r="A77" s="43">
        <v>66</v>
      </c>
      <c r="B77" s="44">
        <v>17.02</v>
      </c>
      <c r="C77" s="44">
        <v>2.29</v>
      </c>
      <c r="D77" s="44">
        <v>0</v>
      </c>
      <c r="E77" s="44">
        <v>0</v>
      </c>
    </row>
    <row r="78" spans="1:5" x14ac:dyDescent="0.25">
      <c r="A78" s="43">
        <v>67</v>
      </c>
      <c r="B78" s="44">
        <v>17.36</v>
      </c>
      <c r="C78" s="44">
        <v>2.25</v>
      </c>
      <c r="D78" s="44">
        <v>0</v>
      </c>
      <c r="E78" s="44">
        <v>0</v>
      </c>
    </row>
    <row r="79" spans="1:5" x14ac:dyDescent="0.25">
      <c r="A79" s="43">
        <v>68</v>
      </c>
      <c r="B79" s="44">
        <v>16.96</v>
      </c>
      <c r="C79" s="44">
        <v>2.2400000000000002</v>
      </c>
      <c r="D79" s="44">
        <v>0</v>
      </c>
      <c r="E79" s="44">
        <v>0</v>
      </c>
    </row>
    <row r="80" spans="1:5" x14ac:dyDescent="0.25">
      <c r="A80" s="43">
        <v>69</v>
      </c>
      <c r="B80" s="44">
        <v>16.28</v>
      </c>
      <c r="C80" s="44">
        <v>2.11</v>
      </c>
      <c r="D80" s="44">
        <v>0</v>
      </c>
      <c r="E80" s="44">
        <v>0</v>
      </c>
    </row>
    <row r="81" spans="1:5" x14ac:dyDescent="0.25">
      <c r="A81" s="43">
        <v>70</v>
      </c>
      <c r="B81" s="44">
        <v>15.6</v>
      </c>
      <c r="C81" s="44">
        <v>1.98</v>
      </c>
      <c r="D81" s="44">
        <v>0</v>
      </c>
      <c r="E81" s="44">
        <v>0</v>
      </c>
    </row>
    <row r="82" spans="1:5" x14ac:dyDescent="0.25">
      <c r="A82" s="43">
        <v>71</v>
      </c>
      <c r="B82" s="44">
        <v>14.92</v>
      </c>
      <c r="C82" s="44">
        <v>1.96</v>
      </c>
      <c r="D82" s="44">
        <v>0</v>
      </c>
      <c r="E82" s="44">
        <v>0</v>
      </c>
    </row>
    <row r="83" spans="1:5" x14ac:dyDescent="0.25">
      <c r="A83" s="43">
        <v>72</v>
      </c>
      <c r="B83" s="44">
        <v>14.25</v>
      </c>
      <c r="C83" s="44">
        <v>1.94</v>
      </c>
      <c r="D83" s="44">
        <v>0</v>
      </c>
      <c r="E83" s="44">
        <v>0</v>
      </c>
    </row>
    <row r="84" spans="1:5" x14ac:dyDescent="0.25">
      <c r="A84" s="43">
        <v>73</v>
      </c>
      <c r="B84" s="44">
        <v>13.59</v>
      </c>
      <c r="C84" s="44">
        <v>1.92</v>
      </c>
      <c r="D84" s="44">
        <v>0</v>
      </c>
      <c r="E84" s="44">
        <v>0</v>
      </c>
    </row>
    <row r="85" spans="1:5" x14ac:dyDescent="0.25">
      <c r="A85" s="43">
        <v>74</v>
      </c>
      <c r="B85" s="44">
        <v>12.94</v>
      </c>
      <c r="C85" s="44">
        <v>1.77</v>
      </c>
      <c r="D85" s="44">
        <v>0</v>
      </c>
      <c r="E85" s="44">
        <v>0</v>
      </c>
    </row>
  </sheetData>
  <sheetProtection algorithmName="SHA-512" hashValue="Rtb2HNisQeBoNwnWDq06IGCofNkCcC8dozZdz0wP2A+ic3XayGGlV0VaGz4Sq0yJZJrVF76n/jJ8aHsfGsSRSA==" saltValue="ZxzPZMFyVKdk+ZDIiFD/zw==" spinCount="100000" sheet="1" objects="1" scenarios="1"/>
  <conditionalFormatting sqref="A6:A21">
    <cfRule type="expression" dxfId="471" priority="1" stopIfTrue="1">
      <formula>MOD(ROW(),2)=0</formula>
    </cfRule>
    <cfRule type="expression" dxfId="470" priority="2" stopIfTrue="1">
      <formula>MOD(ROW(),2)&lt;&gt;0</formula>
    </cfRule>
  </conditionalFormatting>
  <conditionalFormatting sqref="A26:A85">
    <cfRule type="expression" dxfId="469" priority="5" stopIfTrue="1">
      <formula>MOD(ROW(),2)=0</formula>
    </cfRule>
    <cfRule type="expression" dxfId="468" priority="6" stopIfTrue="1">
      <formula>MOD(ROW(),2)&lt;&gt;0</formula>
    </cfRule>
  </conditionalFormatting>
  <conditionalFormatting sqref="B6:E21">
    <cfRule type="expression" dxfId="467" priority="3" stopIfTrue="1">
      <formula>MOD(ROW(),2)=0</formula>
    </cfRule>
    <cfRule type="expression" dxfId="466" priority="4" stopIfTrue="1">
      <formula>MOD(ROW(),2)&lt;&gt;0</formula>
    </cfRule>
  </conditionalFormatting>
  <conditionalFormatting sqref="B26:E85">
    <cfRule type="expression" dxfId="465" priority="7" stopIfTrue="1">
      <formula>MOD(ROW(),2)=0</formula>
    </cfRule>
    <cfRule type="expression" dxfId="464" priority="8" stopIfTrue="1">
      <formula>MOD(ROW(),2)&lt;&gt;0</formula>
    </cfRule>
  </conditionalFormatting>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AC9A8-8E9C-4235-92EE-58A2212769CB}">
  <sheetPr codeName="Sheet24"/>
  <dimension ref="A1:E85"/>
  <sheetViews>
    <sheetView showGridLines="0"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LGPS_EW - Consolidated Factor Spreadsheet</v>
      </c>
    </row>
    <row r="3" spans="1:5" s="1" customFormat="1" ht="15.5" x14ac:dyDescent="0.35">
      <c r="A3" s="30" t="s">
        <v>2</v>
      </c>
      <c r="B3" s="3" t="str">
        <f>TABLE_FACTOR_TYPE_1 &amp; " - x-" &amp; TABLE_SERIES_NUMBER_1</f>
        <v>TV In (non-club) - x-217</v>
      </c>
    </row>
    <row r="6" spans="1:5" x14ac:dyDescent="0.25">
      <c r="A6" s="40" t="s">
        <v>394</v>
      </c>
      <c r="B6" s="47" t="s">
        <v>395</v>
      </c>
      <c r="C6" s="47"/>
      <c r="D6" s="47"/>
      <c r="E6" s="47"/>
    </row>
    <row r="7" spans="1:5" x14ac:dyDescent="0.25">
      <c r="A7" s="40" t="s">
        <v>396</v>
      </c>
      <c r="B7" s="47" t="s">
        <v>175</v>
      </c>
      <c r="C7" s="47"/>
      <c r="D7" s="47"/>
      <c r="E7" s="47"/>
    </row>
    <row r="8" spans="1:5" x14ac:dyDescent="0.25">
      <c r="A8" s="40" t="s">
        <v>162</v>
      </c>
      <c r="B8" s="47" t="s">
        <v>176</v>
      </c>
      <c r="C8" s="47"/>
      <c r="D8" s="47"/>
      <c r="E8" s="47"/>
    </row>
    <row r="9" spans="1:5" x14ac:dyDescent="0.25">
      <c r="A9" s="40" t="s">
        <v>163</v>
      </c>
      <c r="B9" s="47" t="s">
        <v>202</v>
      </c>
      <c r="C9" s="47"/>
      <c r="D9" s="47"/>
      <c r="E9" s="47"/>
    </row>
    <row r="10" spans="1:5" x14ac:dyDescent="0.25">
      <c r="A10" s="40" t="s">
        <v>6</v>
      </c>
      <c r="B10" s="47" t="s">
        <v>227</v>
      </c>
      <c r="C10" s="47"/>
      <c r="D10" s="47"/>
      <c r="E10" s="47"/>
    </row>
    <row r="11" spans="1:5" x14ac:dyDescent="0.25">
      <c r="A11" s="40" t="s">
        <v>164</v>
      </c>
      <c r="B11" s="47" t="s">
        <v>228</v>
      </c>
      <c r="C11" s="47"/>
      <c r="D11" s="47"/>
      <c r="E11" s="47"/>
    </row>
    <row r="12" spans="1:5" x14ac:dyDescent="0.25">
      <c r="A12" s="40" t="s">
        <v>165</v>
      </c>
      <c r="B12" s="47" t="s">
        <v>180</v>
      </c>
      <c r="C12" s="47"/>
      <c r="D12" s="47"/>
      <c r="E12" s="47"/>
    </row>
    <row r="13" spans="1:5" x14ac:dyDescent="0.25">
      <c r="A13" s="40" t="s">
        <v>397</v>
      </c>
      <c r="B13" s="47">
        <v>0</v>
      </c>
      <c r="C13" s="47"/>
      <c r="D13" s="47"/>
      <c r="E13" s="47"/>
    </row>
    <row r="14" spans="1:5" x14ac:dyDescent="0.25">
      <c r="A14" s="40" t="s">
        <v>167</v>
      </c>
      <c r="B14" s="47">
        <v>217</v>
      </c>
      <c r="C14" s="47"/>
      <c r="D14" s="47"/>
      <c r="E14" s="47"/>
    </row>
    <row r="15" spans="1:5" x14ac:dyDescent="0.25">
      <c r="A15" s="40" t="s">
        <v>398</v>
      </c>
      <c r="B15" s="47" t="s">
        <v>229</v>
      </c>
      <c r="C15" s="47"/>
      <c r="D15" s="47"/>
      <c r="E15" s="47"/>
    </row>
    <row r="16" spans="1:5" x14ac:dyDescent="0.25">
      <c r="A16" s="40" t="s">
        <v>169</v>
      </c>
      <c r="B16" s="47" t="s">
        <v>230</v>
      </c>
      <c r="C16" s="47"/>
      <c r="D16" s="47"/>
      <c r="E16" s="47"/>
    </row>
    <row r="17" spans="1:5" x14ac:dyDescent="0.25">
      <c r="A17" s="41" t="s">
        <v>399</v>
      </c>
      <c r="B17" s="47"/>
      <c r="C17" s="47"/>
      <c r="D17" s="47"/>
      <c r="E17" s="47"/>
    </row>
    <row r="18" spans="1:5" x14ac:dyDescent="0.25">
      <c r="A18" s="40" t="s">
        <v>171</v>
      </c>
      <c r="B18" s="49">
        <v>45107</v>
      </c>
      <c r="C18" s="49"/>
      <c r="D18" s="49"/>
      <c r="E18" s="49"/>
    </row>
    <row r="19" spans="1:5" x14ac:dyDescent="0.25">
      <c r="A19" s="40" t="s">
        <v>172</v>
      </c>
      <c r="B19" s="49">
        <v>45110</v>
      </c>
      <c r="C19" s="49"/>
      <c r="D19" s="49"/>
      <c r="E19" s="49"/>
    </row>
    <row r="20" spans="1:5" x14ac:dyDescent="0.25">
      <c r="A20" s="40" t="s">
        <v>173</v>
      </c>
      <c r="B20" s="47" t="s">
        <v>183</v>
      </c>
      <c r="C20" s="47"/>
      <c r="D20" s="47"/>
      <c r="E20" s="47"/>
    </row>
    <row r="21" spans="1:5" x14ac:dyDescent="0.25">
      <c r="A21" s="40" t="s">
        <v>400</v>
      </c>
      <c r="B21" s="47"/>
      <c r="C21" s="47"/>
      <c r="D21" s="47"/>
      <c r="E21" s="47"/>
    </row>
    <row r="23" spans="1:5" x14ac:dyDescent="0.25">
      <c r="A23" s="23" t="str">
        <f>HYPERLINK("#'Factor List'!A1", "Back to Factor List")</f>
        <v>Back to Factor List</v>
      </c>
      <c r="B23" s="23" t="str">
        <f>HYPERLINK("#'Assumptions'!A1", "Assumptions")</f>
        <v>Assumptions</v>
      </c>
    </row>
    <row r="26" spans="1:5" s="58" customFormat="1" ht="26" x14ac:dyDescent="0.25">
      <c r="A26" s="57" t="s">
        <v>401</v>
      </c>
      <c r="B26" s="57" t="s">
        <v>408</v>
      </c>
      <c r="C26" s="57" t="s">
        <v>409</v>
      </c>
      <c r="D26" s="57" t="s">
        <v>410</v>
      </c>
      <c r="E26" s="57" t="s">
        <v>411</v>
      </c>
    </row>
    <row r="27" spans="1:5" x14ac:dyDescent="0.25">
      <c r="A27" s="43">
        <v>16</v>
      </c>
      <c r="B27" s="44">
        <v>25.4</v>
      </c>
      <c r="C27" s="44">
        <v>3.39</v>
      </c>
      <c r="D27" s="44">
        <v>0</v>
      </c>
      <c r="E27" s="44">
        <v>0</v>
      </c>
    </row>
    <row r="28" spans="1:5" x14ac:dyDescent="0.25">
      <c r="A28" s="43">
        <v>17</v>
      </c>
      <c r="B28" s="44">
        <v>25.33</v>
      </c>
      <c r="C28" s="44">
        <v>3.5</v>
      </c>
      <c r="D28" s="44">
        <v>0</v>
      </c>
      <c r="E28" s="44">
        <v>0</v>
      </c>
    </row>
    <row r="29" spans="1:5" x14ac:dyDescent="0.25">
      <c r="A29" s="43">
        <v>18</v>
      </c>
      <c r="B29" s="44">
        <v>25.26</v>
      </c>
      <c r="C29" s="44">
        <v>3.64</v>
      </c>
      <c r="D29" s="44">
        <v>0</v>
      </c>
      <c r="E29" s="44">
        <v>0</v>
      </c>
    </row>
    <row r="30" spans="1:5" x14ac:dyDescent="0.25">
      <c r="A30" s="43">
        <v>19</v>
      </c>
      <c r="B30" s="44">
        <v>25.16</v>
      </c>
      <c r="C30" s="44">
        <v>3.73</v>
      </c>
      <c r="D30" s="44">
        <v>0</v>
      </c>
      <c r="E30" s="44">
        <v>0</v>
      </c>
    </row>
    <row r="31" spans="1:5" x14ac:dyDescent="0.25">
      <c r="A31" s="43">
        <v>20</v>
      </c>
      <c r="B31" s="44">
        <v>25.02</v>
      </c>
      <c r="C31" s="44">
        <v>3.71</v>
      </c>
      <c r="D31" s="44">
        <v>0</v>
      </c>
      <c r="E31" s="44">
        <v>0</v>
      </c>
    </row>
    <row r="32" spans="1:5" x14ac:dyDescent="0.25">
      <c r="A32" s="43">
        <v>21</v>
      </c>
      <c r="B32" s="44">
        <v>24.89</v>
      </c>
      <c r="C32" s="44">
        <v>3.69</v>
      </c>
      <c r="D32" s="44">
        <v>0</v>
      </c>
      <c r="E32" s="44">
        <v>0</v>
      </c>
    </row>
    <row r="33" spans="1:5" x14ac:dyDescent="0.25">
      <c r="A33" s="43">
        <v>22</v>
      </c>
      <c r="B33" s="44">
        <v>24.75</v>
      </c>
      <c r="C33" s="44">
        <v>3.69</v>
      </c>
      <c r="D33" s="44">
        <v>0</v>
      </c>
      <c r="E33" s="44">
        <v>0</v>
      </c>
    </row>
    <row r="34" spans="1:5" x14ac:dyDescent="0.25">
      <c r="A34" s="43">
        <v>23</v>
      </c>
      <c r="B34" s="44">
        <v>24.62</v>
      </c>
      <c r="C34" s="44">
        <v>3.67</v>
      </c>
      <c r="D34" s="44">
        <v>0</v>
      </c>
      <c r="E34" s="44">
        <v>0</v>
      </c>
    </row>
    <row r="35" spans="1:5" x14ac:dyDescent="0.25">
      <c r="A35" s="43">
        <v>24</v>
      </c>
      <c r="B35" s="44">
        <v>24.38</v>
      </c>
      <c r="C35" s="44">
        <v>3.63</v>
      </c>
      <c r="D35" s="44">
        <v>0</v>
      </c>
      <c r="E35" s="44">
        <v>0</v>
      </c>
    </row>
    <row r="36" spans="1:5" x14ac:dyDescent="0.25">
      <c r="A36" s="43">
        <v>25</v>
      </c>
      <c r="B36" s="44">
        <v>24.04</v>
      </c>
      <c r="C36" s="44">
        <v>3.58</v>
      </c>
      <c r="D36" s="44">
        <v>0</v>
      </c>
      <c r="E36" s="44">
        <v>0</v>
      </c>
    </row>
    <row r="37" spans="1:5" x14ac:dyDescent="0.25">
      <c r="A37" s="43">
        <v>26</v>
      </c>
      <c r="B37" s="44">
        <v>23.71</v>
      </c>
      <c r="C37" s="44">
        <v>3.53</v>
      </c>
      <c r="D37" s="44">
        <v>0</v>
      </c>
      <c r="E37" s="44">
        <v>0</v>
      </c>
    </row>
    <row r="38" spans="1:5" x14ac:dyDescent="0.25">
      <c r="A38" s="43">
        <v>27</v>
      </c>
      <c r="B38" s="44">
        <v>23.39</v>
      </c>
      <c r="C38" s="44">
        <v>3.48</v>
      </c>
      <c r="D38" s="44">
        <v>0</v>
      </c>
      <c r="E38" s="44">
        <v>0</v>
      </c>
    </row>
    <row r="39" spans="1:5" x14ac:dyDescent="0.25">
      <c r="A39" s="43">
        <v>28</v>
      </c>
      <c r="B39" s="44">
        <v>23.08</v>
      </c>
      <c r="C39" s="44">
        <v>3.42</v>
      </c>
      <c r="D39" s="44">
        <v>0</v>
      </c>
      <c r="E39" s="44">
        <v>0</v>
      </c>
    </row>
    <row r="40" spans="1:5" x14ac:dyDescent="0.25">
      <c r="A40" s="43">
        <v>29</v>
      </c>
      <c r="B40" s="44">
        <v>22.81</v>
      </c>
      <c r="C40" s="44">
        <v>3.38</v>
      </c>
      <c r="D40" s="44">
        <v>0</v>
      </c>
      <c r="E40" s="44">
        <v>0</v>
      </c>
    </row>
    <row r="41" spans="1:5" x14ac:dyDescent="0.25">
      <c r="A41" s="43">
        <v>30</v>
      </c>
      <c r="B41" s="44">
        <v>22.58</v>
      </c>
      <c r="C41" s="44">
        <v>3.35</v>
      </c>
      <c r="D41" s="44">
        <v>0</v>
      </c>
      <c r="E41" s="44">
        <v>0</v>
      </c>
    </row>
    <row r="42" spans="1:5" x14ac:dyDescent="0.25">
      <c r="A42" s="43">
        <v>31</v>
      </c>
      <c r="B42" s="44">
        <v>22.36</v>
      </c>
      <c r="C42" s="44">
        <v>3.31</v>
      </c>
      <c r="D42" s="44">
        <v>0</v>
      </c>
      <c r="E42" s="44">
        <v>0</v>
      </c>
    </row>
    <row r="43" spans="1:5" x14ac:dyDescent="0.25">
      <c r="A43" s="43">
        <v>32</v>
      </c>
      <c r="B43" s="44">
        <v>22.13</v>
      </c>
      <c r="C43" s="44">
        <v>3.28</v>
      </c>
      <c r="D43" s="44">
        <v>0</v>
      </c>
      <c r="E43" s="44">
        <v>0</v>
      </c>
    </row>
    <row r="44" spans="1:5" x14ac:dyDescent="0.25">
      <c r="A44" s="43">
        <v>33</v>
      </c>
      <c r="B44" s="44">
        <v>21.92</v>
      </c>
      <c r="C44" s="44">
        <v>3.24</v>
      </c>
      <c r="D44" s="44">
        <v>0</v>
      </c>
      <c r="E44" s="44">
        <v>0</v>
      </c>
    </row>
    <row r="45" spans="1:5" x14ac:dyDescent="0.25">
      <c r="A45" s="43">
        <v>34</v>
      </c>
      <c r="B45" s="44">
        <v>21.73</v>
      </c>
      <c r="C45" s="44">
        <v>3.21</v>
      </c>
      <c r="D45" s="44">
        <v>0</v>
      </c>
      <c r="E45" s="44">
        <v>0</v>
      </c>
    </row>
    <row r="46" spans="1:5" x14ac:dyDescent="0.25">
      <c r="A46" s="43">
        <v>35</v>
      </c>
      <c r="B46" s="44">
        <v>21.57</v>
      </c>
      <c r="C46" s="44">
        <v>3.19</v>
      </c>
      <c r="D46" s="44">
        <v>0</v>
      </c>
      <c r="E46" s="44">
        <v>0</v>
      </c>
    </row>
    <row r="47" spans="1:5" x14ac:dyDescent="0.25">
      <c r="A47" s="43">
        <v>36</v>
      </c>
      <c r="B47" s="44">
        <v>21.41</v>
      </c>
      <c r="C47" s="44">
        <v>3.16</v>
      </c>
      <c r="D47" s="44">
        <v>0</v>
      </c>
      <c r="E47" s="44">
        <v>0</v>
      </c>
    </row>
    <row r="48" spans="1:5" x14ac:dyDescent="0.25">
      <c r="A48" s="43">
        <v>37</v>
      </c>
      <c r="B48" s="44">
        <v>21.25</v>
      </c>
      <c r="C48" s="44">
        <v>3.14</v>
      </c>
      <c r="D48" s="44">
        <v>0</v>
      </c>
      <c r="E48" s="44">
        <v>0</v>
      </c>
    </row>
    <row r="49" spans="1:5" x14ac:dyDescent="0.25">
      <c r="A49" s="43">
        <v>38</v>
      </c>
      <c r="B49" s="44">
        <v>21.1</v>
      </c>
      <c r="C49" s="44">
        <v>3.1</v>
      </c>
      <c r="D49" s="44">
        <v>0</v>
      </c>
      <c r="E49" s="44">
        <v>0</v>
      </c>
    </row>
    <row r="50" spans="1:5" x14ac:dyDescent="0.25">
      <c r="A50" s="43">
        <v>39</v>
      </c>
      <c r="B50" s="44">
        <v>20.95</v>
      </c>
      <c r="C50" s="44">
        <v>3.08</v>
      </c>
      <c r="D50" s="44">
        <v>0</v>
      </c>
      <c r="E50" s="44">
        <v>0</v>
      </c>
    </row>
    <row r="51" spans="1:5" x14ac:dyDescent="0.25">
      <c r="A51" s="43">
        <v>40</v>
      </c>
      <c r="B51" s="44">
        <v>20.81</v>
      </c>
      <c r="C51" s="44">
        <v>3.06</v>
      </c>
      <c r="D51" s="44">
        <v>0</v>
      </c>
      <c r="E51" s="44">
        <v>0</v>
      </c>
    </row>
    <row r="52" spans="1:5" x14ac:dyDescent="0.25">
      <c r="A52" s="43">
        <v>41</v>
      </c>
      <c r="B52" s="44">
        <v>20.68</v>
      </c>
      <c r="C52" s="44">
        <v>3.03</v>
      </c>
      <c r="D52" s="44">
        <v>0</v>
      </c>
      <c r="E52" s="44">
        <v>0</v>
      </c>
    </row>
    <row r="53" spans="1:5" x14ac:dyDescent="0.25">
      <c r="A53" s="43">
        <v>42</v>
      </c>
      <c r="B53" s="44">
        <v>20.54</v>
      </c>
      <c r="C53" s="44">
        <v>3.01</v>
      </c>
      <c r="D53" s="44">
        <v>0</v>
      </c>
      <c r="E53" s="44">
        <v>0</v>
      </c>
    </row>
    <row r="54" spans="1:5" x14ac:dyDescent="0.25">
      <c r="A54" s="43">
        <v>43</v>
      </c>
      <c r="B54" s="44">
        <v>20.41</v>
      </c>
      <c r="C54" s="44">
        <v>2.98</v>
      </c>
      <c r="D54" s="44">
        <v>0</v>
      </c>
      <c r="E54" s="44">
        <v>0</v>
      </c>
    </row>
    <row r="55" spans="1:5" x14ac:dyDescent="0.25">
      <c r="A55" s="43">
        <v>44</v>
      </c>
      <c r="B55" s="44">
        <v>20.29</v>
      </c>
      <c r="C55" s="44">
        <v>2.95</v>
      </c>
      <c r="D55" s="44">
        <v>0</v>
      </c>
      <c r="E55" s="44">
        <v>0</v>
      </c>
    </row>
    <row r="56" spans="1:5" x14ac:dyDescent="0.25">
      <c r="A56" s="43">
        <v>45</v>
      </c>
      <c r="B56" s="44">
        <v>20.170000000000002</v>
      </c>
      <c r="C56" s="44">
        <v>2.92</v>
      </c>
      <c r="D56" s="44">
        <v>0</v>
      </c>
      <c r="E56" s="44">
        <v>0</v>
      </c>
    </row>
    <row r="57" spans="1:5" x14ac:dyDescent="0.25">
      <c r="A57" s="43">
        <v>46</v>
      </c>
      <c r="B57" s="44">
        <v>20.05</v>
      </c>
      <c r="C57" s="44">
        <v>2.9</v>
      </c>
      <c r="D57" s="44">
        <v>0</v>
      </c>
      <c r="E57" s="44">
        <v>0</v>
      </c>
    </row>
    <row r="58" spans="1:5" x14ac:dyDescent="0.25">
      <c r="A58" s="43">
        <v>47</v>
      </c>
      <c r="B58" s="44">
        <v>19.93</v>
      </c>
      <c r="C58" s="44">
        <v>2.87</v>
      </c>
      <c r="D58" s="44">
        <v>0</v>
      </c>
      <c r="E58" s="44">
        <v>0</v>
      </c>
    </row>
    <row r="59" spans="1:5" x14ac:dyDescent="0.25">
      <c r="A59" s="43">
        <v>48</v>
      </c>
      <c r="B59" s="44">
        <v>19.809999999999999</v>
      </c>
      <c r="C59" s="44">
        <v>2.85</v>
      </c>
      <c r="D59" s="44">
        <v>0</v>
      </c>
      <c r="E59" s="44">
        <v>0</v>
      </c>
    </row>
    <row r="60" spans="1:5" x14ac:dyDescent="0.25">
      <c r="A60" s="43">
        <v>49</v>
      </c>
      <c r="B60" s="44">
        <v>19.73</v>
      </c>
      <c r="C60" s="44">
        <v>2.82</v>
      </c>
      <c r="D60" s="44">
        <v>0</v>
      </c>
      <c r="E60" s="44">
        <v>0</v>
      </c>
    </row>
    <row r="61" spans="1:5" x14ac:dyDescent="0.25">
      <c r="A61" s="43">
        <v>50</v>
      </c>
      <c r="B61" s="44">
        <v>19.68</v>
      </c>
      <c r="C61" s="44">
        <v>2.8</v>
      </c>
      <c r="D61" s="44">
        <v>0</v>
      </c>
      <c r="E61" s="44">
        <v>0</v>
      </c>
    </row>
    <row r="62" spans="1:5" x14ac:dyDescent="0.25">
      <c r="A62" s="43">
        <v>51</v>
      </c>
      <c r="B62" s="44">
        <v>19.63</v>
      </c>
      <c r="C62" s="44">
        <v>2.78</v>
      </c>
      <c r="D62" s="44">
        <v>0</v>
      </c>
      <c r="E62" s="44">
        <v>0</v>
      </c>
    </row>
    <row r="63" spans="1:5" x14ac:dyDescent="0.25">
      <c r="A63" s="43">
        <v>52</v>
      </c>
      <c r="B63" s="44">
        <v>19.579999999999998</v>
      </c>
      <c r="C63" s="44">
        <v>2.75</v>
      </c>
      <c r="D63" s="44">
        <v>0</v>
      </c>
      <c r="E63" s="44">
        <v>0</v>
      </c>
    </row>
    <row r="64" spans="1:5" x14ac:dyDescent="0.25">
      <c r="A64" s="43">
        <v>53</v>
      </c>
      <c r="B64" s="44">
        <v>19.54</v>
      </c>
      <c r="C64" s="44">
        <v>2.72</v>
      </c>
      <c r="D64" s="44">
        <v>0</v>
      </c>
      <c r="E64" s="44">
        <v>0</v>
      </c>
    </row>
    <row r="65" spans="1:5" x14ac:dyDescent="0.25">
      <c r="A65" s="43">
        <v>54</v>
      </c>
      <c r="B65" s="44">
        <v>19.489999999999998</v>
      </c>
      <c r="C65" s="44">
        <v>2.7</v>
      </c>
      <c r="D65" s="44">
        <v>0</v>
      </c>
      <c r="E65" s="44">
        <v>0</v>
      </c>
    </row>
    <row r="66" spans="1:5" x14ac:dyDescent="0.25">
      <c r="A66" s="43">
        <v>55</v>
      </c>
      <c r="B66" s="44">
        <v>19.45</v>
      </c>
      <c r="C66" s="44">
        <v>2.67</v>
      </c>
      <c r="D66" s="44">
        <v>0</v>
      </c>
      <c r="E66" s="44">
        <v>0</v>
      </c>
    </row>
    <row r="67" spans="1:5" x14ac:dyDescent="0.25">
      <c r="A67" s="43">
        <v>56</v>
      </c>
      <c r="B67" s="44">
        <v>19.41</v>
      </c>
      <c r="C67" s="44">
        <v>2.64</v>
      </c>
      <c r="D67" s="44">
        <v>0</v>
      </c>
      <c r="E67" s="44">
        <v>0</v>
      </c>
    </row>
    <row r="68" spans="1:5" x14ac:dyDescent="0.25">
      <c r="A68" s="43">
        <v>57</v>
      </c>
      <c r="B68" s="44">
        <v>19.38</v>
      </c>
      <c r="C68" s="44">
        <v>2.6</v>
      </c>
      <c r="D68" s="44">
        <v>0</v>
      </c>
      <c r="E68" s="44">
        <v>0</v>
      </c>
    </row>
    <row r="69" spans="1:5" x14ac:dyDescent="0.25">
      <c r="A69" s="43">
        <v>58</v>
      </c>
      <c r="B69" s="44">
        <v>19.34</v>
      </c>
      <c r="C69" s="44">
        <v>2.58</v>
      </c>
      <c r="D69" s="44">
        <v>0</v>
      </c>
      <c r="E69" s="44">
        <v>0</v>
      </c>
    </row>
    <row r="70" spans="1:5" x14ac:dyDescent="0.25">
      <c r="A70" s="43">
        <v>59</v>
      </c>
      <c r="B70" s="44">
        <v>19.32</v>
      </c>
      <c r="C70" s="44">
        <v>2.5299999999999998</v>
      </c>
      <c r="D70" s="44">
        <v>0</v>
      </c>
      <c r="E70" s="44">
        <v>0</v>
      </c>
    </row>
    <row r="71" spans="1:5" x14ac:dyDescent="0.25">
      <c r="A71" s="43">
        <v>60</v>
      </c>
      <c r="B71" s="44">
        <v>19.3</v>
      </c>
      <c r="C71" s="44">
        <v>2.4900000000000002</v>
      </c>
      <c r="D71" s="44">
        <v>0</v>
      </c>
      <c r="E71" s="44">
        <v>0</v>
      </c>
    </row>
    <row r="72" spans="1:5" x14ac:dyDescent="0.25">
      <c r="A72" s="43">
        <v>61</v>
      </c>
      <c r="B72" s="44">
        <v>19.29</v>
      </c>
      <c r="C72" s="44">
        <v>2.4500000000000002</v>
      </c>
      <c r="D72" s="44">
        <v>0</v>
      </c>
      <c r="E72" s="44">
        <v>0</v>
      </c>
    </row>
    <row r="73" spans="1:5" x14ac:dyDescent="0.25">
      <c r="A73" s="43">
        <v>62</v>
      </c>
      <c r="B73" s="44">
        <v>19.28</v>
      </c>
      <c r="C73" s="44">
        <v>2.41</v>
      </c>
      <c r="D73" s="44">
        <v>0</v>
      </c>
      <c r="E73" s="44">
        <v>0</v>
      </c>
    </row>
    <row r="74" spans="1:5" x14ac:dyDescent="0.25">
      <c r="A74" s="43">
        <v>63</v>
      </c>
      <c r="B74" s="44">
        <v>19.29</v>
      </c>
      <c r="C74" s="44">
        <v>2.35</v>
      </c>
      <c r="D74" s="44">
        <v>0</v>
      </c>
      <c r="E74" s="44">
        <v>0</v>
      </c>
    </row>
    <row r="75" spans="1:5" x14ac:dyDescent="0.25">
      <c r="A75" s="43">
        <v>64</v>
      </c>
      <c r="B75" s="44">
        <v>19.309999999999999</v>
      </c>
      <c r="C75" s="44">
        <v>2.2999999999999998</v>
      </c>
      <c r="D75" s="44">
        <v>0</v>
      </c>
      <c r="E75" s="44">
        <v>0</v>
      </c>
    </row>
    <row r="76" spans="1:5" x14ac:dyDescent="0.25">
      <c r="A76" s="43">
        <v>65</v>
      </c>
      <c r="B76" s="44">
        <v>19.02</v>
      </c>
      <c r="C76" s="44">
        <v>2.2799999999999998</v>
      </c>
      <c r="D76" s="44">
        <v>0</v>
      </c>
      <c r="E76" s="44">
        <v>0</v>
      </c>
    </row>
    <row r="77" spans="1:5" x14ac:dyDescent="0.25">
      <c r="A77" s="43">
        <v>66</v>
      </c>
      <c r="B77" s="44">
        <v>18.43</v>
      </c>
      <c r="C77" s="44">
        <v>2.2599999999999998</v>
      </c>
      <c r="D77" s="44">
        <v>0</v>
      </c>
      <c r="E77" s="44">
        <v>0</v>
      </c>
    </row>
    <row r="78" spans="1:5" x14ac:dyDescent="0.25">
      <c r="A78" s="43">
        <v>67</v>
      </c>
      <c r="B78" s="44">
        <v>17.829999999999998</v>
      </c>
      <c r="C78" s="44">
        <v>2.2599999999999998</v>
      </c>
      <c r="D78" s="44">
        <v>0</v>
      </c>
      <c r="E78" s="44">
        <v>0</v>
      </c>
    </row>
    <row r="79" spans="1:5" x14ac:dyDescent="0.25">
      <c r="A79" s="43">
        <v>68</v>
      </c>
      <c r="B79" s="44">
        <v>17.239999999999998</v>
      </c>
      <c r="C79" s="44">
        <v>2.25</v>
      </c>
      <c r="D79" s="44">
        <v>0</v>
      </c>
      <c r="E79" s="44">
        <v>0</v>
      </c>
    </row>
    <row r="80" spans="1:5" x14ac:dyDescent="0.25">
      <c r="A80" s="43">
        <v>69</v>
      </c>
      <c r="B80" s="44">
        <v>16.66</v>
      </c>
      <c r="C80" s="44">
        <v>2.11</v>
      </c>
      <c r="D80" s="44">
        <v>0</v>
      </c>
      <c r="E80" s="44">
        <v>0</v>
      </c>
    </row>
    <row r="81" spans="1:5" x14ac:dyDescent="0.25">
      <c r="A81" s="43">
        <v>70</v>
      </c>
      <c r="B81" s="44">
        <v>16.079999999999998</v>
      </c>
      <c r="C81" s="44">
        <v>1.97</v>
      </c>
      <c r="D81" s="44">
        <v>0</v>
      </c>
      <c r="E81" s="44">
        <v>0</v>
      </c>
    </row>
    <row r="82" spans="1:5" x14ac:dyDescent="0.25">
      <c r="A82" s="43">
        <v>71</v>
      </c>
      <c r="B82" s="44">
        <v>15.51</v>
      </c>
      <c r="C82" s="44">
        <v>1.96</v>
      </c>
      <c r="D82" s="44">
        <v>0</v>
      </c>
      <c r="E82" s="44">
        <v>0</v>
      </c>
    </row>
    <row r="83" spans="1:5" x14ac:dyDescent="0.25">
      <c r="A83" s="43">
        <v>72</v>
      </c>
      <c r="B83" s="44">
        <v>14.95</v>
      </c>
      <c r="C83" s="44">
        <v>1.94</v>
      </c>
      <c r="D83" s="44">
        <v>0</v>
      </c>
      <c r="E83" s="44">
        <v>0</v>
      </c>
    </row>
    <row r="84" spans="1:5" x14ac:dyDescent="0.25">
      <c r="A84" s="43">
        <v>73</v>
      </c>
      <c r="B84" s="44">
        <v>14.4</v>
      </c>
      <c r="C84" s="44">
        <v>1.92</v>
      </c>
      <c r="D84" s="44">
        <v>0</v>
      </c>
      <c r="E84" s="44">
        <v>0</v>
      </c>
    </row>
    <row r="85" spans="1:5" x14ac:dyDescent="0.25">
      <c r="A85" s="43">
        <v>74</v>
      </c>
      <c r="B85" s="44">
        <v>14.13</v>
      </c>
      <c r="C85" s="44">
        <v>1.91</v>
      </c>
      <c r="D85" s="44">
        <v>0</v>
      </c>
      <c r="E85" s="44">
        <v>0</v>
      </c>
    </row>
  </sheetData>
  <sheetProtection algorithmName="SHA-512" hashValue="aDd32wvEj9PDfjwL3mJEmUFu0iD9IAkW51of9UmshSqa284uznk+DIq2tFONorfBDJWjXJfn6fZHU5rzVPjldQ==" saltValue="+VUSPGAqO722G9xnc0zvVw==" spinCount="100000" sheet="1" objects="1" scenarios="1"/>
  <conditionalFormatting sqref="A6:A21">
    <cfRule type="expression" dxfId="463" priority="1" stopIfTrue="1">
      <formula>MOD(ROW(),2)=0</formula>
    </cfRule>
    <cfRule type="expression" dxfId="462" priority="2" stopIfTrue="1">
      <formula>MOD(ROW(),2)&lt;&gt;0</formula>
    </cfRule>
  </conditionalFormatting>
  <conditionalFormatting sqref="A26:A85">
    <cfRule type="expression" dxfId="461" priority="5" stopIfTrue="1">
      <formula>MOD(ROW(),2)=0</formula>
    </cfRule>
    <cfRule type="expression" dxfId="460" priority="6" stopIfTrue="1">
      <formula>MOD(ROW(),2)&lt;&gt;0</formula>
    </cfRule>
  </conditionalFormatting>
  <conditionalFormatting sqref="B6:E21">
    <cfRule type="expression" dxfId="459" priority="3" stopIfTrue="1">
      <formula>MOD(ROW(),2)=0</formula>
    </cfRule>
    <cfRule type="expression" dxfId="458" priority="4" stopIfTrue="1">
      <formula>MOD(ROW(),2)&lt;&gt;0</formula>
    </cfRule>
  </conditionalFormatting>
  <conditionalFormatting sqref="B26:E85">
    <cfRule type="expression" dxfId="457" priority="7" stopIfTrue="1">
      <formula>MOD(ROW(),2)=0</formula>
    </cfRule>
    <cfRule type="expression" dxfId="456" priority="8" stopIfTrue="1">
      <formula>MOD(ROW(),2)&lt;&gt;0</formula>
    </cfRule>
  </conditionalFormatting>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EAD72-2B21-445B-A135-BD1EEAE04F6C}">
  <sheetPr codeName="Sheet25"/>
  <dimension ref="A1:D32"/>
  <sheetViews>
    <sheetView showGridLines="0" workbookViewId="0">
      <selection activeCell="A6" sqref="A6"/>
    </sheetView>
  </sheetViews>
  <sheetFormatPr defaultRowHeight="12.5" x14ac:dyDescent="0.25"/>
  <cols>
    <col min="1" max="1" width="31.54296875" customWidth="1"/>
    <col min="2" max="4" width="22.54296875" customWidth="1"/>
  </cols>
  <sheetData>
    <row r="1" spans="1:4" s="1" customFormat="1" ht="20" x14ac:dyDescent="0.4">
      <c r="A1" s="2" t="s">
        <v>0</v>
      </c>
    </row>
    <row r="2" spans="1:4" s="1" customFormat="1" ht="15.5" x14ac:dyDescent="0.35">
      <c r="A2" s="30" t="s">
        <v>1</v>
      </c>
      <c r="B2" s="3" t="str">
        <f>wb_title</f>
        <v>LGPS_EW - Consolidated Factor Spreadsheet</v>
      </c>
    </row>
    <row r="3" spans="1:4" s="1" customFormat="1" ht="15.5" x14ac:dyDescent="0.35">
      <c r="A3" s="30" t="s">
        <v>2</v>
      </c>
      <c r="B3" s="3" t="str">
        <f>TABLE_FACTOR_TYPE_1 &amp; " - x-" &amp; TABLE_SERIES_NUMBER_1</f>
        <v>CETV - x-219</v>
      </c>
    </row>
    <row r="6" spans="1:4" x14ac:dyDescent="0.25">
      <c r="A6" s="40" t="s">
        <v>394</v>
      </c>
      <c r="B6" s="47" t="s">
        <v>395</v>
      </c>
      <c r="C6" s="47"/>
      <c r="D6" s="47"/>
    </row>
    <row r="7" spans="1:4" x14ac:dyDescent="0.25">
      <c r="A7" s="40" t="s">
        <v>396</v>
      </c>
      <c r="B7" s="47" t="s">
        <v>175</v>
      </c>
      <c r="C7" s="47"/>
      <c r="D7" s="47"/>
    </row>
    <row r="8" spans="1:4" x14ac:dyDescent="0.25">
      <c r="A8" s="40" t="s">
        <v>162</v>
      </c>
      <c r="B8" s="47" t="s">
        <v>176</v>
      </c>
      <c r="C8" s="47"/>
      <c r="D8" s="47"/>
    </row>
    <row r="9" spans="1:4" x14ac:dyDescent="0.25">
      <c r="A9" s="40" t="s">
        <v>163</v>
      </c>
      <c r="B9" s="47" t="s">
        <v>177</v>
      </c>
      <c r="C9" s="47"/>
      <c r="D9" s="47"/>
    </row>
    <row r="10" spans="1:4" ht="25" x14ac:dyDescent="0.25">
      <c r="A10" s="40" t="s">
        <v>6</v>
      </c>
      <c r="B10" s="47" t="s">
        <v>231</v>
      </c>
      <c r="C10" s="47"/>
      <c r="D10" s="47"/>
    </row>
    <row r="11" spans="1:4" x14ac:dyDescent="0.25">
      <c r="A11" s="40" t="s">
        <v>164</v>
      </c>
      <c r="B11" s="47" t="s">
        <v>232</v>
      </c>
      <c r="C11" s="47"/>
      <c r="D11" s="47"/>
    </row>
    <row r="12" spans="1:4" x14ac:dyDescent="0.25">
      <c r="A12" s="40" t="s">
        <v>165</v>
      </c>
      <c r="B12" s="47" t="s">
        <v>233</v>
      </c>
      <c r="C12" s="47"/>
      <c r="D12" s="47"/>
    </row>
    <row r="13" spans="1:4" x14ac:dyDescent="0.25">
      <c r="A13" s="40" t="s">
        <v>397</v>
      </c>
      <c r="B13" s="47">
        <v>0</v>
      </c>
      <c r="C13" s="47"/>
      <c r="D13" s="47"/>
    </row>
    <row r="14" spans="1:4" x14ac:dyDescent="0.25">
      <c r="A14" s="40" t="s">
        <v>167</v>
      </c>
      <c r="B14" s="47">
        <v>219</v>
      </c>
      <c r="C14" s="47"/>
      <c r="D14" s="47"/>
    </row>
    <row r="15" spans="1:4" x14ac:dyDescent="0.25">
      <c r="A15" s="40" t="s">
        <v>398</v>
      </c>
      <c r="B15" s="47" t="s">
        <v>234</v>
      </c>
      <c r="C15" s="47"/>
      <c r="D15" s="47"/>
    </row>
    <row r="16" spans="1:4" x14ac:dyDescent="0.25">
      <c r="A16" s="40" t="s">
        <v>169</v>
      </c>
      <c r="B16" s="47" t="s">
        <v>235</v>
      </c>
      <c r="C16" s="47"/>
      <c r="D16" s="47"/>
    </row>
    <row r="17" spans="1:4" x14ac:dyDescent="0.25">
      <c r="A17" s="41" t="s">
        <v>399</v>
      </c>
      <c r="B17" s="47"/>
      <c r="C17" s="47"/>
      <c r="D17" s="47"/>
    </row>
    <row r="18" spans="1:4" x14ac:dyDescent="0.25">
      <c r="A18" s="40" t="s">
        <v>171</v>
      </c>
      <c r="B18" s="49">
        <v>46175</v>
      </c>
      <c r="C18" s="49"/>
      <c r="D18" s="49"/>
    </row>
    <row r="19" spans="1:4" x14ac:dyDescent="0.25">
      <c r="A19" s="40" t="s">
        <v>172</v>
      </c>
      <c r="B19" s="49">
        <v>46161</v>
      </c>
      <c r="C19" s="49"/>
      <c r="D19" s="49"/>
    </row>
    <row r="20" spans="1:4" x14ac:dyDescent="0.25">
      <c r="A20" s="40" t="s">
        <v>173</v>
      </c>
      <c r="B20" s="47" t="s">
        <v>183</v>
      </c>
      <c r="C20" s="47"/>
      <c r="D20" s="47"/>
    </row>
    <row r="21" spans="1:4" x14ac:dyDescent="0.25">
      <c r="A21" s="40" t="s">
        <v>400</v>
      </c>
      <c r="B21" s="47" t="s">
        <v>99</v>
      </c>
      <c r="C21" s="47"/>
      <c r="D21" s="47"/>
    </row>
    <row r="23" spans="1:4" x14ac:dyDescent="0.25">
      <c r="A23" s="23" t="str">
        <f>HYPERLINK("#'Factor List'!A1", "Back to Factor List")</f>
        <v>Back to Factor List</v>
      </c>
      <c r="B23" s="23" t="str">
        <f>HYPERLINK("#'Assumptions'!A1", "Assumptions")</f>
        <v>Assumptions</v>
      </c>
    </row>
    <row r="26" spans="1:4" s="58" customFormat="1" ht="26" x14ac:dyDescent="0.25">
      <c r="A26" s="57" t="s">
        <v>265</v>
      </c>
      <c r="B26" s="57" t="s">
        <v>412</v>
      </c>
      <c r="C26" s="57" t="s">
        <v>413</v>
      </c>
      <c r="D26" s="57" t="s">
        <v>414</v>
      </c>
    </row>
    <row r="27" spans="1:4" x14ac:dyDescent="0.25">
      <c r="A27" s="43">
        <v>0</v>
      </c>
      <c r="B27" s="44">
        <v>1</v>
      </c>
      <c r="C27" s="44">
        <v>1</v>
      </c>
      <c r="D27" s="44">
        <v>1</v>
      </c>
    </row>
    <row r="28" spans="1:4" x14ac:dyDescent="0.25">
      <c r="A28" s="43">
        <v>1</v>
      </c>
      <c r="B28" s="44">
        <v>1.05</v>
      </c>
      <c r="C28" s="44">
        <v>1.05</v>
      </c>
      <c r="D28" s="44">
        <v>1.02</v>
      </c>
    </row>
    <row r="29" spans="1:4" x14ac:dyDescent="0.25">
      <c r="A29" s="43">
        <v>2</v>
      </c>
      <c r="B29" s="44">
        <v>1.1100000000000001</v>
      </c>
      <c r="C29" s="44">
        <v>1.1100000000000001</v>
      </c>
      <c r="D29" s="44">
        <v>1.04</v>
      </c>
    </row>
    <row r="30" spans="1:4" x14ac:dyDescent="0.25">
      <c r="A30" s="43">
        <v>3</v>
      </c>
      <c r="B30" s="44">
        <v>1.1599999999999999</v>
      </c>
      <c r="C30" s="44">
        <v>1.1599999999999999</v>
      </c>
      <c r="D30" s="44">
        <v>1.06</v>
      </c>
    </row>
    <row r="31" spans="1:4" x14ac:dyDescent="0.25">
      <c r="A31" s="43">
        <v>4</v>
      </c>
      <c r="B31" s="44">
        <v>1.22</v>
      </c>
      <c r="C31" s="44">
        <v>1.22</v>
      </c>
      <c r="D31" s="44">
        <v>1.08</v>
      </c>
    </row>
    <row r="32" spans="1:4" x14ac:dyDescent="0.25">
      <c r="A32" s="43">
        <v>5</v>
      </c>
      <c r="B32" s="44">
        <v>1.27</v>
      </c>
      <c r="C32" s="44">
        <v>1.27</v>
      </c>
      <c r="D32" s="44">
        <v>1.1000000000000001</v>
      </c>
    </row>
  </sheetData>
  <sheetProtection algorithmName="SHA-512" hashValue="eSKdpyvWO5GAjsAdpP55eOku4hKYEdEvbXlMp0fTT4LvjrySkYgMbQr2s2pE1e+GwcFZNNbG2IYd43z0dUnfZg==" saltValue="rI9Bwjfkk3D9t/lndDhtIw==" spinCount="100000" sheet="1" objects="1" scenarios="1"/>
  <conditionalFormatting sqref="A6:A21">
    <cfRule type="expression" dxfId="455" priority="11" stopIfTrue="1">
      <formula>MOD(ROW(),2)=0</formula>
    </cfRule>
    <cfRule type="expression" dxfId="454" priority="12" stopIfTrue="1">
      <formula>MOD(ROW(),2)&lt;&gt;0</formula>
    </cfRule>
  </conditionalFormatting>
  <conditionalFormatting sqref="A26:A32">
    <cfRule type="expression" dxfId="453" priority="15" stopIfTrue="1">
      <formula>MOD(ROW(),2)=0</formula>
    </cfRule>
    <cfRule type="expression" dxfId="452" priority="16" stopIfTrue="1">
      <formula>MOD(ROW(),2)&lt;&gt;0</formula>
    </cfRule>
  </conditionalFormatting>
  <conditionalFormatting sqref="B18:B19">
    <cfRule type="expression" dxfId="451" priority="1" stopIfTrue="1">
      <formula>MOD(ROW(),2)=0</formula>
    </cfRule>
    <cfRule type="expression" dxfId="450" priority="2" stopIfTrue="1">
      <formula>MOD(ROW(),2)&lt;&gt;0</formula>
    </cfRule>
  </conditionalFormatting>
  <conditionalFormatting sqref="B6:D17 C18:D19 B20:D21">
    <cfRule type="expression" dxfId="449" priority="13" stopIfTrue="1">
      <formula>MOD(ROW(),2)=0</formula>
    </cfRule>
    <cfRule type="expression" dxfId="448" priority="14" stopIfTrue="1">
      <formula>MOD(ROW(),2)&lt;&gt;0</formula>
    </cfRule>
  </conditionalFormatting>
  <conditionalFormatting sqref="B26:D32">
    <cfRule type="expression" dxfId="447" priority="17" stopIfTrue="1">
      <formula>MOD(ROW(),2)=0</formula>
    </cfRule>
    <cfRule type="expression" dxfId="446" priority="18" stopIfTrue="1">
      <formula>MOD(ROW(),2)&lt;&gt;0</formula>
    </cfRule>
  </conditionalFormatting>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F655E-4E2C-4169-B6D5-37523CA7D5F0}">
  <sheetPr codeName="Sheet26"/>
  <dimension ref="A1:E72"/>
  <sheetViews>
    <sheetView showGridLines="0"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LGPS_EW - Consolidated Factor Spreadsheet</v>
      </c>
    </row>
    <row r="3" spans="1:5" s="1" customFormat="1" ht="15.5" x14ac:dyDescent="0.35">
      <c r="A3" s="30" t="s">
        <v>2</v>
      </c>
      <c r="B3" s="3" t="str">
        <f>TABLE_FACTOR_TYPE_1 &amp; " - x-" &amp; TABLE_SERIES_NUMBER_1</f>
        <v>Pensioner CE - x-301</v>
      </c>
    </row>
    <row r="6" spans="1:5" x14ac:dyDescent="0.25">
      <c r="A6" s="40" t="s">
        <v>394</v>
      </c>
      <c r="B6" s="47" t="s">
        <v>395</v>
      </c>
      <c r="C6" s="47"/>
      <c r="D6" s="47"/>
      <c r="E6" s="47"/>
    </row>
    <row r="7" spans="1:5" x14ac:dyDescent="0.25">
      <c r="A7" s="40" t="s">
        <v>396</v>
      </c>
      <c r="B7" s="47" t="s">
        <v>175</v>
      </c>
      <c r="C7" s="47"/>
      <c r="D7" s="47"/>
      <c r="E7" s="47"/>
    </row>
    <row r="8" spans="1:5" x14ac:dyDescent="0.25">
      <c r="A8" s="40" t="s">
        <v>162</v>
      </c>
      <c r="B8" s="47" t="s">
        <v>176</v>
      </c>
      <c r="C8" s="47"/>
      <c r="D8" s="47"/>
      <c r="E8" s="47"/>
    </row>
    <row r="9" spans="1:5" x14ac:dyDescent="0.25">
      <c r="A9" s="40" t="s">
        <v>163</v>
      </c>
      <c r="B9" s="47" t="s">
        <v>236</v>
      </c>
      <c r="C9" s="47"/>
      <c r="D9" s="47"/>
      <c r="E9" s="47"/>
    </row>
    <row r="10" spans="1:5" x14ac:dyDescent="0.25">
      <c r="A10" s="40" t="s">
        <v>6</v>
      </c>
      <c r="B10" s="47" t="s">
        <v>237</v>
      </c>
      <c r="C10" s="47"/>
      <c r="D10" s="47"/>
      <c r="E10" s="47"/>
    </row>
    <row r="11" spans="1:5" x14ac:dyDescent="0.25">
      <c r="A11" s="40" t="s">
        <v>164</v>
      </c>
      <c r="B11" s="47" t="s">
        <v>179</v>
      </c>
      <c r="C11" s="47"/>
      <c r="D11" s="47"/>
      <c r="E11" s="47"/>
    </row>
    <row r="12" spans="1:5" x14ac:dyDescent="0.25">
      <c r="A12" s="40" t="s">
        <v>165</v>
      </c>
      <c r="B12" s="47" t="s">
        <v>180</v>
      </c>
      <c r="C12" s="47"/>
      <c r="D12" s="47"/>
      <c r="E12" s="47"/>
    </row>
    <row r="13" spans="1:5" x14ac:dyDescent="0.25">
      <c r="A13" s="40" t="s">
        <v>397</v>
      </c>
      <c r="B13" s="47">
        <v>0</v>
      </c>
      <c r="C13" s="47"/>
      <c r="D13" s="47"/>
      <c r="E13" s="47"/>
    </row>
    <row r="14" spans="1:5" x14ac:dyDescent="0.25">
      <c r="A14" s="40" t="s">
        <v>167</v>
      </c>
      <c r="B14" s="47">
        <v>301</v>
      </c>
      <c r="C14" s="47"/>
      <c r="D14" s="47"/>
      <c r="E14" s="47"/>
    </row>
    <row r="15" spans="1:5" x14ac:dyDescent="0.25">
      <c r="A15" s="40" t="s">
        <v>398</v>
      </c>
      <c r="B15" s="47" t="s">
        <v>238</v>
      </c>
      <c r="C15" s="47"/>
      <c r="D15" s="47"/>
      <c r="E15" s="47"/>
    </row>
    <row r="16" spans="1:5" x14ac:dyDescent="0.25">
      <c r="A16" s="40" t="s">
        <v>169</v>
      </c>
      <c r="B16" s="47" t="s">
        <v>239</v>
      </c>
      <c r="C16" s="47"/>
      <c r="D16" s="47"/>
      <c r="E16" s="47"/>
    </row>
    <row r="17" spans="1:5" x14ac:dyDescent="0.25">
      <c r="A17" s="41" t="s">
        <v>399</v>
      </c>
      <c r="B17" s="47"/>
      <c r="C17" s="47"/>
      <c r="D17" s="47"/>
      <c r="E17" s="47"/>
    </row>
    <row r="18" spans="1:5" x14ac:dyDescent="0.25">
      <c r="A18" s="40" t="s">
        <v>171</v>
      </c>
      <c r="B18" s="49">
        <v>46175</v>
      </c>
      <c r="C18" s="49"/>
      <c r="D18" s="49"/>
      <c r="E18" s="49"/>
    </row>
    <row r="19" spans="1:5" x14ac:dyDescent="0.25">
      <c r="A19" s="40" t="s">
        <v>172</v>
      </c>
      <c r="B19" s="49">
        <v>46161</v>
      </c>
      <c r="C19" s="49"/>
      <c r="D19" s="49"/>
      <c r="E19" s="49"/>
    </row>
    <row r="20" spans="1:5" x14ac:dyDescent="0.25">
      <c r="A20" s="40" t="s">
        <v>173</v>
      </c>
      <c r="B20" s="47" t="s">
        <v>183</v>
      </c>
      <c r="C20" s="47"/>
      <c r="D20" s="47"/>
      <c r="E20" s="47"/>
    </row>
    <row r="21" spans="1:5" x14ac:dyDescent="0.25">
      <c r="A21" s="40" t="s">
        <v>400</v>
      </c>
      <c r="B21" s="47" t="s">
        <v>99</v>
      </c>
      <c r="C21" s="47"/>
      <c r="D21" s="47"/>
      <c r="E21" s="47"/>
    </row>
    <row r="23" spans="1:5" x14ac:dyDescent="0.25">
      <c r="A23" s="23" t="str">
        <f>HYPERLINK("#'Factor List'!A1", "Back to Factor List")</f>
        <v>Back to Factor List</v>
      </c>
      <c r="B23" s="23" t="str">
        <f>HYPERLINK("#'Assumptions'!A1", "Assumptions")</f>
        <v>Assumptions</v>
      </c>
    </row>
    <row r="26" spans="1:5" s="58" customFormat="1" ht="39" x14ac:dyDescent="0.25">
      <c r="A26" s="57" t="s">
        <v>401</v>
      </c>
      <c r="B26" s="57" t="s">
        <v>415</v>
      </c>
      <c r="C26" s="57" t="s">
        <v>416</v>
      </c>
      <c r="D26" s="57" t="s">
        <v>417</v>
      </c>
      <c r="E26" s="57" t="s">
        <v>418</v>
      </c>
    </row>
    <row r="27" spans="1:5" x14ac:dyDescent="0.25">
      <c r="A27" s="43">
        <v>55</v>
      </c>
      <c r="B27" s="44">
        <v>23.92</v>
      </c>
      <c r="C27" s="44">
        <v>2.0499999999999998</v>
      </c>
      <c r="D27" s="44"/>
      <c r="E27" s="44">
        <v>0</v>
      </c>
    </row>
    <row r="28" spans="1:5" x14ac:dyDescent="0.25">
      <c r="A28" s="43">
        <v>56</v>
      </c>
      <c r="B28" s="44">
        <v>23.38</v>
      </c>
      <c r="C28" s="44">
        <v>2.06</v>
      </c>
      <c r="D28" s="44"/>
      <c r="E28" s="44">
        <v>0</v>
      </c>
    </row>
    <row r="29" spans="1:5" x14ac:dyDescent="0.25">
      <c r="A29" s="43">
        <v>57</v>
      </c>
      <c r="B29" s="44">
        <v>22.84</v>
      </c>
      <c r="C29" s="44">
        <v>2.08</v>
      </c>
      <c r="D29" s="44"/>
      <c r="E29" s="44">
        <v>0</v>
      </c>
    </row>
    <row r="30" spans="1:5" x14ac:dyDescent="0.25">
      <c r="A30" s="43">
        <v>58</v>
      </c>
      <c r="B30" s="44">
        <v>22.29</v>
      </c>
      <c r="C30" s="44">
        <v>2.09</v>
      </c>
      <c r="D30" s="44"/>
      <c r="E30" s="44">
        <v>0</v>
      </c>
    </row>
    <row r="31" spans="1:5" x14ac:dyDescent="0.25">
      <c r="A31" s="43">
        <v>59</v>
      </c>
      <c r="B31" s="44">
        <v>21.73</v>
      </c>
      <c r="C31" s="44">
        <v>2.11</v>
      </c>
      <c r="D31" s="44"/>
      <c r="E31" s="44">
        <v>0</v>
      </c>
    </row>
    <row r="32" spans="1:5" x14ac:dyDescent="0.25">
      <c r="A32" s="43">
        <v>60</v>
      </c>
      <c r="B32" s="44">
        <v>21.16</v>
      </c>
      <c r="C32" s="44">
        <v>2.12</v>
      </c>
      <c r="D32" s="44"/>
      <c r="E32" s="44">
        <v>0</v>
      </c>
    </row>
    <row r="33" spans="1:5" x14ac:dyDescent="0.25">
      <c r="A33" s="43">
        <v>61</v>
      </c>
      <c r="B33" s="44">
        <v>20.6</v>
      </c>
      <c r="C33" s="44">
        <v>2.13</v>
      </c>
      <c r="D33" s="44"/>
      <c r="E33" s="44">
        <v>0</v>
      </c>
    </row>
    <row r="34" spans="1:5" x14ac:dyDescent="0.25">
      <c r="A34" s="43">
        <v>62</v>
      </c>
      <c r="B34" s="44">
        <v>20.03</v>
      </c>
      <c r="C34" s="44">
        <v>2.13</v>
      </c>
      <c r="D34" s="44"/>
      <c r="E34" s="44">
        <v>0</v>
      </c>
    </row>
    <row r="35" spans="1:5" x14ac:dyDescent="0.25">
      <c r="A35" s="43">
        <v>63</v>
      </c>
      <c r="B35" s="44">
        <v>19.45</v>
      </c>
      <c r="C35" s="44">
        <v>2.14</v>
      </c>
      <c r="D35" s="44"/>
      <c r="E35" s="44">
        <v>0</v>
      </c>
    </row>
    <row r="36" spans="1:5" x14ac:dyDescent="0.25">
      <c r="A36" s="43">
        <v>64</v>
      </c>
      <c r="B36" s="44">
        <v>18.88</v>
      </c>
      <c r="C36" s="44">
        <v>2.14</v>
      </c>
      <c r="D36" s="44"/>
      <c r="E36" s="44">
        <v>0</v>
      </c>
    </row>
    <row r="37" spans="1:5" x14ac:dyDescent="0.25">
      <c r="A37" s="43">
        <v>65</v>
      </c>
      <c r="B37" s="44">
        <v>18.3</v>
      </c>
      <c r="C37" s="44">
        <v>2.14</v>
      </c>
      <c r="D37" s="44"/>
      <c r="E37" s="44">
        <v>0</v>
      </c>
    </row>
    <row r="38" spans="1:5" x14ac:dyDescent="0.25">
      <c r="A38" s="43">
        <v>66</v>
      </c>
      <c r="B38" s="44">
        <v>17.72</v>
      </c>
      <c r="C38" s="44">
        <v>2.14</v>
      </c>
      <c r="D38" s="44"/>
      <c r="E38" s="44">
        <v>0</v>
      </c>
    </row>
    <row r="39" spans="1:5" x14ac:dyDescent="0.25">
      <c r="A39" s="43">
        <v>67</v>
      </c>
      <c r="B39" s="44">
        <v>17.13</v>
      </c>
      <c r="C39" s="44">
        <v>2.13</v>
      </c>
      <c r="D39" s="44"/>
      <c r="E39" s="44">
        <v>0</v>
      </c>
    </row>
    <row r="40" spans="1:5" x14ac:dyDescent="0.25">
      <c r="A40" s="43">
        <v>68</v>
      </c>
      <c r="B40" s="44">
        <v>16.54</v>
      </c>
      <c r="C40" s="44">
        <v>2.12</v>
      </c>
      <c r="D40" s="44"/>
      <c r="E40" s="44">
        <v>0</v>
      </c>
    </row>
    <row r="41" spans="1:5" x14ac:dyDescent="0.25">
      <c r="A41" s="43">
        <v>69</v>
      </c>
      <c r="B41" s="44">
        <v>15.94</v>
      </c>
      <c r="C41" s="44">
        <v>2.0099999999999998</v>
      </c>
      <c r="D41" s="44"/>
      <c r="E41" s="44"/>
    </row>
    <row r="42" spans="1:5" x14ac:dyDescent="0.25">
      <c r="A42" s="43">
        <v>70</v>
      </c>
      <c r="B42" s="44">
        <v>15.34</v>
      </c>
      <c r="C42" s="44">
        <v>1.89</v>
      </c>
      <c r="D42" s="44"/>
      <c r="E42" s="44"/>
    </row>
    <row r="43" spans="1:5" x14ac:dyDescent="0.25">
      <c r="A43" s="43">
        <v>71</v>
      </c>
      <c r="B43" s="44">
        <v>14.73</v>
      </c>
      <c r="C43" s="44">
        <v>1.88</v>
      </c>
      <c r="D43" s="44"/>
      <c r="E43" s="44"/>
    </row>
    <row r="44" spans="1:5" x14ac:dyDescent="0.25">
      <c r="A44" s="43">
        <v>72</v>
      </c>
      <c r="B44" s="44">
        <v>14.12</v>
      </c>
      <c r="C44" s="44">
        <v>1.86</v>
      </c>
      <c r="D44" s="44"/>
      <c r="E44" s="44"/>
    </row>
    <row r="45" spans="1:5" x14ac:dyDescent="0.25">
      <c r="A45" s="43">
        <v>73</v>
      </c>
      <c r="B45" s="44">
        <v>13.51</v>
      </c>
      <c r="C45" s="44">
        <v>1.85</v>
      </c>
      <c r="D45" s="44">
        <v>2.3199999999999998</v>
      </c>
      <c r="E45" s="44"/>
    </row>
    <row r="46" spans="1:5" x14ac:dyDescent="0.25">
      <c r="A46" s="43">
        <v>74</v>
      </c>
      <c r="B46" s="44">
        <v>12.9</v>
      </c>
      <c r="C46" s="44">
        <v>1.71</v>
      </c>
      <c r="D46" s="44">
        <v>2.13</v>
      </c>
      <c r="E46" s="44"/>
    </row>
    <row r="47" spans="1:5" x14ac:dyDescent="0.25">
      <c r="A47" s="43">
        <v>75</v>
      </c>
      <c r="B47" s="44">
        <v>12.3</v>
      </c>
      <c r="C47" s="44">
        <v>1.58</v>
      </c>
      <c r="D47" s="44">
        <v>1.94</v>
      </c>
      <c r="E47" s="44"/>
    </row>
    <row r="48" spans="1:5" x14ac:dyDescent="0.25">
      <c r="A48" s="43">
        <v>76</v>
      </c>
      <c r="B48" s="44">
        <v>11.71</v>
      </c>
      <c r="C48" s="44">
        <v>1.56</v>
      </c>
      <c r="D48" s="44">
        <v>1.78</v>
      </c>
      <c r="E48" s="44"/>
    </row>
    <row r="49" spans="1:5" x14ac:dyDescent="0.25">
      <c r="A49" s="43">
        <v>77</v>
      </c>
      <c r="B49" s="44">
        <v>11.12</v>
      </c>
      <c r="C49" s="44">
        <v>1.53</v>
      </c>
      <c r="D49" s="44">
        <v>1.63</v>
      </c>
      <c r="E49" s="44"/>
    </row>
    <row r="50" spans="1:5" x14ac:dyDescent="0.25">
      <c r="A50" s="43">
        <v>78</v>
      </c>
      <c r="B50" s="44">
        <v>10.53</v>
      </c>
      <c r="C50" s="44">
        <v>1.5</v>
      </c>
      <c r="D50" s="44">
        <v>1.48</v>
      </c>
      <c r="E50" s="44"/>
    </row>
    <row r="51" spans="1:5" x14ac:dyDescent="0.25">
      <c r="A51" s="43">
        <v>79</v>
      </c>
      <c r="B51" s="44">
        <v>9.9499999999999993</v>
      </c>
      <c r="C51" s="44">
        <v>1.33</v>
      </c>
      <c r="D51" s="44">
        <v>1.33</v>
      </c>
      <c r="E51" s="44"/>
    </row>
    <row r="52" spans="1:5" x14ac:dyDescent="0.25">
      <c r="A52" s="43">
        <v>80</v>
      </c>
      <c r="B52" s="44">
        <v>9.3699999999999992</v>
      </c>
      <c r="C52" s="44">
        <v>1.17</v>
      </c>
      <c r="D52" s="44">
        <v>1.18</v>
      </c>
      <c r="E52" s="44"/>
    </row>
    <row r="53" spans="1:5" x14ac:dyDescent="0.25">
      <c r="A53" s="43">
        <v>81</v>
      </c>
      <c r="B53" s="44">
        <v>8.7899999999999991</v>
      </c>
      <c r="C53" s="44">
        <v>1.1399999999999999</v>
      </c>
      <c r="D53" s="44">
        <v>1.06</v>
      </c>
      <c r="E53" s="44"/>
    </row>
    <row r="54" spans="1:5" x14ac:dyDescent="0.25">
      <c r="A54" s="43">
        <v>82</v>
      </c>
      <c r="B54" s="44">
        <v>8.2200000000000006</v>
      </c>
      <c r="C54" s="44">
        <v>1.1100000000000001</v>
      </c>
      <c r="D54" s="44">
        <v>0.94</v>
      </c>
      <c r="E54" s="44"/>
    </row>
    <row r="55" spans="1:5" x14ac:dyDescent="0.25">
      <c r="A55" s="43">
        <v>83</v>
      </c>
      <c r="B55" s="44">
        <v>7.65</v>
      </c>
      <c r="C55" s="44">
        <v>1.08</v>
      </c>
      <c r="D55" s="44">
        <v>0.83</v>
      </c>
      <c r="E55" s="44"/>
    </row>
    <row r="56" spans="1:5" x14ac:dyDescent="0.25">
      <c r="A56" s="43">
        <v>84</v>
      </c>
      <c r="B56" s="44">
        <v>7.1</v>
      </c>
      <c r="C56" s="44">
        <v>0.92</v>
      </c>
      <c r="D56" s="44">
        <v>0.72</v>
      </c>
      <c r="E56" s="44"/>
    </row>
    <row r="57" spans="1:5" x14ac:dyDescent="0.25">
      <c r="A57" s="43">
        <v>85</v>
      </c>
      <c r="B57" s="44">
        <v>6.57</v>
      </c>
      <c r="C57" s="44">
        <v>0.77</v>
      </c>
      <c r="D57" s="44">
        <v>0.62</v>
      </c>
      <c r="E57" s="44"/>
    </row>
    <row r="58" spans="1:5" x14ac:dyDescent="0.25">
      <c r="A58" s="43">
        <v>86</v>
      </c>
      <c r="B58" s="44">
        <v>6.06</v>
      </c>
      <c r="C58" s="44">
        <v>0.74</v>
      </c>
      <c r="D58" s="44">
        <v>0.54</v>
      </c>
      <c r="E58" s="44"/>
    </row>
    <row r="59" spans="1:5" x14ac:dyDescent="0.25">
      <c r="A59" s="43">
        <v>87</v>
      </c>
      <c r="B59" s="44">
        <v>5.58</v>
      </c>
      <c r="C59" s="44">
        <v>0.71</v>
      </c>
      <c r="D59" s="44">
        <v>0.47</v>
      </c>
      <c r="E59" s="44"/>
    </row>
    <row r="60" spans="1:5" x14ac:dyDescent="0.25">
      <c r="A60" s="43">
        <v>88</v>
      </c>
      <c r="B60" s="44">
        <v>5.13</v>
      </c>
      <c r="C60" s="44">
        <v>0.67</v>
      </c>
      <c r="D60" s="44">
        <v>0.4</v>
      </c>
      <c r="E60" s="44"/>
    </row>
    <row r="61" spans="1:5" x14ac:dyDescent="0.25">
      <c r="A61" s="43">
        <v>89</v>
      </c>
      <c r="B61" s="44">
        <v>4.7</v>
      </c>
      <c r="C61" s="44">
        <v>0.54</v>
      </c>
      <c r="D61" s="44">
        <v>0.34</v>
      </c>
      <c r="E61" s="44"/>
    </row>
    <row r="62" spans="1:5" x14ac:dyDescent="0.25">
      <c r="A62" s="43">
        <v>90</v>
      </c>
      <c r="B62" s="44">
        <v>4.3</v>
      </c>
      <c r="C62" s="44">
        <v>0.4</v>
      </c>
      <c r="D62" s="44">
        <v>0.28999999999999998</v>
      </c>
      <c r="E62" s="44"/>
    </row>
    <row r="63" spans="1:5" x14ac:dyDescent="0.25">
      <c r="A63" s="43">
        <v>91</v>
      </c>
      <c r="B63" s="44">
        <v>3.93</v>
      </c>
      <c r="C63" s="44">
        <v>0.38</v>
      </c>
      <c r="D63" s="44">
        <v>0.24</v>
      </c>
      <c r="E63" s="44"/>
    </row>
    <row r="64" spans="1:5" x14ac:dyDescent="0.25">
      <c r="A64" s="43">
        <v>92</v>
      </c>
      <c r="B64" s="44">
        <v>3.58</v>
      </c>
      <c r="C64" s="44">
        <v>0.36</v>
      </c>
      <c r="D64" s="44">
        <v>0.21</v>
      </c>
      <c r="E64" s="44"/>
    </row>
    <row r="65" spans="1:5" x14ac:dyDescent="0.25">
      <c r="A65" s="43">
        <v>93</v>
      </c>
      <c r="B65" s="44">
        <v>3.25</v>
      </c>
      <c r="C65" s="44">
        <v>0.33</v>
      </c>
      <c r="D65" s="44">
        <v>0.17</v>
      </c>
      <c r="E65" s="44"/>
    </row>
    <row r="66" spans="1:5" x14ac:dyDescent="0.25">
      <c r="A66" s="43">
        <v>94</v>
      </c>
      <c r="B66" s="44">
        <v>2.96</v>
      </c>
      <c r="C66" s="44">
        <v>0.31</v>
      </c>
      <c r="D66" s="44">
        <v>0.15</v>
      </c>
      <c r="E66" s="44"/>
    </row>
    <row r="67" spans="1:5" x14ac:dyDescent="0.25">
      <c r="A67" s="43">
        <v>95</v>
      </c>
      <c r="B67" s="44">
        <v>2.7</v>
      </c>
      <c r="C67" s="44">
        <v>0.28000000000000003</v>
      </c>
      <c r="D67" s="44">
        <v>0.12</v>
      </c>
      <c r="E67" s="44"/>
    </row>
    <row r="68" spans="1:5" x14ac:dyDescent="0.25">
      <c r="A68" s="43">
        <v>96</v>
      </c>
      <c r="B68" s="44">
        <v>2.46</v>
      </c>
      <c r="C68" s="44">
        <v>0.26</v>
      </c>
      <c r="D68" s="44">
        <v>0.1</v>
      </c>
      <c r="E68" s="44"/>
    </row>
    <row r="69" spans="1:5" x14ac:dyDescent="0.25">
      <c r="A69" s="43">
        <v>97</v>
      </c>
      <c r="B69" s="44">
        <v>2.25</v>
      </c>
      <c r="C69" s="44">
        <v>0.24</v>
      </c>
      <c r="D69" s="44">
        <v>0.09</v>
      </c>
      <c r="E69" s="44"/>
    </row>
    <row r="70" spans="1:5" x14ac:dyDescent="0.25">
      <c r="A70" s="43">
        <v>98</v>
      </c>
      <c r="B70" s="44">
        <v>2.06</v>
      </c>
      <c r="C70" s="44">
        <v>0.22</v>
      </c>
      <c r="D70" s="44">
        <v>7.0000000000000007E-2</v>
      </c>
      <c r="E70" s="44"/>
    </row>
    <row r="71" spans="1:5" x14ac:dyDescent="0.25">
      <c r="A71" s="43">
        <v>99</v>
      </c>
      <c r="B71" s="44">
        <v>1.9</v>
      </c>
      <c r="C71" s="44">
        <v>0.2</v>
      </c>
      <c r="D71" s="44">
        <v>0.06</v>
      </c>
      <c r="E71" s="44"/>
    </row>
    <row r="72" spans="1:5" x14ac:dyDescent="0.25">
      <c r="A72" s="43">
        <v>100</v>
      </c>
      <c r="B72" s="44">
        <v>1.76</v>
      </c>
      <c r="C72" s="44">
        <v>0.19</v>
      </c>
      <c r="D72" s="44">
        <v>0.05</v>
      </c>
      <c r="E72" s="44"/>
    </row>
  </sheetData>
  <sheetProtection algorithmName="SHA-512" hashValue="ZeCSxhXrWuyGN/GevP1jLXuMILjLY59QbdKXicPjAGaCvMh4CIbj1FwC9Mqxm2j8FUHU4Gh/RmGmWd+z2/42dw==" saltValue="wbSbyUzheluSsVoDiLnK1A==" spinCount="100000" sheet="1" objects="1" scenarios="1"/>
  <conditionalFormatting sqref="A6:A21">
    <cfRule type="expression" dxfId="445" priority="11" stopIfTrue="1">
      <formula>MOD(ROW(),2)=0</formula>
    </cfRule>
    <cfRule type="expression" dxfId="444" priority="12" stopIfTrue="1">
      <formula>MOD(ROW(),2)&lt;&gt;0</formula>
    </cfRule>
  </conditionalFormatting>
  <conditionalFormatting sqref="A26:A72">
    <cfRule type="expression" dxfId="443" priority="15" stopIfTrue="1">
      <formula>MOD(ROW(),2)=0</formula>
    </cfRule>
    <cfRule type="expression" dxfId="442" priority="16" stopIfTrue="1">
      <formula>MOD(ROW(),2)&lt;&gt;0</formula>
    </cfRule>
  </conditionalFormatting>
  <conditionalFormatting sqref="B18:B19">
    <cfRule type="expression" dxfId="441" priority="1" stopIfTrue="1">
      <formula>MOD(ROW(),2)=0</formula>
    </cfRule>
    <cfRule type="expression" dxfId="440" priority="2" stopIfTrue="1">
      <formula>MOD(ROW(),2)&lt;&gt;0</formula>
    </cfRule>
  </conditionalFormatting>
  <conditionalFormatting sqref="B6:E17 C18:E19 B20:E21">
    <cfRule type="expression" dxfId="439" priority="13" stopIfTrue="1">
      <formula>MOD(ROW(),2)=0</formula>
    </cfRule>
    <cfRule type="expression" dxfId="438" priority="14" stopIfTrue="1">
      <formula>MOD(ROW(),2)&lt;&gt;0</formula>
    </cfRule>
  </conditionalFormatting>
  <conditionalFormatting sqref="B26:E72">
    <cfRule type="expression" dxfId="437" priority="17" stopIfTrue="1">
      <formula>MOD(ROW(),2)=0</formula>
    </cfRule>
    <cfRule type="expression" dxfId="436" priority="18" stopIfTrue="1">
      <formula>MOD(ROW(),2)&lt;&gt;0</formula>
    </cfRule>
  </conditionalFormatting>
  <pageMargins left="0.7" right="0.7" top="0.75" bottom="0.75" header="0.3" footer="0.3"/>
  <tableParts count="1">
    <tablePart r:id="rId1"/>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D952-4309-4433-8168-1CC49D9AF172}">
  <sheetPr codeName="Sheet27"/>
  <dimension ref="A1:E72"/>
  <sheetViews>
    <sheetView showGridLines="0"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LGPS_EW - Consolidated Factor Spreadsheet</v>
      </c>
    </row>
    <row r="3" spans="1:5" s="1" customFormat="1" ht="15.5" x14ac:dyDescent="0.35">
      <c r="A3" s="30" t="s">
        <v>2</v>
      </c>
      <c r="B3" s="3" t="str">
        <f>TABLE_FACTOR_TYPE_1 &amp; " - x-" &amp; TABLE_SERIES_NUMBER_1</f>
        <v>Pensioner CE - x-302</v>
      </c>
    </row>
    <row r="6" spans="1:5" x14ac:dyDescent="0.25">
      <c r="A6" s="40" t="s">
        <v>394</v>
      </c>
      <c r="B6" s="47" t="s">
        <v>395</v>
      </c>
      <c r="C6" s="47"/>
      <c r="D6" s="47"/>
      <c r="E6" s="47"/>
    </row>
    <row r="7" spans="1:5" x14ac:dyDescent="0.25">
      <c r="A7" s="40" t="s">
        <v>396</v>
      </c>
      <c r="B7" s="47" t="s">
        <v>175</v>
      </c>
      <c r="C7" s="47"/>
      <c r="D7" s="47"/>
      <c r="E7" s="47"/>
    </row>
    <row r="8" spans="1:5" x14ac:dyDescent="0.25">
      <c r="A8" s="40" t="s">
        <v>162</v>
      </c>
      <c r="B8" s="47" t="s">
        <v>176</v>
      </c>
      <c r="C8" s="47"/>
      <c r="D8" s="47"/>
      <c r="E8" s="47"/>
    </row>
    <row r="9" spans="1:5" x14ac:dyDescent="0.25">
      <c r="A9" s="40" t="s">
        <v>163</v>
      </c>
      <c r="B9" s="47" t="s">
        <v>236</v>
      </c>
      <c r="C9" s="47"/>
      <c r="D9" s="47"/>
      <c r="E9" s="47"/>
    </row>
    <row r="10" spans="1:5" x14ac:dyDescent="0.25">
      <c r="A10" s="40" t="s">
        <v>6</v>
      </c>
      <c r="B10" s="47" t="s">
        <v>237</v>
      </c>
      <c r="C10" s="47"/>
      <c r="D10" s="47"/>
      <c r="E10" s="47"/>
    </row>
    <row r="11" spans="1:5" x14ac:dyDescent="0.25">
      <c r="A11" s="40" t="s">
        <v>164</v>
      </c>
      <c r="B11" s="47" t="s">
        <v>184</v>
      </c>
      <c r="C11" s="47"/>
      <c r="D11" s="47"/>
      <c r="E11" s="47"/>
    </row>
    <row r="12" spans="1:5" x14ac:dyDescent="0.25">
      <c r="A12" s="40" t="s">
        <v>165</v>
      </c>
      <c r="B12" s="47" t="s">
        <v>180</v>
      </c>
      <c r="C12" s="47"/>
      <c r="D12" s="47"/>
      <c r="E12" s="47"/>
    </row>
    <row r="13" spans="1:5" x14ac:dyDescent="0.25">
      <c r="A13" s="40" t="s">
        <v>397</v>
      </c>
      <c r="B13" s="47">
        <v>0</v>
      </c>
      <c r="C13" s="47"/>
      <c r="D13" s="47"/>
      <c r="E13" s="47"/>
    </row>
    <row r="14" spans="1:5" x14ac:dyDescent="0.25">
      <c r="A14" s="40" t="s">
        <v>167</v>
      </c>
      <c r="B14" s="47">
        <v>302</v>
      </c>
      <c r="C14" s="47"/>
      <c r="D14" s="47"/>
      <c r="E14" s="47"/>
    </row>
    <row r="15" spans="1:5" x14ac:dyDescent="0.25">
      <c r="A15" s="40" t="s">
        <v>398</v>
      </c>
      <c r="B15" s="47" t="s">
        <v>240</v>
      </c>
      <c r="C15" s="47"/>
      <c r="D15" s="47"/>
      <c r="E15" s="47"/>
    </row>
    <row r="16" spans="1:5" x14ac:dyDescent="0.25">
      <c r="A16" s="40" t="s">
        <v>169</v>
      </c>
      <c r="B16" s="47" t="s">
        <v>241</v>
      </c>
      <c r="C16" s="47"/>
      <c r="D16" s="47"/>
      <c r="E16" s="47"/>
    </row>
    <row r="17" spans="1:5" x14ac:dyDescent="0.25">
      <c r="A17" s="41" t="s">
        <v>399</v>
      </c>
      <c r="B17" s="47"/>
      <c r="C17" s="47"/>
      <c r="D17" s="47"/>
      <c r="E17" s="47"/>
    </row>
    <row r="18" spans="1:5" x14ac:dyDescent="0.25">
      <c r="A18" s="40" t="s">
        <v>171</v>
      </c>
      <c r="B18" s="49">
        <v>46175</v>
      </c>
      <c r="C18" s="49"/>
      <c r="D18" s="49"/>
      <c r="E18" s="49"/>
    </row>
    <row r="19" spans="1:5" x14ac:dyDescent="0.25">
      <c r="A19" s="40" t="s">
        <v>172</v>
      </c>
      <c r="B19" s="49">
        <v>46161</v>
      </c>
      <c r="C19" s="49"/>
      <c r="D19" s="49"/>
      <c r="E19" s="49"/>
    </row>
    <row r="20" spans="1:5" x14ac:dyDescent="0.25">
      <c r="A20" s="40" t="s">
        <v>173</v>
      </c>
      <c r="B20" s="47" t="s">
        <v>183</v>
      </c>
      <c r="C20" s="47"/>
      <c r="D20" s="47"/>
      <c r="E20" s="47"/>
    </row>
    <row r="21" spans="1:5" x14ac:dyDescent="0.25">
      <c r="A21" s="40" t="s">
        <v>400</v>
      </c>
      <c r="B21" s="47" t="s">
        <v>99</v>
      </c>
      <c r="C21" s="47"/>
      <c r="D21" s="47"/>
      <c r="E21" s="47"/>
    </row>
    <row r="23" spans="1:5" x14ac:dyDescent="0.25">
      <c r="A23" s="23" t="str">
        <f>HYPERLINK("#'Factor List'!A1", "Back to Factor List")</f>
        <v>Back to Factor List</v>
      </c>
      <c r="B23" s="23" t="str">
        <f>HYPERLINK("#'Assumptions'!A1", "Assumptions")</f>
        <v>Assumptions</v>
      </c>
    </row>
    <row r="26" spans="1:5" s="58" customFormat="1" ht="39" x14ac:dyDescent="0.25">
      <c r="A26" s="57" t="s">
        <v>401</v>
      </c>
      <c r="B26" s="57" t="s">
        <v>415</v>
      </c>
      <c r="C26" s="57" t="s">
        <v>416</v>
      </c>
      <c r="D26" s="57" t="s">
        <v>417</v>
      </c>
      <c r="E26" s="57" t="s">
        <v>418</v>
      </c>
    </row>
    <row r="27" spans="1:5" x14ac:dyDescent="0.25">
      <c r="A27" s="43">
        <v>55</v>
      </c>
      <c r="B27" s="44">
        <v>23.92</v>
      </c>
      <c r="C27" s="44">
        <v>2.0499999999999998</v>
      </c>
      <c r="D27" s="44"/>
      <c r="E27" s="44">
        <v>0</v>
      </c>
    </row>
    <row r="28" spans="1:5" x14ac:dyDescent="0.25">
      <c r="A28" s="43">
        <v>56</v>
      </c>
      <c r="B28" s="44">
        <v>23.38</v>
      </c>
      <c r="C28" s="44">
        <v>2.06</v>
      </c>
      <c r="D28" s="44"/>
      <c r="E28" s="44">
        <v>0</v>
      </c>
    </row>
    <row r="29" spans="1:5" x14ac:dyDescent="0.25">
      <c r="A29" s="43">
        <v>57</v>
      </c>
      <c r="B29" s="44">
        <v>22.84</v>
      </c>
      <c r="C29" s="44">
        <v>2.08</v>
      </c>
      <c r="D29" s="44"/>
      <c r="E29" s="44">
        <v>0</v>
      </c>
    </row>
    <row r="30" spans="1:5" x14ac:dyDescent="0.25">
      <c r="A30" s="43">
        <v>58</v>
      </c>
      <c r="B30" s="44">
        <v>22.29</v>
      </c>
      <c r="C30" s="44">
        <v>2.09</v>
      </c>
      <c r="D30" s="44"/>
      <c r="E30" s="44">
        <v>0</v>
      </c>
    </row>
    <row r="31" spans="1:5" x14ac:dyDescent="0.25">
      <c r="A31" s="43">
        <v>59</v>
      </c>
      <c r="B31" s="44">
        <v>21.73</v>
      </c>
      <c r="C31" s="44">
        <v>2.11</v>
      </c>
      <c r="D31" s="44"/>
      <c r="E31" s="44">
        <v>0</v>
      </c>
    </row>
    <row r="32" spans="1:5" x14ac:dyDescent="0.25">
      <c r="A32" s="43">
        <v>60</v>
      </c>
      <c r="B32" s="44">
        <v>21.16</v>
      </c>
      <c r="C32" s="44">
        <v>2.12</v>
      </c>
      <c r="D32" s="44"/>
      <c r="E32" s="44">
        <v>0</v>
      </c>
    </row>
    <row r="33" spans="1:5" x14ac:dyDescent="0.25">
      <c r="A33" s="43">
        <v>61</v>
      </c>
      <c r="B33" s="44">
        <v>20.6</v>
      </c>
      <c r="C33" s="44">
        <v>2.13</v>
      </c>
      <c r="D33" s="44"/>
      <c r="E33" s="44">
        <v>0</v>
      </c>
    </row>
    <row r="34" spans="1:5" x14ac:dyDescent="0.25">
      <c r="A34" s="43">
        <v>62</v>
      </c>
      <c r="B34" s="44">
        <v>20.03</v>
      </c>
      <c r="C34" s="44">
        <v>2.13</v>
      </c>
      <c r="D34" s="44"/>
      <c r="E34" s="44">
        <v>0</v>
      </c>
    </row>
    <row r="35" spans="1:5" x14ac:dyDescent="0.25">
      <c r="A35" s="43">
        <v>63</v>
      </c>
      <c r="B35" s="44">
        <v>19.45</v>
      </c>
      <c r="C35" s="44">
        <v>2.14</v>
      </c>
      <c r="D35" s="44"/>
      <c r="E35" s="44">
        <v>0</v>
      </c>
    </row>
    <row r="36" spans="1:5" x14ac:dyDescent="0.25">
      <c r="A36" s="43">
        <v>64</v>
      </c>
      <c r="B36" s="44">
        <v>18.88</v>
      </c>
      <c r="C36" s="44">
        <v>2.14</v>
      </c>
      <c r="D36" s="44"/>
      <c r="E36" s="44">
        <v>0</v>
      </c>
    </row>
    <row r="37" spans="1:5" x14ac:dyDescent="0.25">
      <c r="A37" s="43">
        <v>65</v>
      </c>
      <c r="B37" s="44">
        <v>18.3</v>
      </c>
      <c r="C37" s="44">
        <v>2.14</v>
      </c>
      <c r="D37" s="44"/>
      <c r="E37" s="44">
        <v>0</v>
      </c>
    </row>
    <row r="38" spans="1:5" x14ac:dyDescent="0.25">
      <c r="A38" s="43">
        <v>66</v>
      </c>
      <c r="B38" s="44">
        <v>17.72</v>
      </c>
      <c r="C38" s="44">
        <v>2.14</v>
      </c>
      <c r="D38" s="44"/>
      <c r="E38" s="44">
        <v>0</v>
      </c>
    </row>
    <row r="39" spans="1:5" x14ac:dyDescent="0.25">
      <c r="A39" s="43">
        <v>67</v>
      </c>
      <c r="B39" s="44">
        <v>17.13</v>
      </c>
      <c r="C39" s="44">
        <v>2.13</v>
      </c>
      <c r="D39" s="44"/>
      <c r="E39" s="44">
        <v>0</v>
      </c>
    </row>
    <row r="40" spans="1:5" x14ac:dyDescent="0.25">
      <c r="A40" s="43">
        <v>68</v>
      </c>
      <c r="B40" s="44">
        <v>16.54</v>
      </c>
      <c r="C40" s="44">
        <v>2.12</v>
      </c>
      <c r="D40" s="44"/>
      <c r="E40" s="44">
        <v>0</v>
      </c>
    </row>
    <row r="41" spans="1:5" x14ac:dyDescent="0.25">
      <c r="A41" s="43">
        <v>69</v>
      </c>
      <c r="B41" s="44">
        <v>15.94</v>
      </c>
      <c r="C41" s="44">
        <v>2.0099999999999998</v>
      </c>
      <c r="D41" s="44"/>
      <c r="E41" s="44"/>
    </row>
    <row r="42" spans="1:5" x14ac:dyDescent="0.25">
      <c r="A42" s="43">
        <v>70</v>
      </c>
      <c r="B42" s="44">
        <v>15.34</v>
      </c>
      <c r="C42" s="44">
        <v>1.89</v>
      </c>
      <c r="D42" s="44"/>
      <c r="E42" s="44"/>
    </row>
    <row r="43" spans="1:5" x14ac:dyDescent="0.25">
      <c r="A43" s="43">
        <v>71</v>
      </c>
      <c r="B43" s="44">
        <v>14.73</v>
      </c>
      <c r="C43" s="44">
        <v>1.88</v>
      </c>
      <c r="D43" s="44"/>
      <c r="E43" s="44"/>
    </row>
    <row r="44" spans="1:5" x14ac:dyDescent="0.25">
      <c r="A44" s="43">
        <v>72</v>
      </c>
      <c r="B44" s="44">
        <v>14.12</v>
      </c>
      <c r="C44" s="44">
        <v>1.86</v>
      </c>
      <c r="D44" s="44"/>
      <c r="E44" s="44"/>
    </row>
    <row r="45" spans="1:5" x14ac:dyDescent="0.25">
      <c r="A45" s="43">
        <v>73</v>
      </c>
      <c r="B45" s="44">
        <v>13.51</v>
      </c>
      <c r="C45" s="44">
        <v>1.85</v>
      </c>
      <c r="D45" s="44">
        <v>2.08</v>
      </c>
      <c r="E45" s="44"/>
    </row>
    <row r="46" spans="1:5" x14ac:dyDescent="0.25">
      <c r="A46" s="43">
        <v>74</v>
      </c>
      <c r="B46" s="44">
        <v>12.9</v>
      </c>
      <c r="C46" s="44">
        <v>1.71</v>
      </c>
      <c r="D46" s="44">
        <v>1.92</v>
      </c>
      <c r="E46" s="44"/>
    </row>
    <row r="47" spans="1:5" x14ac:dyDescent="0.25">
      <c r="A47" s="43">
        <v>75</v>
      </c>
      <c r="B47" s="44">
        <v>12.3</v>
      </c>
      <c r="C47" s="44">
        <v>1.58</v>
      </c>
      <c r="D47" s="44">
        <v>1.76</v>
      </c>
      <c r="E47" s="44"/>
    </row>
    <row r="48" spans="1:5" x14ac:dyDescent="0.25">
      <c r="A48" s="43">
        <v>76</v>
      </c>
      <c r="B48" s="44">
        <v>11.71</v>
      </c>
      <c r="C48" s="44">
        <v>1.56</v>
      </c>
      <c r="D48" s="44">
        <v>1.6</v>
      </c>
      <c r="E48" s="44"/>
    </row>
    <row r="49" spans="1:5" x14ac:dyDescent="0.25">
      <c r="A49" s="43">
        <v>77</v>
      </c>
      <c r="B49" s="44">
        <v>11.12</v>
      </c>
      <c r="C49" s="44">
        <v>1.53</v>
      </c>
      <c r="D49" s="44">
        <v>1.46</v>
      </c>
      <c r="E49" s="44"/>
    </row>
    <row r="50" spans="1:5" x14ac:dyDescent="0.25">
      <c r="A50" s="43">
        <v>78</v>
      </c>
      <c r="B50" s="44">
        <v>10.53</v>
      </c>
      <c r="C50" s="44">
        <v>1.5</v>
      </c>
      <c r="D50" s="44">
        <v>1.32</v>
      </c>
      <c r="E50" s="44"/>
    </row>
    <row r="51" spans="1:5" x14ac:dyDescent="0.25">
      <c r="A51" s="43">
        <v>79</v>
      </c>
      <c r="B51" s="44">
        <v>9.9499999999999993</v>
      </c>
      <c r="C51" s="44">
        <v>1.33</v>
      </c>
      <c r="D51" s="44">
        <v>1.19</v>
      </c>
      <c r="E51" s="44"/>
    </row>
    <row r="52" spans="1:5" x14ac:dyDescent="0.25">
      <c r="A52" s="43">
        <v>80</v>
      </c>
      <c r="B52" s="44">
        <v>9.3699999999999992</v>
      </c>
      <c r="C52" s="44">
        <v>1.17</v>
      </c>
      <c r="D52" s="44">
        <v>1.07</v>
      </c>
      <c r="E52" s="44"/>
    </row>
    <row r="53" spans="1:5" x14ac:dyDescent="0.25">
      <c r="A53" s="43">
        <v>81</v>
      </c>
      <c r="B53" s="44">
        <v>8.7899999999999991</v>
      </c>
      <c r="C53" s="44">
        <v>1.1399999999999999</v>
      </c>
      <c r="D53" s="44">
        <v>0.95</v>
      </c>
      <c r="E53" s="44"/>
    </row>
    <row r="54" spans="1:5" x14ac:dyDescent="0.25">
      <c r="A54" s="43">
        <v>82</v>
      </c>
      <c r="B54" s="44">
        <v>8.2200000000000006</v>
      </c>
      <c r="C54" s="44">
        <v>1.1100000000000001</v>
      </c>
      <c r="D54" s="44">
        <v>0.85</v>
      </c>
      <c r="E54" s="44"/>
    </row>
    <row r="55" spans="1:5" x14ac:dyDescent="0.25">
      <c r="A55" s="43">
        <v>83</v>
      </c>
      <c r="B55" s="44">
        <v>7.65</v>
      </c>
      <c r="C55" s="44">
        <v>1.08</v>
      </c>
      <c r="D55" s="44">
        <v>0.74</v>
      </c>
      <c r="E55" s="44"/>
    </row>
    <row r="56" spans="1:5" x14ac:dyDescent="0.25">
      <c r="A56" s="43">
        <v>84</v>
      </c>
      <c r="B56" s="44">
        <v>7.1</v>
      </c>
      <c r="C56" s="44">
        <v>0.92</v>
      </c>
      <c r="D56" s="44">
        <v>0.65</v>
      </c>
      <c r="E56" s="44"/>
    </row>
    <row r="57" spans="1:5" x14ac:dyDescent="0.25">
      <c r="A57" s="43">
        <v>85</v>
      </c>
      <c r="B57" s="44">
        <v>6.57</v>
      </c>
      <c r="C57" s="44">
        <v>0.77</v>
      </c>
      <c r="D57" s="44">
        <v>0.56999999999999995</v>
      </c>
      <c r="E57" s="44"/>
    </row>
    <row r="58" spans="1:5" x14ac:dyDescent="0.25">
      <c r="A58" s="43">
        <v>86</v>
      </c>
      <c r="B58" s="44">
        <v>6.06</v>
      </c>
      <c r="C58" s="44">
        <v>0.74</v>
      </c>
      <c r="D58" s="44">
        <v>0.49</v>
      </c>
      <c r="E58" s="44"/>
    </row>
    <row r="59" spans="1:5" x14ac:dyDescent="0.25">
      <c r="A59" s="43">
        <v>87</v>
      </c>
      <c r="B59" s="44">
        <v>5.58</v>
      </c>
      <c r="C59" s="44">
        <v>0.71</v>
      </c>
      <c r="D59" s="44">
        <v>0.42</v>
      </c>
      <c r="E59" s="44"/>
    </row>
    <row r="60" spans="1:5" x14ac:dyDescent="0.25">
      <c r="A60" s="43">
        <v>88</v>
      </c>
      <c r="B60" s="44">
        <v>5.13</v>
      </c>
      <c r="C60" s="44">
        <v>0.67</v>
      </c>
      <c r="D60" s="44">
        <v>0.36</v>
      </c>
      <c r="E60" s="44"/>
    </row>
    <row r="61" spans="1:5" x14ac:dyDescent="0.25">
      <c r="A61" s="43">
        <v>89</v>
      </c>
      <c r="B61" s="44">
        <v>4.7</v>
      </c>
      <c r="C61" s="44">
        <v>0.54</v>
      </c>
      <c r="D61" s="44">
        <v>0.31</v>
      </c>
      <c r="E61" s="44"/>
    </row>
    <row r="62" spans="1:5" x14ac:dyDescent="0.25">
      <c r="A62" s="43">
        <v>90</v>
      </c>
      <c r="B62" s="44">
        <v>4.3</v>
      </c>
      <c r="C62" s="44">
        <v>0.4</v>
      </c>
      <c r="D62" s="44">
        <v>0.26</v>
      </c>
      <c r="E62" s="44"/>
    </row>
    <row r="63" spans="1:5" x14ac:dyDescent="0.25">
      <c r="A63" s="43">
        <v>91</v>
      </c>
      <c r="B63" s="44">
        <v>3.93</v>
      </c>
      <c r="C63" s="44">
        <v>0.38</v>
      </c>
      <c r="D63" s="44">
        <v>0.22</v>
      </c>
      <c r="E63" s="44"/>
    </row>
    <row r="64" spans="1:5" x14ac:dyDescent="0.25">
      <c r="A64" s="43">
        <v>92</v>
      </c>
      <c r="B64" s="44">
        <v>3.58</v>
      </c>
      <c r="C64" s="44">
        <v>0.36</v>
      </c>
      <c r="D64" s="44">
        <v>0.19</v>
      </c>
      <c r="E64" s="44"/>
    </row>
    <row r="65" spans="1:5" x14ac:dyDescent="0.25">
      <c r="A65" s="43">
        <v>93</v>
      </c>
      <c r="B65" s="44">
        <v>3.25</v>
      </c>
      <c r="C65" s="44">
        <v>0.33</v>
      </c>
      <c r="D65" s="44">
        <v>0.16</v>
      </c>
      <c r="E65" s="44"/>
    </row>
    <row r="66" spans="1:5" x14ac:dyDescent="0.25">
      <c r="A66" s="43">
        <v>94</v>
      </c>
      <c r="B66" s="44">
        <v>2.96</v>
      </c>
      <c r="C66" s="44">
        <v>0.31</v>
      </c>
      <c r="D66" s="44">
        <v>0.13</v>
      </c>
      <c r="E66" s="44"/>
    </row>
    <row r="67" spans="1:5" x14ac:dyDescent="0.25">
      <c r="A67" s="43">
        <v>95</v>
      </c>
      <c r="B67" s="44">
        <v>2.7</v>
      </c>
      <c r="C67" s="44">
        <v>0.28000000000000003</v>
      </c>
      <c r="D67" s="44">
        <v>0.11</v>
      </c>
      <c r="E67" s="44"/>
    </row>
    <row r="68" spans="1:5" x14ac:dyDescent="0.25">
      <c r="A68" s="43">
        <v>96</v>
      </c>
      <c r="B68" s="44">
        <v>2.46</v>
      </c>
      <c r="C68" s="44">
        <v>0.26</v>
      </c>
      <c r="D68" s="44">
        <v>0.1</v>
      </c>
      <c r="E68" s="44"/>
    </row>
    <row r="69" spans="1:5" x14ac:dyDescent="0.25">
      <c r="A69" s="43">
        <v>97</v>
      </c>
      <c r="B69" s="44">
        <v>2.25</v>
      </c>
      <c r="C69" s="44">
        <v>0.24</v>
      </c>
      <c r="D69" s="44">
        <v>0.08</v>
      </c>
      <c r="E69" s="44"/>
    </row>
    <row r="70" spans="1:5" x14ac:dyDescent="0.25">
      <c r="A70" s="43">
        <v>98</v>
      </c>
      <c r="B70" s="44">
        <v>2.06</v>
      </c>
      <c r="C70" s="44">
        <v>0.22</v>
      </c>
      <c r="D70" s="44">
        <v>7.0000000000000007E-2</v>
      </c>
      <c r="E70" s="44"/>
    </row>
    <row r="71" spans="1:5" x14ac:dyDescent="0.25">
      <c r="A71" s="43">
        <v>99</v>
      </c>
      <c r="B71" s="44">
        <v>1.9</v>
      </c>
      <c r="C71" s="44">
        <v>0.2</v>
      </c>
      <c r="D71" s="44">
        <v>0.06</v>
      </c>
      <c r="E71" s="44"/>
    </row>
    <row r="72" spans="1:5" x14ac:dyDescent="0.25">
      <c r="A72" s="43">
        <v>100</v>
      </c>
      <c r="B72" s="44">
        <v>1.76</v>
      </c>
      <c r="C72" s="44">
        <v>0.19</v>
      </c>
      <c r="D72" s="44">
        <v>0.05</v>
      </c>
      <c r="E72" s="44"/>
    </row>
  </sheetData>
  <sheetProtection algorithmName="SHA-512" hashValue="l0Vql5h0o9r4kZ7O6Yj6ok7gUZxw3l8AVHBeKF2ihLBgEPvQOcn7BfBYGL5BbzzW/TvIMnwss/fnzsfQXlQ1lg==" saltValue="7JItD7GJKoLt7kydgXgxww==" spinCount="100000" sheet="1" objects="1" scenarios="1"/>
  <conditionalFormatting sqref="A6:A21">
    <cfRule type="expression" dxfId="435" priority="11" stopIfTrue="1">
      <formula>MOD(ROW(),2)=0</formula>
    </cfRule>
    <cfRule type="expression" dxfId="434" priority="12" stopIfTrue="1">
      <formula>MOD(ROW(),2)&lt;&gt;0</formula>
    </cfRule>
  </conditionalFormatting>
  <conditionalFormatting sqref="A26:A72">
    <cfRule type="expression" dxfId="433" priority="15" stopIfTrue="1">
      <formula>MOD(ROW(),2)=0</formula>
    </cfRule>
    <cfRule type="expression" dxfId="432" priority="16" stopIfTrue="1">
      <formula>MOD(ROW(),2)&lt;&gt;0</formula>
    </cfRule>
  </conditionalFormatting>
  <conditionalFormatting sqref="B18:B19">
    <cfRule type="expression" dxfId="431" priority="1" stopIfTrue="1">
      <formula>MOD(ROW(),2)=0</formula>
    </cfRule>
    <cfRule type="expression" dxfId="430" priority="2" stopIfTrue="1">
      <formula>MOD(ROW(),2)&lt;&gt;0</formula>
    </cfRule>
  </conditionalFormatting>
  <conditionalFormatting sqref="B6:E17 C18:E19 B20:E21">
    <cfRule type="expression" dxfId="429" priority="13" stopIfTrue="1">
      <formula>MOD(ROW(),2)=0</formula>
    </cfRule>
    <cfRule type="expression" dxfId="428" priority="14" stopIfTrue="1">
      <formula>MOD(ROW(),2)&lt;&gt;0</formula>
    </cfRule>
  </conditionalFormatting>
  <conditionalFormatting sqref="B26:E72">
    <cfRule type="expression" dxfId="427" priority="17" stopIfTrue="1">
      <formula>MOD(ROW(),2)=0</formula>
    </cfRule>
    <cfRule type="expression" dxfId="426" priority="18" stopIfTrue="1">
      <formula>MOD(ROW(),2)&lt;&gt;0</formula>
    </cfRule>
  </conditionalFormatting>
  <pageMargins left="0.7" right="0.7" top="0.75" bottom="0.75" header="0.3" footer="0.3"/>
  <tableParts count="1">
    <tablePart r:id="rId1"/>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50151-F2F7-4036-97AD-314C8CDE7E54}">
  <sheetPr codeName="Sheet28"/>
  <dimension ref="A1:E102"/>
  <sheetViews>
    <sheetView showGridLines="0"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LGPS_EW - Consolidated Factor Spreadsheet</v>
      </c>
    </row>
    <row r="3" spans="1:5" s="1" customFormat="1" ht="15.5" x14ac:dyDescent="0.35">
      <c r="A3" s="30" t="s">
        <v>2</v>
      </c>
      <c r="B3" s="3" t="str">
        <f>TABLE_FACTOR_TYPE_1 &amp; " - x-" &amp; TABLE_SERIES_NUMBER_1</f>
        <v>Pensioner CE - x-303</v>
      </c>
    </row>
    <row r="6" spans="1:5" x14ac:dyDescent="0.25">
      <c r="A6" s="40" t="s">
        <v>394</v>
      </c>
      <c r="B6" s="47" t="s">
        <v>395</v>
      </c>
      <c r="C6" s="47"/>
      <c r="D6" s="47"/>
      <c r="E6" s="47"/>
    </row>
    <row r="7" spans="1:5" x14ac:dyDescent="0.25">
      <c r="A7" s="40" t="s">
        <v>396</v>
      </c>
      <c r="B7" s="47" t="s">
        <v>175</v>
      </c>
      <c r="C7" s="47"/>
      <c r="D7" s="47"/>
      <c r="E7" s="47"/>
    </row>
    <row r="8" spans="1:5" x14ac:dyDescent="0.25">
      <c r="A8" s="40" t="s">
        <v>162</v>
      </c>
      <c r="B8" s="47" t="s">
        <v>176</v>
      </c>
      <c r="C8" s="47"/>
      <c r="D8" s="47"/>
      <c r="E8" s="47"/>
    </row>
    <row r="9" spans="1:5" x14ac:dyDescent="0.25">
      <c r="A9" s="40" t="s">
        <v>163</v>
      </c>
      <c r="B9" s="47" t="s">
        <v>236</v>
      </c>
      <c r="C9" s="47"/>
      <c r="D9" s="47"/>
      <c r="E9" s="47"/>
    </row>
    <row r="10" spans="1:5" x14ac:dyDescent="0.25">
      <c r="A10" s="40" t="s">
        <v>6</v>
      </c>
      <c r="B10" s="47" t="s">
        <v>242</v>
      </c>
      <c r="C10" s="47"/>
      <c r="D10" s="47"/>
      <c r="E10" s="47"/>
    </row>
    <row r="11" spans="1:5" x14ac:dyDescent="0.25">
      <c r="A11" s="40" t="s">
        <v>164</v>
      </c>
      <c r="B11" s="47" t="s">
        <v>179</v>
      </c>
      <c r="C11" s="47"/>
      <c r="D11" s="47"/>
      <c r="E11" s="47"/>
    </row>
    <row r="12" spans="1:5" x14ac:dyDescent="0.25">
      <c r="A12" s="40" t="s">
        <v>165</v>
      </c>
      <c r="B12" s="47" t="s">
        <v>180</v>
      </c>
      <c r="C12" s="47"/>
      <c r="D12" s="47"/>
      <c r="E12" s="47"/>
    </row>
    <row r="13" spans="1:5" x14ac:dyDescent="0.25">
      <c r="A13" s="40" t="s">
        <v>397</v>
      </c>
      <c r="B13" s="47">
        <v>0</v>
      </c>
      <c r="C13" s="47"/>
      <c r="D13" s="47"/>
      <c r="E13" s="47"/>
    </row>
    <row r="14" spans="1:5" x14ac:dyDescent="0.25">
      <c r="A14" s="40" t="s">
        <v>167</v>
      </c>
      <c r="B14" s="47">
        <v>303</v>
      </c>
      <c r="C14" s="47"/>
      <c r="D14" s="47"/>
      <c r="E14" s="47"/>
    </row>
    <row r="15" spans="1:5" x14ac:dyDescent="0.25">
      <c r="A15" s="40" t="s">
        <v>398</v>
      </c>
      <c r="B15" s="47" t="s">
        <v>243</v>
      </c>
      <c r="C15" s="47"/>
      <c r="D15" s="47"/>
      <c r="E15" s="47"/>
    </row>
    <row r="16" spans="1:5" x14ac:dyDescent="0.25">
      <c r="A16" s="40" t="s">
        <v>169</v>
      </c>
      <c r="B16" s="47" t="s">
        <v>244</v>
      </c>
      <c r="C16" s="47"/>
      <c r="D16" s="47"/>
      <c r="E16" s="47"/>
    </row>
    <row r="17" spans="1:5" x14ac:dyDescent="0.25">
      <c r="A17" s="41" t="s">
        <v>399</v>
      </c>
      <c r="B17" s="47"/>
      <c r="C17" s="47"/>
      <c r="D17" s="47"/>
      <c r="E17" s="47"/>
    </row>
    <row r="18" spans="1:5" x14ac:dyDescent="0.25">
      <c r="A18" s="40" t="s">
        <v>171</v>
      </c>
      <c r="B18" s="49">
        <v>46175</v>
      </c>
      <c r="C18" s="49"/>
      <c r="D18" s="49"/>
      <c r="E18" s="49"/>
    </row>
    <row r="19" spans="1:5" x14ac:dyDescent="0.25">
      <c r="A19" s="40" t="s">
        <v>172</v>
      </c>
      <c r="B19" s="49">
        <v>46161</v>
      </c>
      <c r="C19" s="49"/>
      <c r="D19" s="49"/>
      <c r="E19" s="49"/>
    </row>
    <row r="20" spans="1:5" x14ac:dyDescent="0.25">
      <c r="A20" s="40" t="s">
        <v>173</v>
      </c>
      <c r="B20" s="47" t="s">
        <v>183</v>
      </c>
      <c r="C20" s="47"/>
      <c r="D20" s="47"/>
      <c r="E20" s="47"/>
    </row>
    <row r="21" spans="1:5" x14ac:dyDescent="0.25">
      <c r="A21" s="40" t="s">
        <v>400</v>
      </c>
      <c r="B21" s="47" t="s">
        <v>99</v>
      </c>
      <c r="C21" s="47"/>
      <c r="D21" s="47"/>
      <c r="E21" s="47"/>
    </row>
    <row r="23" spans="1:5" x14ac:dyDescent="0.25">
      <c r="A23" s="23" t="str">
        <f>HYPERLINK("#'Factor List'!A1", "Back to Factor List")</f>
        <v>Back to Factor List</v>
      </c>
      <c r="B23" s="23" t="str">
        <f>HYPERLINK("#'Assumptions'!A1", "Assumptions")</f>
        <v>Assumptions</v>
      </c>
    </row>
    <row r="26" spans="1:5" s="58" customFormat="1" ht="39" x14ac:dyDescent="0.25">
      <c r="A26" s="57" t="s">
        <v>401</v>
      </c>
      <c r="B26" s="57" t="s">
        <v>415</v>
      </c>
      <c r="C26" s="57" t="s">
        <v>416</v>
      </c>
      <c r="D26" s="57" t="s">
        <v>417</v>
      </c>
      <c r="E26" s="57" t="s">
        <v>418</v>
      </c>
    </row>
    <row r="27" spans="1:5" x14ac:dyDescent="0.25">
      <c r="A27" s="43">
        <v>20</v>
      </c>
      <c r="B27" s="44">
        <v>28.77</v>
      </c>
      <c r="C27" s="44">
        <v>7.01</v>
      </c>
      <c r="D27" s="44"/>
      <c r="E27" s="44">
        <v>0</v>
      </c>
    </row>
    <row r="28" spans="1:5" x14ac:dyDescent="0.25">
      <c r="A28" s="43">
        <v>21</v>
      </c>
      <c r="B28" s="44">
        <v>28.63</v>
      </c>
      <c r="C28" s="44">
        <v>6.92</v>
      </c>
      <c r="D28" s="44"/>
      <c r="E28" s="44">
        <v>0</v>
      </c>
    </row>
    <row r="29" spans="1:5" x14ac:dyDescent="0.25">
      <c r="A29" s="43">
        <v>22</v>
      </c>
      <c r="B29" s="44">
        <v>28.49</v>
      </c>
      <c r="C29" s="44">
        <v>6.83</v>
      </c>
      <c r="D29" s="44"/>
      <c r="E29" s="44">
        <v>0</v>
      </c>
    </row>
    <row r="30" spans="1:5" x14ac:dyDescent="0.25">
      <c r="A30" s="43">
        <v>23</v>
      </c>
      <c r="B30" s="44">
        <v>28.35</v>
      </c>
      <c r="C30" s="44">
        <v>6.73</v>
      </c>
      <c r="D30" s="44"/>
      <c r="E30" s="44">
        <v>0</v>
      </c>
    </row>
    <row r="31" spans="1:5" x14ac:dyDescent="0.25">
      <c r="A31" s="43">
        <v>24</v>
      </c>
      <c r="B31" s="44">
        <v>28.2</v>
      </c>
      <c r="C31" s="44">
        <v>6.63</v>
      </c>
      <c r="D31" s="44"/>
      <c r="E31" s="44">
        <v>0</v>
      </c>
    </row>
    <row r="32" spans="1:5" x14ac:dyDescent="0.25">
      <c r="A32" s="43">
        <v>25</v>
      </c>
      <c r="B32" s="44">
        <v>28.05</v>
      </c>
      <c r="C32" s="44">
        <v>6.53</v>
      </c>
      <c r="D32" s="44"/>
      <c r="E32" s="44">
        <v>0</v>
      </c>
    </row>
    <row r="33" spans="1:5" x14ac:dyDescent="0.25">
      <c r="A33" s="43">
        <v>26</v>
      </c>
      <c r="B33" s="44">
        <v>27.89</v>
      </c>
      <c r="C33" s="44">
        <v>6.43</v>
      </c>
      <c r="D33" s="44"/>
      <c r="E33" s="44">
        <v>0</v>
      </c>
    </row>
    <row r="34" spans="1:5" x14ac:dyDescent="0.25">
      <c r="A34" s="43">
        <v>27</v>
      </c>
      <c r="B34" s="44">
        <v>27.73</v>
      </c>
      <c r="C34" s="44">
        <v>6.33</v>
      </c>
      <c r="D34" s="44"/>
      <c r="E34" s="44">
        <v>0</v>
      </c>
    </row>
    <row r="35" spans="1:5" x14ac:dyDescent="0.25">
      <c r="A35" s="43">
        <v>28</v>
      </c>
      <c r="B35" s="44">
        <v>27.56</v>
      </c>
      <c r="C35" s="44">
        <v>6.24</v>
      </c>
      <c r="D35" s="44"/>
      <c r="E35" s="44">
        <v>0</v>
      </c>
    </row>
    <row r="36" spans="1:5" x14ac:dyDescent="0.25">
      <c r="A36" s="43">
        <v>29</v>
      </c>
      <c r="B36" s="44">
        <v>27.38</v>
      </c>
      <c r="C36" s="44">
        <v>6.14</v>
      </c>
      <c r="D36" s="44"/>
      <c r="E36" s="44">
        <v>0</v>
      </c>
    </row>
    <row r="37" spans="1:5" x14ac:dyDescent="0.25">
      <c r="A37" s="43">
        <v>30</v>
      </c>
      <c r="B37" s="44">
        <v>27.19</v>
      </c>
      <c r="C37" s="44">
        <v>6.05</v>
      </c>
      <c r="D37" s="44"/>
      <c r="E37" s="44">
        <v>0</v>
      </c>
    </row>
    <row r="38" spans="1:5" x14ac:dyDescent="0.25">
      <c r="A38" s="43">
        <v>31</v>
      </c>
      <c r="B38" s="44">
        <v>26.99</v>
      </c>
      <c r="C38" s="44">
        <v>5.96</v>
      </c>
      <c r="D38" s="44"/>
      <c r="E38" s="44">
        <v>0</v>
      </c>
    </row>
    <row r="39" spans="1:5" x14ac:dyDescent="0.25">
      <c r="A39" s="43">
        <v>32</v>
      </c>
      <c r="B39" s="44">
        <v>26.78</v>
      </c>
      <c r="C39" s="44">
        <v>5.88</v>
      </c>
      <c r="D39" s="44"/>
      <c r="E39" s="44">
        <v>0</v>
      </c>
    </row>
    <row r="40" spans="1:5" x14ac:dyDescent="0.25">
      <c r="A40" s="43">
        <v>33</v>
      </c>
      <c r="B40" s="44">
        <v>26.56</v>
      </c>
      <c r="C40" s="44">
        <v>5.79</v>
      </c>
      <c r="D40" s="44"/>
      <c r="E40" s="44">
        <v>0</v>
      </c>
    </row>
    <row r="41" spans="1:5" x14ac:dyDescent="0.25">
      <c r="A41" s="43">
        <v>34</v>
      </c>
      <c r="B41" s="44">
        <v>26.34</v>
      </c>
      <c r="C41" s="44">
        <v>5.71</v>
      </c>
      <c r="D41" s="44"/>
      <c r="E41" s="44">
        <v>0</v>
      </c>
    </row>
    <row r="42" spans="1:5" x14ac:dyDescent="0.25">
      <c r="A42" s="43">
        <v>35</v>
      </c>
      <c r="B42" s="44">
        <v>26.11</v>
      </c>
      <c r="C42" s="44">
        <v>5.62</v>
      </c>
      <c r="D42" s="44"/>
      <c r="E42" s="44">
        <v>0</v>
      </c>
    </row>
    <row r="43" spans="1:5" x14ac:dyDescent="0.25">
      <c r="A43" s="43">
        <v>36</v>
      </c>
      <c r="B43" s="44">
        <v>25.87</v>
      </c>
      <c r="C43" s="44">
        <v>5.54</v>
      </c>
      <c r="D43" s="44"/>
      <c r="E43" s="44">
        <v>0</v>
      </c>
    </row>
    <row r="44" spans="1:5" x14ac:dyDescent="0.25">
      <c r="A44" s="43">
        <v>37</v>
      </c>
      <c r="B44" s="44">
        <v>25.62</v>
      </c>
      <c r="C44" s="44">
        <v>5.46</v>
      </c>
      <c r="D44" s="44"/>
      <c r="E44" s="44">
        <v>0</v>
      </c>
    </row>
    <row r="45" spans="1:5" x14ac:dyDescent="0.25">
      <c r="A45" s="43">
        <v>38</v>
      </c>
      <c r="B45" s="44">
        <v>25.37</v>
      </c>
      <c r="C45" s="44">
        <v>5.37</v>
      </c>
      <c r="D45" s="44"/>
      <c r="E45" s="44">
        <v>0</v>
      </c>
    </row>
    <row r="46" spans="1:5" x14ac:dyDescent="0.25">
      <c r="A46" s="43">
        <v>39</v>
      </c>
      <c r="B46" s="44">
        <v>25.12</v>
      </c>
      <c r="C46" s="44">
        <v>5.29</v>
      </c>
      <c r="D46" s="44"/>
      <c r="E46" s="44">
        <v>0</v>
      </c>
    </row>
    <row r="47" spans="1:5" x14ac:dyDescent="0.25">
      <c r="A47" s="43">
        <v>40</v>
      </c>
      <c r="B47" s="44">
        <v>24.86</v>
      </c>
      <c r="C47" s="44">
        <v>5.2</v>
      </c>
      <c r="D47" s="44"/>
      <c r="E47" s="44">
        <v>0</v>
      </c>
    </row>
    <row r="48" spans="1:5" x14ac:dyDescent="0.25">
      <c r="A48" s="43">
        <v>41</v>
      </c>
      <c r="B48" s="44">
        <v>24.59</v>
      </c>
      <c r="C48" s="44">
        <v>5.12</v>
      </c>
      <c r="D48" s="44"/>
      <c r="E48" s="44">
        <v>0</v>
      </c>
    </row>
    <row r="49" spans="1:5" x14ac:dyDescent="0.25">
      <c r="A49" s="43">
        <v>42</v>
      </c>
      <c r="B49" s="44">
        <v>24.32</v>
      </c>
      <c r="C49" s="44">
        <v>5.03</v>
      </c>
      <c r="D49" s="44"/>
      <c r="E49" s="44">
        <v>0</v>
      </c>
    </row>
    <row r="50" spans="1:5" x14ac:dyDescent="0.25">
      <c r="A50" s="43">
        <v>43</v>
      </c>
      <c r="B50" s="44">
        <v>24.04</v>
      </c>
      <c r="C50" s="44">
        <v>4.9400000000000004</v>
      </c>
      <c r="D50" s="44"/>
      <c r="E50" s="44">
        <v>0</v>
      </c>
    </row>
    <row r="51" spans="1:5" x14ac:dyDescent="0.25">
      <c r="A51" s="43">
        <v>44</v>
      </c>
      <c r="B51" s="44">
        <v>23.76</v>
      </c>
      <c r="C51" s="44">
        <v>4.8499999999999996</v>
      </c>
      <c r="D51" s="44"/>
      <c r="E51" s="44">
        <v>0</v>
      </c>
    </row>
    <row r="52" spans="1:5" x14ac:dyDescent="0.25">
      <c r="A52" s="43">
        <v>45</v>
      </c>
      <c r="B52" s="44">
        <v>23.48</v>
      </c>
      <c r="C52" s="44">
        <v>4.76</v>
      </c>
      <c r="D52" s="44"/>
      <c r="E52" s="44">
        <v>0</v>
      </c>
    </row>
    <row r="53" spans="1:5" x14ac:dyDescent="0.25">
      <c r="A53" s="43">
        <v>46</v>
      </c>
      <c r="B53" s="44">
        <v>23.2</v>
      </c>
      <c r="C53" s="44">
        <v>4.66</v>
      </c>
      <c r="D53" s="44"/>
      <c r="E53" s="44">
        <v>0</v>
      </c>
    </row>
    <row r="54" spans="1:5" x14ac:dyDescent="0.25">
      <c r="A54" s="43">
        <v>47</v>
      </c>
      <c r="B54" s="44">
        <v>22.91</v>
      </c>
      <c r="C54" s="44">
        <v>4.5599999999999996</v>
      </c>
      <c r="D54" s="44"/>
      <c r="E54" s="44">
        <v>0</v>
      </c>
    </row>
    <row r="55" spans="1:5" x14ac:dyDescent="0.25">
      <c r="A55" s="43">
        <v>48</v>
      </c>
      <c r="B55" s="44">
        <v>22.62</v>
      </c>
      <c r="C55" s="44">
        <v>4.46</v>
      </c>
      <c r="D55" s="44"/>
      <c r="E55" s="44">
        <v>0</v>
      </c>
    </row>
    <row r="56" spans="1:5" x14ac:dyDescent="0.25">
      <c r="A56" s="43">
        <v>49</v>
      </c>
      <c r="B56" s="44">
        <v>22.31</v>
      </c>
      <c r="C56" s="44">
        <v>4.3600000000000003</v>
      </c>
      <c r="D56" s="44"/>
      <c r="E56" s="44">
        <v>0</v>
      </c>
    </row>
    <row r="57" spans="1:5" x14ac:dyDescent="0.25">
      <c r="A57" s="43">
        <v>50</v>
      </c>
      <c r="B57" s="44">
        <v>22</v>
      </c>
      <c r="C57" s="44">
        <v>4.2699999999999996</v>
      </c>
      <c r="D57" s="44"/>
      <c r="E57" s="44">
        <v>0</v>
      </c>
    </row>
    <row r="58" spans="1:5" x14ac:dyDescent="0.25">
      <c r="A58" s="43">
        <v>51</v>
      </c>
      <c r="B58" s="44">
        <v>21.67</v>
      </c>
      <c r="C58" s="44">
        <v>4.17</v>
      </c>
      <c r="D58" s="44"/>
      <c r="E58" s="44">
        <v>0</v>
      </c>
    </row>
    <row r="59" spans="1:5" x14ac:dyDescent="0.25">
      <c r="A59" s="43">
        <v>52</v>
      </c>
      <c r="B59" s="44">
        <v>21.34</v>
      </c>
      <c r="C59" s="44">
        <v>4.08</v>
      </c>
      <c r="D59" s="44"/>
      <c r="E59" s="44">
        <v>0</v>
      </c>
    </row>
    <row r="60" spans="1:5" x14ac:dyDescent="0.25">
      <c r="A60" s="43">
        <v>53</v>
      </c>
      <c r="B60" s="44">
        <v>20.99</v>
      </c>
      <c r="C60" s="44">
        <v>3.99</v>
      </c>
      <c r="D60" s="44"/>
      <c r="E60" s="44">
        <v>0</v>
      </c>
    </row>
    <row r="61" spans="1:5" x14ac:dyDescent="0.25">
      <c r="A61" s="43">
        <v>54</v>
      </c>
      <c r="B61" s="44">
        <v>20.64</v>
      </c>
      <c r="C61" s="44">
        <v>3.9</v>
      </c>
      <c r="D61" s="44"/>
      <c r="E61" s="44">
        <v>0</v>
      </c>
    </row>
    <row r="62" spans="1:5" x14ac:dyDescent="0.25">
      <c r="A62" s="43">
        <v>55</v>
      </c>
      <c r="B62" s="44">
        <v>20.28</v>
      </c>
      <c r="C62" s="44">
        <v>3.81</v>
      </c>
      <c r="D62" s="44"/>
      <c r="E62" s="44">
        <v>0</v>
      </c>
    </row>
    <row r="63" spans="1:5" x14ac:dyDescent="0.25">
      <c r="A63" s="43">
        <v>56</v>
      </c>
      <c r="B63" s="44">
        <v>19.91</v>
      </c>
      <c r="C63" s="44">
        <v>3.73</v>
      </c>
      <c r="D63" s="44"/>
      <c r="E63" s="44">
        <v>0</v>
      </c>
    </row>
    <row r="64" spans="1:5" x14ac:dyDescent="0.25">
      <c r="A64" s="43">
        <v>57</v>
      </c>
      <c r="B64" s="44">
        <v>19.52</v>
      </c>
      <c r="C64" s="44">
        <v>3.64</v>
      </c>
      <c r="D64" s="44"/>
      <c r="E64" s="44">
        <v>0</v>
      </c>
    </row>
    <row r="65" spans="1:5" x14ac:dyDescent="0.25">
      <c r="A65" s="43">
        <v>58</v>
      </c>
      <c r="B65" s="44">
        <v>19.12</v>
      </c>
      <c r="C65" s="44">
        <v>3.56</v>
      </c>
      <c r="D65" s="44"/>
      <c r="E65" s="44">
        <v>0</v>
      </c>
    </row>
    <row r="66" spans="1:5" x14ac:dyDescent="0.25">
      <c r="A66" s="43">
        <v>59</v>
      </c>
      <c r="B66" s="44">
        <v>18.7</v>
      </c>
      <c r="C66" s="44">
        <v>3.49</v>
      </c>
      <c r="D66" s="44"/>
      <c r="E66" s="44">
        <v>0</v>
      </c>
    </row>
    <row r="67" spans="1:5" x14ac:dyDescent="0.25">
      <c r="A67" s="43">
        <v>60</v>
      </c>
      <c r="B67" s="44">
        <v>18.260000000000002</v>
      </c>
      <c r="C67" s="44">
        <v>3.42</v>
      </c>
      <c r="D67" s="44"/>
      <c r="E67" s="44">
        <v>0</v>
      </c>
    </row>
    <row r="68" spans="1:5" x14ac:dyDescent="0.25">
      <c r="A68" s="43">
        <v>61</v>
      </c>
      <c r="B68" s="44">
        <v>17.82</v>
      </c>
      <c r="C68" s="44">
        <v>3.36</v>
      </c>
      <c r="D68" s="44"/>
      <c r="E68" s="44">
        <v>0</v>
      </c>
    </row>
    <row r="69" spans="1:5" x14ac:dyDescent="0.25">
      <c r="A69" s="43">
        <v>62</v>
      </c>
      <c r="B69" s="44">
        <v>17.350000000000001</v>
      </c>
      <c r="C69" s="44">
        <v>3.3</v>
      </c>
      <c r="D69" s="44"/>
      <c r="E69" s="44">
        <v>0</v>
      </c>
    </row>
    <row r="70" spans="1:5" x14ac:dyDescent="0.25">
      <c r="A70" s="43">
        <v>63</v>
      </c>
      <c r="B70" s="44">
        <v>16.87</v>
      </c>
      <c r="C70" s="44">
        <v>3.25</v>
      </c>
      <c r="D70" s="44"/>
      <c r="E70" s="44">
        <v>0</v>
      </c>
    </row>
    <row r="71" spans="1:5" x14ac:dyDescent="0.25">
      <c r="A71" s="43">
        <v>64</v>
      </c>
      <c r="B71" s="44">
        <v>16.38</v>
      </c>
      <c r="C71" s="44">
        <v>3.2</v>
      </c>
      <c r="D71" s="44"/>
      <c r="E71" s="44">
        <v>0</v>
      </c>
    </row>
    <row r="72" spans="1:5" x14ac:dyDescent="0.25">
      <c r="A72" s="43">
        <v>65</v>
      </c>
      <c r="B72" s="44">
        <v>15.86</v>
      </c>
      <c r="C72" s="44">
        <v>3.15</v>
      </c>
      <c r="D72" s="44"/>
      <c r="E72" s="44">
        <v>0</v>
      </c>
    </row>
    <row r="73" spans="1:5" x14ac:dyDescent="0.25">
      <c r="A73" s="43">
        <v>66</v>
      </c>
      <c r="B73" s="44">
        <v>15.34</v>
      </c>
      <c r="C73" s="44">
        <v>3.11</v>
      </c>
      <c r="D73" s="44"/>
      <c r="E73" s="44">
        <v>0</v>
      </c>
    </row>
    <row r="74" spans="1:5" x14ac:dyDescent="0.25">
      <c r="A74" s="43">
        <v>67</v>
      </c>
      <c r="B74" s="44">
        <v>14.8</v>
      </c>
      <c r="C74" s="44">
        <v>3.07</v>
      </c>
      <c r="D74" s="44"/>
      <c r="E74" s="44">
        <v>0</v>
      </c>
    </row>
    <row r="75" spans="1:5" x14ac:dyDescent="0.25">
      <c r="A75" s="43">
        <v>68</v>
      </c>
      <c r="B75" s="44">
        <v>14.25</v>
      </c>
      <c r="C75" s="44">
        <v>3.03</v>
      </c>
      <c r="D75" s="44"/>
      <c r="E75" s="44">
        <v>0</v>
      </c>
    </row>
    <row r="76" spans="1:5" x14ac:dyDescent="0.25">
      <c r="A76" s="43">
        <v>69</v>
      </c>
      <c r="B76" s="44">
        <v>13.68</v>
      </c>
      <c r="C76" s="44">
        <v>2.83</v>
      </c>
      <c r="D76" s="44"/>
      <c r="E76" s="44"/>
    </row>
    <row r="77" spans="1:5" x14ac:dyDescent="0.25">
      <c r="A77" s="43">
        <v>70</v>
      </c>
      <c r="B77" s="44">
        <v>13.12</v>
      </c>
      <c r="C77" s="44">
        <v>2.63</v>
      </c>
      <c r="D77" s="44"/>
      <c r="E77" s="44"/>
    </row>
    <row r="78" spans="1:5" x14ac:dyDescent="0.25">
      <c r="A78" s="43">
        <v>71</v>
      </c>
      <c r="B78" s="44">
        <v>12.54</v>
      </c>
      <c r="C78" s="44">
        <v>2.59</v>
      </c>
      <c r="D78" s="44"/>
      <c r="E78" s="44"/>
    </row>
    <row r="79" spans="1:5" x14ac:dyDescent="0.25">
      <c r="A79" s="43">
        <v>72</v>
      </c>
      <c r="B79" s="44">
        <v>11.97</v>
      </c>
      <c r="C79" s="44">
        <v>2.56</v>
      </c>
      <c r="D79" s="44"/>
      <c r="E79" s="44"/>
    </row>
    <row r="80" spans="1:5" x14ac:dyDescent="0.25">
      <c r="A80" s="43">
        <v>73</v>
      </c>
      <c r="B80" s="44">
        <v>11.4</v>
      </c>
      <c r="C80" s="44">
        <v>2.52</v>
      </c>
      <c r="D80" s="44">
        <v>1.86</v>
      </c>
      <c r="E80" s="44"/>
    </row>
    <row r="81" spans="1:5" x14ac:dyDescent="0.25">
      <c r="A81" s="43">
        <v>74</v>
      </c>
      <c r="B81" s="44">
        <v>10.83</v>
      </c>
      <c r="C81" s="44">
        <v>2.3199999999999998</v>
      </c>
      <c r="D81" s="44">
        <v>1.69</v>
      </c>
      <c r="E81" s="44"/>
    </row>
    <row r="82" spans="1:5" x14ac:dyDescent="0.25">
      <c r="A82" s="43">
        <v>75</v>
      </c>
      <c r="B82" s="44">
        <v>10.27</v>
      </c>
      <c r="C82" s="44">
        <v>2.12</v>
      </c>
      <c r="D82" s="44">
        <v>1.52</v>
      </c>
      <c r="E82" s="44"/>
    </row>
    <row r="83" spans="1:5" x14ac:dyDescent="0.25">
      <c r="A83" s="43">
        <v>76</v>
      </c>
      <c r="B83" s="44">
        <v>9.7200000000000006</v>
      </c>
      <c r="C83" s="44">
        <v>2.08</v>
      </c>
      <c r="D83" s="44">
        <v>1.39</v>
      </c>
      <c r="E83" s="44"/>
    </row>
    <row r="84" spans="1:5" x14ac:dyDescent="0.25">
      <c r="A84" s="43">
        <v>77</v>
      </c>
      <c r="B84" s="44">
        <v>9.19</v>
      </c>
      <c r="C84" s="44">
        <v>2.0299999999999998</v>
      </c>
      <c r="D84" s="44">
        <v>1.26</v>
      </c>
      <c r="E84" s="44"/>
    </row>
    <row r="85" spans="1:5" x14ac:dyDescent="0.25">
      <c r="A85" s="43">
        <v>78</v>
      </c>
      <c r="B85" s="44">
        <v>8.67</v>
      </c>
      <c r="C85" s="44">
        <v>1.97</v>
      </c>
      <c r="D85" s="44">
        <v>1.1399999999999999</v>
      </c>
      <c r="E85" s="44"/>
    </row>
    <row r="86" spans="1:5" x14ac:dyDescent="0.25">
      <c r="A86" s="43">
        <v>79</v>
      </c>
      <c r="B86" s="44">
        <v>8.15</v>
      </c>
      <c r="C86" s="44">
        <v>1.74</v>
      </c>
      <c r="D86" s="44">
        <v>1.01</v>
      </c>
      <c r="E86" s="44"/>
    </row>
    <row r="87" spans="1:5" x14ac:dyDescent="0.25">
      <c r="A87" s="43">
        <v>80</v>
      </c>
      <c r="B87" s="44">
        <v>7.64</v>
      </c>
      <c r="C87" s="44">
        <v>1.5</v>
      </c>
      <c r="D87" s="44">
        <v>0.89</v>
      </c>
      <c r="E87" s="44"/>
    </row>
    <row r="88" spans="1:5" x14ac:dyDescent="0.25">
      <c r="A88" s="43">
        <v>81</v>
      </c>
      <c r="B88" s="44">
        <v>7.13</v>
      </c>
      <c r="C88" s="44">
        <v>1.46</v>
      </c>
      <c r="D88" s="44">
        <v>0.79</v>
      </c>
      <c r="E88" s="44"/>
    </row>
    <row r="89" spans="1:5" x14ac:dyDescent="0.25">
      <c r="A89" s="43">
        <v>82</v>
      </c>
      <c r="B89" s="44">
        <v>6.64</v>
      </c>
      <c r="C89" s="44">
        <v>1.41</v>
      </c>
      <c r="D89" s="44">
        <v>0.7</v>
      </c>
      <c r="E89" s="44"/>
    </row>
    <row r="90" spans="1:5" x14ac:dyDescent="0.25">
      <c r="A90" s="43">
        <v>83</v>
      </c>
      <c r="B90" s="44">
        <v>6.15</v>
      </c>
      <c r="C90" s="44">
        <v>1.35</v>
      </c>
      <c r="D90" s="44">
        <v>0.61</v>
      </c>
      <c r="E90" s="44"/>
    </row>
    <row r="91" spans="1:5" x14ac:dyDescent="0.25">
      <c r="A91" s="43">
        <v>84</v>
      </c>
      <c r="B91" s="44">
        <v>5.68</v>
      </c>
      <c r="C91" s="44">
        <v>1.1499999999999999</v>
      </c>
      <c r="D91" s="44">
        <v>0.52</v>
      </c>
      <c r="E91" s="44"/>
    </row>
    <row r="92" spans="1:5" x14ac:dyDescent="0.25">
      <c r="A92" s="43">
        <v>85</v>
      </c>
      <c r="B92" s="44">
        <v>5.24</v>
      </c>
      <c r="C92" s="44">
        <v>0.95</v>
      </c>
      <c r="D92" s="44">
        <v>0.44</v>
      </c>
      <c r="E92" s="44"/>
    </row>
    <row r="93" spans="1:5" x14ac:dyDescent="0.25">
      <c r="A93" s="43">
        <v>86</v>
      </c>
      <c r="B93" s="44">
        <v>4.8099999999999996</v>
      </c>
      <c r="C93" s="44">
        <v>0.9</v>
      </c>
      <c r="D93" s="44">
        <v>0.38</v>
      </c>
      <c r="E93" s="44"/>
    </row>
    <row r="94" spans="1:5" x14ac:dyDescent="0.25">
      <c r="A94" s="43">
        <v>87</v>
      </c>
      <c r="B94" s="44">
        <v>4.41</v>
      </c>
      <c r="C94" s="44">
        <v>0.85</v>
      </c>
      <c r="D94" s="44">
        <v>0.33</v>
      </c>
      <c r="E94" s="44"/>
    </row>
    <row r="95" spans="1:5" x14ac:dyDescent="0.25">
      <c r="A95" s="43">
        <v>88</v>
      </c>
      <c r="B95" s="44">
        <v>4.03</v>
      </c>
      <c r="C95" s="44">
        <v>0.8</v>
      </c>
      <c r="D95" s="44">
        <v>0.28000000000000003</v>
      </c>
      <c r="E95" s="44"/>
    </row>
    <row r="96" spans="1:5" x14ac:dyDescent="0.25">
      <c r="A96" s="43">
        <v>89</v>
      </c>
      <c r="B96" s="44">
        <v>3.68</v>
      </c>
      <c r="C96" s="44">
        <v>0.63</v>
      </c>
      <c r="D96" s="44">
        <v>0.23</v>
      </c>
      <c r="E96" s="44"/>
    </row>
    <row r="97" spans="1:5" x14ac:dyDescent="0.25">
      <c r="A97" s="43">
        <v>90</v>
      </c>
      <c r="B97" s="44">
        <v>3.35</v>
      </c>
      <c r="C97" s="44">
        <v>0.47</v>
      </c>
      <c r="D97" s="44">
        <v>0.19</v>
      </c>
      <c r="E97" s="44"/>
    </row>
    <row r="98" spans="1:5" x14ac:dyDescent="0.25">
      <c r="A98" s="43">
        <v>91</v>
      </c>
      <c r="B98" s="44">
        <v>3.04</v>
      </c>
      <c r="C98" s="44">
        <v>0.44</v>
      </c>
      <c r="D98" s="44">
        <v>0.16</v>
      </c>
      <c r="E98" s="44"/>
    </row>
    <row r="99" spans="1:5" x14ac:dyDescent="0.25">
      <c r="A99" s="43">
        <v>92</v>
      </c>
      <c r="B99" s="44">
        <v>2.76</v>
      </c>
      <c r="C99" s="44">
        <v>0.41</v>
      </c>
      <c r="D99" s="44">
        <v>0.13</v>
      </c>
      <c r="E99" s="44"/>
    </row>
    <row r="100" spans="1:5" x14ac:dyDescent="0.25">
      <c r="A100" s="43">
        <v>93</v>
      </c>
      <c r="B100" s="44">
        <v>2.4900000000000002</v>
      </c>
      <c r="C100" s="44">
        <v>0.38</v>
      </c>
      <c r="D100" s="44">
        <v>0.11</v>
      </c>
      <c r="E100" s="44"/>
    </row>
    <row r="101" spans="1:5" x14ac:dyDescent="0.25">
      <c r="A101" s="43">
        <v>94</v>
      </c>
      <c r="B101" s="44">
        <v>2.25</v>
      </c>
      <c r="C101" s="44">
        <v>0.35</v>
      </c>
      <c r="D101" s="44">
        <v>0.09</v>
      </c>
      <c r="E101" s="44"/>
    </row>
    <row r="102" spans="1:5" x14ac:dyDescent="0.25">
      <c r="A102" s="43">
        <v>95</v>
      </c>
      <c r="B102" s="44">
        <v>2.0299999999999998</v>
      </c>
      <c r="C102" s="44">
        <v>0.32</v>
      </c>
      <c r="D102" s="44">
        <v>0.08</v>
      </c>
      <c r="E102" s="44"/>
    </row>
  </sheetData>
  <sheetProtection algorithmName="SHA-512" hashValue="mR8Z8k/7WYQpZoDqCxcrLyqfp2A5JuV8mTyznmQcmZlBZsqrYEjqRPsGAnsHWpVxp2TlkkF+7ckv56QHJwPj7g==" saltValue="2oaK2oyT61D1fCMUHSHTgw==" spinCount="100000" sheet="1" objects="1" scenarios="1"/>
  <conditionalFormatting sqref="A6:A21">
    <cfRule type="expression" dxfId="425" priority="11" stopIfTrue="1">
      <formula>MOD(ROW(),2)=0</formula>
    </cfRule>
    <cfRule type="expression" dxfId="424" priority="12" stopIfTrue="1">
      <formula>MOD(ROW(),2)&lt;&gt;0</formula>
    </cfRule>
  </conditionalFormatting>
  <conditionalFormatting sqref="A26:A102">
    <cfRule type="expression" dxfId="423" priority="15" stopIfTrue="1">
      <formula>MOD(ROW(),2)=0</formula>
    </cfRule>
    <cfRule type="expression" dxfId="422" priority="16" stopIfTrue="1">
      <formula>MOD(ROW(),2)&lt;&gt;0</formula>
    </cfRule>
  </conditionalFormatting>
  <conditionalFormatting sqref="B18:B19">
    <cfRule type="expression" dxfId="421" priority="1" stopIfTrue="1">
      <formula>MOD(ROW(),2)=0</formula>
    </cfRule>
    <cfRule type="expression" dxfId="420" priority="2" stopIfTrue="1">
      <formula>MOD(ROW(),2)&lt;&gt;0</formula>
    </cfRule>
  </conditionalFormatting>
  <conditionalFormatting sqref="B6:E17 C18:E19 B20:E21">
    <cfRule type="expression" dxfId="419" priority="13" stopIfTrue="1">
      <formula>MOD(ROW(),2)=0</formula>
    </cfRule>
    <cfRule type="expression" dxfId="418" priority="14" stopIfTrue="1">
      <formula>MOD(ROW(),2)&lt;&gt;0</formula>
    </cfRule>
  </conditionalFormatting>
  <conditionalFormatting sqref="B26:E102">
    <cfRule type="expression" dxfId="417" priority="17" stopIfTrue="1">
      <formula>MOD(ROW(),2)=0</formula>
    </cfRule>
    <cfRule type="expression" dxfId="416" priority="18" stopIfTrue="1">
      <formula>MOD(ROW(),2)&lt;&gt;0</formula>
    </cfRule>
  </conditionalFormatting>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6ED74-44E6-4017-ACE3-CDCDF6D91B5E}">
  <sheetPr codeName="Sheet29"/>
  <dimension ref="A1:E102"/>
  <sheetViews>
    <sheetView showGridLines="0"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LGPS_EW - Consolidated Factor Spreadsheet</v>
      </c>
    </row>
    <row r="3" spans="1:5" s="1" customFormat="1" ht="15.5" x14ac:dyDescent="0.35">
      <c r="A3" s="30" t="s">
        <v>2</v>
      </c>
      <c r="B3" s="3" t="str">
        <f>TABLE_FACTOR_TYPE_1 &amp; " - x-" &amp; TABLE_SERIES_NUMBER_1</f>
        <v>Pensioner CE - x-304</v>
      </c>
    </row>
    <row r="6" spans="1:5" x14ac:dyDescent="0.25">
      <c r="A6" s="40" t="s">
        <v>394</v>
      </c>
      <c r="B6" s="47" t="s">
        <v>395</v>
      </c>
      <c r="C6" s="47"/>
      <c r="D6" s="47"/>
      <c r="E6" s="47"/>
    </row>
    <row r="7" spans="1:5" x14ac:dyDescent="0.25">
      <c r="A7" s="40" t="s">
        <v>396</v>
      </c>
      <c r="B7" s="47" t="s">
        <v>175</v>
      </c>
      <c r="C7" s="47"/>
      <c r="D7" s="47"/>
      <c r="E7" s="47"/>
    </row>
    <row r="8" spans="1:5" x14ac:dyDescent="0.25">
      <c r="A8" s="40" t="s">
        <v>162</v>
      </c>
      <c r="B8" s="47" t="s">
        <v>176</v>
      </c>
      <c r="C8" s="47"/>
      <c r="D8" s="47"/>
      <c r="E8" s="47"/>
    </row>
    <row r="9" spans="1:5" x14ac:dyDescent="0.25">
      <c r="A9" s="40" t="s">
        <v>163</v>
      </c>
      <c r="B9" s="47" t="s">
        <v>236</v>
      </c>
      <c r="C9" s="47"/>
      <c r="D9" s="47"/>
      <c r="E9" s="47"/>
    </row>
    <row r="10" spans="1:5" x14ac:dyDescent="0.25">
      <c r="A10" s="40" t="s">
        <v>6</v>
      </c>
      <c r="B10" s="47" t="s">
        <v>242</v>
      </c>
      <c r="C10" s="47"/>
      <c r="D10" s="47"/>
      <c r="E10" s="47"/>
    </row>
    <row r="11" spans="1:5" x14ac:dyDescent="0.25">
      <c r="A11" s="40" t="s">
        <v>164</v>
      </c>
      <c r="B11" s="47" t="s">
        <v>184</v>
      </c>
      <c r="C11" s="47"/>
      <c r="D11" s="47"/>
      <c r="E11" s="47"/>
    </row>
    <row r="12" spans="1:5" x14ac:dyDescent="0.25">
      <c r="A12" s="40" t="s">
        <v>165</v>
      </c>
      <c r="B12" s="47" t="s">
        <v>180</v>
      </c>
      <c r="C12" s="47"/>
      <c r="D12" s="47"/>
      <c r="E12" s="47"/>
    </row>
    <row r="13" spans="1:5" x14ac:dyDescent="0.25">
      <c r="A13" s="40" t="s">
        <v>397</v>
      </c>
      <c r="B13" s="47">
        <v>0</v>
      </c>
      <c r="C13" s="47"/>
      <c r="D13" s="47"/>
      <c r="E13" s="47"/>
    </row>
    <row r="14" spans="1:5" x14ac:dyDescent="0.25">
      <c r="A14" s="40" t="s">
        <v>167</v>
      </c>
      <c r="B14" s="47">
        <v>304</v>
      </c>
      <c r="C14" s="47"/>
      <c r="D14" s="47"/>
      <c r="E14" s="47"/>
    </row>
    <row r="15" spans="1:5" x14ac:dyDescent="0.25">
      <c r="A15" s="40" t="s">
        <v>398</v>
      </c>
      <c r="B15" s="47" t="s">
        <v>245</v>
      </c>
      <c r="C15" s="47"/>
      <c r="D15" s="47"/>
      <c r="E15" s="47"/>
    </row>
    <row r="16" spans="1:5" x14ac:dyDescent="0.25">
      <c r="A16" s="40" t="s">
        <v>169</v>
      </c>
      <c r="B16" s="47" t="s">
        <v>246</v>
      </c>
      <c r="C16" s="47"/>
      <c r="D16" s="47"/>
      <c r="E16" s="47"/>
    </row>
    <row r="17" spans="1:5" x14ac:dyDescent="0.25">
      <c r="A17" s="41" t="s">
        <v>399</v>
      </c>
      <c r="B17" s="47"/>
      <c r="C17" s="47"/>
      <c r="D17" s="47"/>
      <c r="E17" s="47"/>
    </row>
    <row r="18" spans="1:5" x14ac:dyDescent="0.25">
      <c r="A18" s="40" t="s">
        <v>171</v>
      </c>
      <c r="B18" s="49">
        <v>46175</v>
      </c>
      <c r="C18" s="49"/>
      <c r="D18" s="49"/>
      <c r="E18" s="49"/>
    </row>
    <row r="19" spans="1:5" x14ac:dyDescent="0.25">
      <c r="A19" s="40" t="s">
        <v>172</v>
      </c>
      <c r="B19" s="49">
        <v>46161</v>
      </c>
      <c r="C19" s="49"/>
      <c r="D19" s="49"/>
      <c r="E19" s="49"/>
    </row>
    <row r="20" spans="1:5" x14ac:dyDescent="0.25">
      <c r="A20" s="40" t="s">
        <v>173</v>
      </c>
      <c r="B20" s="47" t="s">
        <v>183</v>
      </c>
      <c r="C20" s="47"/>
      <c r="D20" s="47"/>
      <c r="E20" s="47"/>
    </row>
    <row r="21" spans="1:5" x14ac:dyDescent="0.25">
      <c r="A21" s="40" t="s">
        <v>400</v>
      </c>
      <c r="B21" s="47" t="s">
        <v>99</v>
      </c>
      <c r="C21" s="47"/>
      <c r="D21" s="47"/>
      <c r="E21" s="47"/>
    </row>
    <row r="23" spans="1:5" x14ac:dyDescent="0.25">
      <c r="A23" s="23" t="str">
        <f>HYPERLINK("#'Factor List'!A1", "Back to Factor List")</f>
        <v>Back to Factor List</v>
      </c>
      <c r="B23" s="23" t="str">
        <f>HYPERLINK("#'Assumptions'!A1", "Assumptions")</f>
        <v>Assumptions</v>
      </c>
    </row>
    <row r="26" spans="1:5" s="58" customFormat="1" ht="39" x14ac:dyDescent="0.25">
      <c r="A26" s="57" t="s">
        <v>401</v>
      </c>
      <c r="B26" s="57" t="s">
        <v>415</v>
      </c>
      <c r="C26" s="57" t="s">
        <v>416</v>
      </c>
      <c r="D26" s="57" t="s">
        <v>417</v>
      </c>
      <c r="E26" s="57" t="s">
        <v>418</v>
      </c>
    </row>
    <row r="27" spans="1:5" x14ac:dyDescent="0.25">
      <c r="A27" s="43">
        <v>20</v>
      </c>
      <c r="B27" s="44">
        <v>28.77</v>
      </c>
      <c r="C27" s="44">
        <v>7.01</v>
      </c>
      <c r="D27" s="44"/>
      <c r="E27" s="44">
        <v>0</v>
      </c>
    </row>
    <row r="28" spans="1:5" x14ac:dyDescent="0.25">
      <c r="A28" s="43">
        <v>21</v>
      </c>
      <c r="B28" s="44">
        <v>28.63</v>
      </c>
      <c r="C28" s="44">
        <v>6.92</v>
      </c>
      <c r="D28" s="44"/>
      <c r="E28" s="44">
        <v>0</v>
      </c>
    </row>
    <row r="29" spans="1:5" x14ac:dyDescent="0.25">
      <c r="A29" s="43">
        <v>22</v>
      </c>
      <c r="B29" s="44">
        <v>28.49</v>
      </c>
      <c r="C29" s="44">
        <v>6.83</v>
      </c>
      <c r="D29" s="44"/>
      <c r="E29" s="44">
        <v>0</v>
      </c>
    </row>
    <row r="30" spans="1:5" x14ac:dyDescent="0.25">
      <c r="A30" s="43">
        <v>23</v>
      </c>
      <c r="B30" s="44">
        <v>28.35</v>
      </c>
      <c r="C30" s="44">
        <v>6.73</v>
      </c>
      <c r="D30" s="44"/>
      <c r="E30" s="44">
        <v>0</v>
      </c>
    </row>
    <row r="31" spans="1:5" x14ac:dyDescent="0.25">
      <c r="A31" s="43">
        <v>24</v>
      </c>
      <c r="B31" s="44">
        <v>28.2</v>
      </c>
      <c r="C31" s="44">
        <v>6.63</v>
      </c>
      <c r="D31" s="44"/>
      <c r="E31" s="44">
        <v>0</v>
      </c>
    </row>
    <row r="32" spans="1:5" x14ac:dyDescent="0.25">
      <c r="A32" s="43">
        <v>25</v>
      </c>
      <c r="B32" s="44">
        <v>28.05</v>
      </c>
      <c r="C32" s="44">
        <v>6.53</v>
      </c>
      <c r="D32" s="44"/>
      <c r="E32" s="44">
        <v>0</v>
      </c>
    </row>
    <row r="33" spans="1:5" x14ac:dyDescent="0.25">
      <c r="A33" s="43">
        <v>26</v>
      </c>
      <c r="B33" s="44">
        <v>27.89</v>
      </c>
      <c r="C33" s="44">
        <v>6.43</v>
      </c>
      <c r="D33" s="44"/>
      <c r="E33" s="44">
        <v>0</v>
      </c>
    </row>
    <row r="34" spans="1:5" x14ac:dyDescent="0.25">
      <c r="A34" s="43">
        <v>27</v>
      </c>
      <c r="B34" s="44">
        <v>27.73</v>
      </c>
      <c r="C34" s="44">
        <v>6.33</v>
      </c>
      <c r="D34" s="44"/>
      <c r="E34" s="44">
        <v>0</v>
      </c>
    </row>
    <row r="35" spans="1:5" x14ac:dyDescent="0.25">
      <c r="A35" s="43">
        <v>28</v>
      </c>
      <c r="B35" s="44">
        <v>27.56</v>
      </c>
      <c r="C35" s="44">
        <v>6.24</v>
      </c>
      <c r="D35" s="44"/>
      <c r="E35" s="44">
        <v>0</v>
      </c>
    </row>
    <row r="36" spans="1:5" x14ac:dyDescent="0.25">
      <c r="A36" s="43">
        <v>29</v>
      </c>
      <c r="B36" s="44">
        <v>27.38</v>
      </c>
      <c r="C36" s="44">
        <v>6.14</v>
      </c>
      <c r="D36" s="44"/>
      <c r="E36" s="44">
        <v>0</v>
      </c>
    </row>
    <row r="37" spans="1:5" x14ac:dyDescent="0.25">
      <c r="A37" s="43">
        <v>30</v>
      </c>
      <c r="B37" s="44">
        <v>27.19</v>
      </c>
      <c r="C37" s="44">
        <v>6.05</v>
      </c>
      <c r="D37" s="44"/>
      <c r="E37" s="44">
        <v>0</v>
      </c>
    </row>
    <row r="38" spans="1:5" x14ac:dyDescent="0.25">
      <c r="A38" s="43">
        <v>31</v>
      </c>
      <c r="B38" s="44">
        <v>26.99</v>
      </c>
      <c r="C38" s="44">
        <v>5.96</v>
      </c>
      <c r="D38" s="44"/>
      <c r="E38" s="44">
        <v>0</v>
      </c>
    </row>
    <row r="39" spans="1:5" x14ac:dyDescent="0.25">
      <c r="A39" s="43">
        <v>32</v>
      </c>
      <c r="B39" s="44">
        <v>26.78</v>
      </c>
      <c r="C39" s="44">
        <v>5.88</v>
      </c>
      <c r="D39" s="44"/>
      <c r="E39" s="44">
        <v>0</v>
      </c>
    </row>
    <row r="40" spans="1:5" x14ac:dyDescent="0.25">
      <c r="A40" s="43">
        <v>33</v>
      </c>
      <c r="B40" s="44">
        <v>26.56</v>
      </c>
      <c r="C40" s="44">
        <v>5.79</v>
      </c>
      <c r="D40" s="44"/>
      <c r="E40" s="44">
        <v>0</v>
      </c>
    </row>
    <row r="41" spans="1:5" x14ac:dyDescent="0.25">
      <c r="A41" s="43">
        <v>34</v>
      </c>
      <c r="B41" s="44">
        <v>26.34</v>
      </c>
      <c r="C41" s="44">
        <v>5.71</v>
      </c>
      <c r="D41" s="44"/>
      <c r="E41" s="44">
        <v>0</v>
      </c>
    </row>
    <row r="42" spans="1:5" x14ac:dyDescent="0.25">
      <c r="A42" s="43">
        <v>35</v>
      </c>
      <c r="B42" s="44">
        <v>26.11</v>
      </c>
      <c r="C42" s="44">
        <v>5.62</v>
      </c>
      <c r="D42" s="44"/>
      <c r="E42" s="44">
        <v>0</v>
      </c>
    </row>
    <row r="43" spans="1:5" x14ac:dyDescent="0.25">
      <c r="A43" s="43">
        <v>36</v>
      </c>
      <c r="B43" s="44">
        <v>25.87</v>
      </c>
      <c r="C43" s="44">
        <v>5.54</v>
      </c>
      <c r="D43" s="44"/>
      <c r="E43" s="44">
        <v>0</v>
      </c>
    </row>
    <row r="44" spans="1:5" x14ac:dyDescent="0.25">
      <c r="A44" s="43">
        <v>37</v>
      </c>
      <c r="B44" s="44">
        <v>25.62</v>
      </c>
      <c r="C44" s="44">
        <v>5.46</v>
      </c>
      <c r="D44" s="44"/>
      <c r="E44" s="44">
        <v>0</v>
      </c>
    </row>
    <row r="45" spans="1:5" x14ac:dyDescent="0.25">
      <c r="A45" s="43">
        <v>38</v>
      </c>
      <c r="B45" s="44">
        <v>25.37</v>
      </c>
      <c r="C45" s="44">
        <v>5.37</v>
      </c>
      <c r="D45" s="44"/>
      <c r="E45" s="44">
        <v>0</v>
      </c>
    </row>
    <row r="46" spans="1:5" x14ac:dyDescent="0.25">
      <c r="A46" s="43">
        <v>39</v>
      </c>
      <c r="B46" s="44">
        <v>25.12</v>
      </c>
      <c r="C46" s="44">
        <v>5.29</v>
      </c>
      <c r="D46" s="44"/>
      <c r="E46" s="44">
        <v>0</v>
      </c>
    </row>
    <row r="47" spans="1:5" x14ac:dyDescent="0.25">
      <c r="A47" s="43">
        <v>40</v>
      </c>
      <c r="B47" s="44">
        <v>24.86</v>
      </c>
      <c r="C47" s="44">
        <v>5.2</v>
      </c>
      <c r="D47" s="44"/>
      <c r="E47" s="44">
        <v>0</v>
      </c>
    </row>
    <row r="48" spans="1:5" x14ac:dyDescent="0.25">
      <c r="A48" s="43">
        <v>41</v>
      </c>
      <c r="B48" s="44">
        <v>24.59</v>
      </c>
      <c r="C48" s="44">
        <v>5.12</v>
      </c>
      <c r="D48" s="44"/>
      <c r="E48" s="44">
        <v>0</v>
      </c>
    </row>
    <row r="49" spans="1:5" x14ac:dyDescent="0.25">
      <c r="A49" s="43">
        <v>42</v>
      </c>
      <c r="B49" s="44">
        <v>24.32</v>
      </c>
      <c r="C49" s="44">
        <v>5.03</v>
      </c>
      <c r="D49" s="44"/>
      <c r="E49" s="44">
        <v>0</v>
      </c>
    </row>
    <row r="50" spans="1:5" x14ac:dyDescent="0.25">
      <c r="A50" s="43">
        <v>43</v>
      </c>
      <c r="B50" s="44">
        <v>24.04</v>
      </c>
      <c r="C50" s="44">
        <v>4.9400000000000004</v>
      </c>
      <c r="D50" s="44"/>
      <c r="E50" s="44">
        <v>0</v>
      </c>
    </row>
    <row r="51" spans="1:5" x14ac:dyDescent="0.25">
      <c r="A51" s="43">
        <v>44</v>
      </c>
      <c r="B51" s="44">
        <v>23.76</v>
      </c>
      <c r="C51" s="44">
        <v>4.8499999999999996</v>
      </c>
      <c r="D51" s="44"/>
      <c r="E51" s="44">
        <v>0</v>
      </c>
    </row>
    <row r="52" spans="1:5" x14ac:dyDescent="0.25">
      <c r="A52" s="43">
        <v>45</v>
      </c>
      <c r="B52" s="44">
        <v>23.48</v>
      </c>
      <c r="C52" s="44">
        <v>4.76</v>
      </c>
      <c r="D52" s="44"/>
      <c r="E52" s="44">
        <v>0</v>
      </c>
    </row>
    <row r="53" spans="1:5" x14ac:dyDescent="0.25">
      <c r="A53" s="43">
        <v>46</v>
      </c>
      <c r="B53" s="44">
        <v>23.2</v>
      </c>
      <c r="C53" s="44">
        <v>4.66</v>
      </c>
      <c r="D53" s="44"/>
      <c r="E53" s="44">
        <v>0</v>
      </c>
    </row>
    <row r="54" spans="1:5" x14ac:dyDescent="0.25">
      <c r="A54" s="43">
        <v>47</v>
      </c>
      <c r="B54" s="44">
        <v>22.91</v>
      </c>
      <c r="C54" s="44">
        <v>4.5599999999999996</v>
      </c>
      <c r="D54" s="44"/>
      <c r="E54" s="44">
        <v>0</v>
      </c>
    </row>
    <row r="55" spans="1:5" x14ac:dyDescent="0.25">
      <c r="A55" s="43">
        <v>48</v>
      </c>
      <c r="B55" s="44">
        <v>22.62</v>
      </c>
      <c r="C55" s="44">
        <v>4.46</v>
      </c>
      <c r="D55" s="44"/>
      <c r="E55" s="44">
        <v>0</v>
      </c>
    </row>
    <row r="56" spans="1:5" x14ac:dyDescent="0.25">
      <c r="A56" s="43">
        <v>49</v>
      </c>
      <c r="B56" s="44">
        <v>22.31</v>
      </c>
      <c r="C56" s="44">
        <v>4.3600000000000003</v>
      </c>
      <c r="D56" s="44"/>
      <c r="E56" s="44">
        <v>0</v>
      </c>
    </row>
    <row r="57" spans="1:5" x14ac:dyDescent="0.25">
      <c r="A57" s="43">
        <v>50</v>
      </c>
      <c r="B57" s="44">
        <v>22</v>
      </c>
      <c r="C57" s="44">
        <v>4.2699999999999996</v>
      </c>
      <c r="D57" s="44"/>
      <c r="E57" s="44">
        <v>0</v>
      </c>
    </row>
    <row r="58" spans="1:5" x14ac:dyDescent="0.25">
      <c r="A58" s="43">
        <v>51</v>
      </c>
      <c r="B58" s="44">
        <v>21.67</v>
      </c>
      <c r="C58" s="44">
        <v>4.17</v>
      </c>
      <c r="D58" s="44"/>
      <c r="E58" s="44">
        <v>0</v>
      </c>
    </row>
    <row r="59" spans="1:5" x14ac:dyDescent="0.25">
      <c r="A59" s="43">
        <v>52</v>
      </c>
      <c r="B59" s="44">
        <v>21.34</v>
      </c>
      <c r="C59" s="44">
        <v>4.08</v>
      </c>
      <c r="D59" s="44"/>
      <c r="E59" s="44">
        <v>0</v>
      </c>
    </row>
    <row r="60" spans="1:5" x14ac:dyDescent="0.25">
      <c r="A60" s="43">
        <v>53</v>
      </c>
      <c r="B60" s="44">
        <v>20.99</v>
      </c>
      <c r="C60" s="44">
        <v>3.99</v>
      </c>
      <c r="D60" s="44"/>
      <c r="E60" s="44">
        <v>0</v>
      </c>
    </row>
    <row r="61" spans="1:5" x14ac:dyDescent="0.25">
      <c r="A61" s="43">
        <v>54</v>
      </c>
      <c r="B61" s="44">
        <v>20.64</v>
      </c>
      <c r="C61" s="44">
        <v>3.9</v>
      </c>
      <c r="D61" s="44"/>
      <c r="E61" s="44">
        <v>0</v>
      </c>
    </row>
    <row r="62" spans="1:5" x14ac:dyDescent="0.25">
      <c r="A62" s="43">
        <v>55</v>
      </c>
      <c r="B62" s="44">
        <v>20.28</v>
      </c>
      <c r="C62" s="44">
        <v>3.81</v>
      </c>
      <c r="D62" s="44"/>
      <c r="E62" s="44">
        <v>0</v>
      </c>
    </row>
    <row r="63" spans="1:5" x14ac:dyDescent="0.25">
      <c r="A63" s="43">
        <v>56</v>
      </c>
      <c r="B63" s="44">
        <v>19.91</v>
      </c>
      <c r="C63" s="44">
        <v>3.73</v>
      </c>
      <c r="D63" s="44"/>
      <c r="E63" s="44">
        <v>0</v>
      </c>
    </row>
    <row r="64" spans="1:5" x14ac:dyDescent="0.25">
      <c r="A64" s="43">
        <v>57</v>
      </c>
      <c r="B64" s="44">
        <v>19.52</v>
      </c>
      <c r="C64" s="44">
        <v>3.64</v>
      </c>
      <c r="D64" s="44"/>
      <c r="E64" s="44">
        <v>0</v>
      </c>
    </row>
    <row r="65" spans="1:5" x14ac:dyDescent="0.25">
      <c r="A65" s="43">
        <v>58</v>
      </c>
      <c r="B65" s="44">
        <v>19.12</v>
      </c>
      <c r="C65" s="44">
        <v>3.56</v>
      </c>
      <c r="D65" s="44"/>
      <c r="E65" s="44">
        <v>0</v>
      </c>
    </row>
    <row r="66" spans="1:5" x14ac:dyDescent="0.25">
      <c r="A66" s="43">
        <v>59</v>
      </c>
      <c r="B66" s="44">
        <v>18.7</v>
      </c>
      <c r="C66" s="44">
        <v>3.49</v>
      </c>
      <c r="D66" s="44"/>
      <c r="E66" s="44">
        <v>0</v>
      </c>
    </row>
    <row r="67" spans="1:5" x14ac:dyDescent="0.25">
      <c r="A67" s="43">
        <v>60</v>
      </c>
      <c r="B67" s="44">
        <v>18.260000000000002</v>
      </c>
      <c r="C67" s="44">
        <v>3.42</v>
      </c>
      <c r="D67" s="44"/>
      <c r="E67" s="44">
        <v>0</v>
      </c>
    </row>
    <row r="68" spans="1:5" x14ac:dyDescent="0.25">
      <c r="A68" s="43">
        <v>61</v>
      </c>
      <c r="B68" s="44">
        <v>17.82</v>
      </c>
      <c r="C68" s="44">
        <v>3.36</v>
      </c>
      <c r="D68" s="44"/>
      <c r="E68" s="44">
        <v>0</v>
      </c>
    </row>
    <row r="69" spans="1:5" x14ac:dyDescent="0.25">
      <c r="A69" s="43">
        <v>62</v>
      </c>
      <c r="B69" s="44">
        <v>17.350000000000001</v>
      </c>
      <c r="C69" s="44">
        <v>3.3</v>
      </c>
      <c r="D69" s="44"/>
      <c r="E69" s="44">
        <v>0</v>
      </c>
    </row>
    <row r="70" spans="1:5" x14ac:dyDescent="0.25">
      <c r="A70" s="43">
        <v>63</v>
      </c>
      <c r="B70" s="44">
        <v>16.87</v>
      </c>
      <c r="C70" s="44">
        <v>3.25</v>
      </c>
      <c r="D70" s="44"/>
      <c r="E70" s="44">
        <v>0</v>
      </c>
    </row>
    <row r="71" spans="1:5" x14ac:dyDescent="0.25">
      <c r="A71" s="43">
        <v>64</v>
      </c>
      <c r="B71" s="44">
        <v>16.38</v>
      </c>
      <c r="C71" s="44">
        <v>3.2</v>
      </c>
      <c r="D71" s="44"/>
      <c r="E71" s="44">
        <v>0</v>
      </c>
    </row>
    <row r="72" spans="1:5" x14ac:dyDescent="0.25">
      <c r="A72" s="43">
        <v>65</v>
      </c>
      <c r="B72" s="44">
        <v>15.86</v>
      </c>
      <c r="C72" s="44">
        <v>3.15</v>
      </c>
      <c r="D72" s="44"/>
      <c r="E72" s="44">
        <v>0</v>
      </c>
    </row>
    <row r="73" spans="1:5" x14ac:dyDescent="0.25">
      <c r="A73" s="43">
        <v>66</v>
      </c>
      <c r="B73" s="44">
        <v>15.34</v>
      </c>
      <c r="C73" s="44">
        <v>3.11</v>
      </c>
      <c r="D73" s="44"/>
      <c r="E73" s="44">
        <v>0</v>
      </c>
    </row>
    <row r="74" spans="1:5" x14ac:dyDescent="0.25">
      <c r="A74" s="43">
        <v>67</v>
      </c>
      <c r="B74" s="44">
        <v>14.8</v>
      </c>
      <c r="C74" s="44">
        <v>3.07</v>
      </c>
      <c r="D74" s="44"/>
      <c r="E74" s="44">
        <v>0</v>
      </c>
    </row>
    <row r="75" spans="1:5" x14ac:dyDescent="0.25">
      <c r="A75" s="43">
        <v>68</v>
      </c>
      <c r="B75" s="44">
        <v>14.25</v>
      </c>
      <c r="C75" s="44">
        <v>3.03</v>
      </c>
      <c r="D75" s="44"/>
      <c r="E75" s="44">
        <v>0</v>
      </c>
    </row>
    <row r="76" spans="1:5" x14ac:dyDescent="0.25">
      <c r="A76" s="43">
        <v>69</v>
      </c>
      <c r="B76" s="44">
        <v>13.68</v>
      </c>
      <c r="C76" s="44">
        <v>2.83</v>
      </c>
      <c r="D76" s="44"/>
      <c r="E76" s="44"/>
    </row>
    <row r="77" spans="1:5" x14ac:dyDescent="0.25">
      <c r="A77" s="43">
        <v>70</v>
      </c>
      <c r="B77" s="44">
        <v>13.12</v>
      </c>
      <c r="C77" s="44">
        <v>2.63</v>
      </c>
      <c r="D77" s="44"/>
      <c r="E77" s="44"/>
    </row>
    <row r="78" spans="1:5" x14ac:dyDescent="0.25">
      <c r="A78" s="43">
        <v>71</v>
      </c>
      <c r="B78" s="44">
        <v>12.54</v>
      </c>
      <c r="C78" s="44">
        <v>2.59</v>
      </c>
      <c r="D78" s="44"/>
      <c r="E78" s="44"/>
    </row>
    <row r="79" spans="1:5" x14ac:dyDescent="0.25">
      <c r="A79" s="43">
        <v>72</v>
      </c>
      <c r="B79" s="44">
        <v>11.97</v>
      </c>
      <c r="C79" s="44">
        <v>2.56</v>
      </c>
      <c r="D79" s="44"/>
      <c r="E79" s="44"/>
    </row>
    <row r="80" spans="1:5" x14ac:dyDescent="0.25">
      <c r="A80" s="43">
        <v>73</v>
      </c>
      <c r="B80" s="44">
        <v>11.4</v>
      </c>
      <c r="C80" s="44">
        <v>2.52</v>
      </c>
      <c r="D80" s="44">
        <v>1.56</v>
      </c>
      <c r="E80" s="44"/>
    </row>
    <row r="81" spans="1:5" x14ac:dyDescent="0.25">
      <c r="A81" s="43">
        <v>74</v>
      </c>
      <c r="B81" s="44">
        <v>10.83</v>
      </c>
      <c r="C81" s="44">
        <v>2.3199999999999998</v>
      </c>
      <c r="D81" s="44">
        <v>1.42</v>
      </c>
      <c r="E81" s="44"/>
    </row>
    <row r="82" spans="1:5" x14ac:dyDescent="0.25">
      <c r="A82" s="43">
        <v>75</v>
      </c>
      <c r="B82" s="44">
        <v>10.27</v>
      </c>
      <c r="C82" s="44">
        <v>2.12</v>
      </c>
      <c r="D82" s="44">
        <v>1.29</v>
      </c>
      <c r="E82" s="44"/>
    </row>
    <row r="83" spans="1:5" x14ac:dyDescent="0.25">
      <c r="A83" s="43">
        <v>76</v>
      </c>
      <c r="B83" s="44">
        <v>9.7200000000000006</v>
      </c>
      <c r="C83" s="44">
        <v>2.08</v>
      </c>
      <c r="D83" s="44">
        <v>1.17</v>
      </c>
      <c r="E83" s="44"/>
    </row>
    <row r="84" spans="1:5" x14ac:dyDescent="0.25">
      <c r="A84" s="43">
        <v>77</v>
      </c>
      <c r="B84" s="44">
        <v>9.19</v>
      </c>
      <c r="C84" s="44">
        <v>2.0299999999999998</v>
      </c>
      <c r="D84" s="44">
        <v>1.05</v>
      </c>
      <c r="E84" s="44"/>
    </row>
    <row r="85" spans="1:5" x14ac:dyDescent="0.25">
      <c r="A85" s="43">
        <v>78</v>
      </c>
      <c r="B85" s="44">
        <v>8.67</v>
      </c>
      <c r="C85" s="44">
        <v>1.97</v>
      </c>
      <c r="D85" s="44">
        <v>0.95</v>
      </c>
      <c r="E85" s="44"/>
    </row>
    <row r="86" spans="1:5" x14ac:dyDescent="0.25">
      <c r="A86" s="43">
        <v>79</v>
      </c>
      <c r="B86" s="44">
        <v>8.15</v>
      </c>
      <c r="C86" s="44">
        <v>1.74</v>
      </c>
      <c r="D86" s="44">
        <v>0.85</v>
      </c>
      <c r="E86" s="44"/>
    </row>
    <row r="87" spans="1:5" x14ac:dyDescent="0.25">
      <c r="A87" s="43">
        <v>80</v>
      </c>
      <c r="B87" s="44">
        <v>7.64</v>
      </c>
      <c r="C87" s="44">
        <v>1.5</v>
      </c>
      <c r="D87" s="44">
        <v>0.75</v>
      </c>
      <c r="E87" s="44"/>
    </row>
    <row r="88" spans="1:5" x14ac:dyDescent="0.25">
      <c r="A88" s="43">
        <v>81</v>
      </c>
      <c r="B88" s="44">
        <v>7.13</v>
      </c>
      <c r="C88" s="44">
        <v>1.46</v>
      </c>
      <c r="D88" s="44">
        <v>0.66</v>
      </c>
      <c r="E88" s="44"/>
    </row>
    <row r="89" spans="1:5" x14ac:dyDescent="0.25">
      <c r="A89" s="43">
        <v>82</v>
      </c>
      <c r="B89" s="44">
        <v>6.64</v>
      </c>
      <c r="C89" s="44">
        <v>1.41</v>
      </c>
      <c r="D89" s="44">
        <v>0.57999999999999996</v>
      </c>
      <c r="E89" s="44"/>
    </row>
    <row r="90" spans="1:5" x14ac:dyDescent="0.25">
      <c r="A90" s="43">
        <v>83</v>
      </c>
      <c r="B90" s="44">
        <v>6.15</v>
      </c>
      <c r="C90" s="44">
        <v>1.35</v>
      </c>
      <c r="D90" s="44">
        <v>0.51</v>
      </c>
      <c r="E90" s="44"/>
    </row>
    <row r="91" spans="1:5" x14ac:dyDescent="0.25">
      <c r="A91" s="43">
        <v>84</v>
      </c>
      <c r="B91" s="44">
        <v>5.68</v>
      </c>
      <c r="C91" s="44">
        <v>1.1499999999999999</v>
      </c>
      <c r="D91" s="44">
        <v>0.44</v>
      </c>
      <c r="E91" s="44"/>
    </row>
    <row r="92" spans="1:5" x14ac:dyDescent="0.25">
      <c r="A92" s="43">
        <v>85</v>
      </c>
      <c r="B92" s="44">
        <v>5.24</v>
      </c>
      <c r="C92" s="44">
        <v>0.95</v>
      </c>
      <c r="D92" s="44">
        <v>0.38</v>
      </c>
      <c r="E92" s="44"/>
    </row>
    <row r="93" spans="1:5" x14ac:dyDescent="0.25">
      <c r="A93" s="43">
        <v>86</v>
      </c>
      <c r="B93" s="44">
        <v>4.8099999999999996</v>
      </c>
      <c r="C93" s="44">
        <v>0.9</v>
      </c>
      <c r="D93" s="44">
        <v>0.32</v>
      </c>
      <c r="E93" s="44"/>
    </row>
    <row r="94" spans="1:5" x14ac:dyDescent="0.25">
      <c r="A94" s="43">
        <v>87</v>
      </c>
      <c r="B94" s="44">
        <v>4.41</v>
      </c>
      <c r="C94" s="44">
        <v>0.85</v>
      </c>
      <c r="D94" s="44">
        <v>0.28000000000000003</v>
      </c>
      <c r="E94" s="44"/>
    </row>
    <row r="95" spans="1:5" x14ac:dyDescent="0.25">
      <c r="A95" s="43">
        <v>88</v>
      </c>
      <c r="B95" s="44">
        <v>4.03</v>
      </c>
      <c r="C95" s="44">
        <v>0.8</v>
      </c>
      <c r="D95" s="44">
        <v>0.23</v>
      </c>
      <c r="E95" s="44"/>
    </row>
    <row r="96" spans="1:5" x14ac:dyDescent="0.25">
      <c r="A96" s="43">
        <v>89</v>
      </c>
      <c r="B96" s="44">
        <v>3.68</v>
      </c>
      <c r="C96" s="44">
        <v>0.63</v>
      </c>
      <c r="D96" s="44">
        <v>0.2</v>
      </c>
      <c r="E96" s="44"/>
    </row>
    <row r="97" spans="1:5" x14ac:dyDescent="0.25">
      <c r="A97" s="43">
        <v>90</v>
      </c>
      <c r="B97" s="44">
        <v>3.35</v>
      </c>
      <c r="C97" s="44">
        <v>0.47</v>
      </c>
      <c r="D97" s="44">
        <v>0.17</v>
      </c>
      <c r="E97" s="44"/>
    </row>
    <row r="98" spans="1:5" x14ac:dyDescent="0.25">
      <c r="A98" s="43">
        <v>91</v>
      </c>
      <c r="B98" s="44">
        <v>3.04</v>
      </c>
      <c r="C98" s="44">
        <v>0.44</v>
      </c>
      <c r="D98" s="44">
        <v>0.14000000000000001</v>
      </c>
      <c r="E98" s="44"/>
    </row>
    <row r="99" spans="1:5" x14ac:dyDescent="0.25">
      <c r="A99" s="43">
        <v>92</v>
      </c>
      <c r="B99" s="44">
        <v>2.76</v>
      </c>
      <c r="C99" s="44">
        <v>0.41</v>
      </c>
      <c r="D99" s="44">
        <v>0.12</v>
      </c>
      <c r="E99" s="44"/>
    </row>
    <row r="100" spans="1:5" x14ac:dyDescent="0.25">
      <c r="A100" s="43">
        <v>93</v>
      </c>
      <c r="B100" s="44">
        <v>2.4900000000000002</v>
      </c>
      <c r="C100" s="44">
        <v>0.38</v>
      </c>
      <c r="D100" s="44">
        <v>0.1</v>
      </c>
      <c r="E100" s="44"/>
    </row>
    <row r="101" spans="1:5" x14ac:dyDescent="0.25">
      <c r="A101" s="43">
        <v>94</v>
      </c>
      <c r="B101" s="44">
        <v>2.25</v>
      </c>
      <c r="C101" s="44">
        <v>0.35</v>
      </c>
      <c r="D101" s="44">
        <v>0.08</v>
      </c>
      <c r="E101" s="44"/>
    </row>
    <row r="102" spans="1:5" x14ac:dyDescent="0.25">
      <c r="A102" s="43">
        <v>95</v>
      </c>
      <c r="B102" s="44">
        <v>2.0299999999999998</v>
      </c>
      <c r="C102" s="44">
        <v>0.32</v>
      </c>
      <c r="D102" s="44">
        <v>0.06</v>
      </c>
      <c r="E102" s="44"/>
    </row>
  </sheetData>
  <sheetProtection algorithmName="SHA-512" hashValue="4eUQMYAWXmDtBpfVROa2zyJyurBXkWIwKlkOKn1dBodD9wRQzxKfO9x3357NT5srxFtqja+BK3i0Z99Fn1kLZw==" saltValue="1Y0YPNLwKRxX30bfOSBHGQ==" spinCount="100000" sheet="1" objects="1" scenarios="1"/>
  <conditionalFormatting sqref="A6:A21">
    <cfRule type="expression" dxfId="415" priority="11" stopIfTrue="1">
      <formula>MOD(ROW(),2)=0</formula>
    </cfRule>
    <cfRule type="expression" dxfId="414" priority="12" stopIfTrue="1">
      <formula>MOD(ROW(),2)&lt;&gt;0</formula>
    </cfRule>
  </conditionalFormatting>
  <conditionalFormatting sqref="A26:A102">
    <cfRule type="expression" dxfId="413" priority="15" stopIfTrue="1">
      <formula>MOD(ROW(),2)=0</formula>
    </cfRule>
    <cfRule type="expression" dxfId="412" priority="16" stopIfTrue="1">
      <formula>MOD(ROW(),2)&lt;&gt;0</formula>
    </cfRule>
  </conditionalFormatting>
  <conditionalFormatting sqref="B18:B19">
    <cfRule type="expression" dxfId="411" priority="1" stopIfTrue="1">
      <formula>MOD(ROW(),2)=0</formula>
    </cfRule>
    <cfRule type="expression" dxfId="410" priority="2" stopIfTrue="1">
      <formula>MOD(ROW(),2)&lt;&gt;0</formula>
    </cfRule>
  </conditionalFormatting>
  <conditionalFormatting sqref="B6:E17 C18:E19 B20:E21">
    <cfRule type="expression" dxfId="409" priority="13" stopIfTrue="1">
      <formula>MOD(ROW(),2)=0</formula>
    </cfRule>
    <cfRule type="expression" dxfId="408" priority="14" stopIfTrue="1">
      <formula>MOD(ROW(),2)&lt;&gt;0</formula>
    </cfRule>
  </conditionalFormatting>
  <conditionalFormatting sqref="B26:E102">
    <cfRule type="expression" dxfId="407" priority="17" stopIfTrue="1">
      <formula>MOD(ROW(),2)=0</formula>
    </cfRule>
    <cfRule type="expression" dxfId="406" priority="18" stopIfTrue="1">
      <formula>MOD(ROW(),2)&lt;&gt;0</formula>
    </cfRule>
  </conditionalFormatting>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A72E2-E120-4C88-ACC7-D82835CA4BF1}">
  <sheetPr codeName="Sheet30"/>
  <dimension ref="A1:C75"/>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LGPS_EW - Consolidated Factor Spreadsheet</v>
      </c>
    </row>
    <row r="3" spans="1:3" s="1" customFormat="1" ht="15.5" x14ac:dyDescent="0.35">
      <c r="A3" s="30" t="s">
        <v>2</v>
      </c>
      <c r="B3" s="3" t="str">
        <f>TABLE_FACTOR_TYPE_1 &amp; " - x-" &amp; TABLE_SERIES_NUMBER_1</f>
        <v>Pension Credit - x-305</v>
      </c>
    </row>
    <row r="6" spans="1:3" x14ac:dyDescent="0.25">
      <c r="A6" s="40" t="s">
        <v>394</v>
      </c>
      <c r="B6" s="47" t="s">
        <v>395</v>
      </c>
      <c r="C6" s="47"/>
    </row>
    <row r="7" spans="1:3" x14ac:dyDescent="0.25">
      <c r="A7" s="40" t="s">
        <v>396</v>
      </c>
      <c r="B7" s="47" t="s">
        <v>175</v>
      </c>
      <c r="C7" s="47"/>
    </row>
    <row r="8" spans="1:3" x14ac:dyDescent="0.25">
      <c r="A8" s="40" t="s">
        <v>162</v>
      </c>
      <c r="B8" s="47" t="s">
        <v>247</v>
      </c>
      <c r="C8" s="47"/>
    </row>
    <row r="9" spans="1:3" x14ac:dyDescent="0.25">
      <c r="A9" s="40" t="s">
        <v>163</v>
      </c>
      <c r="B9" s="47" t="s">
        <v>248</v>
      </c>
      <c r="C9" s="47"/>
    </row>
    <row r="10" spans="1:3" ht="50" x14ac:dyDescent="0.25">
      <c r="A10" s="40" t="s">
        <v>6</v>
      </c>
      <c r="B10" s="47" t="s">
        <v>249</v>
      </c>
      <c r="C10" s="47"/>
    </row>
    <row r="11" spans="1:3" x14ac:dyDescent="0.25">
      <c r="A11" s="40" t="s">
        <v>164</v>
      </c>
      <c r="B11" s="47" t="s">
        <v>179</v>
      </c>
      <c r="C11" s="47"/>
    </row>
    <row r="12" spans="1:3" x14ac:dyDescent="0.25">
      <c r="A12" s="40" t="s">
        <v>165</v>
      </c>
      <c r="B12" s="47" t="s">
        <v>180</v>
      </c>
      <c r="C12" s="47"/>
    </row>
    <row r="13" spans="1:3" x14ac:dyDescent="0.25">
      <c r="A13" s="40" t="s">
        <v>397</v>
      </c>
      <c r="B13" s="47">
        <v>0</v>
      </c>
      <c r="C13" s="47"/>
    </row>
    <row r="14" spans="1:3" x14ac:dyDescent="0.25">
      <c r="A14" s="40" t="s">
        <v>167</v>
      </c>
      <c r="B14" s="47">
        <v>305</v>
      </c>
      <c r="C14" s="47"/>
    </row>
    <row r="15" spans="1:3" x14ac:dyDescent="0.25">
      <c r="A15" s="40" t="s">
        <v>398</v>
      </c>
      <c r="B15" s="47" t="s">
        <v>250</v>
      </c>
      <c r="C15" s="47"/>
    </row>
    <row r="16" spans="1:3" x14ac:dyDescent="0.25">
      <c r="A16" s="40" t="s">
        <v>169</v>
      </c>
      <c r="B16" s="47" t="s">
        <v>251</v>
      </c>
      <c r="C16" s="47"/>
    </row>
    <row r="17" spans="1:3" x14ac:dyDescent="0.25">
      <c r="A17" s="41" t="s">
        <v>399</v>
      </c>
      <c r="B17" s="47"/>
      <c r="C17" s="47"/>
    </row>
    <row r="18" spans="1:3" x14ac:dyDescent="0.25">
      <c r="A18" s="40" t="s">
        <v>171</v>
      </c>
      <c r="B18" s="49">
        <v>46175</v>
      </c>
      <c r="C18" s="49"/>
    </row>
    <row r="19" spans="1:3" x14ac:dyDescent="0.25">
      <c r="A19" s="40" t="s">
        <v>172</v>
      </c>
      <c r="B19" s="49">
        <v>46161</v>
      </c>
      <c r="C19" s="49"/>
    </row>
    <row r="20" spans="1:3" x14ac:dyDescent="0.25">
      <c r="A20" s="40" t="s">
        <v>173</v>
      </c>
      <c r="B20" s="47" t="s">
        <v>183</v>
      </c>
      <c r="C20" s="47"/>
    </row>
    <row r="21" spans="1:3" x14ac:dyDescent="0.25">
      <c r="A21" s="40" t="s">
        <v>400</v>
      </c>
      <c r="B21" s="47" t="s">
        <v>99</v>
      </c>
      <c r="C21" s="47"/>
    </row>
    <row r="23" spans="1:3" x14ac:dyDescent="0.25">
      <c r="A23" s="23" t="str">
        <f>HYPERLINK("#'Factor List'!A1", "Back to Factor List")</f>
        <v>Back to Factor List</v>
      </c>
      <c r="B23" s="23" t="str">
        <f>HYPERLINK("#'Assumptions'!A1", "Assumptions")</f>
        <v>Assumptions</v>
      </c>
    </row>
    <row r="26" spans="1:3" s="58" customFormat="1" ht="26" x14ac:dyDescent="0.25">
      <c r="A26" s="57" t="s">
        <v>401</v>
      </c>
      <c r="B26" s="57" t="s">
        <v>419</v>
      </c>
      <c r="C26" s="57" t="s">
        <v>420</v>
      </c>
    </row>
    <row r="27" spans="1:3" x14ac:dyDescent="0.25">
      <c r="A27" s="43">
        <v>16</v>
      </c>
      <c r="B27" s="44">
        <v>7.44</v>
      </c>
      <c r="C27" s="44">
        <v>0.38</v>
      </c>
    </row>
    <row r="28" spans="1:3" x14ac:dyDescent="0.25">
      <c r="A28" s="43">
        <v>17</v>
      </c>
      <c r="B28" s="44">
        <v>7.57</v>
      </c>
      <c r="C28" s="44">
        <v>0.39</v>
      </c>
    </row>
    <row r="29" spans="1:3" x14ac:dyDescent="0.25">
      <c r="A29" s="43">
        <v>18</v>
      </c>
      <c r="B29" s="44">
        <v>7.71</v>
      </c>
      <c r="C29" s="44">
        <v>0.4</v>
      </c>
    </row>
    <row r="30" spans="1:3" x14ac:dyDescent="0.25">
      <c r="A30" s="43">
        <v>19</v>
      </c>
      <c r="B30" s="44">
        <v>7.85</v>
      </c>
      <c r="C30" s="44">
        <v>0.41</v>
      </c>
    </row>
    <row r="31" spans="1:3" x14ac:dyDescent="0.25">
      <c r="A31" s="43">
        <v>20</v>
      </c>
      <c r="B31" s="44">
        <v>7.99</v>
      </c>
      <c r="C31" s="44">
        <v>0.41</v>
      </c>
    </row>
    <row r="32" spans="1:3" x14ac:dyDescent="0.25">
      <c r="A32" s="43">
        <v>21</v>
      </c>
      <c r="B32" s="44">
        <v>8.1300000000000008</v>
      </c>
      <c r="C32" s="44">
        <v>0.42</v>
      </c>
    </row>
    <row r="33" spans="1:3" x14ac:dyDescent="0.25">
      <c r="A33" s="43">
        <v>22</v>
      </c>
      <c r="B33" s="44">
        <v>8.27</v>
      </c>
      <c r="C33" s="44">
        <v>0.43</v>
      </c>
    </row>
    <row r="34" spans="1:3" x14ac:dyDescent="0.25">
      <c r="A34" s="43">
        <v>23</v>
      </c>
      <c r="B34" s="44">
        <v>8.42</v>
      </c>
      <c r="C34" s="44">
        <v>0.44</v>
      </c>
    </row>
    <row r="35" spans="1:3" x14ac:dyDescent="0.25">
      <c r="A35" s="43">
        <v>24</v>
      </c>
      <c r="B35" s="44">
        <v>8.57</v>
      </c>
      <c r="C35" s="44">
        <v>0.45</v>
      </c>
    </row>
    <row r="36" spans="1:3" x14ac:dyDescent="0.25">
      <c r="A36" s="43">
        <v>25</v>
      </c>
      <c r="B36" s="44">
        <v>8.7200000000000006</v>
      </c>
      <c r="C36" s="44">
        <v>0.46</v>
      </c>
    </row>
    <row r="37" spans="1:3" x14ac:dyDescent="0.25">
      <c r="A37" s="43">
        <v>26</v>
      </c>
      <c r="B37" s="44">
        <v>8.8800000000000008</v>
      </c>
      <c r="C37" s="44">
        <v>0.47</v>
      </c>
    </row>
    <row r="38" spans="1:3" x14ac:dyDescent="0.25">
      <c r="A38" s="43">
        <v>27</v>
      </c>
      <c r="B38" s="44">
        <v>9.0399999999999991</v>
      </c>
      <c r="C38" s="44">
        <v>0.48</v>
      </c>
    </row>
    <row r="39" spans="1:3" x14ac:dyDescent="0.25">
      <c r="A39" s="43">
        <v>28</v>
      </c>
      <c r="B39" s="44">
        <v>9.1999999999999993</v>
      </c>
      <c r="C39" s="44">
        <v>0.49</v>
      </c>
    </row>
    <row r="40" spans="1:3" x14ac:dyDescent="0.25">
      <c r="A40" s="43">
        <v>29</v>
      </c>
      <c r="B40" s="44">
        <v>9.36</v>
      </c>
      <c r="C40" s="44">
        <v>0.5</v>
      </c>
    </row>
    <row r="41" spans="1:3" x14ac:dyDescent="0.25">
      <c r="A41" s="43">
        <v>30</v>
      </c>
      <c r="B41" s="44">
        <v>9.5299999999999994</v>
      </c>
      <c r="C41" s="44">
        <v>0.51</v>
      </c>
    </row>
    <row r="42" spans="1:3" x14ac:dyDescent="0.25">
      <c r="A42" s="43">
        <v>31</v>
      </c>
      <c r="B42" s="44">
        <v>9.6999999999999993</v>
      </c>
      <c r="C42" s="44">
        <v>0.52</v>
      </c>
    </row>
    <row r="43" spans="1:3" x14ac:dyDescent="0.25">
      <c r="A43" s="43">
        <v>32</v>
      </c>
      <c r="B43" s="44">
        <v>9.8699999999999992</v>
      </c>
      <c r="C43" s="44">
        <v>0.53</v>
      </c>
    </row>
    <row r="44" spans="1:3" x14ac:dyDescent="0.25">
      <c r="A44" s="43">
        <v>33</v>
      </c>
      <c r="B44" s="44">
        <v>10.050000000000001</v>
      </c>
      <c r="C44" s="44">
        <v>0.54</v>
      </c>
    </row>
    <row r="45" spans="1:3" x14ac:dyDescent="0.25">
      <c r="A45" s="43">
        <v>34</v>
      </c>
      <c r="B45" s="44">
        <v>10.23</v>
      </c>
      <c r="C45" s="44">
        <v>0.55000000000000004</v>
      </c>
    </row>
    <row r="46" spans="1:3" x14ac:dyDescent="0.25">
      <c r="A46" s="43">
        <v>35</v>
      </c>
      <c r="B46" s="44">
        <v>10.41</v>
      </c>
      <c r="C46" s="44">
        <v>0.56000000000000005</v>
      </c>
    </row>
    <row r="47" spans="1:3" x14ac:dyDescent="0.25">
      <c r="A47" s="43">
        <v>36</v>
      </c>
      <c r="B47" s="44">
        <v>10.6</v>
      </c>
      <c r="C47" s="44">
        <v>0.56999999999999995</v>
      </c>
    </row>
    <row r="48" spans="1:3" x14ac:dyDescent="0.25">
      <c r="A48" s="43">
        <v>37</v>
      </c>
      <c r="B48" s="44">
        <v>10.79</v>
      </c>
      <c r="C48" s="44">
        <v>0.57999999999999996</v>
      </c>
    </row>
    <row r="49" spans="1:3" x14ac:dyDescent="0.25">
      <c r="A49" s="43">
        <v>38</v>
      </c>
      <c r="B49" s="44">
        <v>10.98</v>
      </c>
      <c r="C49" s="44">
        <v>0.59</v>
      </c>
    </row>
    <row r="50" spans="1:3" x14ac:dyDescent="0.25">
      <c r="A50" s="43">
        <v>39</v>
      </c>
      <c r="B50" s="44">
        <v>11.18</v>
      </c>
      <c r="C50" s="44">
        <v>0.6</v>
      </c>
    </row>
    <row r="51" spans="1:3" x14ac:dyDescent="0.25">
      <c r="A51" s="43">
        <v>40</v>
      </c>
      <c r="B51" s="44">
        <v>11.38</v>
      </c>
      <c r="C51" s="44">
        <v>0.62</v>
      </c>
    </row>
    <row r="52" spans="1:3" x14ac:dyDescent="0.25">
      <c r="A52" s="43">
        <v>41</v>
      </c>
      <c r="B52" s="44">
        <v>11.58</v>
      </c>
      <c r="C52" s="44">
        <v>0.63</v>
      </c>
    </row>
    <row r="53" spans="1:3" x14ac:dyDescent="0.25">
      <c r="A53" s="43">
        <v>42</v>
      </c>
      <c r="B53" s="44">
        <v>11.79</v>
      </c>
      <c r="C53" s="44">
        <v>0.64</v>
      </c>
    </row>
    <row r="54" spans="1:3" x14ac:dyDescent="0.25">
      <c r="A54" s="43">
        <v>43</v>
      </c>
      <c r="B54" s="44">
        <v>12.01</v>
      </c>
      <c r="C54" s="44">
        <v>0.65</v>
      </c>
    </row>
    <row r="55" spans="1:3" x14ac:dyDescent="0.25">
      <c r="A55" s="43">
        <v>44</v>
      </c>
      <c r="B55" s="44">
        <v>12.22</v>
      </c>
      <c r="C55" s="44">
        <v>0.67</v>
      </c>
    </row>
    <row r="56" spans="1:3" x14ac:dyDescent="0.25">
      <c r="A56" s="43">
        <v>45</v>
      </c>
      <c r="B56" s="44">
        <v>12.45</v>
      </c>
      <c r="C56" s="44">
        <v>0.68</v>
      </c>
    </row>
    <row r="57" spans="1:3" x14ac:dyDescent="0.25">
      <c r="A57" s="43">
        <v>46</v>
      </c>
      <c r="B57" s="44">
        <v>12.68</v>
      </c>
      <c r="C57" s="44">
        <v>0.69</v>
      </c>
    </row>
    <row r="58" spans="1:3" x14ac:dyDescent="0.25">
      <c r="A58" s="43">
        <v>47</v>
      </c>
      <c r="B58" s="44">
        <v>12.91</v>
      </c>
      <c r="C58" s="44">
        <v>0.71</v>
      </c>
    </row>
    <row r="59" spans="1:3" x14ac:dyDescent="0.25">
      <c r="A59" s="43">
        <v>48</v>
      </c>
      <c r="B59" s="44">
        <v>13.15</v>
      </c>
      <c r="C59" s="44">
        <v>0.72</v>
      </c>
    </row>
    <row r="60" spans="1:3" x14ac:dyDescent="0.25">
      <c r="A60" s="43">
        <v>49</v>
      </c>
      <c r="B60" s="44">
        <v>13.4</v>
      </c>
      <c r="C60" s="44">
        <v>0.74</v>
      </c>
    </row>
    <row r="61" spans="1:3" x14ac:dyDescent="0.25">
      <c r="A61" s="43">
        <v>50</v>
      </c>
      <c r="B61" s="44">
        <v>13.65</v>
      </c>
      <c r="C61" s="44">
        <v>0.75</v>
      </c>
    </row>
    <row r="62" spans="1:3" x14ac:dyDescent="0.25">
      <c r="A62" s="43">
        <v>51</v>
      </c>
      <c r="B62" s="44">
        <v>13.91</v>
      </c>
      <c r="C62" s="44">
        <v>0.77</v>
      </c>
    </row>
    <row r="63" spans="1:3" x14ac:dyDescent="0.25">
      <c r="A63" s="43">
        <v>52</v>
      </c>
      <c r="B63" s="44">
        <v>14.17</v>
      </c>
      <c r="C63" s="44">
        <v>0.78</v>
      </c>
    </row>
    <row r="64" spans="1:3" x14ac:dyDescent="0.25">
      <c r="A64" s="43">
        <v>53</v>
      </c>
      <c r="B64" s="44">
        <v>14.45</v>
      </c>
      <c r="C64" s="44">
        <v>0.8</v>
      </c>
    </row>
    <row r="65" spans="1:3" x14ac:dyDescent="0.25">
      <c r="A65" s="43">
        <v>54</v>
      </c>
      <c r="B65" s="44">
        <v>14.73</v>
      </c>
      <c r="C65" s="44">
        <v>0.81</v>
      </c>
    </row>
    <row r="66" spans="1:3" x14ac:dyDescent="0.25">
      <c r="A66" s="43">
        <v>55</v>
      </c>
      <c r="B66" s="44">
        <v>15.02</v>
      </c>
      <c r="C66" s="44">
        <v>0.83</v>
      </c>
    </row>
    <row r="67" spans="1:3" x14ac:dyDescent="0.25">
      <c r="A67" s="43">
        <v>56</v>
      </c>
      <c r="B67" s="44">
        <v>15.33</v>
      </c>
      <c r="C67" s="44">
        <v>0.85</v>
      </c>
    </row>
    <row r="68" spans="1:3" x14ac:dyDescent="0.25">
      <c r="A68" s="43">
        <v>57</v>
      </c>
      <c r="B68" s="44">
        <v>15.64</v>
      </c>
      <c r="C68" s="44">
        <v>0.86</v>
      </c>
    </row>
    <row r="69" spans="1:3" x14ac:dyDescent="0.25">
      <c r="A69" s="43">
        <v>58</v>
      </c>
      <c r="B69" s="44">
        <v>15.97</v>
      </c>
      <c r="C69" s="44">
        <v>0.88</v>
      </c>
    </row>
    <row r="70" spans="1:3" x14ac:dyDescent="0.25">
      <c r="A70" s="43">
        <v>59</v>
      </c>
      <c r="B70" s="44">
        <v>16.3</v>
      </c>
      <c r="C70" s="44">
        <v>0.9</v>
      </c>
    </row>
    <row r="71" spans="1:3" x14ac:dyDescent="0.25">
      <c r="A71" s="43">
        <v>60</v>
      </c>
      <c r="B71" s="44">
        <v>16.649999999999999</v>
      </c>
      <c r="C71" s="44">
        <v>0.91</v>
      </c>
    </row>
    <row r="72" spans="1:3" x14ac:dyDescent="0.25">
      <c r="A72" s="43">
        <v>61</v>
      </c>
      <c r="B72" s="44">
        <v>17.02</v>
      </c>
      <c r="C72" s="44">
        <v>0.93</v>
      </c>
    </row>
    <row r="73" spans="1:3" x14ac:dyDescent="0.25">
      <c r="A73" s="43">
        <v>62</v>
      </c>
      <c r="B73" s="44">
        <v>17.399999999999999</v>
      </c>
      <c r="C73" s="44">
        <v>0.95</v>
      </c>
    </row>
    <row r="74" spans="1:3" x14ac:dyDescent="0.25">
      <c r="A74" s="43">
        <v>63</v>
      </c>
      <c r="B74" s="44">
        <v>17.8</v>
      </c>
      <c r="C74" s="44">
        <v>0.97</v>
      </c>
    </row>
    <row r="75" spans="1:3" x14ac:dyDescent="0.25">
      <c r="A75" s="43">
        <v>64</v>
      </c>
      <c r="B75" s="44">
        <v>18.21</v>
      </c>
      <c r="C75" s="44">
        <v>0.99</v>
      </c>
    </row>
  </sheetData>
  <sheetProtection algorithmName="SHA-512" hashValue="GUWsqJRhUBeYMfiW8xkcNyrll+ygS92nBanquIJ3xoy6ijdjGZr5COHJNeZlTw9rB6jjoBB0PRATkiuR48FAog==" saltValue="MpMQ1KGNG+4K4ssQk2wCdw==" spinCount="100000" sheet="1" objects="1" scenarios="1"/>
  <conditionalFormatting sqref="A6:A21">
    <cfRule type="expression" dxfId="405" priority="11" stopIfTrue="1">
      <formula>MOD(ROW(),2)=0</formula>
    </cfRule>
    <cfRule type="expression" dxfId="404" priority="12" stopIfTrue="1">
      <formula>MOD(ROW(),2)&lt;&gt;0</formula>
    </cfRule>
  </conditionalFormatting>
  <conditionalFormatting sqref="A26:A75">
    <cfRule type="expression" dxfId="403" priority="15" stopIfTrue="1">
      <formula>MOD(ROW(),2)=0</formula>
    </cfRule>
    <cfRule type="expression" dxfId="402" priority="16" stopIfTrue="1">
      <formula>MOD(ROW(),2)&lt;&gt;0</formula>
    </cfRule>
  </conditionalFormatting>
  <conditionalFormatting sqref="B18:B19">
    <cfRule type="expression" dxfId="401" priority="1" stopIfTrue="1">
      <formula>MOD(ROW(),2)=0</formula>
    </cfRule>
    <cfRule type="expression" dxfId="400" priority="2" stopIfTrue="1">
      <formula>MOD(ROW(),2)&lt;&gt;0</formula>
    </cfRule>
  </conditionalFormatting>
  <conditionalFormatting sqref="B6:C17 C18:C19 B20:C21">
    <cfRule type="expression" dxfId="399" priority="13" stopIfTrue="1">
      <formula>MOD(ROW(),2)=0</formula>
    </cfRule>
    <cfRule type="expression" dxfId="398" priority="14" stopIfTrue="1">
      <formula>MOD(ROW(),2)&lt;&gt;0</formula>
    </cfRule>
  </conditionalFormatting>
  <conditionalFormatting sqref="B26:C75">
    <cfRule type="expression" dxfId="397" priority="17" stopIfTrue="1">
      <formula>MOD(ROW(),2)=0</formula>
    </cfRule>
    <cfRule type="expression" dxfId="396" priority="18" stopIfTrue="1">
      <formula>MOD(ROW(),2)&lt;&gt;0</formula>
    </cfRule>
  </conditionalFormatting>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715EE-E324-4715-90A1-B3B8A05C7EA5}">
  <sheetPr codeName="Sheet31"/>
  <dimension ref="A1:C75"/>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LGPS_EW - Consolidated Factor Spreadsheet</v>
      </c>
    </row>
    <row r="3" spans="1:3" s="1" customFormat="1" ht="15.5" x14ac:dyDescent="0.35">
      <c r="A3" s="30" t="s">
        <v>2</v>
      </c>
      <c r="B3" s="3" t="str">
        <f>TABLE_FACTOR_TYPE_1 &amp; " - x-" &amp; TABLE_SERIES_NUMBER_1</f>
        <v>Pension Credit - x-306</v>
      </c>
    </row>
    <row r="6" spans="1:3" x14ac:dyDescent="0.25">
      <c r="A6" s="40" t="s">
        <v>394</v>
      </c>
      <c r="B6" s="47" t="s">
        <v>395</v>
      </c>
      <c r="C6" s="47"/>
    </row>
    <row r="7" spans="1:3" x14ac:dyDescent="0.25">
      <c r="A7" s="40" t="s">
        <v>396</v>
      </c>
      <c r="B7" s="47" t="s">
        <v>175</v>
      </c>
      <c r="C7" s="47"/>
    </row>
    <row r="8" spans="1:3" x14ac:dyDescent="0.25">
      <c r="A8" s="40" t="s">
        <v>162</v>
      </c>
      <c r="B8" s="47" t="s">
        <v>247</v>
      </c>
      <c r="C8" s="47"/>
    </row>
    <row r="9" spans="1:3" x14ac:dyDescent="0.25">
      <c r="A9" s="40" t="s">
        <v>163</v>
      </c>
      <c r="B9" s="47" t="s">
        <v>248</v>
      </c>
      <c r="C9" s="47"/>
    </row>
    <row r="10" spans="1:3" ht="50" x14ac:dyDescent="0.25">
      <c r="A10" s="40" t="s">
        <v>6</v>
      </c>
      <c r="B10" s="47" t="s">
        <v>249</v>
      </c>
      <c r="C10" s="47"/>
    </row>
    <row r="11" spans="1:3" x14ac:dyDescent="0.25">
      <c r="A11" s="40" t="s">
        <v>164</v>
      </c>
      <c r="B11" s="47" t="s">
        <v>184</v>
      </c>
      <c r="C11" s="47"/>
    </row>
    <row r="12" spans="1:3" x14ac:dyDescent="0.25">
      <c r="A12" s="40" t="s">
        <v>165</v>
      </c>
      <c r="B12" s="47" t="s">
        <v>180</v>
      </c>
      <c r="C12" s="47"/>
    </row>
    <row r="13" spans="1:3" x14ac:dyDescent="0.25">
      <c r="A13" s="40" t="s">
        <v>397</v>
      </c>
      <c r="B13" s="47">
        <v>0</v>
      </c>
      <c r="C13" s="47"/>
    </row>
    <row r="14" spans="1:3" x14ac:dyDescent="0.25">
      <c r="A14" s="40" t="s">
        <v>167</v>
      </c>
      <c r="B14" s="47">
        <v>306</v>
      </c>
      <c r="C14" s="47"/>
    </row>
    <row r="15" spans="1:3" x14ac:dyDescent="0.25">
      <c r="A15" s="40" t="s">
        <v>398</v>
      </c>
      <c r="B15" s="47" t="s">
        <v>252</v>
      </c>
      <c r="C15" s="47"/>
    </row>
    <row r="16" spans="1:3" x14ac:dyDescent="0.25">
      <c r="A16" s="40" t="s">
        <v>169</v>
      </c>
      <c r="B16" s="47" t="s">
        <v>253</v>
      </c>
      <c r="C16" s="47"/>
    </row>
    <row r="17" spans="1:3" x14ac:dyDescent="0.25">
      <c r="A17" s="41" t="s">
        <v>399</v>
      </c>
      <c r="B17" s="47"/>
      <c r="C17" s="47"/>
    </row>
    <row r="18" spans="1:3" x14ac:dyDescent="0.25">
      <c r="A18" s="40" t="s">
        <v>171</v>
      </c>
      <c r="B18" s="49">
        <v>46175</v>
      </c>
      <c r="C18" s="49"/>
    </row>
    <row r="19" spans="1:3" x14ac:dyDescent="0.25">
      <c r="A19" s="40" t="s">
        <v>172</v>
      </c>
      <c r="B19" s="49">
        <v>46161</v>
      </c>
      <c r="C19" s="49"/>
    </row>
    <row r="20" spans="1:3" x14ac:dyDescent="0.25">
      <c r="A20" s="40" t="s">
        <v>173</v>
      </c>
      <c r="B20" s="47" t="s">
        <v>183</v>
      </c>
      <c r="C20" s="47"/>
    </row>
    <row r="21" spans="1:3" x14ac:dyDescent="0.25">
      <c r="A21" s="40" t="s">
        <v>400</v>
      </c>
      <c r="B21" s="47" t="s">
        <v>99</v>
      </c>
      <c r="C21" s="47"/>
    </row>
    <row r="23" spans="1:3" x14ac:dyDescent="0.25">
      <c r="A23" s="23" t="str">
        <f>HYPERLINK("#'Factor List'!A1", "Back to Factor List")</f>
        <v>Back to Factor List</v>
      </c>
      <c r="B23" s="23" t="str">
        <f>HYPERLINK("#'Assumptions'!A1", "Assumptions")</f>
        <v>Assumptions</v>
      </c>
    </row>
    <row r="26" spans="1:3" s="58" customFormat="1" ht="26" x14ac:dyDescent="0.25">
      <c r="A26" s="57" t="s">
        <v>401</v>
      </c>
      <c r="B26" s="57" t="s">
        <v>419</v>
      </c>
      <c r="C26" s="57" t="s">
        <v>420</v>
      </c>
    </row>
    <row r="27" spans="1:3" x14ac:dyDescent="0.25">
      <c r="A27" s="43">
        <v>16</v>
      </c>
      <c r="B27" s="44">
        <v>7.44</v>
      </c>
      <c r="C27" s="44">
        <v>0.38</v>
      </c>
    </row>
    <row r="28" spans="1:3" x14ac:dyDescent="0.25">
      <c r="A28" s="43">
        <v>17</v>
      </c>
      <c r="B28" s="44">
        <v>7.57</v>
      </c>
      <c r="C28" s="44">
        <v>0.39</v>
      </c>
    </row>
    <row r="29" spans="1:3" x14ac:dyDescent="0.25">
      <c r="A29" s="43">
        <v>18</v>
      </c>
      <c r="B29" s="44">
        <v>7.71</v>
      </c>
      <c r="C29" s="44">
        <v>0.4</v>
      </c>
    </row>
    <row r="30" spans="1:3" x14ac:dyDescent="0.25">
      <c r="A30" s="43">
        <v>19</v>
      </c>
      <c r="B30" s="44">
        <v>7.85</v>
      </c>
      <c r="C30" s="44">
        <v>0.41</v>
      </c>
    </row>
    <row r="31" spans="1:3" x14ac:dyDescent="0.25">
      <c r="A31" s="43">
        <v>20</v>
      </c>
      <c r="B31" s="44">
        <v>7.99</v>
      </c>
      <c r="C31" s="44">
        <v>0.41</v>
      </c>
    </row>
    <row r="32" spans="1:3" x14ac:dyDescent="0.25">
      <c r="A32" s="43">
        <v>21</v>
      </c>
      <c r="B32" s="44">
        <v>8.1300000000000008</v>
      </c>
      <c r="C32" s="44">
        <v>0.42</v>
      </c>
    </row>
    <row r="33" spans="1:3" x14ac:dyDescent="0.25">
      <c r="A33" s="43">
        <v>22</v>
      </c>
      <c r="B33" s="44">
        <v>8.27</v>
      </c>
      <c r="C33" s="44">
        <v>0.43</v>
      </c>
    </row>
    <row r="34" spans="1:3" x14ac:dyDescent="0.25">
      <c r="A34" s="43">
        <v>23</v>
      </c>
      <c r="B34" s="44">
        <v>8.42</v>
      </c>
      <c r="C34" s="44">
        <v>0.44</v>
      </c>
    </row>
    <row r="35" spans="1:3" x14ac:dyDescent="0.25">
      <c r="A35" s="43">
        <v>24</v>
      </c>
      <c r="B35" s="44">
        <v>8.57</v>
      </c>
      <c r="C35" s="44">
        <v>0.45</v>
      </c>
    </row>
    <row r="36" spans="1:3" x14ac:dyDescent="0.25">
      <c r="A36" s="43">
        <v>25</v>
      </c>
      <c r="B36" s="44">
        <v>8.7200000000000006</v>
      </c>
      <c r="C36" s="44">
        <v>0.46</v>
      </c>
    </row>
    <row r="37" spans="1:3" x14ac:dyDescent="0.25">
      <c r="A37" s="43">
        <v>26</v>
      </c>
      <c r="B37" s="44">
        <v>8.8800000000000008</v>
      </c>
      <c r="C37" s="44">
        <v>0.47</v>
      </c>
    </row>
    <row r="38" spans="1:3" x14ac:dyDescent="0.25">
      <c r="A38" s="43">
        <v>27</v>
      </c>
      <c r="B38" s="44">
        <v>9.0399999999999991</v>
      </c>
      <c r="C38" s="44">
        <v>0.48</v>
      </c>
    </row>
    <row r="39" spans="1:3" x14ac:dyDescent="0.25">
      <c r="A39" s="43">
        <v>28</v>
      </c>
      <c r="B39" s="44">
        <v>9.1999999999999993</v>
      </c>
      <c r="C39" s="44">
        <v>0.49</v>
      </c>
    </row>
    <row r="40" spans="1:3" x14ac:dyDescent="0.25">
      <c r="A40" s="43">
        <v>29</v>
      </c>
      <c r="B40" s="44">
        <v>9.36</v>
      </c>
      <c r="C40" s="44">
        <v>0.5</v>
      </c>
    </row>
    <row r="41" spans="1:3" x14ac:dyDescent="0.25">
      <c r="A41" s="43">
        <v>30</v>
      </c>
      <c r="B41" s="44">
        <v>9.5299999999999994</v>
      </c>
      <c r="C41" s="44">
        <v>0.51</v>
      </c>
    </row>
    <row r="42" spans="1:3" x14ac:dyDescent="0.25">
      <c r="A42" s="43">
        <v>31</v>
      </c>
      <c r="B42" s="44">
        <v>9.6999999999999993</v>
      </c>
      <c r="C42" s="44">
        <v>0.52</v>
      </c>
    </row>
    <row r="43" spans="1:3" x14ac:dyDescent="0.25">
      <c r="A43" s="43">
        <v>32</v>
      </c>
      <c r="B43" s="44">
        <v>9.8699999999999992</v>
      </c>
      <c r="C43" s="44">
        <v>0.53</v>
      </c>
    </row>
    <row r="44" spans="1:3" x14ac:dyDescent="0.25">
      <c r="A44" s="43">
        <v>33</v>
      </c>
      <c r="B44" s="44">
        <v>10.050000000000001</v>
      </c>
      <c r="C44" s="44">
        <v>0.54</v>
      </c>
    </row>
    <row r="45" spans="1:3" x14ac:dyDescent="0.25">
      <c r="A45" s="43">
        <v>34</v>
      </c>
      <c r="B45" s="44">
        <v>10.23</v>
      </c>
      <c r="C45" s="44">
        <v>0.55000000000000004</v>
      </c>
    </row>
    <row r="46" spans="1:3" x14ac:dyDescent="0.25">
      <c r="A46" s="43">
        <v>35</v>
      </c>
      <c r="B46" s="44">
        <v>10.41</v>
      </c>
      <c r="C46" s="44">
        <v>0.56000000000000005</v>
      </c>
    </row>
    <row r="47" spans="1:3" x14ac:dyDescent="0.25">
      <c r="A47" s="43">
        <v>36</v>
      </c>
      <c r="B47" s="44">
        <v>10.6</v>
      </c>
      <c r="C47" s="44">
        <v>0.56999999999999995</v>
      </c>
    </row>
    <row r="48" spans="1:3" x14ac:dyDescent="0.25">
      <c r="A48" s="43">
        <v>37</v>
      </c>
      <c r="B48" s="44">
        <v>10.79</v>
      </c>
      <c r="C48" s="44">
        <v>0.57999999999999996</v>
      </c>
    </row>
    <row r="49" spans="1:3" x14ac:dyDescent="0.25">
      <c r="A49" s="43">
        <v>38</v>
      </c>
      <c r="B49" s="44">
        <v>10.98</v>
      </c>
      <c r="C49" s="44">
        <v>0.59</v>
      </c>
    </row>
    <row r="50" spans="1:3" x14ac:dyDescent="0.25">
      <c r="A50" s="43">
        <v>39</v>
      </c>
      <c r="B50" s="44">
        <v>11.18</v>
      </c>
      <c r="C50" s="44">
        <v>0.6</v>
      </c>
    </row>
    <row r="51" spans="1:3" x14ac:dyDescent="0.25">
      <c r="A51" s="43">
        <v>40</v>
      </c>
      <c r="B51" s="44">
        <v>11.38</v>
      </c>
      <c r="C51" s="44">
        <v>0.62</v>
      </c>
    </row>
    <row r="52" spans="1:3" x14ac:dyDescent="0.25">
      <c r="A52" s="43">
        <v>41</v>
      </c>
      <c r="B52" s="44">
        <v>11.58</v>
      </c>
      <c r="C52" s="44">
        <v>0.63</v>
      </c>
    </row>
    <row r="53" spans="1:3" x14ac:dyDescent="0.25">
      <c r="A53" s="43">
        <v>42</v>
      </c>
      <c r="B53" s="44">
        <v>11.79</v>
      </c>
      <c r="C53" s="44">
        <v>0.64</v>
      </c>
    </row>
    <row r="54" spans="1:3" x14ac:dyDescent="0.25">
      <c r="A54" s="43">
        <v>43</v>
      </c>
      <c r="B54" s="44">
        <v>12.01</v>
      </c>
      <c r="C54" s="44">
        <v>0.65</v>
      </c>
    </row>
    <row r="55" spans="1:3" x14ac:dyDescent="0.25">
      <c r="A55" s="43">
        <v>44</v>
      </c>
      <c r="B55" s="44">
        <v>12.22</v>
      </c>
      <c r="C55" s="44">
        <v>0.67</v>
      </c>
    </row>
    <row r="56" spans="1:3" x14ac:dyDescent="0.25">
      <c r="A56" s="43">
        <v>45</v>
      </c>
      <c r="B56" s="44">
        <v>12.45</v>
      </c>
      <c r="C56" s="44">
        <v>0.68</v>
      </c>
    </row>
    <row r="57" spans="1:3" x14ac:dyDescent="0.25">
      <c r="A57" s="43">
        <v>46</v>
      </c>
      <c r="B57" s="44">
        <v>12.68</v>
      </c>
      <c r="C57" s="44">
        <v>0.69</v>
      </c>
    </row>
    <row r="58" spans="1:3" x14ac:dyDescent="0.25">
      <c r="A58" s="43">
        <v>47</v>
      </c>
      <c r="B58" s="44">
        <v>12.91</v>
      </c>
      <c r="C58" s="44">
        <v>0.71</v>
      </c>
    </row>
    <row r="59" spans="1:3" x14ac:dyDescent="0.25">
      <c r="A59" s="43">
        <v>48</v>
      </c>
      <c r="B59" s="44">
        <v>13.15</v>
      </c>
      <c r="C59" s="44">
        <v>0.72</v>
      </c>
    </row>
    <row r="60" spans="1:3" x14ac:dyDescent="0.25">
      <c r="A60" s="43">
        <v>49</v>
      </c>
      <c r="B60" s="44">
        <v>13.4</v>
      </c>
      <c r="C60" s="44">
        <v>0.74</v>
      </c>
    </row>
    <row r="61" spans="1:3" x14ac:dyDescent="0.25">
      <c r="A61" s="43">
        <v>50</v>
      </c>
      <c r="B61" s="44">
        <v>13.65</v>
      </c>
      <c r="C61" s="44">
        <v>0.75</v>
      </c>
    </row>
    <row r="62" spans="1:3" x14ac:dyDescent="0.25">
      <c r="A62" s="43">
        <v>51</v>
      </c>
      <c r="B62" s="44">
        <v>13.91</v>
      </c>
      <c r="C62" s="44">
        <v>0.77</v>
      </c>
    </row>
    <row r="63" spans="1:3" x14ac:dyDescent="0.25">
      <c r="A63" s="43">
        <v>52</v>
      </c>
      <c r="B63" s="44">
        <v>14.17</v>
      </c>
      <c r="C63" s="44">
        <v>0.78</v>
      </c>
    </row>
    <row r="64" spans="1:3" x14ac:dyDescent="0.25">
      <c r="A64" s="43">
        <v>53</v>
      </c>
      <c r="B64" s="44">
        <v>14.45</v>
      </c>
      <c r="C64" s="44">
        <v>0.8</v>
      </c>
    </row>
    <row r="65" spans="1:3" x14ac:dyDescent="0.25">
      <c r="A65" s="43">
        <v>54</v>
      </c>
      <c r="B65" s="44">
        <v>14.73</v>
      </c>
      <c r="C65" s="44">
        <v>0.81</v>
      </c>
    </row>
    <row r="66" spans="1:3" x14ac:dyDescent="0.25">
      <c r="A66" s="43">
        <v>55</v>
      </c>
      <c r="B66" s="44">
        <v>15.02</v>
      </c>
      <c r="C66" s="44">
        <v>0.83</v>
      </c>
    </row>
    <row r="67" spans="1:3" x14ac:dyDescent="0.25">
      <c r="A67" s="43">
        <v>56</v>
      </c>
      <c r="B67" s="44">
        <v>15.33</v>
      </c>
      <c r="C67" s="44">
        <v>0.85</v>
      </c>
    </row>
    <row r="68" spans="1:3" x14ac:dyDescent="0.25">
      <c r="A68" s="43">
        <v>57</v>
      </c>
      <c r="B68" s="44">
        <v>15.64</v>
      </c>
      <c r="C68" s="44">
        <v>0.86</v>
      </c>
    </row>
    <row r="69" spans="1:3" x14ac:dyDescent="0.25">
      <c r="A69" s="43">
        <v>58</v>
      </c>
      <c r="B69" s="44">
        <v>15.97</v>
      </c>
      <c r="C69" s="44">
        <v>0.88</v>
      </c>
    </row>
    <row r="70" spans="1:3" x14ac:dyDescent="0.25">
      <c r="A70" s="43">
        <v>59</v>
      </c>
      <c r="B70" s="44">
        <v>16.3</v>
      </c>
      <c r="C70" s="44">
        <v>0.9</v>
      </c>
    </row>
    <row r="71" spans="1:3" x14ac:dyDescent="0.25">
      <c r="A71" s="43">
        <v>60</v>
      </c>
      <c r="B71" s="44">
        <v>16.649999999999999</v>
      </c>
      <c r="C71" s="44">
        <v>0.91</v>
      </c>
    </row>
    <row r="72" spans="1:3" x14ac:dyDescent="0.25">
      <c r="A72" s="43">
        <v>61</v>
      </c>
      <c r="B72" s="44">
        <v>17.02</v>
      </c>
      <c r="C72" s="44">
        <v>0.93</v>
      </c>
    </row>
    <row r="73" spans="1:3" x14ac:dyDescent="0.25">
      <c r="A73" s="43">
        <v>62</v>
      </c>
      <c r="B73" s="44">
        <v>17.399999999999999</v>
      </c>
      <c r="C73" s="44">
        <v>0.95</v>
      </c>
    </row>
    <row r="74" spans="1:3" x14ac:dyDescent="0.25">
      <c r="A74" s="43">
        <v>63</v>
      </c>
      <c r="B74" s="44">
        <v>17.8</v>
      </c>
      <c r="C74" s="44">
        <v>0.97</v>
      </c>
    </row>
    <row r="75" spans="1:3" x14ac:dyDescent="0.25">
      <c r="A75" s="43">
        <v>64</v>
      </c>
      <c r="B75" s="44">
        <v>18.21</v>
      </c>
      <c r="C75" s="44">
        <v>0.99</v>
      </c>
    </row>
  </sheetData>
  <sheetProtection algorithmName="SHA-512" hashValue="bJ1sMuQMtyJ5BqHebxZixQkMQNqGG+Hqyvw2XBSaYHSWuf9UTSc8kLDZKS+DpgH3uQPRgJEWVIWjwrPWmsWa9g==" saltValue="o87+IjyxgdVgaY9rIzxyUg==" spinCount="100000" sheet="1" objects="1" scenarios="1"/>
  <conditionalFormatting sqref="A6:A21">
    <cfRule type="expression" dxfId="395" priority="11" stopIfTrue="1">
      <formula>MOD(ROW(),2)=0</formula>
    </cfRule>
    <cfRule type="expression" dxfId="394" priority="12" stopIfTrue="1">
      <formula>MOD(ROW(),2)&lt;&gt;0</formula>
    </cfRule>
  </conditionalFormatting>
  <conditionalFormatting sqref="A26:A75">
    <cfRule type="expression" dxfId="393" priority="15" stopIfTrue="1">
      <formula>MOD(ROW(),2)=0</formula>
    </cfRule>
    <cfRule type="expression" dxfId="392" priority="16" stopIfTrue="1">
      <formula>MOD(ROW(),2)&lt;&gt;0</formula>
    </cfRule>
  </conditionalFormatting>
  <conditionalFormatting sqref="B18:B19">
    <cfRule type="expression" dxfId="391" priority="1" stopIfTrue="1">
      <formula>MOD(ROW(),2)=0</formula>
    </cfRule>
    <cfRule type="expression" dxfId="390" priority="2" stopIfTrue="1">
      <formula>MOD(ROW(),2)&lt;&gt;0</formula>
    </cfRule>
  </conditionalFormatting>
  <conditionalFormatting sqref="B6:C17 C18:C19 B20:C21">
    <cfRule type="expression" dxfId="389" priority="13" stopIfTrue="1">
      <formula>MOD(ROW(),2)=0</formula>
    </cfRule>
    <cfRule type="expression" dxfId="388" priority="14" stopIfTrue="1">
      <formula>MOD(ROW(),2)&lt;&gt;0</formula>
    </cfRule>
  </conditionalFormatting>
  <conditionalFormatting sqref="B26:C75">
    <cfRule type="expression" dxfId="387" priority="17" stopIfTrue="1">
      <formula>MOD(ROW(),2)=0</formula>
    </cfRule>
    <cfRule type="expression" dxfId="386" priority="18" stopIfTrue="1">
      <formula>MOD(ROW(),2)&lt;&gt;0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103C2-F7B2-4261-915A-1147CD17758E}">
  <sheetPr codeName="Sheet7">
    <tabColor theme="4" tint="0.59999389629810485"/>
  </sheetPr>
  <dimension ref="A1:C163"/>
  <sheetViews>
    <sheetView showGridLines="0" topLeftCell="A121" workbookViewId="0">
      <selection activeCell="C161" sqref="C161"/>
    </sheetView>
  </sheetViews>
  <sheetFormatPr defaultColWidth="9.26953125" defaultRowHeight="12.5" x14ac:dyDescent="0.25"/>
  <cols>
    <col min="1" max="1" width="60.54296875" style="38" customWidth="1"/>
    <col min="2" max="2" width="2.54296875" style="38" customWidth="1"/>
    <col min="3" max="3" width="60.54296875" style="38" customWidth="1"/>
    <col min="4" max="16384" width="9.26953125" style="38"/>
  </cols>
  <sheetData>
    <row r="1" spans="1:3" s="21" customFormat="1" ht="20" x14ac:dyDescent="0.4">
      <c r="A1" s="20" t="s">
        <v>0</v>
      </c>
    </row>
    <row r="2" spans="1:3" s="21" customFormat="1" ht="15.5" x14ac:dyDescent="0.35">
      <c r="A2" s="25" t="s">
        <v>1</v>
      </c>
      <c r="B2" s="22" t="str">
        <f>wb_title</f>
        <v>LGPS_EW - Consolidated Factor Spreadsheet</v>
      </c>
    </row>
    <row r="3" spans="1:3" s="21" customFormat="1" ht="15.5" x14ac:dyDescent="0.35">
      <c r="A3" s="25" t="s">
        <v>2</v>
      </c>
      <c r="B3" s="22" t="s">
        <v>33</v>
      </c>
    </row>
    <row r="6" spans="1:3" ht="13" x14ac:dyDescent="0.3">
      <c r="A6" s="39" t="s">
        <v>33</v>
      </c>
    </row>
    <row r="8" spans="1:3" x14ac:dyDescent="0.25">
      <c r="A8" s="38" t="str">
        <f>"This sheet is intended to assist " &amp; client_abbr &amp; " in understanding which factors have changed and when."</f>
        <v>This sheet is intended to assist Ministry of Housing, Communities &amp; Local Government in understanding which factors have changed and when.</v>
      </c>
    </row>
    <row r="9" spans="1:3" x14ac:dyDescent="0.25">
      <c r="A9" s="38" t="s">
        <v>34</v>
      </c>
    </row>
    <row r="11" spans="1:3" x14ac:dyDescent="0.25">
      <c r="A11" s="50" t="s">
        <v>35</v>
      </c>
      <c r="B11" s="50"/>
      <c r="C11" s="50"/>
    </row>
    <row r="12" spans="1:3" x14ac:dyDescent="0.25">
      <c r="A12" s="50" t="s">
        <v>36</v>
      </c>
      <c r="B12" s="50"/>
      <c r="C12" s="50" t="s">
        <v>37</v>
      </c>
    </row>
    <row r="13" spans="1:3" x14ac:dyDescent="0.25">
      <c r="A13" s="50" t="s">
        <v>38</v>
      </c>
      <c r="B13" s="50"/>
      <c r="C13" s="50" t="s">
        <v>39</v>
      </c>
    </row>
    <row r="14" spans="1:3" x14ac:dyDescent="0.25">
      <c r="A14" s="50" t="s">
        <v>40</v>
      </c>
      <c r="B14" s="50"/>
      <c r="C14" s="50" t="s">
        <v>37</v>
      </c>
    </row>
    <row r="15" spans="1:3" x14ac:dyDescent="0.25">
      <c r="A15" s="50" t="s">
        <v>41</v>
      </c>
      <c r="B15" s="50"/>
      <c r="C15" s="50" t="s">
        <v>42</v>
      </c>
    </row>
    <row r="16" spans="1:3" x14ac:dyDescent="0.25">
      <c r="A16" s="50" t="s">
        <v>43</v>
      </c>
      <c r="B16" s="50"/>
      <c r="C16" s="50" t="s">
        <v>44</v>
      </c>
    </row>
    <row r="17" spans="1:3" x14ac:dyDescent="0.25">
      <c r="A17" s="50" t="s">
        <v>45</v>
      </c>
      <c r="B17" s="50"/>
      <c r="C17" s="51">
        <v>43413.822916666664</v>
      </c>
    </row>
    <row r="18" spans="1:3" x14ac:dyDescent="0.25">
      <c r="A18" s="50"/>
      <c r="B18" s="50"/>
      <c r="C18" s="50"/>
    </row>
    <row r="20" spans="1:3" x14ac:dyDescent="0.25">
      <c r="A20" s="50" t="s">
        <v>46</v>
      </c>
      <c r="B20" s="50"/>
      <c r="C20" s="50"/>
    </row>
    <row r="21" spans="1:3" x14ac:dyDescent="0.25">
      <c r="A21" s="50" t="s">
        <v>36</v>
      </c>
      <c r="B21" s="50"/>
      <c r="C21" s="50" t="s">
        <v>37</v>
      </c>
    </row>
    <row r="22" spans="1:3" x14ac:dyDescent="0.25">
      <c r="A22" s="50" t="s">
        <v>38</v>
      </c>
      <c r="B22" s="50"/>
      <c r="C22" s="50" t="s">
        <v>47</v>
      </c>
    </row>
    <row r="23" spans="1:3" x14ac:dyDescent="0.25">
      <c r="A23" s="50" t="s">
        <v>40</v>
      </c>
      <c r="B23" s="50"/>
      <c r="C23" s="50" t="s">
        <v>37</v>
      </c>
    </row>
    <row r="24" spans="1:3" x14ac:dyDescent="0.25">
      <c r="A24" s="50" t="s">
        <v>41</v>
      </c>
      <c r="B24" s="50"/>
      <c r="C24" s="50" t="s">
        <v>42</v>
      </c>
    </row>
    <row r="25" spans="1:3" x14ac:dyDescent="0.25">
      <c r="A25" s="50" t="s">
        <v>43</v>
      </c>
      <c r="B25" s="50"/>
      <c r="C25" s="50" t="s">
        <v>44</v>
      </c>
    </row>
    <row r="26" spans="1:3" x14ac:dyDescent="0.25">
      <c r="A26" s="50" t="s">
        <v>45</v>
      </c>
      <c r="B26" s="50"/>
      <c r="C26" s="51">
        <v>43430.375</v>
      </c>
    </row>
    <row r="27" spans="1:3" x14ac:dyDescent="0.25">
      <c r="A27" s="50"/>
      <c r="B27" s="50"/>
      <c r="C27" s="50"/>
    </row>
    <row r="29" spans="1:3" x14ac:dyDescent="0.25">
      <c r="A29" s="50" t="s">
        <v>48</v>
      </c>
      <c r="B29" s="50"/>
      <c r="C29" s="50"/>
    </row>
    <row r="30" spans="1:3" x14ac:dyDescent="0.25">
      <c r="A30" s="50" t="s">
        <v>36</v>
      </c>
      <c r="B30" s="50"/>
      <c r="C30" s="50" t="s">
        <v>37</v>
      </c>
    </row>
    <row r="31" spans="1:3" x14ac:dyDescent="0.25">
      <c r="A31" s="50" t="s">
        <v>38</v>
      </c>
      <c r="B31" s="50"/>
      <c r="C31" s="50" t="s">
        <v>49</v>
      </c>
    </row>
    <row r="32" spans="1:3" x14ac:dyDescent="0.25">
      <c r="A32" s="50" t="s">
        <v>40</v>
      </c>
      <c r="B32" s="50"/>
      <c r="C32" s="50" t="s">
        <v>37</v>
      </c>
    </row>
    <row r="33" spans="1:3" x14ac:dyDescent="0.25">
      <c r="A33" s="50" t="s">
        <v>41</v>
      </c>
      <c r="B33" s="50"/>
      <c r="C33" s="50" t="s">
        <v>50</v>
      </c>
    </row>
    <row r="34" spans="1:3" x14ac:dyDescent="0.25">
      <c r="A34" s="50" t="s">
        <v>43</v>
      </c>
      <c r="B34" s="50"/>
      <c r="C34" s="50" t="s">
        <v>44</v>
      </c>
    </row>
    <row r="35" spans="1:3" x14ac:dyDescent="0.25">
      <c r="A35" s="50" t="s">
        <v>45</v>
      </c>
      <c r="B35" s="50"/>
      <c r="C35" s="51">
        <v>43453.375</v>
      </c>
    </row>
    <row r="36" spans="1:3" x14ac:dyDescent="0.25">
      <c r="A36" s="50"/>
      <c r="B36" s="50"/>
      <c r="C36" s="50"/>
    </row>
    <row r="38" spans="1:3" x14ac:dyDescent="0.25">
      <c r="A38" s="50" t="s">
        <v>51</v>
      </c>
      <c r="B38" s="50"/>
      <c r="C38" s="50"/>
    </row>
    <row r="39" spans="1:3" x14ac:dyDescent="0.25">
      <c r="A39" s="50" t="s">
        <v>36</v>
      </c>
      <c r="B39" s="50"/>
      <c r="C39" s="50" t="s">
        <v>37</v>
      </c>
    </row>
    <row r="40" spans="1:3" x14ac:dyDescent="0.25">
      <c r="A40" s="50" t="s">
        <v>38</v>
      </c>
      <c r="B40" s="50"/>
      <c r="C40" s="50" t="s">
        <v>52</v>
      </c>
    </row>
    <row r="41" spans="1:3" x14ac:dyDescent="0.25">
      <c r="A41" s="50" t="s">
        <v>40</v>
      </c>
      <c r="B41" s="50"/>
      <c r="C41" s="50" t="s">
        <v>37</v>
      </c>
    </row>
    <row r="42" spans="1:3" x14ac:dyDescent="0.25">
      <c r="A42" s="50" t="s">
        <v>41</v>
      </c>
      <c r="B42" s="50"/>
      <c r="C42" s="50" t="s">
        <v>53</v>
      </c>
    </row>
    <row r="43" spans="1:3" x14ac:dyDescent="0.25">
      <c r="A43" s="50" t="s">
        <v>43</v>
      </c>
      <c r="B43" s="50"/>
      <c r="C43" s="50" t="s">
        <v>54</v>
      </c>
    </row>
    <row r="44" spans="1:3" x14ac:dyDescent="0.25">
      <c r="A44" s="50" t="s">
        <v>45</v>
      </c>
      <c r="B44" s="50"/>
      <c r="C44" s="51">
        <v>43514.375</v>
      </c>
    </row>
    <row r="45" spans="1:3" x14ac:dyDescent="0.25">
      <c r="A45" s="50"/>
      <c r="B45" s="50"/>
      <c r="C45" s="50"/>
    </row>
    <row r="47" spans="1:3" x14ac:dyDescent="0.25">
      <c r="A47" s="50" t="s">
        <v>55</v>
      </c>
      <c r="B47" s="50"/>
      <c r="C47" s="50"/>
    </row>
    <row r="48" spans="1:3" x14ac:dyDescent="0.25">
      <c r="A48" s="50" t="s">
        <v>36</v>
      </c>
      <c r="B48" s="50"/>
      <c r="C48" s="50" t="s">
        <v>37</v>
      </c>
    </row>
    <row r="49" spans="1:3" x14ac:dyDescent="0.25">
      <c r="A49" s="50" t="s">
        <v>38</v>
      </c>
      <c r="B49" s="50"/>
      <c r="C49" s="50" t="s">
        <v>56</v>
      </c>
    </row>
    <row r="50" spans="1:3" x14ac:dyDescent="0.25">
      <c r="A50" s="50" t="s">
        <v>40</v>
      </c>
      <c r="B50" s="50"/>
      <c r="C50" s="50" t="s">
        <v>37</v>
      </c>
    </row>
    <row r="51" spans="1:3" x14ac:dyDescent="0.25">
      <c r="A51" s="50" t="s">
        <v>41</v>
      </c>
      <c r="B51" s="50"/>
      <c r="C51" s="50" t="s">
        <v>57</v>
      </c>
    </row>
    <row r="52" spans="1:3" x14ac:dyDescent="0.25">
      <c r="A52" s="50" t="s">
        <v>43</v>
      </c>
      <c r="B52" s="50"/>
      <c r="C52" s="50" t="s">
        <v>54</v>
      </c>
    </row>
    <row r="53" spans="1:3" x14ac:dyDescent="0.25">
      <c r="A53" s="50" t="s">
        <v>45</v>
      </c>
      <c r="B53" s="50"/>
      <c r="C53" s="51">
        <v>43537.75</v>
      </c>
    </row>
    <row r="54" spans="1:3" x14ac:dyDescent="0.25">
      <c r="A54" s="50"/>
      <c r="B54" s="50"/>
      <c r="C54" s="50"/>
    </row>
    <row r="56" spans="1:3" x14ac:dyDescent="0.25">
      <c r="A56" s="50" t="s">
        <v>58</v>
      </c>
      <c r="B56" s="50"/>
      <c r="C56" s="50"/>
    </row>
    <row r="57" spans="1:3" x14ac:dyDescent="0.25">
      <c r="A57" s="50" t="s">
        <v>36</v>
      </c>
      <c r="B57" s="50"/>
      <c r="C57" s="50" t="s">
        <v>37</v>
      </c>
    </row>
    <row r="58" spans="1:3" x14ac:dyDescent="0.25">
      <c r="A58" s="50" t="s">
        <v>38</v>
      </c>
      <c r="B58" s="50"/>
      <c r="C58" s="50" t="s">
        <v>59</v>
      </c>
    </row>
    <row r="59" spans="1:3" x14ac:dyDescent="0.25">
      <c r="A59" s="50" t="s">
        <v>40</v>
      </c>
      <c r="B59" s="50"/>
      <c r="C59" s="50" t="s">
        <v>37</v>
      </c>
    </row>
    <row r="60" spans="1:3" x14ac:dyDescent="0.25">
      <c r="A60" s="50" t="s">
        <v>41</v>
      </c>
      <c r="B60" s="50"/>
      <c r="C60" s="50" t="s">
        <v>57</v>
      </c>
    </row>
    <row r="61" spans="1:3" x14ac:dyDescent="0.25">
      <c r="A61" s="50" t="s">
        <v>43</v>
      </c>
      <c r="B61" s="50"/>
      <c r="C61" s="50" t="s">
        <v>54</v>
      </c>
    </row>
    <row r="62" spans="1:3" x14ac:dyDescent="0.25">
      <c r="A62" s="50" t="s">
        <v>45</v>
      </c>
      <c r="B62" s="50"/>
      <c r="C62" s="51">
        <v>43543.583333333336</v>
      </c>
    </row>
    <row r="63" spans="1:3" x14ac:dyDescent="0.25">
      <c r="A63" s="50"/>
      <c r="B63" s="50"/>
      <c r="C63" s="50"/>
    </row>
    <row r="65" spans="1:3" x14ac:dyDescent="0.25">
      <c r="A65" s="50" t="s">
        <v>60</v>
      </c>
      <c r="B65" s="50"/>
      <c r="C65" s="50"/>
    </row>
    <row r="66" spans="1:3" x14ac:dyDescent="0.25">
      <c r="A66" s="50" t="s">
        <v>36</v>
      </c>
      <c r="B66" s="50"/>
      <c r="C66" s="50" t="s">
        <v>37</v>
      </c>
    </row>
    <row r="67" spans="1:3" x14ac:dyDescent="0.25">
      <c r="A67" s="50" t="s">
        <v>38</v>
      </c>
      <c r="B67" s="50"/>
      <c r="C67" s="50" t="s">
        <v>61</v>
      </c>
    </row>
    <row r="68" spans="1:3" x14ac:dyDescent="0.25">
      <c r="A68" s="50" t="s">
        <v>40</v>
      </c>
      <c r="B68" s="50"/>
      <c r="C68" s="50" t="s">
        <v>37</v>
      </c>
    </row>
    <row r="69" spans="1:3" x14ac:dyDescent="0.25">
      <c r="A69" s="50" t="s">
        <v>41</v>
      </c>
      <c r="B69" s="50"/>
      <c r="C69" s="50" t="s">
        <v>62</v>
      </c>
    </row>
    <row r="70" spans="1:3" x14ac:dyDescent="0.25">
      <c r="A70" s="50" t="s">
        <v>43</v>
      </c>
      <c r="B70" s="50"/>
      <c r="C70" s="50" t="s">
        <v>63</v>
      </c>
    </row>
    <row r="71" spans="1:3" x14ac:dyDescent="0.25">
      <c r="A71" s="50" t="s">
        <v>45</v>
      </c>
      <c r="B71" s="50"/>
      <c r="C71" s="51">
        <v>43613.375</v>
      </c>
    </row>
    <row r="72" spans="1:3" x14ac:dyDescent="0.25">
      <c r="A72" s="50"/>
      <c r="B72" s="50"/>
      <c r="C72" s="50"/>
    </row>
    <row r="74" spans="1:3" x14ac:dyDescent="0.25">
      <c r="A74" s="50" t="s">
        <v>64</v>
      </c>
      <c r="B74" s="50"/>
      <c r="C74" s="50"/>
    </row>
    <row r="75" spans="1:3" x14ac:dyDescent="0.25">
      <c r="A75" s="50" t="s">
        <v>36</v>
      </c>
      <c r="B75" s="50"/>
      <c r="C75" s="50" t="s">
        <v>65</v>
      </c>
    </row>
    <row r="76" spans="1:3" x14ac:dyDescent="0.25">
      <c r="A76" s="50" t="s">
        <v>38</v>
      </c>
      <c r="B76" s="50"/>
      <c r="C76" s="50" t="s">
        <v>37</v>
      </c>
    </row>
    <row r="77" spans="1:3" x14ac:dyDescent="0.25">
      <c r="A77" s="50" t="s">
        <v>40</v>
      </c>
      <c r="B77" s="50"/>
      <c r="C77" s="50" t="s">
        <v>37</v>
      </c>
    </row>
    <row r="78" spans="1:3" x14ac:dyDescent="0.25">
      <c r="A78" s="50" t="s">
        <v>41</v>
      </c>
      <c r="B78" s="50"/>
      <c r="C78" s="50" t="s">
        <v>66</v>
      </c>
    </row>
    <row r="79" spans="1:3" x14ac:dyDescent="0.25">
      <c r="A79" s="50" t="s">
        <v>43</v>
      </c>
      <c r="B79" s="50"/>
      <c r="C79" s="50" t="s">
        <v>67</v>
      </c>
    </row>
    <row r="80" spans="1:3" x14ac:dyDescent="0.25">
      <c r="A80" s="50" t="s">
        <v>45</v>
      </c>
      <c r="B80" s="50"/>
      <c r="C80" s="51">
        <v>43644.666666666664</v>
      </c>
    </row>
    <row r="81" spans="1:3" x14ac:dyDescent="0.25">
      <c r="A81" s="50"/>
      <c r="B81" s="50"/>
      <c r="C81" s="50"/>
    </row>
    <row r="83" spans="1:3" x14ac:dyDescent="0.25">
      <c r="A83" s="50" t="s">
        <v>68</v>
      </c>
      <c r="B83" s="50"/>
      <c r="C83" s="50"/>
    </row>
    <row r="84" spans="1:3" x14ac:dyDescent="0.25">
      <c r="A84" s="50" t="s">
        <v>36</v>
      </c>
      <c r="B84" s="50"/>
      <c r="C84" s="50" t="s">
        <v>66</v>
      </c>
    </row>
    <row r="85" spans="1:3" x14ac:dyDescent="0.25">
      <c r="A85" s="50" t="s">
        <v>38</v>
      </c>
      <c r="B85" s="50"/>
      <c r="C85" s="50" t="s">
        <v>37</v>
      </c>
    </row>
    <row r="86" spans="1:3" x14ac:dyDescent="0.25">
      <c r="A86" s="50" t="s">
        <v>40</v>
      </c>
      <c r="B86" s="50"/>
      <c r="C86" s="50" t="s">
        <v>37</v>
      </c>
    </row>
    <row r="87" spans="1:3" x14ac:dyDescent="0.25">
      <c r="A87" s="50" t="s">
        <v>41</v>
      </c>
      <c r="B87" s="50"/>
      <c r="C87" s="50" t="s">
        <v>37</v>
      </c>
    </row>
    <row r="88" spans="1:3" x14ac:dyDescent="0.25">
      <c r="A88" s="50" t="s">
        <v>43</v>
      </c>
      <c r="B88" s="50"/>
      <c r="C88" s="50" t="s">
        <v>69</v>
      </c>
    </row>
    <row r="89" spans="1:3" x14ac:dyDescent="0.25">
      <c r="A89" s="50" t="s">
        <v>45</v>
      </c>
      <c r="B89" s="50"/>
      <c r="C89" s="51">
        <v>43669.375</v>
      </c>
    </row>
    <row r="90" spans="1:3" x14ac:dyDescent="0.25">
      <c r="A90" s="50"/>
      <c r="B90" s="50"/>
      <c r="C90" s="50"/>
    </row>
    <row r="92" spans="1:3" x14ac:dyDescent="0.25">
      <c r="A92" s="50" t="s">
        <v>70</v>
      </c>
      <c r="B92" s="50"/>
      <c r="C92" s="50"/>
    </row>
    <row r="93" spans="1:3" x14ac:dyDescent="0.25">
      <c r="A93" s="50" t="s">
        <v>71</v>
      </c>
      <c r="B93" s="50"/>
      <c r="C93" s="50"/>
    </row>
    <row r="94" spans="1:3" x14ac:dyDescent="0.25">
      <c r="A94" s="50" t="s">
        <v>36</v>
      </c>
      <c r="B94" s="50"/>
      <c r="C94" s="50" t="s">
        <v>37</v>
      </c>
    </row>
    <row r="95" spans="1:3" x14ac:dyDescent="0.25">
      <c r="A95" s="50" t="s">
        <v>38</v>
      </c>
      <c r="B95" s="50"/>
      <c r="C95" s="50" t="s">
        <v>37</v>
      </c>
    </row>
    <row r="96" spans="1:3" x14ac:dyDescent="0.25">
      <c r="A96" s="50" t="s">
        <v>40</v>
      </c>
      <c r="B96" s="50"/>
      <c r="C96" s="50" t="s">
        <v>37</v>
      </c>
    </row>
    <row r="97" spans="1:3" x14ac:dyDescent="0.25">
      <c r="A97" s="50" t="s">
        <v>41</v>
      </c>
      <c r="B97" s="50"/>
      <c r="C97" s="50" t="s">
        <v>37</v>
      </c>
    </row>
    <row r="98" spans="1:3" x14ac:dyDescent="0.25">
      <c r="A98" s="50" t="s">
        <v>43</v>
      </c>
      <c r="B98" s="50"/>
      <c r="C98" s="51" t="s">
        <v>69</v>
      </c>
    </row>
    <row r="99" spans="1:3" x14ac:dyDescent="0.25">
      <c r="A99" s="50" t="s">
        <v>45</v>
      </c>
      <c r="B99" s="50"/>
      <c r="C99" s="51">
        <v>43686.510416666664</v>
      </c>
    </row>
    <row r="100" spans="1:3" x14ac:dyDescent="0.25">
      <c r="A100" s="50"/>
      <c r="B100" s="50"/>
      <c r="C100" s="50"/>
    </row>
    <row r="102" spans="1:3" x14ac:dyDescent="0.25">
      <c r="A102" s="50" t="s">
        <v>72</v>
      </c>
      <c r="B102" s="50"/>
      <c r="C102" s="50"/>
    </row>
    <row r="103" spans="1:3" x14ac:dyDescent="0.25">
      <c r="A103" s="50" t="s">
        <v>73</v>
      </c>
      <c r="B103" s="50"/>
      <c r="C103" s="50"/>
    </row>
    <row r="104" spans="1:3" x14ac:dyDescent="0.25">
      <c r="A104" s="50" t="s">
        <v>36</v>
      </c>
      <c r="B104" s="50"/>
      <c r="C104" s="50" t="s">
        <v>74</v>
      </c>
    </row>
    <row r="105" spans="1:3" x14ac:dyDescent="0.25">
      <c r="A105" s="50" t="s">
        <v>38</v>
      </c>
      <c r="B105" s="50"/>
      <c r="C105" s="50" t="s">
        <v>75</v>
      </c>
    </row>
    <row r="106" spans="1:3" x14ac:dyDescent="0.25">
      <c r="A106" s="50" t="s">
        <v>40</v>
      </c>
      <c r="B106" s="50"/>
      <c r="C106" s="50" t="s">
        <v>37</v>
      </c>
    </row>
    <row r="107" spans="1:3" x14ac:dyDescent="0.25">
      <c r="A107" s="50" t="s">
        <v>41</v>
      </c>
      <c r="B107" s="50"/>
      <c r="C107" s="50" t="s">
        <v>37</v>
      </c>
    </row>
    <row r="108" spans="1:3" x14ac:dyDescent="0.25">
      <c r="A108" s="50" t="s">
        <v>43</v>
      </c>
      <c r="B108" s="50"/>
      <c r="C108" s="50" t="s">
        <v>37</v>
      </c>
    </row>
    <row r="109" spans="1:3" x14ac:dyDescent="0.25">
      <c r="A109" s="50" t="s">
        <v>45</v>
      </c>
      <c r="B109" s="50"/>
      <c r="C109" s="51">
        <v>43727.666666666664</v>
      </c>
    </row>
    <row r="110" spans="1:3" x14ac:dyDescent="0.25">
      <c r="A110" s="50"/>
      <c r="B110" s="50"/>
      <c r="C110" s="50"/>
    </row>
    <row r="112" spans="1:3" x14ac:dyDescent="0.25">
      <c r="A112" s="50" t="s">
        <v>76</v>
      </c>
      <c r="B112" s="50"/>
      <c r="C112" s="50"/>
    </row>
    <row r="113" spans="1:3" x14ac:dyDescent="0.25">
      <c r="A113" s="50" t="s">
        <v>77</v>
      </c>
      <c r="B113" s="50"/>
      <c r="C113" s="50" t="s">
        <v>78</v>
      </c>
    </row>
    <row r="114" spans="1:3" x14ac:dyDescent="0.25">
      <c r="A114" s="50" t="s">
        <v>36</v>
      </c>
      <c r="B114" s="50"/>
      <c r="C114" s="50" t="s">
        <v>79</v>
      </c>
    </row>
    <row r="115" spans="1:3" x14ac:dyDescent="0.25">
      <c r="A115" s="50" t="s">
        <v>38</v>
      </c>
      <c r="B115" s="50"/>
      <c r="C115" s="50" t="s">
        <v>80</v>
      </c>
    </row>
    <row r="116" spans="1:3" x14ac:dyDescent="0.25">
      <c r="A116" s="50" t="s">
        <v>40</v>
      </c>
      <c r="B116" s="50"/>
      <c r="C116" s="50" t="s">
        <v>37</v>
      </c>
    </row>
    <row r="117" spans="1:3" x14ac:dyDescent="0.25">
      <c r="A117" s="50" t="s">
        <v>41</v>
      </c>
      <c r="B117" s="50"/>
      <c r="C117" s="50" t="s">
        <v>37</v>
      </c>
    </row>
    <row r="118" spans="1:3" x14ac:dyDescent="0.25">
      <c r="A118" s="50" t="s">
        <v>43</v>
      </c>
      <c r="B118" s="50"/>
      <c r="C118" s="50" t="s">
        <v>37</v>
      </c>
    </row>
    <row r="119" spans="1:3" x14ac:dyDescent="0.25">
      <c r="A119" s="50" t="s">
        <v>45</v>
      </c>
      <c r="B119" s="50"/>
      <c r="C119" s="51">
        <v>43819.666666666664</v>
      </c>
    </row>
    <row r="120" spans="1:3" x14ac:dyDescent="0.25">
      <c r="A120" s="50"/>
      <c r="B120" s="50"/>
      <c r="C120" s="50"/>
    </row>
    <row r="122" spans="1:3" x14ac:dyDescent="0.25">
      <c r="A122" s="50" t="s">
        <v>81</v>
      </c>
      <c r="B122" s="50"/>
      <c r="C122" s="51"/>
    </row>
    <row r="123" spans="1:3" x14ac:dyDescent="0.25">
      <c r="A123" s="50" t="s">
        <v>36</v>
      </c>
      <c r="B123" s="50"/>
      <c r="C123" s="50"/>
    </row>
    <row r="124" spans="1:3" x14ac:dyDescent="0.25">
      <c r="A124" s="50" t="s">
        <v>82</v>
      </c>
      <c r="B124" s="50"/>
      <c r="C124" s="50" t="s">
        <v>83</v>
      </c>
    </row>
    <row r="125" spans="1:3" x14ac:dyDescent="0.25">
      <c r="A125" s="50" t="s">
        <v>43</v>
      </c>
      <c r="B125" s="50"/>
      <c r="C125" s="50"/>
    </row>
    <row r="126" spans="1:3" x14ac:dyDescent="0.25">
      <c r="A126" s="50" t="s">
        <v>84</v>
      </c>
      <c r="B126" s="50"/>
      <c r="C126" s="52">
        <v>45071</v>
      </c>
    </row>
    <row r="128" spans="1:3" x14ac:dyDescent="0.25">
      <c r="A128" s="50" t="s">
        <v>85</v>
      </c>
      <c r="B128" s="50"/>
      <c r="C128" s="50"/>
    </row>
    <row r="129" spans="1:3" x14ac:dyDescent="0.25">
      <c r="A129" s="50" t="s">
        <v>36</v>
      </c>
      <c r="B129" s="50"/>
      <c r="C129" s="50"/>
    </row>
    <row r="130" spans="1:3" x14ac:dyDescent="0.25">
      <c r="A130" s="50" t="s">
        <v>82</v>
      </c>
      <c r="B130" s="50"/>
      <c r="C130" s="50" t="s">
        <v>86</v>
      </c>
    </row>
    <row r="131" spans="1:3" x14ac:dyDescent="0.25">
      <c r="A131" s="50" t="s">
        <v>87</v>
      </c>
      <c r="B131" s="50"/>
      <c r="C131" s="50"/>
    </row>
    <row r="132" spans="1:3" x14ac:dyDescent="0.25">
      <c r="A132" s="50" t="s">
        <v>43</v>
      </c>
      <c r="B132" s="50"/>
      <c r="C132" s="50"/>
    </row>
    <row r="133" spans="1:3" x14ac:dyDescent="0.25">
      <c r="A133" s="50" t="s">
        <v>84</v>
      </c>
      <c r="B133" s="50"/>
      <c r="C133" s="52">
        <v>45107</v>
      </c>
    </row>
    <row r="135" spans="1:3" x14ac:dyDescent="0.25">
      <c r="A135" s="50" t="s">
        <v>88</v>
      </c>
      <c r="B135" s="50"/>
      <c r="C135" s="50"/>
    </row>
    <row r="136" spans="1:3" x14ac:dyDescent="0.25">
      <c r="A136" s="50" t="s">
        <v>36</v>
      </c>
      <c r="B136" s="50"/>
      <c r="C136" s="50"/>
    </row>
    <row r="137" spans="1:3" x14ac:dyDescent="0.25">
      <c r="A137" s="50" t="s">
        <v>82</v>
      </c>
      <c r="B137" s="50"/>
      <c r="C137" s="50" t="s">
        <v>89</v>
      </c>
    </row>
    <row r="138" spans="1:3" x14ac:dyDescent="0.25">
      <c r="A138" s="50" t="s">
        <v>87</v>
      </c>
      <c r="B138" s="50"/>
      <c r="C138" s="50"/>
    </row>
    <row r="139" spans="1:3" x14ac:dyDescent="0.25">
      <c r="A139" s="50" t="s">
        <v>43</v>
      </c>
      <c r="B139" s="50"/>
      <c r="C139" s="50"/>
    </row>
    <row r="140" spans="1:3" x14ac:dyDescent="0.25">
      <c r="A140" s="50" t="s">
        <v>84</v>
      </c>
      <c r="B140" s="50"/>
      <c r="C140" s="52">
        <v>45134</v>
      </c>
    </row>
    <row r="141" spans="1:3" x14ac:dyDescent="0.25">
      <c r="A141" s="50"/>
      <c r="B141" s="50"/>
      <c r="C141" s="50"/>
    </row>
    <row r="143" spans="1:3" x14ac:dyDescent="0.25">
      <c r="A143" s="50" t="s">
        <v>90</v>
      </c>
      <c r="B143" s="50"/>
      <c r="C143" s="50"/>
    </row>
    <row r="144" spans="1:3" x14ac:dyDescent="0.25">
      <c r="A144" s="50" t="s">
        <v>36</v>
      </c>
      <c r="B144" s="50"/>
      <c r="C144" s="50" t="s">
        <v>91</v>
      </c>
    </row>
    <row r="145" spans="1:3" x14ac:dyDescent="0.25">
      <c r="A145" s="50" t="s">
        <v>82</v>
      </c>
      <c r="B145" s="50"/>
      <c r="C145" s="50" t="s">
        <v>92</v>
      </c>
    </row>
    <row r="146" spans="1:3" x14ac:dyDescent="0.25">
      <c r="A146" s="50" t="s">
        <v>87</v>
      </c>
      <c r="B146" s="50"/>
      <c r="C146" s="50" t="s">
        <v>93</v>
      </c>
    </row>
    <row r="147" spans="1:3" x14ac:dyDescent="0.25">
      <c r="A147" s="50" t="s">
        <v>43</v>
      </c>
      <c r="B147" s="50"/>
      <c r="C147" s="50"/>
    </row>
    <row r="148" spans="1:3" x14ac:dyDescent="0.25">
      <c r="A148" s="50" t="s">
        <v>84</v>
      </c>
      <c r="B148" s="50"/>
      <c r="C148" s="52">
        <v>45195</v>
      </c>
    </row>
    <row r="150" spans="1:3" x14ac:dyDescent="0.25">
      <c r="A150" s="50" t="s">
        <v>94</v>
      </c>
      <c r="B150" s="50"/>
      <c r="C150" s="50"/>
    </row>
    <row r="151" spans="1:3" x14ac:dyDescent="0.25">
      <c r="A151" s="50" t="s">
        <v>36</v>
      </c>
      <c r="B151" s="50"/>
      <c r="C151" s="50"/>
    </row>
    <row r="152" spans="1:3" x14ac:dyDescent="0.25">
      <c r="A152" s="50" t="s">
        <v>82</v>
      </c>
      <c r="B152" s="50"/>
      <c r="C152" s="50"/>
    </row>
    <row r="153" spans="1:3" x14ac:dyDescent="0.25">
      <c r="A153" s="50" t="s">
        <v>87</v>
      </c>
      <c r="B153" s="50"/>
      <c r="C153" s="50"/>
    </row>
    <row r="154" spans="1:3" x14ac:dyDescent="0.25">
      <c r="A154" s="50" t="s">
        <v>43</v>
      </c>
      <c r="B154" s="50"/>
      <c r="C154" s="50"/>
    </row>
    <row r="155" spans="1:3" x14ac:dyDescent="0.25">
      <c r="A155" s="50" t="s">
        <v>95</v>
      </c>
      <c r="B155" s="50"/>
      <c r="C155" s="50" t="s">
        <v>96</v>
      </c>
    </row>
    <row r="156" spans="1:3" x14ac:dyDescent="0.25">
      <c r="A156" s="50" t="s">
        <v>84</v>
      </c>
      <c r="B156" s="50"/>
      <c r="C156" s="52">
        <v>45688</v>
      </c>
    </row>
    <row r="158" spans="1:3" ht="13" x14ac:dyDescent="0.3">
      <c r="A158" s="54" t="s">
        <v>97</v>
      </c>
      <c r="B158" s="55"/>
      <c r="C158" s="55"/>
    </row>
    <row r="159" spans="1:3" x14ac:dyDescent="0.25">
      <c r="A159" s="55" t="s">
        <v>36</v>
      </c>
      <c r="B159" s="55"/>
      <c r="C159" s="56"/>
    </row>
    <row r="160" spans="1:3" x14ac:dyDescent="0.25">
      <c r="A160" s="55" t="s">
        <v>82</v>
      </c>
      <c r="B160" s="55"/>
      <c r="C160" s="56" t="s">
        <v>683</v>
      </c>
    </row>
    <row r="161" spans="1:3" x14ac:dyDescent="0.25">
      <c r="A161" s="55" t="s">
        <v>41</v>
      </c>
      <c r="B161" s="55"/>
      <c r="C161" s="55"/>
    </row>
    <row r="162" spans="1:3" x14ac:dyDescent="0.25">
      <c r="A162" s="55" t="s">
        <v>43</v>
      </c>
      <c r="B162" s="55"/>
      <c r="C162" s="55"/>
    </row>
    <row r="163" spans="1:3" x14ac:dyDescent="0.25">
      <c r="A163" s="55" t="s">
        <v>84</v>
      </c>
      <c r="B163" s="55"/>
      <c r="C163" s="66">
        <v>46175</v>
      </c>
    </row>
  </sheetData>
  <sheetProtection algorithmName="SHA-512" hashValue="uiyAdyMEE9cpjE8IFE20ZfvnhiLuQji+aN+RoukFou0m1C29njyxZaeOVkZW/LukN0699tfcQgm1GeuahDPm7A==" saltValue="7R5+PzfhBP2nvkFKWZU38w==" spinCount="100000" sheet="1" objects="1" scenarios="1"/>
  <conditionalFormatting sqref="A11:A18">
    <cfRule type="expression" dxfId="677" priority="125" stopIfTrue="1">
      <formula>MOD(ROW(),2)=0</formula>
    </cfRule>
    <cfRule type="expression" dxfId="676" priority="126" stopIfTrue="1">
      <formula>MOD(ROW(),2)&lt;&gt;0</formula>
    </cfRule>
  </conditionalFormatting>
  <conditionalFormatting sqref="A20:A27">
    <cfRule type="expression" dxfId="675" priority="133" stopIfTrue="1">
      <formula>MOD(ROW(),2)=0</formula>
    </cfRule>
    <cfRule type="expression" dxfId="674" priority="134" stopIfTrue="1">
      <formula>MOD(ROW(),2)&lt;&gt;0</formula>
    </cfRule>
  </conditionalFormatting>
  <conditionalFormatting sqref="A29:A36">
    <cfRule type="expression" dxfId="673" priority="141" stopIfTrue="1">
      <formula>MOD(ROW(),2)=0</formula>
    </cfRule>
    <cfRule type="expression" dxfId="672" priority="142" stopIfTrue="1">
      <formula>MOD(ROW(),2)&lt;&gt;0</formula>
    </cfRule>
  </conditionalFormatting>
  <conditionalFormatting sqref="A38:A45">
    <cfRule type="expression" dxfId="671" priority="149" stopIfTrue="1">
      <formula>MOD(ROW(),2)=0</formula>
    </cfRule>
    <cfRule type="expression" dxfId="670" priority="150" stopIfTrue="1">
      <formula>MOD(ROW(),2)&lt;&gt;0</formula>
    </cfRule>
  </conditionalFormatting>
  <conditionalFormatting sqref="A47:A54">
    <cfRule type="expression" dxfId="669" priority="157" stopIfTrue="1">
      <formula>MOD(ROW(),2)=0</formula>
    </cfRule>
    <cfRule type="expression" dxfId="668" priority="158" stopIfTrue="1">
      <formula>MOD(ROW(),2)&lt;&gt;0</formula>
    </cfRule>
  </conditionalFormatting>
  <conditionalFormatting sqref="A56:A63">
    <cfRule type="expression" dxfId="667" priority="165" stopIfTrue="1">
      <formula>MOD(ROW(),2)=0</formula>
    </cfRule>
    <cfRule type="expression" dxfId="666" priority="166" stopIfTrue="1">
      <formula>MOD(ROW(),2)&lt;&gt;0</formula>
    </cfRule>
  </conditionalFormatting>
  <conditionalFormatting sqref="A65:A72">
    <cfRule type="expression" dxfId="665" priority="173" stopIfTrue="1">
      <formula>MOD(ROW(),2)=0</formula>
    </cfRule>
    <cfRule type="expression" dxfId="664" priority="174" stopIfTrue="1">
      <formula>MOD(ROW(),2)&lt;&gt;0</formula>
    </cfRule>
  </conditionalFormatting>
  <conditionalFormatting sqref="A74:A81">
    <cfRule type="expression" dxfId="663" priority="181" stopIfTrue="1">
      <formula>MOD(ROW(),2)=0</formula>
    </cfRule>
    <cfRule type="expression" dxfId="662" priority="182" stopIfTrue="1">
      <formula>MOD(ROW(),2)&lt;&gt;0</formula>
    </cfRule>
  </conditionalFormatting>
  <conditionalFormatting sqref="A83:A90">
    <cfRule type="expression" dxfId="661" priority="189" stopIfTrue="1">
      <formula>MOD(ROW(),2)=0</formula>
    </cfRule>
    <cfRule type="expression" dxfId="660" priority="190" stopIfTrue="1">
      <formula>MOD(ROW(),2)&lt;&gt;0</formula>
    </cfRule>
  </conditionalFormatting>
  <conditionalFormatting sqref="A92:A100">
    <cfRule type="expression" dxfId="659" priority="197" stopIfTrue="1">
      <formula>MOD(ROW(),2)=0</formula>
    </cfRule>
    <cfRule type="expression" dxfId="658" priority="198" stopIfTrue="1">
      <formula>MOD(ROW(),2)&lt;&gt;0</formula>
    </cfRule>
  </conditionalFormatting>
  <conditionalFormatting sqref="A102:A110">
    <cfRule type="expression" dxfId="657" priority="205" stopIfTrue="1">
      <formula>MOD(ROW(),2)=0</formula>
    </cfRule>
    <cfRule type="expression" dxfId="656" priority="206" stopIfTrue="1">
      <formula>MOD(ROW(),2)&lt;&gt;0</formula>
    </cfRule>
  </conditionalFormatting>
  <conditionalFormatting sqref="A112:A120">
    <cfRule type="expression" dxfId="655" priority="214" stopIfTrue="1">
      <formula>MOD(ROW(),2)&lt;&gt;0</formula>
    </cfRule>
    <cfRule type="expression" dxfId="654" priority="213" stopIfTrue="1">
      <formula>MOD(ROW(),2)=0</formula>
    </cfRule>
  </conditionalFormatting>
  <conditionalFormatting sqref="A122:A126">
    <cfRule type="expression" dxfId="653" priority="217" stopIfTrue="1">
      <formula>MOD(ROW(),2)=0</formula>
    </cfRule>
    <cfRule type="expression" dxfId="652" priority="218" stopIfTrue="1">
      <formula>MOD(ROW(),2)&lt;&gt;0</formula>
    </cfRule>
  </conditionalFormatting>
  <conditionalFormatting sqref="A128:A133">
    <cfRule type="expression" dxfId="651" priority="221" stopIfTrue="1">
      <formula>MOD(ROW(),2)=0</formula>
    </cfRule>
    <cfRule type="expression" dxfId="650" priority="222" stopIfTrue="1">
      <formula>MOD(ROW(),2)&lt;&gt;0</formula>
    </cfRule>
  </conditionalFormatting>
  <conditionalFormatting sqref="A135:A141">
    <cfRule type="expression" dxfId="649" priority="229" stopIfTrue="1">
      <formula>MOD(ROW(),2)=0</formula>
    </cfRule>
    <cfRule type="expression" dxfId="648" priority="230" stopIfTrue="1">
      <formula>MOD(ROW(),2)&lt;&gt;0</formula>
    </cfRule>
  </conditionalFormatting>
  <conditionalFormatting sqref="A143:A148">
    <cfRule type="expression" dxfId="647" priority="233" stopIfTrue="1">
      <formula>MOD(ROW(),2)=0</formula>
    </cfRule>
    <cfRule type="expression" dxfId="646" priority="234" stopIfTrue="1">
      <formula>MOD(ROW(),2)&lt;&gt;0</formula>
    </cfRule>
  </conditionalFormatting>
  <conditionalFormatting sqref="A150:A156">
    <cfRule type="expression" dxfId="645" priority="238" stopIfTrue="1">
      <formula>MOD(ROW(),2)&lt;&gt;0</formula>
    </cfRule>
    <cfRule type="expression" dxfId="644" priority="237" stopIfTrue="1">
      <formula>MOD(ROW(),2)=0</formula>
    </cfRule>
  </conditionalFormatting>
  <conditionalFormatting sqref="A158:A163">
    <cfRule type="expression" dxfId="643" priority="241" stopIfTrue="1">
      <formula>MOD(ROW(),2)=0</formula>
    </cfRule>
    <cfRule type="expression" dxfId="642" priority="242" stopIfTrue="1">
      <formula>MOD(ROW(),2)&lt;&gt;0</formula>
    </cfRule>
  </conditionalFormatting>
  <conditionalFormatting sqref="B11:C18">
    <cfRule type="expression" dxfId="641" priority="127" stopIfTrue="1">
      <formula>MOD(ROW(),2)=0</formula>
    </cfRule>
    <cfRule type="expression" dxfId="640" priority="128" stopIfTrue="1">
      <formula>MOD(ROW(),2)&lt;&gt;0</formula>
    </cfRule>
  </conditionalFormatting>
  <conditionalFormatting sqref="B20:C27">
    <cfRule type="expression" dxfId="639" priority="135" stopIfTrue="1">
      <formula>MOD(ROW(),2)=0</formula>
    </cfRule>
    <cfRule type="expression" dxfId="638" priority="136" stopIfTrue="1">
      <formula>MOD(ROW(),2)&lt;&gt;0</formula>
    </cfRule>
  </conditionalFormatting>
  <conditionalFormatting sqref="B29:C36">
    <cfRule type="expression" dxfId="637" priority="143" stopIfTrue="1">
      <formula>MOD(ROW(),2)=0</formula>
    </cfRule>
    <cfRule type="expression" dxfId="636" priority="144" stopIfTrue="1">
      <formula>MOD(ROW(),2)&lt;&gt;0</formula>
    </cfRule>
  </conditionalFormatting>
  <conditionalFormatting sqref="B38:C45">
    <cfRule type="expression" dxfId="635" priority="151" stopIfTrue="1">
      <formula>MOD(ROW(),2)=0</formula>
    </cfRule>
    <cfRule type="expression" dxfId="634" priority="152" stopIfTrue="1">
      <formula>MOD(ROW(),2)&lt;&gt;0</formula>
    </cfRule>
  </conditionalFormatting>
  <conditionalFormatting sqref="B47:C54">
    <cfRule type="expression" dxfId="633" priority="159" stopIfTrue="1">
      <formula>MOD(ROW(),2)=0</formula>
    </cfRule>
    <cfRule type="expression" dxfId="632" priority="160" stopIfTrue="1">
      <formula>MOD(ROW(),2)&lt;&gt;0</formula>
    </cfRule>
  </conditionalFormatting>
  <conditionalFormatting sqref="B56:C63">
    <cfRule type="expression" dxfId="631" priority="167" stopIfTrue="1">
      <formula>MOD(ROW(),2)=0</formula>
    </cfRule>
    <cfRule type="expression" dxfId="630" priority="168" stopIfTrue="1">
      <formula>MOD(ROW(),2)&lt;&gt;0</formula>
    </cfRule>
  </conditionalFormatting>
  <conditionalFormatting sqref="B65:C72">
    <cfRule type="expression" dxfId="629" priority="175" stopIfTrue="1">
      <formula>MOD(ROW(),2)=0</formula>
    </cfRule>
    <cfRule type="expression" dxfId="628" priority="176" stopIfTrue="1">
      <formula>MOD(ROW(),2)&lt;&gt;0</formula>
    </cfRule>
  </conditionalFormatting>
  <conditionalFormatting sqref="B74:C81">
    <cfRule type="expression" dxfId="627" priority="183" stopIfTrue="1">
      <formula>MOD(ROW(),2)=0</formula>
    </cfRule>
    <cfRule type="expression" dxfId="626" priority="184" stopIfTrue="1">
      <formula>MOD(ROW(),2)&lt;&gt;0</formula>
    </cfRule>
  </conditionalFormatting>
  <conditionalFormatting sqref="B83:C90">
    <cfRule type="expression" dxfId="625" priority="191" stopIfTrue="1">
      <formula>MOD(ROW(),2)=0</formula>
    </cfRule>
    <cfRule type="expression" dxfId="624" priority="192" stopIfTrue="1">
      <formula>MOD(ROW(),2)&lt;&gt;0</formula>
    </cfRule>
  </conditionalFormatting>
  <conditionalFormatting sqref="B92:C100">
    <cfRule type="expression" dxfId="623" priority="199" stopIfTrue="1">
      <formula>MOD(ROW(),2)=0</formula>
    </cfRule>
    <cfRule type="expression" dxfId="622" priority="200" stopIfTrue="1">
      <formula>MOD(ROW(),2)&lt;&gt;0</formula>
    </cfRule>
  </conditionalFormatting>
  <conditionalFormatting sqref="B102:C110">
    <cfRule type="expression" dxfId="621" priority="207" stopIfTrue="1">
      <formula>MOD(ROW(),2)=0</formula>
    </cfRule>
    <cfRule type="expression" dxfId="620" priority="208" stopIfTrue="1">
      <formula>MOD(ROW(),2)&lt;&gt;0</formula>
    </cfRule>
  </conditionalFormatting>
  <conditionalFormatting sqref="B112:C120">
    <cfRule type="expression" dxfId="619" priority="215" stopIfTrue="1">
      <formula>MOD(ROW(),2)=0</formula>
    </cfRule>
    <cfRule type="expression" dxfId="618" priority="216" stopIfTrue="1">
      <formula>MOD(ROW(),2)&lt;&gt;0</formula>
    </cfRule>
  </conditionalFormatting>
  <conditionalFormatting sqref="B122:C126">
    <cfRule type="expression" dxfId="617" priority="219" stopIfTrue="1">
      <formula>MOD(ROW(),2)=0</formula>
    </cfRule>
    <cfRule type="expression" dxfId="616" priority="220" stopIfTrue="1">
      <formula>MOD(ROW(),2)&lt;&gt;0</formula>
    </cfRule>
  </conditionalFormatting>
  <conditionalFormatting sqref="B128:C133">
    <cfRule type="expression" dxfId="615" priority="223" stopIfTrue="1">
      <formula>MOD(ROW(),2)=0</formula>
    </cfRule>
    <cfRule type="expression" dxfId="614" priority="224" stopIfTrue="1">
      <formula>MOD(ROW(),2)&lt;&gt;0</formula>
    </cfRule>
  </conditionalFormatting>
  <conditionalFormatting sqref="B135:C141">
    <cfRule type="expression" dxfId="613" priority="231" stopIfTrue="1">
      <formula>MOD(ROW(),2)=0</formula>
    </cfRule>
    <cfRule type="expression" dxfId="612" priority="232" stopIfTrue="1">
      <formula>MOD(ROW(),2)&lt;&gt;0</formula>
    </cfRule>
  </conditionalFormatting>
  <conditionalFormatting sqref="B143:C148">
    <cfRule type="expression" dxfId="611" priority="235" stopIfTrue="1">
      <formula>MOD(ROW(),2)=0</formula>
    </cfRule>
    <cfRule type="expression" dxfId="610" priority="236" stopIfTrue="1">
      <formula>MOD(ROW(),2)&lt;&gt;0</formula>
    </cfRule>
  </conditionalFormatting>
  <conditionalFormatting sqref="B150:C156">
    <cfRule type="expression" dxfId="609" priority="239" stopIfTrue="1">
      <formula>MOD(ROW(),2)=0</formula>
    </cfRule>
    <cfRule type="expression" dxfId="608" priority="240" stopIfTrue="1">
      <formula>MOD(ROW(),2)&lt;&gt;0</formula>
    </cfRule>
  </conditionalFormatting>
  <conditionalFormatting sqref="B158:C163">
    <cfRule type="expression" dxfId="607" priority="243" stopIfTrue="1">
      <formula>MOD(ROW(),2)=0</formula>
    </cfRule>
    <cfRule type="expression" dxfId="606" priority="24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E3DC2-09D4-4308-89B0-BC65E8C13BFF}">
  <sheetPr codeName="Sheet32"/>
  <dimension ref="A1:B57"/>
  <sheetViews>
    <sheetView showGridLines="0" workbookViewId="0">
      <selection activeCell="A6" sqref="A6"/>
    </sheetView>
  </sheetViews>
  <sheetFormatPr defaultRowHeight="12.5" x14ac:dyDescent="0.25"/>
  <cols>
    <col min="1" max="1" width="31.54296875" customWidth="1"/>
    <col min="2" max="2" width="40.54296875" customWidth="1"/>
  </cols>
  <sheetData>
    <row r="1" spans="1:2" s="1" customFormat="1" ht="20" x14ac:dyDescent="0.4">
      <c r="A1" s="2" t="s">
        <v>0</v>
      </c>
    </row>
    <row r="2" spans="1:2" s="1" customFormat="1" ht="15.5" x14ac:dyDescent="0.35">
      <c r="A2" s="30" t="s">
        <v>1</v>
      </c>
      <c r="B2" s="3" t="str">
        <f>wb_title</f>
        <v>LGPS_EW - Consolidated Factor Spreadsheet</v>
      </c>
    </row>
    <row r="3" spans="1:2" s="1" customFormat="1" ht="15.5" x14ac:dyDescent="0.35">
      <c r="A3" s="30" t="s">
        <v>2</v>
      </c>
      <c r="B3" s="3" t="str">
        <f>TABLE_FACTOR_TYPE_1 &amp; " - x-" &amp; TABLE_SERIES_NUMBER_1</f>
        <v>Pension Credit - x-307</v>
      </c>
    </row>
    <row r="6" spans="1:2" x14ac:dyDescent="0.25">
      <c r="A6" s="40" t="s">
        <v>394</v>
      </c>
      <c r="B6" s="47" t="s">
        <v>395</v>
      </c>
    </row>
    <row r="7" spans="1:2" x14ac:dyDescent="0.25">
      <c r="A7" s="40" t="s">
        <v>396</v>
      </c>
      <c r="B7" s="47" t="s">
        <v>175</v>
      </c>
    </row>
    <row r="8" spans="1:2" x14ac:dyDescent="0.25">
      <c r="A8" s="40" t="s">
        <v>162</v>
      </c>
      <c r="B8" s="47" t="s">
        <v>247</v>
      </c>
    </row>
    <row r="9" spans="1:2" x14ac:dyDescent="0.25">
      <c r="A9" s="40" t="s">
        <v>163</v>
      </c>
      <c r="B9" s="47" t="s">
        <v>248</v>
      </c>
    </row>
    <row r="10" spans="1:2" ht="62.5" x14ac:dyDescent="0.25">
      <c r="A10" s="40" t="s">
        <v>6</v>
      </c>
      <c r="B10" s="47" t="s">
        <v>254</v>
      </c>
    </row>
    <row r="11" spans="1:2" x14ac:dyDescent="0.25">
      <c r="A11" s="40" t="s">
        <v>164</v>
      </c>
      <c r="B11" s="47" t="s">
        <v>179</v>
      </c>
    </row>
    <row r="12" spans="1:2" ht="25" x14ac:dyDescent="0.25">
      <c r="A12" s="40" t="s">
        <v>165</v>
      </c>
      <c r="B12" s="47" t="s">
        <v>180</v>
      </c>
    </row>
    <row r="13" spans="1:2" x14ac:dyDescent="0.25">
      <c r="A13" s="40" t="s">
        <v>397</v>
      </c>
      <c r="B13" s="47">
        <v>0</v>
      </c>
    </row>
    <row r="14" spans="1:2" x14ac:dyDescent="0.25">
      <c r="A14" s="40" t="s">
        <v>167</v>
      </c>
      <c r="B14" s="47">
        <v>307</v>
      </c>
    </row>
    <row r="15" spans="1:2" x14ac:dyDescent="0.25">
      <c r="A15" s="40" t="s">
        <v>398</v>
      </c>
      <c r="B15" s="47" t="s">
        <v>255</v>
      </c>
    </row>
    <row r="16" spans="1:2" x14ac:dyDescent="0.25">
      <c r="A16" s="40" t="s">
        <v>169</v>
      </c>
      <c r="B16" s="47" t="s">
        <v>256</v>
      </c>
    </row>
    <row r="17" spans="1:2" x14ac:dyDescent="0.25">
      <c r="A17" s="41" t="s">
        <v>399</v>
      </c>
      <c r="B17" s="47"/>
    </row>
    <row r="18" spans="1:2" x14ac:dyDescent="0.25">
      <c r="A18" s="40" t="s">
        <v>171</v>
      </c>
      <c r="B18" s="49">
        <v>46175</v>
      </c>
    </row>
    <row r="19" spans="1:2" x14ac:dyDescent="0.25">
      <c r="A19" s="40" t="s">
        <v>172</v>
      </c>
      <c r="B19" s="49">
        <v>46161</v>
      </c>
    </row>
    <row r="20" spans="1:2" x14ac:dyDescent="0.25">
      <c r="A20" s="40" t="s">
        <v>173</v>
      </c>
      <c r="B20" s="47" t="s">
        <v>183</v>
      </c>
    </row>
    <row r="21" spans="1:2" x14ac:dyDescent="0.25">
      <c r="A21" s="40" t="s">
        <v>400</v>
      </c>
      <c r="B21" s="47" t="s">
        <v>99</v>
      </c>
    </row>
    <row r="23" spans="1:2" x14ac:dyDescent="0.25">
      <c r="A23" s="23" t="str">
        <f>HYPERLINK("#'Factor List'!A1", "Back to Factor List")</f>
        <v>Back to Factor List</v>
      </c>
      <c r="B23" s="23" t="str">
        <f>HYPERLINK("#'Assumptions'!A1", "Assumptions")</f>
        <v>Assumptions</v>
      </c>
    </row>
    <row r="26" spans="1:2" s="58" customFormat="1" ht="13" x14ac:dyDescent="0.25">
      <c r="A26" s="57" t="s">
        <v>401</v>
      </c>
      <c r="B26" s="57" t="s">
        <v>421</v>
      </c>
    </row>
    <row r="27" spans="1:2" x14ac:dyDescent="0.25">
      <c r="A27" s="43">
        <v>65</v>
      </c>
      <c r="B27" s="44">
        <v>18.12</v>
      </c>
    </row>
    <row r="28" spans="1:2" x14ac:dyDescent="0.25">
      <c r="A28" s="43">
        <v>66</v>
      </c>
      <c r="B28" s="44">
        <v>17.489999999999998</v>
      </c>
    </row>
    <row r="29" spans="1:2" x14ac:dyDescent="0.25">
      <c r="A29" s="43">
        <v>67</v>
      </c>
      <c r="B29" s="44">
        <v>16.86</v>
      </c>
    </row>
    <row r="30" spans="1:2" x14ac:dyDescent="0.25">
      <c r="A30" s="43">
        <v>68</v>
      </c>
      <c r="B30" s="44">
        <v>16.22</v>
      </c>
    </row>
    <row r="31" spans="1:2" x14ac:dyDescent="0.25">
      <c r="A31" s="43">
        <v>69</v>
      </c>
      <c r="B31" s="44">
        <v>15.59</v>
      </c>
    </row>
    <row r="32" spans="1:2" x14ac:dyDescent="0.25">
      <c r="A32" s="43">
        <v>70</v>
      </c>
      <c r="B32" s="44">
        <v>14.94</v>
      </c>
    </row>
    <row r="33" spans="1:2" x14ac:dyDescent="0.25">
      <c r="A33" s="43">
        <v>71</v>
      </c>
      <c r="B33" s="44">
        <v>14.3</v>
      </c>
    </row>
    <row r="34" spans="1:2" x14ac:dyDescent="0.25">
      <c r="A34" s="43">
        <v>72</v>
      </c>
      <c r="B34" s="44">
        <v>13.66</v>
      </c>
    </row>
    <row r="35" spans="1:2" x14ac:dyDescent="0.25">
      <c r="A35" s="43">
        <v>73</v>
      </c>
      <c r="B35" s="44">
        <v>13.03</v>
      </c>
    </row>
    <row r="36" spans="1:2" x14ac:dyDescent="0.25">
      <c r="A36" s="43">
        <v>74</v>
      </c>
      <c r="B36" s="44">
        <v>12.42</v>
      </c>
    </row>
    <row r="37" spans="1:2" x14ac:dyDescent="0.25">
      <c r="A37" s="43">
        <v>75</v>
      </c>
      <c r="B37" s="44">
        <v>11.82</v>
      </c>
    </row>
    <row r="38" spans="1:2" x14ac:dyDescent="0.25">
      <c r="A38" s="43">
        <v>76</v>
      </c>
      <c r="B38" s="44">
        <v>11.24</v>
      </c>
    </row>
    <row r="39" spans="1:2" x14ac:dyDescent="0.25">
      <c r="A39" s="43">
        <v>77</v>
      </c>
      <c r="B39" s="44">
        <v>10.67</v>
      </c>
    </row>
    <row r="40" spans="1:2" x14ac:dyDescent="0.25">
      <c r="A40" s="43">
        <v>78</v>
      </c>
      <c r="B40" s="44">
        <v>10.1</v>
      </c>
    </row>
    <row r="41" spans="1:2" x14ac:dyDescent="0.25">
      <c r="A41" s="43">
        <v>79</v>
      </c>
      <c r="B41" s="44">
        <v>9.5399999999999991</v>
      </c>
    </row>
    <row r="42" spans="1:2" x14ac:dyDescent="0.25">
      <c r="A42" s="43">
        <v>80</v>
      </c>
      <c r="B42" s="44">
        <v>8.98</v>
      </c>
    </row>
    <row r="43" spans="1:2" x14ac:dyDescent="0.25">
      <c r="A43" s="43">
        <v>81</v>
      </c>
      <c r="B43" s="44">
        <v>8.42</v>
      </c>
    </row>
    <row r="44" spans="1:2" x14ac:dyDescent="0.25">
      <c r="A44" s="43">
        <v>82</v>
      </c>
      <c r="B44" s="44">
        <v>7.86</v>
      </c>
    </row>
    <row r="45" spans="1:2" x14ac:dyDescent="0.25">
      <c r="A45" s="43">
        <v>83</v>
      </c>
      <c r="B45" s="44">
        <v>7.32</v>
      </c>
    </row>
    <row r="46" spans="1:2" x14ac:dyDescent="0.25">
      <c r="A46" s="43">
        <v>84</v>
      </c>
      <c r="B46" s="44">
        <v>6.78</v>
      </c>
    </row>
    <row r="47" spans="1:2" x14ac:dyDescent="0.25">
      <c r="A47" s="43">
        <v>85</v>
      </c>
      <c r="B47" s="44">
        <v>6.27</v>
      </c>
    </row>
    <row r="48" spans="1:2" x14ac:dyDescent="0.25">
      <c r="A48" s="43">
        <v>86</v>
      </c>
      <c r="B48" s="44">
        <v>5.79</v>
      </c>
    </row>
    <row r="49" spans="1:2" x14ac:dyDescent="0.25">
      <c r="A49" s="43">
        <v>87</v>
      </c>
      <c r="B49" s="44">
        <v>5.33</v>
      </c>
    </row>
    <row r="50" spans="1:2" x14ac:dyDescent="0.25">
      <c r="A50" s="43">
        <v>88</v>
      </c>
      <c r="B50" s="44">
        <v>4.8899999999999997</v>
      </c>
    </row>
    <row r="51" spans="1:2" x14ac:dyDescent="0.25">
      <c r="A51" s="43">
        <v>89</v>
      </c>
      <c r="B51" s="44">
        <v>4.49</v>
      </c>
    </row>
    <row r="52" spans="1:2" x14ac:dyDescent="0.25">
      <c r="A52" s="43">
        <v>90</v>
      </c>
      <c r="B52" s="44">
        <v>4.0999999999999996</v>
      </c>
    </row>
    <row r="53" spans="1:2" x14ac:dyDescent="0.25">
      <c r="A53" s="43">
        <v>91</v>
      </c>
      <c r="B53" s="44">
        <v>3.74</v>
      </c>
    </row>
    <row r="54" spans="1:2" x14ac:dyDescent="0.25">
      <c r="A54" s="43">
        <v>92</v>
      </c>
      <c r="B54" s="44">
        <v>3.41</v>
      </c>
    </row>
    <row r="55" spans="1:2" x14ac:dyDescent="0.25">
      <c r="A55" s="43">
        <v>93</v>
      </c>
      <c r="B55" s="44">
        <v>3.11</v>
      </c>
    </row>
    <row r="56" spans="1:2" x14ac:dyDescent="0.25">
      <c r="A56" s="43">
        <v>94</v>
      </c>
      <c r="B56" s="44">
        <v>2.83</v>
      </c>
    </row>
    <row r="57" spans="1:2" x14ac:dyDescent="0.25">
      <c r="A57" s="43">
        <v>95</v>
      </c>
      <c r="B57" s="44">
        <v>2.58</v>
      </c>
    </row>
  </sheetData>
  <sheetProtection algorithmName="SHA-512" hashValue="fcLMu0Dy2KdYc1y/q7MQ9hXgBG6wU54gnF6+1mLFhJ27VtoHRmNO5lP0OygmtrX0yHVmobXKUhp9tkJOMAdC6g==" saltValue="pwuf7BOIyK7KXbVLKmWvvQ==" spinCount="100000" sheet="1" objects="1" scenarios="1"/>
  <conditionalFormatting sqref="A6:A21">
    <cfRule type="expression" dxfId="385" priority="11" stopIfTrue="1">
      <formula>MOD(ROW(),2)=0</formula>
    </cfRule>
    <cfRule type="expression" dxfId="384" priority="12" stopIfTrue="1">
      <formula>MOD(ROW(),2)&lt;&gt;0</formula>
    </cfRule>
  </conditionalFormatting>
  <conditionalFormatting sqref="A26:A57">
    <cfRule type="expression" dxfId="383" priority="15" stopIfTrue="1">
      <formula>MOD(ROW(),2)=0</formula>
    </cfRule>
    <cfRule type="expression" dxfId="382" priority="16" stopIfTrue="1">
      <formula>MOD(ROW(),2)&lt;&gt;0</formula>
    </cfRule>
  </conditionalFormatting>
  <conditionalFormatting sqref="B6:B21">
    <cfRule type="expression" dxfId="381" priority="1" stopIfTrue="1">
      <formula>MOD(ROW(),2)=0</formula>
    </cfRule>
    <cfRule type="expression" dxfId="380" priority="2" stopIfTrue="1">
      <formula>MOD(ROW(),2)&lt;&gt;0</formula>
    </cfRule>
  </conditionalFormatting>
  <conditionalFormatting sqref="B26:B57">
    <cfRule type="expression" dxfId="379" priority="17" stopIfTrue="1">
      <formula>MOD(ROW(),2)=0</formula>
    </cfRule>
    <cfRule type="expression" dxfId="378" priority="18" stopIfTrue="1">
      <formula>MOD(ROW(),2)&lt;&gt;0</formula>
    </cfRule>
  </conditionalFormatting>
  <pageMargins left="0.7" right="0.7" top="0.75" bottom="0.75" header="0.3" footer="0.3"/>
  <tableParts count="1">
    <tablePart r:id="rId1"/>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CD86-9C15-45FF-B7DB-8CBF2BC651A7}">
  <sheetPr codeName="Sheet33"/>
  <dimension ref="A1:B57"/>
  <sheetViews>
    <sheetView showGridLines="0" workbookViewId="0">
      <selection activeCell="A6" sqref="A6"/>
    </sheetView>
  </sheetViews>
  <sheetFormatPr defaultRowHeight="12.5" x14ac:dyDescent="0.25"/>
  <cols>
    <col min="1" max="1" width="31.54296875" customWidth="1"/>
    <col min="2" max="2" width="40.54296875" customWidth="1"/>
  </cols>
  <sheetData>
    <row r="1" spans="1:2" s="1" customFormat="1" ht="20" x14ac:dyDescent="0.4">
      <c r="A1" s="2" t="s">
        <v>0</v>
      </c>
    </row>
    <row r="2" spans="1:2" s="1" customFormat="1" ht="15.5" x14ac:dyDescent="0.35">
      <c r="A2" s="30" t="s">
        <v>1</v>
      </c>
      <c r="B2" s="3" t="str">
        <f>wb_title</f>
        <v>LGPS_EW - Consolidated Factor Spreadsheet</v>
      </c>
    </row>
    <row r="3" spans="1:2" s="1" customFormat="1" ht="15.5" x14ac:dyDescent="0.35">
      <c r="A3" s="30" t="s">
        <v>2</v>
      </c>
      <c r="B3" s="3" t="str">
        <f>TABLE_FACTOR_TYPE_1 &amp; " - x-" &amp; TABLE_SERIES_NUMBER_1</f>
        <v>Pension Credit - x-308</v>
      </c>
    </row>
    <row r="6" spans="1:2" x14ac:dyDescent="0.25">
      <c r="A6" s="40" t="s">
        <v>394</v>
      </c>
      <c r="B6" s="47" t="s">
        <v>395</v>
      </c>
    </row>
    <row r="7" spans="1:2" x14ac:dyDescent="0.25">
      <c r="A7" s="40" t="s">
        <v>396</v>
      </c>
      <c r="B7" s="47" t="s">
        <v>175</v>
      </c>
    </row>
    <row r="8" spans="1:2" x14ac:dyDescent="0.25">
      <c r="A8" s="40" t="s">
        <v>162</v>
      </c>
      <c r="B8" s="47" t="s">
        <v>247</v>
      </c>
    </row>
    <row r="9" spans="1:2" x14ac:dyDescent="0.25">
      <c r="A9" s="40" t="s">
        <v>163</v>
      </c>
      <c r="B9" s="47" t="s">
        <v>248</v>
      </c>
    </row>
    <row r="10" spans="1:2" ht="62.5" x14ac:dyDescent="0.25">
      <c r="A10" s="40" t="s">
        <v>6</v>
      </c>
      <c r="B10" s="47" t="s">
        <v>254</v>
      </c>
    </row>
    <row r="11" spans="1:2" x14ac:dyDescent="0.25">
      <c r="A11" s="40" t="s">
        <v>164</v>
      </c>
      <c r="B11" s="47" t="s">
        <v>184</v>
      </c>
    </row>
    <row r="12" spans="1:2" ht="25" x14ac:dyDescent="0.25">
      <c r="A12" s="40" t="s">
        <v>165</v>
      </c>
      <c r="B12" s="47" t="s">
        <v>180</v>
      </c>
    </row>
    <row r="13" spans="1:2" x14ac:dyDescent="0.25">
      <c r="A13" s="40" t="s">
        <v>397</v>
      </c>
      <c r="B13" s="47">
        <v>0</v>
      </c>
    </row>
    <row r="14" spans="1:2" x14ac:dyDescent="0.25">
      <c r="A14" s="40" t="s">
        <v>167</v>
      </c>
      <c r="B14" s="47">
        <v>308</v>
      </c>
    </row>
    <row r="15" spans="1:2" x14ac:dyDescent="0.25">
      <c r="A15" s="40" t="s">
        <v>398</v>
      </c>
      <c r="B15" s="47" t="s">
        <v>257</v>
      </c>
    </row>
    <row r="16" spans="1:2" x14ac:dyDescent="0.25">
      <c r="A16" s="40" t="s">
        <v>169</v>
      </c>
      <c r="B16" s="47" t="s">
        <v>258</v>
      </c>
    </row>
    <row r="17" spans="1:2" x14ac:dyDescent="0.25">
      <c r="A17" s="41" t="s">
        <v>399</v>
      </c>
      <c r="B17" s="47"/>
    </row>
    <row r="18" spans="1:2" x14ac:dyDescent="0.25">
      <c r="A18" s="40" t="s">
        <v>171</v>
      </c>
      <c r="B18" s="49">
        <v>46175</v>
      </c>
    </row>
    <row r="19" spans="1:2" x14ac:dyDescent="0.25">
      <c r="A19" s="40" t="s">
        <v>172</v>
      </c>
      <c r="B19" s="49">
        <v>46161</v>
      </c>
    </row>
    <row r="20" spans="1:2" x14ac:dyDescent="0.25">
      <c r="A20" s="40" t="s">
        <v>173</v>
      </c>
      <c r="B20" s="47" t="s">
        <v>183</v>
      </c>
    </row>
    <row r="21" spans="1:2" x14ac:dyDescent="0.25">
      <c r="A21" s="40" t="s">
        <v>400</v>
      </c>
      <c r="B21" s="47" t="s">
        <v>99</v>
      </c>
    </row>
    <row r="23" spans="1:2" x14ac:dyDescent="0.25">
      <c r="A23" s="23" t="str">
        <f>HYPERLINK("#'Factor List'!A1", "Back to Factor List")</f>
        <v>Back to Factor List</v>
      </c>
      <c r="B23" s="23" t="str">
        <f>HYPERLINK("#'Assumptions'!A1", "Assumptions")</f>
        <v>Assumptions</v>
      </c>
    </row>
    <row r="26" spans="1:2" s="58" customFormat="1" ht="13" x14ac:dyDescent="0.25">
      <c r="A26" s="57" t="s">
        <v>401</v>
      </c>
      <c r="B26" s="57" t="s">
        <v>421</v>
      </c>
    </row>
    <row r="27" spans="1:2" x14ac:dyDescent="0.25">
      <c r="A27" s="43">
        <v>65</v>
      </c>
      <c r="B27" s="44">
        <v>18.12</v>
      </c>
    </row>
    <row r="28" spans="1:2" x14ac:dyDescent="0.25">
      <c r="A28" s="43">
        <v>66</v>
      </c>
      <c r="B28" s="44">
        <v>17.489999999999998</v>
      </c>
    </row>
    <row r="29" spans="1:2" x14ac:dyDescent="0.25">
      <c r="A29" s="43">
        <v>67</v>
      </c>
      <c r="B29" s="44">
        <v>16.86</v>
      </c>
    </row>
    <row r="30" spans="1:2" x14ac:dyDescent="0.25">
      <c r="A30" s="43">
        <v>68</v>
      </c>
      <c r="B30" s="44">
        <v>16.22</v>
      </c>
    </row>
    <row r="31" spans="1:2" x14ac:dyDescent="0.25">
      <c r="A31" s="43">
        <v>69</v>
      </c>
      <c r="B31" s="44">
        <v>15.59</v>
      </c>
    </row>
    <row r="32" spans="1:2" x14ac:dyDescent="0.25">
      <c r="A32" s="43">
        <v>70</v>
      </c>
      <c r="B32" s="44">
        <v>14.94</v>
      </c>
    </row>
    <row r="33" spans="1:2" x14ac:dyDescent="0.25">
      <c r="A33" s="43">
        <v>71</v>
      </c>
      <c r="B33" s="44">
        <v>14.3</v>
      </c>
    </row>
    <row r="34" spans="1:2" x14ac:dyDescent="0.25">
      <c r="A34" s="43">
        <v>72</v>
      </c>
      <c r="B34" s="44">
        <v>13.66</v>
      </c>
    </row>
    <row r="35" spans="1:2" x14ac:dyDescent="0.25">
      <c r="A35" s="43">
        <v>73</v>
      </c>
      <c r="B35" s="44">
        <v>13.03</v>
      </c>
    </row>
    <row r="36" spans="1:2" x14ac:dyDescent="0.25">
      <c r="A36" s="43">
        <v>74</v>
      </c>
      <c r="B36" s="44">
        <v>12.42</v>
      </c>
    </row>
    <row r="37" spans="1:2" x14ac:dyDescent="0.25">
      <c r="A37" s="43">
        <v>75</v>
      </c>
      <c r="B37" s="44">
        <v>11.82</v>
      </c>
    </row>
    <row r="38" spans="1:2" x14ac:dyDescent="0.25">
      <c r="A38" s="43">
        <v>76</v>
      </c>
      <c r="B38" s="44">
        <v>11.24</v>
      </c>
    </row>
    <row r="39" spans="1:2" x14ac:dyDescent="0.25">
      <c r="A39" s="43">
        <v>77</v>
      </c>
      <c r="B39" s="44">
        <v>10.67</v>
      </c>
    </row>
    <row r="40" spans="1:2" x14ac:dyDescent="0.25">
      <c r="A40" s="43">
        <v>78</v>
      </c>
      <c r="B40" s="44">
        <v>10.1</v>
      </c>
    </row>
    <row r="41" spans="1:2" x14ac:dyDescent="0.25">
      <c r="A41" s="43">
        <v>79</v>
      </c>
      <c r="B41" s="44">
        <v>9.5399999999999991</v>
      </c>
    </row>
    <row r="42" spans="1:2" x14ac:dyDescent="0.25">
      <c r="A42" s="43">
        <v>80</v>
      </c>
      <c r="B42" s="44">
        <v>8.98</v>
      </c>
    </row>
    <row r="43" spans="1:2" x14ac:dyDescent="0.25">
      <c r="A43" s="43">
        <v>81</v>
      </c>
      <c r="B43" s="44">
        <v>8.42</v>
      </c>
    </row>
    <row r="44" spans="1:2" x14ac:dyDescent="0.25">
      <c r="A44" s="43">
        <v>82</v>
      </c>
      <c r="B44" s="44">
        <v>7.86</v>
      </c>
    </row>
    <row r="45" spans="1:2" x14ac:dyDescent="0.25">
      <c r="A45" s="43">
        <v>83</v>
      </c>
      <c r="B45" s="44">
        <v>7.32</v>
      </c>
    </row>
    <row r="46" spans="1:2" x14ac:dyDescent="0.25">
      <c r="A46" s="43">
        <v>84</v>
      </c>
      <c r="B46" s="44">
        <v>6.78</v>
      </c>
    </row>
    <row r="47" spans="1:2" x14ac:dyDescent="0.25">
      <c r="A47" s="43">
        <v>85</v>
      </c>
      <c r="B47" s="44">
        <v>6.27</v>
      </c>
    </row>
    <row r="48" spans="1:2" x14ac:dyDescent="0.25">
      <c r="A48" s="43">
        <v>86</v>
      </c>
      <c r="B48" s="44">
        <v>5.79</v>
      </c>
    </row>
    <row r="49" spans="1:2" x14ac:dyDescent="0.25">
      <c r="A49" s="43">
        <v>87</v>
      </c>
      <c r="B49" s="44">
        <v>5.33</v>
      </c>
    </row>
    <row r="50" spans="1:2" x14ac:dyDescent="0.25">
      <c r="A50" s="43">
        <v>88</v>
      </c>
      <c r="B50" s="44">
        <v>4.8899999999999997</v>
      </c>
    </row>
    <row r="51" spans="1:2" x14ac:dyDescent="0.25">
      <c r="A51" s="43">
        <v>89</v>
      </c>
      <c r="B51" s="44">
        <v>4.49</v>
      </c>
    </row>
    <row r="52" spans="1:2" x14ac:dyDescent="0.25">
      <c r="A52" s="43">
        <v>90</v>
      </c>
      <c r="B52" s="44">
        <v>4.0999999999999996</v>
      </c>
    </row>
    <row r="53" spans="1:2" x14ac:dyDescent="0.25">
      <c r="A53" s="43">
        <v>91</v>
      </c>
      <c r="B53" s="44">
        <v>3.74</v>
      </c>
    </row>
    <row r="54" spans="1:2" x14ac:dyDescent="0.25">
      <c r="A54" s="43">
        <v>92</v>
      </c>
      <c r="B54" s="44">
        <v>3.41</v>
      </c>
    </row>
    <row r="55" spans="1:2" x14ac:dyDescent="0.25">
      <c r="A55" s="43">
        <v>93</v>
      </c>
      <c r="B55" s="44">
        <v>3.11</v>
      </c>
    </row>
    <row r="56" spans="1:2" x14ac:dyDescent="0.25">
      <c r="A56" s="43">
        <v>94</v>
      </c>
      <c r="B56" s="44">
        <v>2.83</v>
      </c>
    </row>
    <row r="57" spans="1:2" x14ac:dyDescent="0.25">
      <c r="A57" s="43">
        <v>95</v>
      </c>
      <c r="B57" s="44">
        <v>2.58</v>
      </c>
    </row>
  </sheetData>
  <sheetProtection algorithmName="SHA-512" hashValue="YAaPzx0Hi/YyTdD6au9u0y6R+S+1UnJwEIbZNrDED/KQ+7OYpwb8C09t4Xi3gQ0a1F+VgV0IzBtG+zU8aKDDGw==" saltValue="MxcPPKWov+7Og2nOtNF8fA==" spinCount="100000" sheet="1" objects="1" scenarios="1"/>
  <conditionalFormatting sqref="A6:A21">
    <cfRule type="expression" dxfId="377" priority="11" stopIfTrue="1">
      <formula>MOD(ROW(),2)=0</formula>
    </cfRule>
    <cfRule type="expression" dxfId="376" priority="12" stopIfTrue="1">
      <formula>MOD(ROW(),2)&lt;&gt;0</formula>
    </cfRule>
  </conditionalFormatting>
  <conditionalFormatting sqref="A26:A57">
    <cfRule type="expression" dxfId="375" priority="15" stopIfTrue="1">
      <formula>MOD(ROW(),2)=0</formula>
    </cfRule>
    <cfRule type="expression" dxfId="374" priority="16" stopIfTrue="1">
      <formula>MOD(ROW(),2)&lt;&gt;0</formula>
    </cfRule>
  </conditionalFormatting>
  <conditionalFormatting sqref="B6:B21">
    <cfRule type="expression" dxfId="373" priority="1" stopIfTrue="1">
      <formula>MOD(ROW(),2)=0</formula>
    </cfRule>
    <cfRule type="expression" dxfId="372" priority="2" stopIfTrue="1">
      <formula>MOD(ROW(),2)&lt;&gt;0</formula>
    </cfRule>
  </conditionalFormatting>
  <conditionalFormatting sqref="B26:B57">
    <cfRule type="expression" dxfId="371" priority="17" stopIfTrue="1">
      <formula>MOD(ROW(),2)=0</formula>
    </cfRule>
    <cfRule type="expression" dxfId="370" priority="18" stopIfTrue="1">
      <formula>MOD(ROW(),2)&lt;&gt;0</formula>
    </cfRule>
  </conditionalFormatting>
  <pageMargins left="0.7" right="0.7" top="0.75" bottom="0.75" header="0.3" footer="0.3"/>
  <tableParts count="1">
    <tablePart r:id="rId1"/>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CC667-91F1-4209-BF3D-9D80EB32824F}">
  <sheetPr codeName="Sheet34"/>
  <dimension ref="A1:E106"/>
  <sheetViews>
    <sheetView showGridLines="0" topLeftCell="A5"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LGPS_EW - Consolidated Factor Spreadsheet</v>
      </c>
    </row>
    <row r="3" spans="1:5" s="1" customFormat="1" ht="15.5" x14ac:dyDescent="0.35">
      <c r="A3" s="30" t="s">
        <v>2</v>
      </c>
      <c r="B3" s="3" t="str">
        <f>TABLE_FACTOR_TYPE_1 &amp; " - x-" &amp; TABLE_SERIES_NUMBER_1</f>
        <v>Pension Credit - x-309</v>
      </c>
    </row>
    <row r="6" spans="1:5" x14ac:dyDescent="0.25">
      <c r="A6" s="40" t="s">
        <v>394</v>
      </c>
      <c r="B6" s="47" t="s">
        <v>395</v>
      </c>
      <c r="C6" s="47"/>
      <c r="D6" s="47"/>
      <c r="E6" s="47"/>
    </row>
    <row r="7" spans="1:5" x14ac:dyDescent="0.25">
      <c r="A7" s="40" t="s">
        <v>396</v>
      </c>
      <c r="B7" s="47" t="s">
        <v>175</v>
      </c>
      <c r="C7" s="47"/>
      <c r="D7" s="47"/>
      <c r="E7" s="47"/>
    </row>
    <row r="8" spans="1:5" x14ac:dyDescent="0.25">
      <c r="A8" s="40" t="s">
        <v>162</v>
      </c>
      <c r="B8" s="47" t="s">
        <v>259</v>
      </c>
      <c r="C8" s="47"/>
      <c r="D8" s="47"/>
      <c r="E8" s="47"/>
    </row>
    <row r="9" spans="1:5" x14ac:dyDescent="0.25">
      <c r="A9" s="40" t="s">
        <v>163</v>
      </c>
      <c r="B9" s="47" t="s">
        <v>248</v>
      </c>
      <c r="C9" s="47"/>
      <c r="D9" s="47"/>
      <c r="E9" s="47"/>
    </row>
    <row r="10" spans="1:5" ht="25" x14ac:dyDescent="0.25">
      <c r="A10" s="40" t="s">
        <v>6</v>
      </c>
      <c r="B10" s="47" t="s">
        <v>260</v>
      </c>
      <c r="C10" s="47"/>
      <c r="D10" s="47"/>
      <c r="E10" s="47"/>
    </row>
    <row r="11" spans="1:5" x14ac:dyDescent="0.25">
      <c r="A11" s="40" t="s">
        <v>164</v>
      </c>
      <c r="B11" s="47" t="s">
        <v>228</v>
      </c>
      <c r="C11" s="47"/>
      <c r="D11" s="47"/>
      <c r="E11" s="47"/>
    </row>
    <row r="12" spans="1:5" x14ac:dyDescent="0.25">
      <c r="A12" s="40" t="s">
        <v>165</v>
      </c>
      <c r="B12" s="47" t="s">
        <v>180</v>
      </c>
      <c r="C12" s="47"/>
      <c r="D12" s="47"/>
      <c r="E12" s="47"/>
    </row>
    <row r="13" spans="1:5" x14ac:dyDescent="0.25">
      <c r="A13" s="40" t="s">
        <v>397</v>
      </c>
      <c r="B13" s="47">
        <v>0</v>
      </c>
      <c r="C13" s="47"/>
      <c r="D13" s="47"/>
      <c r="E13" s="47"/>
    </row>
    <row r="14" spans="1:5" x14ac:dyDescent="0.25">
      <c r="A14" s="40" t="s">
        <v>167</v>
      </c>
      <c r="B14" s="47">
        <v>309</v>
      </c>
      <c r="C14" s="47"/>
      <c r="D14" s="47"/>
      <c r="E14" s="47"/>
    </row>
    <row r="15" spans="1:5" x14ac:dyDescent="0.25">
      <c r="A15" s="40" t="s">
        <v>398</v>
      </c>
      <c r="B15" s="47" t="s">
        <v>261</v>
      </c>
      <c r="C15" s="47"/>
      <c r="D15" s="47"/>
      <c r="E15" s="47"/>
    </row>
    <row r="16" spans="1:5" x14ac:dyDescent="0.25">
      <c r="A16" s="40" t="s">
        <v>169</v>
      </c>
      <c r="B16" s="47" t="s">
        <v>262</v>
      </c>
      <c r="C16" s="47"/>
      <c r="D16" s="47"/>
      <c r="E16" s="47"/>
    </row>
    <row r="17" spans="1:5" x14ac:dyDescent="0.25">
      <c r="A17" s="41" t="s">
        <v>399</v>
      </c>
      <c r="B17" s="47"/>
      <c r="C17" s="47"/>
      <c r="D17" s="47"/>
      <c r="E17" s="47"/>
    </row>
    <row r="18" spans="1:5" x14ac:dyDescent="0.25">
      <c r="A18" s="40" t="s">
        <v>171</v>
      </c>
      <c r="B18" s="49">
        <v>46175</v>
      </c>
      <c r="C18" s="49"/>
      <c r="D18" s="49"/>
      <c r="E18" s="49"/>
    </row>
    <row r="19" spans="1:5" x14ac:dyDescent="0.25">
      <c r="A19" s="40" t="s">
        <v>172</v>
      </c>
      <c r="B19" s="49">
        <v>46161</v>
      </c>
      <c r="C19" s="49"/>
      <c r="D19" s="49"/>
      <c r="E19" s="49"/>
    </row>
    <row r="20" spans="1:5" x14ac:dyDescent="0.25">
      <c r="A20" s="40" t="s">
        <v>173</v>
      </c>
      <c r="B20" s="47" t="s">
        <v>183</v>
      </c>
      <c r="C20" s="47"/>
      <c r="D20" s="47"/>
      <c r="E20" s="47"/>
    </row>
    <row r="21" spans="1:5" x14ac:dyDescent="0.25">
      <c r="A21" s="40" t="s">
        <v>400</v>
      </c>
      <c r="B21" s="47" t="s">
        <v>99</v>
      </c>
      <c r="C21" s="47"/>
      <c r="D21" s="47"/>
      <c r="E21" s="47"/>
    </row>
    <row r="23" spans="1:5" x14ac:dyDescent="0.25">
      <c r="A23" s="23" t="str">
        <f>HYPERLINK("#'Factor List'!A1", "Back to Factor List")</f>
        <v>Back to Factor List</v>
      </c>
      <c r="B23" s="23" t="str">
        <f>HYPERLINK("#'Assumptions'!A1", "Assumptions")</f>
        <v>Assumptions</v>
      </c>
    </row>
    <row r="26" spans="1:5" s="58" customFormat="1" ht="26" x14ac:dyDescent="0.25">
      <c r="A26" s="57" t="s">
        <v>401</v>
      </c>
      <c r="B26" s="57" t="s">
        <v>422</v>
      </c>
      <c r="C26" s="57" t="s">
        <v>423</v>
      </c>
      <c r="D26" s="57" t="s">
        <v>424</v>
      </c>
      <c r="E26" s="57" t="s">
        <v>425</v>
      </c>
    </row>
    <row r="27" spans="1:5" x14ac:dyDescent="0.25">
      <c r="A27" s="43">
        <v>16</v>
      </c>
      <c r="B27" s="44">
        <v>7.44</v>
      </c>
      <c r="C27" s="44">
        <v>7.09</v>
      </c>
      <c r="D27" s="44">
        <v>6.74</v>
      </c>
      <c r="E27" s="44">
        <v>6.4</v>
      </c>
    </row>
    <row r="28" spans="1:5" x14ac:dyDescent="0.25">
      <c r="A28" s="43">
        <v>17</v>
      </c>
      <c r="B28" s="44">
        <v>7.57</v>
      </c>
      <c r="C28" s="44">
        <v>7.21</v>
      </c>
      <c r="D28" s="44">
        <v>6.86</v>
      </c>
      <c r="E28" s="44">
        <v>6.52</v>
      </c>
    </row>
    <row r="29" spans="1:5" x14ac:dyDescent="0.25">
      <c r="A29" s="43">
        <v>18</v>
      </c>
      <c r="B29" s="44">
        <v>7.71</v>
      </c>
      <c r="C29" s="44">
        <v>7.34</v>
      </c>
      <c r="D29" s="44">
        <v>6.98</v>
      </c>
      <c r="E29" s="44">
        <v>6.63</v>
      </c>
    </row>
    <row r="30" spans="1:5" x14ac:dyDescent="0.25">
      <c r="A30" s="43">
        <v>19</v>
      </c>
      <c r="B30" s="44">
        <v>7.85</v>
      </c>
      <c r="C30" s="44">
        <v>7.47</v>
      </c>
      <c r="D30" s="44">
        <v>7.1</v>
      </c>
      <c r="E30" s="44">
        <v>6.75</v>
      </c>
    </row>
    <row r="31" spans="1:5" x14ac:dyDescent="0.25">
      <c r="A31" s="43">
        <v>20</v>
      </c>
      <c r="B31" s="44">
        <v>7.99</v>
      </c>
      <c r="C31" s="44">
        <v>7.6</v>
      </c>
      <c r="D31" s="44">
        <v>7.23</v>
      </c>
      <c r="E31" s="44">
        <v>6.86</v>
      </c>
    </row>
    <row r="32" spans="1:5" x14ac:dyDescent="0.25">
      <c r="A32" s="43">
        <v>21</v>
      </c>
      <c r="B32" s="44">
        <v>8.1300000000000008</v>
      </c>
      <c r="C32" s="44">
        <v>7.74</v>
      </c>
      <c r="D32" s="44">
        <v>7.36</v>
      </c>
      <c r="E32" s="44">
        <v>6.98</v>
      </c>
    </row>
    <row r="33" spans="1:5" x14ac:dyDescent="0.25">
      <c r="A33" s="43">
        <v>22</v>
      </c>
      <c r="B33" s="44">
        <v>8.27</v>
      </c>
      <c r="C33" s="44">
        <v>7.87</v>
      </c>
      <c r="D33" s="44">
        <v>7.49</v>
      </c>
      <c r="E33" s="44">
        <v>7.11</v>
      </c>
    </row>
    <row r="34" spans="1:5" x14ac:dyDescent="0.25">
      <c r="A34" s="43">
        <v>23</v>
      </c>
      <c r="B34" s="44">
        <v>8.42</v>
      </c>
      <c r="C34" s="44">
        <v>8.01</v>
      </c>
      <c r="D34" s="44">
        <v>7.62</v>
      </c>
      <c r="E34" s="44">
        <v>7.23</v>
      </c>
    </row>
    <row r="35" spans="1:5" x14ac:dyDescent="0.25">
      <c r="A35" s="43">
        <v>24</v>
      </c>
      <c r="B35" s="44">
        <v>8.57</v>
      </c>
      <c r="C35" s="44">
        <v>8.16</v>
      </c>
      <c r="D35" s="44">
        <v>7.75</v>
      </c>
      <c r="E35" s="44">
        <v>7.36</v>
      </c>
    </row>
    <row r="36" spans="1:5" x14ac:dyDescent="0.25">
      <c r="A36" s="43">
        <v>25</v>
      </c>
      <c r="B36" s="44">
        <v>8.7200000000000006</v>
      </c>
      <c r="C36" s="44">
        <v>8.3000000000000007</v>
      </c>
      <c r="D36" s="44">
        <v>7.89</v>
      </c>
      <c r="E36" s="44">
        <v>7.49</v>
      </c>
    </row>
    <row r="37" spans="1:5" x14ac:dyDescent="0.25">
      <c r="A37" s="43">
        <v>26</v>
      </c>
      <c r="B37" s="44">
        <v>8.8800000000000008</v>
      </c>
      <c r="C37" s="44">
        <v>8.4499999999999993</v>
      </c>
      <c r="D37" s="44">
        <v>8.0299999999999994</v>
      </c>
      <c r="E37" s="44">
        <v>7.62</v>
      </c>
    </row>
    <row r="38" spans="1:5" x14ac:dyDescent="0.25">
      <c r="A38" s="43">
        <v>27</v>
      </c>
      <c r="B38" s="44">
        <v>9.0399999999999991</v>
      </c>
      <c r="C38" s="44">
        <v>8.6</v>
      </c>
      <c r="D38" s="44">
        <v>8.17</v>
      </c>
      <c r="E38" s="44">
        <v>7.75</v>
      </c>
    </row>
    <row r="39" spans="1:5" x14ac:dyDescent="0.25">
      <c r="A39" s="43">
        <v>28</v>
      </c>
      <c r="B39" s="44">
        <v>9.1999999999999993</v>
      </c>
      <c r="C39" s="44">
        <v>8.75</v>
      </c>
      <c r="D39" s="44">
        <v>8.31</v>
      </c>
      <c r="E39" s="44">
        <v>7.89</v>
      </c>
    </row>
    <row r="40" spans="1:5" x14ac:dyDescent="0.25">
      <c r="A40" s="43">
        <v>29</v>
      </c>
      <c r="B40" s="44">
        <v>9.36</v>
      </c>
      <c r="C40" s="44">
        <v>8.91</v>
      </c>
      <c r="D40" s="44">
        <v>8.4600000000000009</v>
      </c>
      <c r="E40" s="44">
        <v>8.0299999999999994</v>
      </c>
    </row>
    <row r="41" spans="1:5" x14ac:dyDescent="0.25">
      <c r="A41" s="43">
        <v>30</v>
      </c>
      <c r="B41" s="44">
        <v>9.5299999999999994</v>
      </c>
      <c r="C41" s="44">
        <v>9.06</v>
      </c>
      <c r="D41" s="44">
        <v>8.61</v>
      </c>
      <c r="E41" s="44">
        <v>8.17</v>
      </c>
    </row>
    <row r="42" spans="1:5" x14ac:dyDescent="0.25">
      <c r="A42" s="43">
        <v>31</v>
      </c>
      <c r="B42" s="44">
        <v>9.6999999999999993</v>
      </c>
      <c r="C42" s="44">
        <v>9.2200000000000006</v>
      </c>
      <c r="D42" s="44">
        <v>8.76</v>
      </c>
      <c r="E42" s="44">
        <v>8.31</v>
      </c>
    </row>
    <row r="43" spans="1:5" x14ac:dyDescent="0.25">
      <c r="A43" s="43">
        <v>32</v>
      </c>
      <c r="B43" s="44">
        <v>9.8699999999999992</v>
      </c>
      <c r="C43" s="44">
        <v>9.39</v>
      </c>
      <c r="D43" s="44">
        <v>8.92</v>
      </c>
      <c r="E43" s="44">
        <v>8.4600000000000009</v>
      </c>
    </row>
    <row r="44" spans="1:5" x14ac:dyDescent="0.25">
      <c r="A44" s="43">
        <v>33</v>
      </c>
      <c r="B44" s="44">
        <v>10.050000000000001</v>
      </c>
      <c r="C44" s="44">
        <v>9.5500000000000007</v>
      </c>
      <c r="D44" s="44">
        <v>9.07</v>
      </c>
      <c r="E44" s="44">
        <v>8.6</v>
      </c>
    </row>
    <row r="45" spans="1:5" x14ac:dyDescent="0.25">
      <c r="A45" s="43">
        <v>34</v>
      </c>
      <c r="B45" s="44">
        <v>10.23</v>
      </c>
      <c r="C45" s="44">
        <v>9.7200000000000006</v>
      </c>
      <c r="D45" s="44">
        <v>9.23</v>
      </c>
      <c r="E45" s="44">
        <v>8.76</v>
      </c>
    </row>
    <row r="46" spans="1:5" x14ac:dyDescent="0.25">
      <c r="A46" s="43">
        <v>35</v>
      </c>
      <c r="B46" s="44">
        <v>10.41</v>
      </c>
      <c r="C46" s="44">
        <v>9.9</v>
      </c>
      <c r="D46" s="44">
        <v>9.4</v>
      </c>
      <c r="E46" s="44">
        <v>8.91</v>
      </c>
    </row>
    <row r="47" spans="1:5" x14ac:dyDescent="0.25">
      <c r="A47" s="43">
        <v>36</v>
      </c>
      <c r="B47" s="44">
        <v>10.6</v>
      </c>
      <c r="C47" s="44">
        <v>10.07</v>
      </c>
      <c r="D47" s="44">
        <v>9.56</v>
      </c>
      <c r="E47" s="44">
        <v>9.06</v>
      </c>
    </row>
    <row r="48" spans="1:5" x14ac:dyDescent="0.25">
      <c r="A48" s="43">
        <v>37</v>
      </c>
      <c r="B48" s="44">
        <v>10.79</v>
      </c>
      <c r="C48" s="44">
        <v>10.25</v>
      </c>
      <c r="D48" s="44">
        <v>9.73</v>
      </c>
      <c r="E48" s="44">
        <v>9.2200000000000006</v>
      </c>
    </row>
    <row r="49" spans="1:5" x14ac:dyDescent="0.25">
      <c r="A49" s="43">
        <v>38</v>
      </c>
      <c r="B49" s="44">
        <v>10.98</v>
      </c>
      <c r="C49" s="44">
        <v>10.43</v>
      </c>
      <c r="D49" s="44">
        <v>9.9</v>
      </c>
      <c r="E49" s="44">
        <v>9.39</v>
      </c>
    </row>
    <row r="50" spans="1:5" x14ac:dyDescent="0.25">
      <c r="A50" s="43">
        <v>39</v>
      </c>
      <c r="B50" s="44">
        <v>11.18</v>
      </c>
      <c r="C50" s="44">
        <v>10.62</v>
      </c>
      <c r="D50" s="44">
        <v>10.08</v>
      </c>
      <c r="E50" s="44">
        <v>9.5500000000000007</v>
      </c>
    </row>
    <row r="51" spans="1:5" x14ac:dyDescent="0.25">
      <c r="A51" s="43">
        <v>40</v>
      </c>
      <c r="B51" s="44">
        <v>11.38</v>
      </c>
      <c r="C51" s="44">
        <v>10.81</v>
      </c>
      <c r="D51" s="44">
        <v>10.26</v>
      </c>
      <c r="E51" s="44">
        <v>9.7200000000000006</v>
      </c>
    </row>
    <row r="52" spans="1:5" x14ac:dyDescent="0.25">
      <c r="A52" s="43">
        <v>41</v>
      </c>
      <c r="B52" s="44">
        <v>11.58</v>
      </c>
      <c r="C52" s="44">
        <v>11</v>
      </c>
      <c r="D52" s="44">
        <v>10.44</v>
      </c>
      <c r="E52" s="44">
        <v>9.89</v>
      </c>
    </row>
    <row r="53" spans="1:5" x14ac:dyDescent="0.25">
      <c r="A53" s="43">
        <v>42</v>
      </c>
      <c r="B53" s="44">
        <v>11.79</v>
      </c>
      <c r="C53" s="44">
        <v>11.2</v>
      </c>
      <c r="D53" s="44">
        <v>10.63</v>
      </c>
      <c r="E53" s="44">
        <v>10.07</v>
      </c>
    </row>
    <row r="54" spans="1:5" x14ac:dyDescent="0.25">
      <c r="A54" s="43">
        <v>43</v>
      </c>
      <c r="B54" s="44">
        <v>12.01</v>
      </c>
      <c r="C54" s="44">
        <v>11.4</v>
      </c>
      <c r="D54" s="44">
        <v>10.82</v>
      </c>
      <c r="E54" s="44">
        <v>10.25</v>
      </c>
    </row>
    <row r="55" spans="1:5" x14ac:dyDescent="0.25">
      <c r="A55" s="43">
        <v>44</v>
      </c>
      <c r="B55" s="44">
        <v>12.22</v>
      </c>
      <c r="C55" s="44">
        <v>11.61</v>
      </c>
      <c r="D55" s="44">
        <v>11.01</v>
      </c>
      <c r="E55" s="44">
        <v>10.43</v>
      </c>
    </row>
    <row r="56" spans="1:5" x14ac:dyDescent="0.25">
      <c r="A56" s="43">
        <v>45</v>
      </c>
      <c r="B56" s="44">
        <v>12.45</v>
      </c>
      <c r="C56" s="44">
        <v>11.82</v>
      </c>
      <c r="D56" s="44">
        <v>11.21</v>
      </c>
      <c r="E56" s="44">
        <v>10.62</v>
      </c>
    </row>
    <row r="57" spans="1:5" x14ac:dyDescent="0.25">
      <c r="A57" s="43">
        <v>46</v>
      </c>
      <c r="B57" s="44">
        <v>12.68</v>
      </c>
      <c r="C57" s="44">
        <v>12.04</v>
      </c>
      <c r="D57" s="44">
        <v>11.41</v>
      </c>
      <c r="E57" s="44">
        <v>10.81</v>
      </c>
    </row>
    <row r="58" spans="1:5" x14ac:dyDescent="0.25">
      <c r="A58" s="43">
        <v>47</v>
      </c>
      <c r="B58" s="44">
        <v>12.91</v>
      </c>
      <c r="C58" s="44">
        <v>12.26</v>
      </c>
      <c r="D58" s="44">
        <v>11.62</v>
      </c>
      <c r="E58" s="44">
        <v>11</v>
      </c>
    </row>
    <row r="59" spans="1:5" x14ac:dyDescent="0.25">
      <c r="A59" s="43">
        <v>48</v>
      </c>
      <c r="B59" s="44">
        <v>13.15</v>
      </c>
      <c r="C59" s="44">
        <v>12.48</v>
      </c>
      <c r="D59" s="44">
        <v>11.84</v>
      </c>
      <c r="E59" s="44">
        <v>11.21</v>
      </c>
    </row>
    <row r="60" spans="1:5" x14ac:dyDescent="0.25">
      <c r="A60" s="43">
        <v>49</v>
      </c>
      <c r="B60" s="44">
        <v>13.4</v>
      </c>
      <c r="C60" s="44">
        <v>12.72</v>
      </c>
      <c r="D60" s="44">
        <v>12.05</v>
      </c>
      <c r="E60" s="44">
        <v>11.41</v>
      </c>
    </row>
    <row r="61" spans="1:5" x14ac:dyDescent="0.25">
      <c r="A61" s="43">
        <v>50</v>
      </c>
      <c r="B61" s="44">
        <v>13.65</v>
      </c>
      <c r="C61" s="44">
        <v>12.95</v>
      </c>
      <c r="D61" s="44">
        <v>12.28</v>
      </c>
      <c r="E61" s="44">
        <v>11.62</v>
      </c>
    </row>
    <row r="62" spans="1:5" x14ac:dyDescent="0.25">
      <c r="A62" s="43">
        <v>51</v>
      </c>
      <c r="B62" s="44">
        <v>13.91</v>
      </c>
      <c r="C62" s="44">
        <v>13.2</v>
      </c>
      <c r="D62" s="44">
        <v>12.51</v>
      </c>
      <c r="E62" s="44">
        <v>11.84</v>
      </c>
    </row>
    <row r="63" spans="1:5" x14ac:dyDescent="0.25">
      <c r="A63" s="43">
        <v>52</v>
      </c>
      <c r="B63" s="44">
        <v>14.17</v>
      </c>
      <c r="C63" s="44">
        <v>13.45</v>
      </c>
      <c r="D63" s="44">
        <v>12.74</v>
      </c>
      <c r="E63" s="44">
        <v>12.06</v>
      </c>
    </row>
    <row r="64" spans="1:5" x14ac:dyDescent="0.25">
      <c r="A64" s="43">
        <v>53</v>
      </c>
      <c r="B64" s="44">
        <v>14.45</v>
      </c>
      <c r="C64" s="44">
        <v>13.71</v>
      </c>
      <c r="D64" s="44">
        <v>12.99</v>
      </c>
      <c r="E64" s="44">
        <v>12.29</v>
      </c>
    </row>
    <row r="65" spans="1:5" x14ac:dyDescent="0.25">
      <c r="A65" s="43">
        <v>54</v>
      </c>
      <c r="B65" s="44">
        <v>14.73</v>
      </c>
      <c r="C65" s="44">
        <v>13.97</v>
      </c>
      <c r="D65" s="44">
        <v>13.24</v>
      </c>
      <c r="E65" s="44">
        <v>12.52</v>
      </c>
    </row>
    <row r="66" spans="1:5" x14ac:dyDescent="0.25">
      <c r="A66" s="43">
        <v>55</v>
      </c>
      <c r="B66" s="44">
        <v>15.02</v>
      </c>
      <c r="C66" s="44">
        <v>14.25</v>
      </c>
      <c r="D66" s="44">
        <v>13.5</v>
      </c>
      <c r="E66" s="44">
        <v>12.77</v>
      </c>
    </row>
    <row r="67" spans="1:5" x14ac:dyDescent="0.25">
      <c r="A67" s="43">
        <v>56</v>
      </c>
      <c r="B67" s="44">
        <v>15.33</v>
      </c>
      <c r="C67" s="44">
        <v>14.54</v>
      </c>
      <c r="D67" s="44">
        <v>13.77</v>
      </c>
      <c r="E67" s="44">
        <v>13.02</v>
      </c>
    </row>
    <row r="68" spans="1:5" x14ac:dyDescent="0.25">
      <c r="A68" s="43">
        <v>57</v>
      </c>
      <c r="B68" s="44">
        <v>15.64</v>
      </c>
      <c r="C68" s="44">
        <v>14.83</v>
      </c>
      <c r="D68" s="44">
        <v>14.05</v>
      </c>
      <c r="E68" s="44">
        <v>13.29</v>
      </c>
    </row>
    <row r="69" spans="1:5" x14ac:dyDescent="0.25">
      <c r="A69" s="43">
        <v>58</v>
      </c>
      <c r="B69" s="44">
        <v>15.97</v>
      </c>
      <c r="C69" s="44">
        <v>15.14</v>
      </c>
      <c r="D69" s="44">
        <v>14.34</v>
      </c>
      <c r="E69" s="44">
        <v>13.56</v>
      </c>
    </row>
    <row r="70" spans="1:5" x14ac:dyDescent="0.25">
      <c r="A70" s="43">
        <v>59</v>
      </c>
      <c r="B70" s="44">
        <v>16.3</v>
      </c>
      <c r="C70" s="44">
        <v>15.46</v>
      </c>
      <c r="D70" s="44">
        <v>14.64</v>
      </c>
      <c r="E70" s="44">
        <v>13.84</v>
      </c>
    </row>
    <row r="71" spans="1:5" x14ac:dyDescent="0.25">
      <c r="A71" s="43">
        <v>60</v>
      </c>
      <c r="B71" s="44">
        <v>16.649999999999999</v>
      </c>
      <c r="C71" s="44">
        <v>15.79</v>
      </c>
      <c r="D71" s="44">
        <v>14.95</v>
      </c>
      <c r="E71" s="44">
        <v>14.13</v>
      </c>
    </row>
    <row r="72" spans="1:5" x14ac:dyDescent="0.25">
      <c r="A72" s="43">
        <v>61</v>
      </c>
      <c r="B72" s="44">
        <v>17.02</v>
      </c>
      <c r="C72" s="44">
        <v>16.13</v>
      </c>
      <c r="D72" s="44">
        <v>15.27</v>
      </c>
      <c r="E72" s="44">
        <v>14.44</v>
      </c>
    </row>
    <row r="73" spans="1:5" x14ac:dyDescent="0.25">
      <c r="A73" s="43">
        <v>62</v>
      </c>
      <c r="B73" s="44">
        <v>17.399999999999999</v>
      </c>
      <c r="C73" s="44">
        <v>16.489999999999998</v>
      </c>
      <c r="D73" s="44">
        <v>15.61</v>
      </c>
      <c r="E73" s="44">
        <v>14.75</v>
      </c>
    </row>
    <row r="74" spans="1:5" x14ac:dyDescent="0.25">
      <c r="A74" s="43">
        <v>63</v>
      </c>
      <c r="B74" s="44">
        <v>17.8</v>
      </c>
      <c r="C74" s="44">
        <v>16.87</v>
      </c>
      <c r="D74" s="44">
        <v>15.96</v>
      </c>
      <c r="E74" s="44">
        <v>15.09</v>
      </c>
    </row>
    <row r="75" spans="1:5" x14ac:dyDescent="0.25">
      <c r="A75" s="43">
        <v>64</v>
      </c>
      <c r="B75" s="44">
        <v>18.21</v>
      </c>
      <c r="C75" s="44">
        <v>17.260000000000002</v>
      </c>
      <c r="D75" s="44">
        <v>16.329999999999998</v>
      </c>
      <c r="E75" s="44">
        <v>15.44</v>
      </c>
    </row>
    <row r="76" spans="1:5" x14ac:dyDescent="0.25">
      <c r="A76" s="43">
        <v>65</v>
      </c>
      <c r="B76" s="44">
        <v>18.12</v>
      </c>
      <c r="C76" s="44">
        <v>17.670000000000002</v>
      </c>
      <c r="D76" s="44">
        <v>16.72</v>
      </c>
      <c r="E76" s="44">
        <v>15.8</v>
      </c>
    </row>
    <row r="77" spans="1:5" x14ac:dyDescent="0.25">
      <c r="A77" s="43">
        <v>66</v>
      </c>
      <c r="B77" s="44">
        <v>17.489999999999998</v>
      </c>
      <c r="C77" s="44">
        <v>17.57</v>
      </c>
      <c r="D77" s="44">
        <v>17.13</v>
      </c>
      <c r="E77" s="44">
        <v>16.190000000000001</v>
      </c>
    </row>
    <row r="78" spans="1:5" x14ac:dyDescent="0.25">
      <c r="A78" s="43">
        <v>67</v>
      </c>
      <c r="B78" s="44">
        <v>16.86</v>
      </c>
      <c r="C78" s="44">
        <v>16.940000000000001</v>
      </c>
      <c r="D78" s="44">
        <v>17.02</v>
      </c>
      <c r="E78" s="44">
        <v>16.59</v>
      </c>
    </row>
    <row r="79" spans="1:5" x14ac:dyDescent="0.25">
      <c r="A79" s="43">
        <v>68</v>
      </c>
      <c r="B79" s="44">
        <v>16.22</v>
      </c>
      <c r="C79" s="44">
        <v>16.3</v>
      </c>
      <c r="D79" s="44">
        <v>16.38</v>
      </c>
      <c r="E79" s="44">
        <v>16.48</v>
      </c>
    </row>
    <row r="80" spans="1:5" x14ac:dyDescent="0.25">
      <c r="A80" s="43">
        <v>69</v>
      </c>
      <c r="B80" s="44">
        <v>15.59</v>
      </c>
      <c r="C80" s="44">
        <v>15.65</v>
      </c>
      <c r="D80" s="44">
        <v>15.73</v>
      </c>
      <c r="E80" s="44">
        <v>15.82</v>
      </c>
    </row>
    <row r="81" spans="1:5" x14ac:dyDescent="0.25">
      <c r="A81" s="43">
        <v>70</v>
      </c>
      <c r="B81" s="44">
        <v>14.94</v>
      </c>
      <c r="C81" s="44">
        <v>15</v>
      </c>
      <c r="D81" s="44">
        <v>15.08</v>
      </c>
      <c r="E81" s="44">
        <v>15.16</v>
      </c>
    </row>
    <row r="82" spans="1:5" x14ac:dyDescent="0.25">
      <c r="A82" s="43">
        <v>71</v>
      </c>
      <c r="B82" s="44">
        <v>14.3</v>
      </c>
      <c r="C82" s="44">
        <v>14.35</v>
      </c>
      <c r="D82" s="44">
        <v>14.42</v>
      </c>
      <c r="E82" s="44">
        <v>14.5</v>
      </c>
    </row>
    <row r="83" spans="1:5" x14ac:dyDescent="0.25">
      <c r="A83" s="43">
        <v>72</v>
      </c>
      <c r="B83" s="44">
        <v>13.66</v>
      </c>
      <c r="C83" s="44">
        <v>13.7</v>
      </c>
      <c r="D83" s="44">
        <v>13.76</v>
      </c>
      <c r="E83" s="44">
        <v>13.84</v>
      </c>
    </row>
    <row r="84" spans="1:5" x14ac:dyDescent="0.25">
      <c r="A84" s="43">
        <v>73</v>
      </c>
      <c r="B84" s="44">
        <v>13.03</v>
      </c>
      <c r="C84" s="44">
        <v>13.06</v>
      </c>
      <c r="D84" s="44">
        <v>13.11</v>
      </c>
      <c r="E84" s="44">
        <v>13.18</v>
      </c>
    </row>
    <row r="85" spans="1:5" x14ac:dyDescent="0.25">
      <c r="A85" s="43">
        <v>74</v>
      </c>
      <c r="B85" s="44">
        <v>12.42</v>
      </c>
      <c r="C85" s="44">
        <v>12.44</v>
      </c>
      <c r="D85" s="44">
        <v>12.47</v>
      </c>
      <c r="E85" s="44">
        <v>12.52</v>
      </c>
    </row>
    <row r="86" spans="1:5" x14ac:dyDescent="0.25">
      <c r="A86" s="43">
        <v>75</v>
      </c>
      <c r="B86" s="44">
        <v>11.82</v>
      </c>
      <c r="C86" s="44">
        <v>11.83</v>
      </c>
      <c r="D86" s="44">
        <v>11.85</v>
      </c>
      <c r="E86" s="44">
        <v>11.88</v>
      </c>
    </row>
    <row r="87" spans="1:5" x14ac:dyDescent="0.25">
      <c r="A87" s="43">
        <v>76</v>
      </c>
      <c r="B87" s="44">
        <v>11.24</v>
      </c>
      <c r="C87" s="44">
        <v>11.24</v>
      </c>
      <c r="D87" s="44">
        <v>11.24</v>
      </c>
      <c r="E87" s="44">
        <v>11.27</v>
      </c>
    </row>
    <row r="88" spans="1:5" x14ac:dyDescent="0.25">
      <c r="A88" s="43">
        <v>77</v>
      </c>
      <c r="B88" s="44">
        <v>10.67</v>
      </c>
      <c r="C88" s="44">
        <v>10.67</v>
      </c>
      <c r="D88" s="44">
        <v>10.67</v>
      </c>
      <c r="E88" s="44">
        <v>10.67</v>
      </c>
    </row>
    <row r="89" spans="1:5" x14ac:dyDescent="0.25">
      <c r="A89" s="43">
        <v>78</v>
      </c>
      <c r="B89" s="44">
        <v>10.1</v>
      </c>
      <c r="C89" s="44">
        <v>10.1</v>
      </c>
      <c r="D89" s="44">
        <v>10.1</v>
      </c>
      <c r="E89" s="44">
        <v>10.1</v>
      </c>
    </row>
    <row r="90" spans="1:5" x14ac:dyDescent="0.25">
      <c r="A90" s="43">
        <v>79</v>
      </c>
      <c r="B90" s="44">
        <v>9.5399999999999991</v>
      </c>
      <c r="C90" s="44">
        <v>9.5399999999999991</v>
      </c>
      <c r="D90" s="44">
        <v>9.5399999999999991</v>
      </c>
      <c r="E90" s="44">
        <v>9.5399999999999991</v>
      </c>
    </row>
    <row r="91" spans="1:5" x14ac:dyDescent="0.25">
      <c r="A91" s="43">
        <v>80</v>
      </c>
      <c r="B91" s="44">
        <v>8.98</v>
      </c>
      <c r="C91" s="44">
        <v>8.98</v>
      </c>
      <c r="D91" s="44">
        <v>8.98</v>
      </c>
      <c r="E91" s="44">
        <v>8.98</v>
      </c>
    </row>
    <row r="92" spans="1:5" x14ac:dyDescent="0.25">
      <c r="A92" s="43">
        <v>81</v>
      </c>
      <c r="B92" s="44">
        <v>8.42</v>
      </c>
      <c r="C92" s="44">
        <v>8.42</v>
      </c>
      <c r="D92" s="44">
        <v>8.42</v>
      </c>
      <c r="E92" s="44">
        <v>8.42</v>
      </c>
    </row>
    <row r="93" spans="1:5" x14ac:dyDescent="0.25">
      <c r="A93" s="43">
        <v>82</v>
      </c>
      <c r="B93" s="44">
        <v>7.86</v>
      </c>
      <c r="C93" s="44">
        <v>7.86</v>
      </c>
      <c r="D93" s="44">
        <v>7.86</v>
      </c>
      <c r="E93" s="44">
        <v>7.86</v>
      </c>
    </row>
    <row r="94" spans="1:5" x14ac:dyDescent="0.25">
      <c r="A94" s="43">
        <v>83</v>
      </c>
      <c r="B94" s="44">
        <v>7.32</v>
      </c>
      <c r="C94" s="44">
        <v>7.32</v>
      </c>
      <c r="D94" s="44">
        <v>7.32</v>
      </c>
      <c r="E94" s="44">
        <v>7.32</v>
      </c>
    </row>
    <row r="95" spans="1:5" x14ac:dyDescent="0.25">
      <c r="A95" s="43">
        <v>84</v>
      </c>
      <c r="B95" s="44">
        <v>6.78</v>
      </c>
      <c r="C95" s="44">
        <v>6.78</v>
      </c>
      <c r="D95" s="44">
        <v>6.78</v>
      </c>
      <c r="E95" s="44">
        <v>6.78</v>
      </c>
    </row>
    <row r="96" spans="1:5" x14ac:dyDescent="0.25">
      <c r="A96" s="43">
        <v>85</v>
      </c>
      <c r="B96" s="44">
        <v>6.27</v>
      </c>
      <c r="C96" s="44">
        <v>6.27</v>
      </c>
      <c r="D96" s="44">
        <v>6.27</v>
      </c>
      <c r="E96" s="44">
        <v>6.27</v>
      </c>
    </row>
    <row r="97" spans="1:5" x14ac:dyDescent="0.25">
      <c r="A97" s="43">
        <v>86</v>
      </c>
      <c r="B97" s="44">
        <v>5.79</v>
      </c>
      <c r="C97" s="44">
        <v>5.79</v>
      </c>
      <c r="D97" s="44">
        <v>5.79</v>
      </c>
      <c r="E97" s="44">
        <v>5.79</v>
      </c>
    </row>
    <row r="98" spans="1:5" x14ac:dyDescent="0.25">
      <c r="A98" s="43">
        <v>87</v>
      </c>
      <c r="B98" s="44">
        <v>5.33</v>
      </c>
      <c r="C98" s="44">
        <v>5.33</v>
      </c>
      <c r="D98" s="44">
        <v>5.33</v>
      </c>
      <c r="E98" s="44">
        <v>5.33</v>
      </c>
    </row>
    <row r="99" spans="1:5" x14ac:dyDescent="0.25">
      <c r="A99" s="43">
        <v>88</v>
      </c>
      <c r="B99" s="44">
        <v>4.8899999999999997</v>
      </c>
      <c r="C99" s="44">
        <v>4.8899999999999997</v>
      </c>
      <c r="D99" s="44">
        <v>4.8899999999999997</v>
      </c>
      <c r="E99" s="44">
        <v>4.8899999999999997</v>
      </c>
    </row>
    <row r="100" spans="1:5" x14ac:dyDescent="0.25">
      <c r="A100" s="43">
        <v>89</v>
      </c>
      <c r="B100" s="44">
        <v>4.49</v>
      </c>
      <c r="C100" s="44">
        <v>4.49</v>
      </c>
      <c r="D100" s="44">
        <v>4.49</v>
      </c>
      <c r="E100" s="44">
        <v>4.49</v>
      </c>
    </row>
    <row r="101" spans="1:5" x14ac:dyDescent="0.25">
      <c r="A101" s="43">
        <v>90</v>
      </c>
      <c r="B101" s="44">
        <v>4.0999999999999996</v>
      </c>
      <c r="C101" s="44">
        <v>4.0999999999999996</v>
      </c>
      <c r="D101" s="44">
        <v>4.0999999999999996</v>
      </c>
      <c r="E101" s="44">
        <v>4.0999999999999996</v>
      </c>
    </row>
    <row r="102" spans="1:5" x14ac:dyDescent="0.25">
      <c r="A102" s="43">
        <v>91</v>
      </c>
      <c r="B102" s="44">
        <v>3.74</v>
      </c>
      <c r="C102" s="44">
        <v>3.74</v>
      </c>
      <c r="D102" s="44">
        <v>3.74</v>
      </c>
      <c r="E102" s="44">
        <v>3.74</v>
      </c>
    </row>
    <row r="103" spans="1:5" x14ac:dyDescent="0.25">
      <c r="A103" s="43">
        <v>92</v>
      </c>
      <c r="B103" s="44">
        <v>3.41</v>
      </c>
      <c r="C103" s="44">
        <v>3.41</v>
      </c>
      <c r="D103" s="44">
        <v>3.41</v>
      </c>
      <c r="E103" s="44">
        <v>3.41</v>
      </c>
    </row>
    <row r="104" spans="1:5" x14ac:dyDescent="0.25">
      <c r="A104" s="43">
        <v>93</v>
      </c>
      <c r="B104" s="44">
        <v>3.11</v>
      </c>
      <c r="C104" s="44">
        <v>3.11</v>
      </c>
      <c r="D104" s="44">
        <v>3.11</v>
      </c>
      <c r="E104" s="44">
        <v>3.11</v>
      </c>
    </row>
    <row r="105" spans="1:5" x14ac:dyDescent="0.25">
      <c r="A105" s="43">
        <v>94</v>
      </c>
      <c r="B105" s="44">
        <v>2.83</v>
      </c>
      <c r="C105" s="44">
        <v>2.83</v>
      </c>
      <c r="D105" s="44">
        <v>2.83</v>
      </c>
      <c r="E105" s="44">
        <v>2.83</v>
      </c>
    </row>
    <row r="106" spans="1:5" x14ac:dyDescent="0.25">
      <c r="A106" s="43">
        <v>95</v>
      </c>
      <c r="B106" s="44">
        <v>2.58</v>
      </c>
      <c r="C106" s="44">
        <v>2.58</v>
      </c>
      <c r="D106" s="44">
        <v>2.58</v>
      </c>
      <c r="E106" s="44">
        <v>2.58</v>
      </c>
    </row>
  </sheetData>
  <sheetProtection algorithmName="SHA-512" hashValue="u4CsjajGCJ7S9FfrlKz9m/hC25GfvE0NXI3Q8wXBZ5HHMfpaJAUP0YpbImT9gztBzv8KBDLef9TxKXRjeQUITA==" saltValue="cQWd2SC7J0NvhH8gXlguVg==" spinCount="100000" sheet="1" objects="1" scenarios="1"/>
  <conditionalFormatting sqref="A6:A21">
    <cfRule type="expression" dxfId="369" priority="11" stopIfTrue="1">
      <formula>MOD(ROW(),2)=0</formula>
    </cfRule>
    <cfRule type="expression" dxfId="368" priority="12" stopIfTrue="1">
      <formula>MOD(ROW(),2)&lt;&gt;0</formula>
    </cfRule>
  </conditionalFormatting>
  <conditionalFormatting sqref="A26:A106">
    <cfRule type="expression" dxfId="367" priority="15" stopIfTrue="1">
      <formula>MOD(ROW(),2)=0</formula>
    </cfRule>
    <cfRule type="expression" dxfId="366" priority="16" stopIfTrue="1">
      <formula>MOD(ROW(),2)&lt;&gt;0</formula>
    </cfRule>
  </conditionalFormatting>
  <conditionalFormatting sqref="B18:B19">
    <cfRule type="expression" dxfId="365" priority="1" stopIfTrue="1">
      <formula>MOD(ROW(),2)=0</formula>
    </cfRule>
    <cfRule type="expression" dxfId="364" priority="2" stopIfTrue="1">
      <formula>MOD(ROW(),2)&lt;&gt;0</formula>
    </cfRule>
  </conditionalFormatting>
  <conditionalFormatting sqref="B6:E17 C18:E19 B20:E21">
    <cfRule type="expression" dxfId="363" priority="13" stopIfTrue="1">
      <formula>MOD(ROW(),2)=0</formula>
    </cfRule>
    <cfRule type="expression" dxfId="362" priority="14" stopIfTrue="1">
      <formula>MOD(ROW(),2)&lt;&gt;0</formula>
    </cfRule>
  </conditionalFormatting>
  <conditionalFormatting sqref="B26:E106">
    <cfRule type="expression" dxfId="361" priority="17" stopIfTrue="1">
      <formula>MOD(ROW(),2)=0</formula>
    </cfRule>
    <cfRule type="expression" dxfId="360" priority="18" stopIfTrue="1">
      <formula>MOD(ROW(),2)&lt;&gt;0</formula>
    </cfRule>
  </conditionalFormatting>
  <pageMargins left="0.7" right="0.7" top="0.75" bottom="0.75" header="0.3" footer="0.3"/>
  <tableParts count="1">
    <tablePart r:id="rId1"/>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2ED25-C947-4CF2-9814-0A684A0C354A}">
  <sheetPr codeName="Sheet35"/>
  <dimension ref="A1:D72"/>
  <sheetViews>
    <sheetView showGridLines="0" workbookViewId="0">
      <selection activeCell="B10" sqref="B10"/>
    </sheetView>
  </sheetViews>
  <sheetFormatPr defaultRowHeight="12.5" x14ac:dyDescent="0.25"/>
  <cols>
    <col min="1" max="1" width="31.54296875" customWidth="1"/>
    <col min="2" max="4" width="22.54296875" customWidth="1"/>
  </cols>
  <sheetData>
    <row r="1" spans="1:4" s="1" customFormat="1" ht="20" x14ac:dyDescent="0.4">
      <c r="A1" s="2" t="s">
        <v>0</v>
      </c>
    </row>
    <row r="2" spans="1:4" s="1" customFormat="1" ht="15.5" x14ac:dyDescent="0.35">
      <c r="A2" s="30" t="s">
        <v>1</v>
      </c>
      <c r="B2" s="3" t="str">
        <f>wb_title</f>
        <v>LGPS_EW - Consolidated Factor Spreadsheet</v>
      </c>
    </row>
    <row r="3" spans="1:4" s="1" customFormat="1" ht="15.5" x14ac:dyDescent="0.35">
      <c r="A3" s="30" t="s">
        <v>2</v>
      </c>
      <c r="B3" s="3" t="str">
        <f>TABLE_FACTOR_TYPE_1 &amp; " - x-" &amp; TABLE_SERIES_NUMBER_1</f>
        <v>Early Retirement Factor - x-314</v>
      </c>
    </row>
    <row r="6" spans="1:4" x14ac:dyDescent="0.25">
      <c r="A6" s="40" t="s">
        <v>394</v>
      </c>
      <c r="B6" s="47" t="s">
        <v>395</v>
      </c>
      <c r="C6" s="47"/>
      <c r="D6" s="47"/>
    </row>
    <row r="7" spans="1:4" x14ac:dyDescent="0.25">
      <c r="A7" s="40" t="s">
        <v>396</v>
      </c>
      <c r="B7" s="47" t="s">
        <v>175</v>
      </c>
      <c r="C7" s="47"/>
      <c r="D7" s="47"/>
    </row>
    <row r="8" spans="1:4" x14ac:dyDescent="0.25">
      <c r="A8" s="40" t="s">
        <v>162</v>
      </c>
      <c r="B8" s="47" t="s">
        <v>247</v>
      </c>
      <c r="C8" s="47"/>
      <c r="D8" s="47"/>
    </row>
    <row r="9" spans="1:4" x14ac:dyDescent="0.25">
      <c r="A9" s="40" t="s">
        <v>163</v>
      </c>
      <c r="B9" s="47" t="s">
        <v>275</v>
      </c>
      <c r="C9" s="47"/>
      <c r="D9" s="47"/>
    </row>
    <row r="10" spans="1:4" ht="37.5" x14ac:dyDescent="0.25">
      <c r="A10" s="40" t="s">
        <v>6</v>
      </c>
      <c r="B10" s="47" t="s">
        <v>263</v>
      </c>
      <c r="C10" s="47"/>
      <c r="D10" s="47"/>
    </row>
    <row r="11" spans="1:4" x14ac:dyDescent="0.25">
      <c r="A11" s="40" t="s">
        <v>164</v>
      </c>
      <c r="B11" s="47" t="s">
        <v>264</v>
      </c>
      <c r="C11" s="47"/>
      <c r="D11" s="47"/>
    </row>
    <row r="12" spans="1:4" x14ac:dyDescent="0.25">
      <c r="A12" s="40" t="s">
        <v>165</v>
      </c>
      <c r="B12" s="47" t="s">
        <v>265</v>
      </c>
      <c r="C12" s="47"/>
      <c r="D12" s="47"/>
    </row>
    <row r="13" spans="1:4" x14ac:dyDescent="0.25">
      <c r="A13" s="40" t="s">
        <v>397</v>
      </c>
      <c r="B13" s="47">
        <v>0</v>
      </c>
      <c r="C13" s="47"/>
      <c r="D13" s="47"/>
    </row>
    <row r="14" spans="1:4" x14ac:dyDescent="0.25">
      <c r="A14" s="40" t="s">
        <v>167</v>
      </c>
      <c r="B14" s="47">
        <v>314</v>
      </c>
      <c r="C14" s="47"/>
      <c r="D14" s="47"/>
    </row>
    <row r="15" spans="1:4" x14ac:dyDescent="0.25">
      <c r="A15" s="40" t="s">
        <v>398</v>
      </c>
      <c r="B15" s="47" t="s">
        <v>266</v>
      </c>
      <c r="C15" s="47"/>
      <c r="D15" s="47"/>
    </row>
    <row r="16" spans="1:4" x14ac:dyDescent="0.25">
      <c r="A16" s="40" t="s">
        <v>169</v>
      </c>
      <c r="B16" s="47" t="s">
        <v>267</v>
      </c>
      <c r="C16" s="47"/>
      <c r="D16" s="47"/>
    </row>
    <row r="17" spans="1:4" x14ac:dyDescent="0.25">
      <c r="A17" s="41" t="s">
        <v>399</v>
      </c>
      <c r="B17" s="47"/>
      <c r="C17" s="47"/>
      <c r="D17" s="47"/>
    </row>
    <row r="18" spans="1:4" x14ac:dyDescent="0.25">
      <c r="A18" s="40" t="s">
        <v>171</v>
      </c>
      <c r="B18" s="49">
        <v>45071</v>
      </c>
      <c r="C18" s="49"/>
      <c r="D18" s="49"/>
    </row>
    <row r="19" spans="1:4" x14ac:dyDescent="0.25">
      <c r="A19" s="40" t="s">
        <v>172</v>
      </c>
      <c r="B19" s="49">
        <v>45078</v>
      </c>
      <c r="C19" s="49"/>
      <c r="D19" s="49"/>
    </row>
    <row r="20" spans="1:4" x14ac:dyDescent="0.25">
      <c r="A20" s="40" t="s">
        <v>173</v>
      </c>
      <c r="B20" s="47" t="s">
        <v>183</v>
      </c>
      <c r="C20" s="47"/>
      <c r="D20" s="47"/>
    </row>
    <row r="21" spans="1:4" x14ac:dyDescent="0.25">
      <c r="A21" s="40" t="s">
        <v>400</v>
      </c>
      <c r="B21" s="47" t="s">
        <v>100</v>
      </c>
      <c r="C21" s="47"/>
      <c r="D21" s="47"/>
    </row>
    <row r="23" spans="1:4" x14ac:dyDescent="0.25">
      <c r="A23" s="23" t="str">
        <f>HYPERLINK("#'Factor List'!A1", "Back to Factor List")</f>
        <v>Back to Factor List</v>
      </c>
      <c r="B23" s="23" t="str">
        <f>HYPERLINK("#'Assumptions'!A1", "Assumptions")</f>
        <v>Assumptions</v>
      </c>
    </row>
    <row r="26" spans="1:4" s="58" customFormat="1" ht="39" x14ac:dyDescent="0.25">
      <c r="A26" s="57" t="s">
        <v>265</v>
      </c>
      <c r="B26" s="57" t="s">
        <v>426</v>
      </c>
      <c r="C26" s="57" t="s">
        <v>427</v>
      </c>
      <c r="D26" s="57" t="s">
        <v>428</v>
      </c>
    </row>
    <row r="27" spans="1:4" x14ac:dyDescent="0.25">
      <c r="A27" s="43">
        <v>0</v>
      </c>
      <c r="B27" s="53">
        <v>0</v>
      </c>
      <c r="C27" s="53">
        <v>0</v>
      </c>
      <c r="D27" s="53">
        <v>0</v>
      </c>
    </row>
    <row r="28" spans="1:4" x14ac:dyDescent="0.25">
      <c r="A28" s="43">
        <v>1</v>
      </c>
      <c r="B28" s="53">
        <v>5.6</v>
      </c>
      <c r="C28" s="53">
        <v>5.6</v>
      </c>
      <c r="D28" s="53">
        <v>1.7</v>
      </c>
    </row>
    <row r="29" spans="1:4" x14ac:dyDescent="0.25">
      <c r="A29" s="43">
        <v>2</v>
      </c>
      <c r="B29" s="53">
        <v>10.8</v>
      </c>
      <c r="C29" s="53">
        <v>10.8</v>
      </c>
      <c r="D29" s="53">
        <v>3.3</v>
      </c>
    </row>
    <row r="30" spans="1:4" x14ac:dyDescent="0.25">
      <c r="A30" s="43">
        <v>3</v>
      </c>
      <c r="B30" s="53">
        <v>15.5</v>
      </c>
      <c r="C30" s="53">
        <v>15.5</v>
      </c>
      <c r="D30" s="53">
        <v>4.9000000000000004</v>
      </c>
    </row>
    <row r="31" spans="1:4" x14ac:dyDescent="0.25">
      <c r="A31" s="43">
        <v>4</v>
      </c>
      <c r="B31" s="53">
        <v>19.899999999999999</v>
      </c>
      <c r="C31" s="53">
        <v>19.899999999999999</v>
      </c>
      <c r="D31" s="53">
        <v>6.5</v>
      </c>
    </row>
    <row r="32" spans="1:4" x14ac:dyDescent="0.25">
      <c r="A32" s="43">
        <v>5</v>
      </c>
      <c r="B32" s="53">
        <v>23.9</v>
      </c>
      <c r="C32" s="53">
        <v>23.9</v>
      </c>
      <c r="D32" s="53">
        <v>8.1</v>
      </c>
    </row>
    <row r="33" spans="1:4" x14ac:dyDescent="0.25">
      <c r="A33" s="43">
        <v>6</v>
      </c>
      <c r="B33" s="53">
        <v>27.7</v>
      </c>
      <c r="C33" s="53">
        <v>27.7</v>
      </c>
      <c r="D33" s="53">
        <v>9.6</v>
      </c>
    </row>
    <row r="34" spans="1:4" x14ac:dyDescent="0.25">
      <c r="A34" s="43">
        <v>7</v>
      </c>
      <c r="B34" s="53">
        <v>31.1</v>
      </c>
      <c r="C34" s="53">
        <v>31.1</v>
      </c>
      <c r="D34" s="53">
        <v>11.1</v>
      </c>
    </row>
    <row r="35" spans="1:4" x14ac:dyDescent="0.25">
      <c r="A35" s="43">
        <v>8</v>
      </c>
      <c r="B35" s="53">
        <v>34.299999999999997</v>
      </c>
      <c r="C35" s="53">
        <v>34.299999999999997</v>
      </c>
      <c r="D35" s="53">
        <v>12.6</v>
      </c>
    </row>
    <row r="36" spans="1:4" x14ac:dyDescent="0.25">
      <c r="A36" s="43">
        <v>9</v>
      </c>
      <c r="B36" s="53">
        <v>37.299999999999997</v>
      </c>
      <c r="C36" s="53">
        <v>37.299999999999997</v>
      </c>
      <c r="D36" s="53">
        <v>14.1</v>
      </c>
    </row>
    <row r="37" spans="1:4" x14ac:dyDescent="0.25">
      <c r="A37" s="43">
        <v>10</v>
      </c>
      <c r="B37" s="53">
        <v>40.200000000000003</v>
      </c>
      <c r="C37" s="53">
        <v>40.200000000000003</v>
      </c>
      <c r="D37" s="53">
        <v>15.5</v>
      </c>
    </row>
    <row r="38" spans="1:4" x14ac:dyDescent="0.25">
      <c r="A38" s="43">
        <v>11</v>
      </c>
      <c r="B38" s="53">
        <v>42.8</v>
      </c>
      <c r="C38" s="53">
        <v>42.8</v>
      </c>
      <c r="D38" s="53">
        <v>16.899999999999999</v>
      </c>
    </row>
    <row r="39" spans="1:4" x14ac:dyDescent="0.25">
      <c r="A39" s="43">
        <v>12</v>
      </c>
      <c r="B39" s="53">
        <v>45.2</v>
      </c>
      <c r="C39" s="53">
        <v>45.2</v>
      </c>
      <c r="D39" s="53">
        <v>18.3</v>
      </c>
    </row>
    <row r="40" spans="1:4" x14ac:dyDescent="0.25">
      <c r="A40" s="43">
        <v>13</v>
      </c>
      <c r="B40" s="53">
        <v>47.5</v>
      </c>
      <c r="C40" s="53">
        <v>47.5</v>
      </c>
      <c r="D40" s="53">
        <v>19.7</v>
      </c>
    </row>
    <row r="41" spans="1:4" x14ac:dyDescent="0.25">
      <c r="A41" s="43">
        <v>14</v>
      </c>
      <c r="B41" s="53">
        <v>49.7</v>
      </c>
      <c r="C41" s="53">
        <v>49.7</v>
      </c>
      <c r="D41" s="53">
        <v>21</v>
      </c>
    </row>
    <row r="42" spans="1:4" x14ac:dyDescent="0.25">
      <c r="A42" s="43">
        <v>15</v>
      </c>
      <c r="B42" s="53">
        <v>51.7</v>
      </c>
      <c r="C42" s="53">
        <v>51.7</v>
      </c>
      <c r="D42" s="53">
        <v>22.3</v>
      </c>
    </row>
    <row r="43" spans="1:4" x14ac:dyDescent="0.25">
      <c r="A43" s="43">
        <v>16</v>
      </c>
      <c r="B43" s="53">
        <v>53.6</v>
      </c>
      <c r="C43" s="53">
        <v>53.6</v>
      </c>
      <c r="D43" s="53">
        <v>23.6</v>
      </c>
    </row>
    <row r="44" spans="1:4" x14ac:dyDescent="0.25">
      <c r="A44" s="43">
        <v>17</v>
      </c>
      <c r="B44" s="53">
        <v>55.4</v>
      </c>
      <c r="C44" s="53">
        <v>55.4</v>
      </c>
      <c r="D44" s="53">
        <v>24.9</v>
      </c>
    </row>
    <row r="45" spans="1:4" x14ac:dyDescent="0.25">
      <c r="A45" s="43">
        <v>18</v>
      </c>
      <c r="B45" s="53">
        <v>57.2</v>
      </c>
      <c r="C45" s="53">
        <v>57.2</v>
      </c>
      <c r="D45" s="53">
        <v>26.2</v>
      </c>
    </row>
    <row r="46" spans="1:4" x14ac:dyDescent="0.25">
      <c r="A46" s="43">
        <v>19</v>
      </c>
      <c r="B46" s="53">
        <v>58.8</v>
      </c>
      <c r="C46" s="53">
        <v>58.8</v>
      </c>
      <c r="D46" s="53">
        <v>27.4</v>
      </c>
    </row>
    <row r="47" spans="1:4" x14ac:dyDescent="0.25">
      <c r="A47" s="43">
        <v>20</v>
      </c>
      <c r="B47" s="53">
        <v>60.3</v>
      </c>
      <c r="C47" s="53">
        <v>60.3</v>
      </c>
      <c r="D47" s="53">
        <v>28.6</v>
      </c>
    </row>
    <row r="48" spans="1:4" x14ac:dyDescent="0.25">
      <c r="A48" s="43">
        <v>21</v>
      </c>
      <c r="B48" s="53">
        <v>61.8</v>
      </c>
      <c r="C48" s="53">
        <v>61.8</v>
      </c>
      <c r="D48" s="53">
        <v>29.8</v>
      </c>
    </row>
    <row r="49" spans="1:4" x14ac:dyDescent="0.25">
      <c r="A49" s="43">
        <v>22</v>
      </c>
      <c r="B49" s="53">
        <v>63.1</v>
      </c>
      <c r="C49" s="53">
        <v>63.1</v>
      </c>
      <c r="D49" s="53">
        <v>31</v>
      </c>
    </row>
    <row r="50" spans="1:4" x14ac:dyDescent="0.25">
      <c r="A50" s="43">
        <v>23</v>
      </c>
      <c r="B50" s="53">
        <v>64.400000000000006</v>
      </c>
      <c r="C50" s="53">
        <v>64.400000000000006</v>
      </c>
      <c r="D50" s="53">
        <v>32.1</v>
      </c>
    </row>
    <row r="51" spans="1:4" x14ac:dyDescent="0.25">
      <c r="A51" s="43">
        <v>24</v>
      </c>
      <c r="B51" s="53">
        <v>65.7</v>
      </c>
      <c r="C51" s="53">
        <v>65.7</v>
      </c>
      <c r="D51" s="53">
        <v>33.299999999999997</v>
      </c>
    </row>
    <row r="52" spans="1:4" x14ac:dyDescent="0.25">
      <c r="A52" s="43">
        <v>25</v>
      </c>
      <c r="B52" s="53">
        <v>66.8</v>
      </c>
      <c r="C52" s="53">
        <v>66.8</v>
      </c>
      <c r="D52" s="53">
        <v>34.4</v>
      </c>
    </row>
    <row r="53" spans="1:4" x14ac:dyDescent="0.25">
      <c r="A53" s="43">
        <v>26</v>
      </c>
      <c r="B53" s="53">
        <v>68</v>
      </c>
      <c r="C53" s="53">
        <v>68</v>
      </c>
      <c r="D53" s="53">
        <v>35.5</v>
      </c>
    </row>
    <row r="54" spans="1:4" x14ac:dyDescent="0.25">
      <c r="A54" s="43">
        <v>27</v>
      </c>
      <c r="B54" s="53">
        <v>69</v>
      </c>
      <c r="C54" s="53">
        <v>69</v>
      </c>
      <c r="D54" s="53">
        <v>36.6</v>
      </c>
    </row>
    <row r="55" spans="1:4" x14ac:dyDescent="0.25">
      <c r="A55" s="43">
        <v>28</v>
      </c>
      <c r="B55" s="53">
        <v>70.099999999999994</v>
      </c>
      <c r="C55" s="53">
        <v>70.099999999999994</v>
      </c>
      <c r="D55" s="53">
        <v>37.6</v>
      </c>
    </row>
    <row r="56" spans="1:4" x14ac:dyDescent="0.25">
      <c r="A56" s="43">
        <v>29</v>
      </c>
      <c r="B56" s="53">
        <v>71</v>
      </c>
      <c r="C56" s="53">
        <v>71</v>
      </c>
      <c r="D56" s="53">
        <v>38.700000000000003</v>
      </c>
    </row>
    <row r="57" spans="1:4" x14ac:dyDescent="0.25">
      <c r="A57" s="43">
        <v>30</v>
      </c>
      <c r="B57" s="53">
        <v>72</v>
      </c>
      <c r="C57" s="53">
        <v>72</v>
      </c>
      <c r="D57" s="53">
        <v>39.700000000000003</v>
      </c>
    </row>
    <row r="58" spans="1:4" x14ac:dyDescent="0.25">
      <c r="A58" s="43">
        <v>31</v>
      </c>
      <c r="B58" s="53">
        <v>72.900000000000006</v>
      </c>
      <c r="C58" s="53">
        <v>72.900000000000006</v>
      </c>
      <c r="D58" s="53">
        <v>40.700000000000003</v>
      </c>
    </row>
    <row r="59" spans="1:4" x14ac:dyDescent="0.25">
      <c r="A59" s="43">
        <v>32</v>
      </c>
      <c r="B59" s="53">
        <v>73.7</v>
      </c>
      <c r="C59" s="53">
        <v>73.7</v>
      </c>
      <c r="D59" s="53">
        <v>41.7</v>
      </c>
    </row>
    <row r="60" spans="1:4" x14ac:dyDescent="0.25">
      <c r="A60" s="43">
        <v>33</v>
      </c>
      <c r="B60" s="53">
        <v>74.5</v>
      </c>
      <c r="C60" s="53">
        <v>74.5</v>
      </c>
      <c r="D60" s="53">
        <v>42.7</v>
      </c>
    </row>
    <row r="61" spans="1:4" x14ac:dyDescent="0.25">
      <c r="A61" s="43">
        <v>34</v>
      </c>
      <c r="B61" s="53">
        <v>75.3</v>
      </c>
      <c r="C61" s="53">
        <v>75.3</v>
      </c>
      <c r="D61" s="53">
        <v>43.6</v>
      </c>
    </row>
    <row r="62" spans="1:4" x14ac:dyDescent="0.25">
      <c r="A62" s="43">
        <v>35</v>
      </c>
      <c r="B62" s="53">
        <v>76.099999999999994</v>
      </c>
      <c r="C62" s="53">
        <v>76.099999999999994</v>
      </c>
      <c r="D62" s="53">
        <v>44.6</v>
      </c>
    </row>
    <row r="63" spans="1:4" x14ac:dyDescent="0.25">
      <c r="A63" s="43">
        <v>36</v>
      </c>
      <c r="B63" s="53">
        <v>76.8</v>
      </c>
      <c r="C63" s="53">
        <v>76.8</v>
      </c>
      <c r="D63" s="53">
        <v>45.5</v>
      </c>
    </row>
    <row r="64" spans="1:4" x14ac:dyDescent="0.25">
      <c r="A64" s="43">
        <v>37</v>
      </c>
      <c r="B64" s="53">
        <v>77.5</v>
      </c>
      <c r="C64" s="53">
        <v>77.5</v>
      </c>
      <c r="D64" s="53">
        <v>46.4</v>
      </c>
    </row>
    <row r="65" spans="1:4" x14ac:dyDescent="0.25">
      <c r="A65" s="43">
        <v>38</v>
      </c>
      <c r="B65" s="53">
        <v>78.099999999999994</v>
      </c>
      <c r="C65" s="53">
        <v>78.099999999999994</v>
      </c>
      <c r="D65" s="53">
        <v>47.3</v>
      </c>
    </row>
    <row r="66" spans="1:4" x14ac:dyDescent="0.25">
      <c r="A66" s="43">
        <v>39</v>
      </c>
      <c r="B66" s="53">
        <v>78.8</v>
      </c>
      <c r="C66" s="53">
        <v>78.8</v>
      </c>
      <c r="D66" s="53">
        <v>48.2</v>
      </c>
    </row>
    <row r="67" spans="1:4" x14ac:dyDescent="0.25">
      <c r="A67" s="43">
        <v>40</v>
      </c>
      <c r="B67" s="53">
        <v>79.400000000000006</v>
      </c>
      <c r="C67" s="53">
        <v>79.400000000000006</v>
      </c>
      <c r="D67" s="53">
        <v>49</v>
      </c>
    </row>
    <row r="68" spans="1:4" x14ac:dyDescent="0.25">
      <c r="A68" s="43">
        <v>41</v>
      </c>
      <c r="B68" s="53">
        <v>79.900000000000006</v>
      </c>
      <c r="C68" s="53">
        <v>79.900000000000006</v>
      </c>
      <c r="D68" s="53">
        <v>49.9</v>
      </c>
    </row>
    <row r="69" spans="1:4" x14ac:dyDescent="0.25">
      <c r="A69" s="43">
        <v>42</v>
      </c>
      <c r="B69" s="53">
        <v>80.5</v>
      </c>
      <c r="C69" s="53">
        <v>80.5</v>
      </c>
      <c r="D69" s="53">
        <v>50.7</v>
      </c>
    </row>
    <row r="70" spans="1:4" x14ac:dyDescent="0.25">
      <c r="A70" s="43">
        <v>43</v>
      </c>
      <c r="B70" s="53">
        <v>81</v>
      </c>
      <c r="C70" s="53">
        <v>81</v>
      </c>
      <c r="D70" s="53">
        <v>51.6</v>
      </c>
    </row>
    <row r="71" spans="1:4" x14ac:dyDescent="0.25">
      <c r="A71" s="43">
        <v>44</v>
      </c>
      <c r="B71" s="53">
        <v>81.5</v>
      </c>
      <c r="C71" s="53">
        <v>81.5</v>
      </c>
      <c r="D71" s="53">
        <v>52.4</v>
      </c>
    </row>
    <row r="72" spans="1:4" x14ac:dyDescent="0.25">
      <c r="A72" s="43">
        <v>45</v>
      </c>
      <c r="B72" s="53">
        <v>82</v>
      </c>
      <c r="C72" s="53">
        <v>82</v>
      </c>
      <c r="D72" s="53">
        <v>53.2</v>
      </c>
    </row>
  </sheetData>
  <sheetProtection algorithmName="SHA-512" hashValue="y8hbGa5mop4RBbWlhBquOViT71nfTUsOxSFLkxNYO7dbxLg0d068RNnCyvcurUIn5xA0KwAZfjIUv+svROUJdw==" saltValue="f1xeLA87zn+d0x7HKLzFTQ==" spinCount="100000" sheet="1" objects="1" scenarios="1"/>
  <conditionalFormatting sqref="A6:A21">
    <cfRule type="expression" dxfId="359" priority="11" stopIfTrue="1">
      <formula>MOD(ROW(),2)=0</formula>
    </cfRule>
    <cfRule type="expression" dxfId="358" priority="12" stopIfTrue="1">
      <formula>MOD(ROW(),2)&lt;&gt;0</formula>
    </cfRule>
  </conditionalFormatting>
  <conditionalFormatting sqref="A26:A72">
    <cfRule type="expression" dxfId="357" priority="15" stopIfTrue="1">
      <formula>MOD(ROW(),2)=0</formula>
    </cfRule>
    <cfRule type="expression" dxfId="356" priority="16" stopIfTrue="1">
      <formula>MOD(ROW(),2)&lt;&gt;0</formula>
    </cfRule>
  </conditionalFormatting>
  <conditionalFormatting sqref="B18:B19">
    <cfRule type="expression" dxfId="355" priority="1" stopIfTrue="1">
      <formula>MOD(ROW(),2)=0</formula>
    </cfRule>
    <cfRule type="expression" dxfId="354" priority="2" stopIfTrue="1">
      <formula>MOD(ROW(),2)&lt;&gt;0</formula>
    </cfRule>
  </conditionalFormatting>
  <conditionalFormatting sqref="B6:D17 C18:D19 B20:D21">
    <cfRule type="expression" dxfId="353" priority="13" stopIfTrue="1">
      <formula>MOD(ROW(),2)=0</formula>
    </cfRule>
    <cfRule type="expression" dxfId="352" priority="14" stopIfTrue="1">
      <formula>MOD(ROW(),2)&lt;&gt;0</formula>
    </cfRule>
  </conditionalFormatting>
  <conditionalFormatting sqref="B26:D72">
    <cfRule type="expression" dxfId="351" priority="17" stopIfTrue="1">
      <formula>MOD(ROW(),2)=0</formula>
    </cfRule>
    <cfRule type="expression" dxfId="350" priority="18" stopIfTrue="1">
      <formula>MOD(ROW(),2)&lt;&gt;0</formula>
    </cfRule>
  </conditionalFormatting>
  <pageMargins left="0.7" right="0.7" top="0.75" bottom="0.75" header="0.3" footer="0.3"/>
  <tableParts count="1">
    <tablePart r:id="rId1"/>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BF417-170F-40F5-94B2-42ED3D1FF64E}">
  <sheetPr codeName="Sheet36"/>
  <dimension ref="A1:D37"/>
  <sheetViews>
    <sheetView showGridLines="0" workbookViewId="0">
      <selection activeCell="B10" sqref="B10"/>
    </sheetView>
  </sheetViews>
  <sheetFormatPr defaultRowHeight="12.5" x14ac:dyDescent="0.25"/>
  <cols>
    <col min="1" max="1" width="30.54296875" customWidth="1"/>
    <col min="2" max="4" width="19.54296875" customWidth="1"/>
  </cols>
  <sheetData>
    <row r="1" spans="1:4" s="1" customFormat="1" ht="20" x14ac:dyDescent="0.4">
      <c r="A1" s="2" t="s">
        <v>0</v>
      </c>
    </row>
    <row r="2" spans="1:4" s="1" customFormat="1" ht="15.5" x14ac:dyDescent="0.35">
      <c r="A2" s="30" t="s">
        <v>1</v>
      </c>
      <c r="B2" s="3" t="str">
        <f>wb_title</f>
        <v>LGPS_EW - Consolidated Factor Spreadsheet</v>
      </c>
    </row>
    <row r="3" spans="1:4" s="1" customFormat="1" ht="15.5" x14ac:dyDescent="0.35">
      <c r="A3" s="30" t="s">
        <v>2</v>
      </c>
      <c r="B3" s="3" t="str">
        <f>TABLE_FACTOR_TYPE_1 &amp; " - x-" &amp; TABLE_SERIES_NUMBER_1</f>
        <v>Early Retirement Factor - x-315</v>
      </c>
    </row>
    <row r="6" spans="1:4" x14ac:dyDescent="0.25">
      <c r="A6" s="40" t="s">
        <v>394</v>
      </c>
      <c r="B6" s="47" t="s">
        <v>395</v>
      </c>
      <c r="C6" s="47"/>
      <c r="D6" s="47"/>
    </row>
    <row r="7" spans="1:4" x14ac:dyDescent="0.25">
      <c r="A7" s="40" t="s">
        <v>396</v>
      </c>
      <c r="B7" s="47" t="s">
        <v>175</v>
      </c>
      <c r="C7" s="47"/>
      <c r="D7" s="47"/>
    </row>
    <row r="8" spans="1:4" x14ac:dyDescent="0.25">
      <c r="A8" s="40" t="s">
        <v>162</v>
      </c>
      <c r="B8" s="47" t="s">
        <v>176</v>
      </c>
      <c r="C8" s="47"/>
      <c r="D8" s="47"/>
    </row>
    <row r="9" spans="1:4" x14ac:dyDescent="0.25">
      <c r="A9" s="40" t="s">
        <v>163</v>
      </c>
      <c r="B9" s="47" t="s">
        <v>275</v>
      </c>
      <c r="C9" s="47"/>
      <c r="D9" s="47"/>
    </row>
    <row r="10" spans="1:4" ht="50" x14ac:dyDescent="0.25">
      <c r="A10" s="40" t="s">
        <v>6</v>
      </c>
      <c r="B10" s="47" t="s">
        <v>268</v>
      </c>
      <c r="C10" s="47"/>
      <c r="D10" s="47"/>
    </row>
    <row r="11" spans="1:4" x14ac:dyDescent="0.25">
      <c r="A11" s="40" t="s">
        <v>164</v>
      </c>
      <c r="B11" s="47" t="s">
        <v>264</v>
      </c>
      <c r="C11" s="47"/>
      <c r="D11" s="47"/>
    </row>
    <row r="12" spans="1:4" x14ac:dyDescent="0.25">
      <c r="A12" s="40" t="s">
        <v>165</v>
      </c>
      <c r="B12" s="47" t="s">
        <v>265</v>
      </c>
      <c r="C12" s="47"/>
      <c r="D12" s="47"/>
    </row>
    <row r="13" spans="1:4" x14ac:dyDescent="0.25">
      <c r="A13" s="40" t="s">
        <v>397</v>
      </c>
      <c r="B13" s="47">
        <v>0</v>
      </c>
      <c r="C13" s="47"/>
      <c r="D13" s="47"/>
    </row>
    <row r="14" spans="1:4" x14ac:dyDescent="0.25">
      <c r="A14" s="40" t="s">
        <v>167</v>
      </c>
      <c r="B14" s="47">
        <v>315</v>
      </c>
      <c r="C14" s="47"/>
      <c r="D14" s="47"/>
    </row>
    <row r="15" spans="1:4" x14ac:dyDescent="0.25">
      <c r="A15" s="40" t="s">
        <v>398</v>
      </c>
      <c r="B15" s="47" t="s">
        <v>269</v>
      </c>
      <c r="C15" s="47"/>
      <c r="D15" s="47"/>
    </row>
    <row r="16" spans="1:4" x14ac:dyDescent="0.25">
      <c r="A16" s="40" t="s">
        <v>169</v>
      </c>
      <c r="B16" s="47" t="s">
        <v>270</v>
      </c>
      <c r="C16" s="47"/>
      <c r="D16" s="47"/>
    </row>
    <row r="17" spans="1:4" x14ac:dyDescent="0.25">
      <c r="A17" s="41" t="s">
        <v>399</v>
      </c>
      <c r="B17" s="47"/>
      <c r="C17" s="47"/>
      <c r="D17" s="47"/>
    </row>
    <row r="18" spans="1:4" x14ac:dyDescent="0.25">
      <c r="A18" s="40" t="s">
        <v>171</v>
      </c>
      <c r="B18" s="49">
        <v>45107</v>
      </c>
      <c r="C18" s="49"/>
      <c r="D18" s="49"/>
    </row>
    <row r="19" spans="1:4" x14ac:dyDescent="0.25">
      <c r="A19" s="40" t="s">
        <v>172</v>
      </c>
      <c r="B19" s="49">
        <v>45110</v>
      </c>
      <c r="C19" s="49"/>
      <c r="D19" s="49"/>
    </row>
    <row r="20" spans="1:4" x14ac:dyDescent="0.25">
      <c r="A20" s="40" t="s">
        <v>173</v>
      </c>
      <c r="B20" s="47" t="s">
        <v>183</v>
      </c>
      <c r="C20" s="47"/>
      <c r="D20" s="47"/>
    </row>
    <row r="21" spans="1:4" x14ac:dyDescent="0.25">
      <c r="A21" s="40" t="s">
        <v>400</v>
      </c>
      <c r="B21" s="47" t="s">
        <v>100</v>
      </c>
      <c r="C21" s="47"/>
      <c r="D21" s="47"/>
    </row>
    <row r="23" spans="1:4" x14ac:dyDescent="0.25">
      <c r="A23" s="23" t="str">
        <f>HYPERLINK("#'Factor List'!A1", "Back to Factor List")</f>
        <v>Back to Factor List</v>
      </c>
      <c r="B23" s="23" t="str">
        <f>HYPERLINK("#'Assumptions'!A1", "Assumptions")</f>
        <v>Assumptions</v>
      </c>
    </row>
    <row r="26" spans="1:4" s="58" customFormat="1" ht="39" x14ac:dyDescent="0.25">
      <c r="A26" s="62" t="s">
        <v>265</v>
      </c>
      <c r="B26" s="62" t="s">
        <v>426</v>
      </c>
      <c r="C26" s="62" t="s">
        <v>427</v>
      </c>
      <c r="D26" s="62" t="s">
        <v>428</v>
      </c>
    </row>
    <row r="27" spans="1:4" x14ac:dyDescent="0.25">
      <c r="A27" s="60">
        <v>0</v>
      </c>
      <c r="B27" s="61">
        <v>0</v>
      </c>
      <c r="C27" s="61">
        <v>0</v>
      </c>
      <c r="D27" s="61">
        <v>0</v>
      </c>
    </row>
    <row r="28" spans="1:4" x14ac:dyDescent="0.25">
      <c r="A28" s="60">
        <v>1</v>
      </c>
      <c r="B28" s="61">
        <v>4.9000000000000004</v>
      </c>
      <c r="C28" s="61">
        <v>4.9000000000000004</v>
      </c>
      <c r="D28" s="61">
        <v>1.7</v>
      </c>
    </row>
    <row r="29" spans="1:4" x14ac:dyDescent="0.25">
      <c r="A29" s="60">
        <v>2</v>
      </c>
      <c r="B29" s="61">
        <v>9.3000000000000007</v>
      </c>
      <c r="C29" s="61">
        <v>9.3000000000000007</v>
      </c>
      <c r="D29" s="61">
        <v>3.3</v>
      </c>
    </row>
    <row r="30" spans="1:4" x14ac:dyDescent="0.25">
      <c r="A30" s="60">
        <v>3</v>
      </c>
      <c r="B30" s="61">
        <v>13.5</v>
      </c>
      <c r="C30" s="61">
        <v>13.5</v>
      </c>
      <c r="D30" s="61">
        <v>4.9000000000000004</v>
      </c>
    </row>
    <row r="31" spans="1:4" x14ac:dyDescent="0.25">
      <c r="A31" s="60">
        <v>4</v>
      </c>
      <c r="B31" s="61">
        <v>17.399999999999999</v>
      </c>
      <c r="C31" s="61">
        <v>17.399999999999999</v>
      </c>
      <c r="D31" s="61">
        <v>6.5</v>
      </c>
    </row>
    <row r="32" spans="1:4" x14ac:dyDescent="0.25">
      <c r="A32" s="60">
        <v>5</v>
      </c>
      <c r="B32" s="61">
        <v>20.9</v>
      </c>
      <c r="C32" s="61">
        <v>20.9</v>
      </c>
      <c r="D32" s="61">
        <v>8.1</v>
      </c>
    </row>
    <row r="33" spans="1:4" x14ac:dyDescent="0.25">
      <c r="A33" s="60">
        <v>6</v>
      </c>
      <c r="B33" s="61">
        <v>24.3</v>
      </c>
      <c r="C33" s="61">
        <v>24.3</v>
      </c>
      <c r="D33" s="61">
        <v>9.6</v>
      </c>
    </row>
    <row r="34" spans="1:4" x14ac:dyDescent="0.25">
      <c r="A34" s="60">
        <v>7</v>
      </c>
      <c r="B34" s="61">
        <v>27.4</v>
      </c>
      <c r="C34" s="61">
        <v>27.4</v>
      </c>
      <c r="D34" s="61">
        <v>11.1</v>
      </c>
    </row>
    <row r="35" spans="1:4" x14ac:dyDescent="0.25">
      <c r="A35" s="60">
        <v>8</v>
      </c>
      <c r="B35" s="61">
        <v>30.3</v>
      </c>
      <c r="C35" s="61">
        <v>30.3</v>
      </c>
      <c r="D35" s="61">
        <v>12.6</v>
      </c>
    </row>
    <row r="36" spans="1:4" x14ac:dyDescent="0.25">
      <c r="A36" s="60">
        <v>9</v>
      </c>
      <c r="B36" s="61">
        <v>33</v>
      </c>
      <c r="C36" s="61">
        <v>33</v>
      </c>
      <c r="D36" s="61">
        <v>14.1</v>
      </c>
    </row>
    <row r="37" spans="1:4" x14ac:dyDescent="0.25">
      <c r="A37" s="60">
        <v>10</v>
      </c>
      <c r="B37" s="61">
        <v>35.6</v>
      </c>
      <c r="C37" s="61">
        <v>35.6</v>
      </c>
      <c r="D37" s="61">
        <v>15.5</v>
      </c>
    </row>
  </sheetData>
  <sheetProtection algorithmName="SHA-512" hashValue="/4/OuDPydoBYutBl96RpHoXqf4i4gyl+0EB4A76IbTE/kxSsljMqJ8migKe+5e4cfUakPry6x+KuJXopI3R1VA==" saltValue="DgEvRKgivZZzGY91cIOWtw==" spinCount="100000" sheet="1" objects="1" scenarios="1"/>
  <phoneticPr fontId="34" type="noConversion"/>
  <conditionalFormatting sqref="A6:A21">
    <cfRule type="expression" dxfId="349" priority="3" stopIfTrue="1">
      <formula>MOD(ROW(),2)=0</formula>
    </cfRule>
    <cfRule type="expression" dxfId="348" priority="4" stopIfTrue="1">
      <formula>MOD(ROW(),2)&lt;&gt;0</formula>
    </cfRule>
  </conditionalFormatting>
  <conditionalFormatting sqref="A26:A37">
    <cfRule type="expression" dxfId="347" priority="7" stopIfTrue="1">
      <formula>MOD(ROW(),2)=0</formula>
    </cfRule>
    <cfRule type="expression" dxfId="346" priority="8" stopIfTrue="1">
      <formula>MOD(ROW(),2)&lt;&gt;0</formula>
    </cfRule>
  </conditionalFormatting>
  <conditionalFormatting sqref="B18:B19">
    <cfRule type="expression" dxfId="345" priority="1" stopIfTrue="1">
      <formula>MOD(ROW(),2)=0</formula>
    </cfRule>
    <cfRule type="expression" dxfId="344" priority="2" stopIfTrue="1">
      <formula>MOD(ROW(),2)&lt;&gt;0</formula>
    </cfRule>
  </conditionalFormatting>
  <conditionalFormatting sqref="B6:D17 C18:D19 B20:D21">
    <cfRule type="expression" dxfId="343" priority="5" stopIfTrue="1">
      <formula>MOD(ROW(),2)=0</formula>
    </cfRule>
    <cfRule type="expression" dxfId="342" priority="6" stopIfTrue="1">
      <formula>MOD(ROW(),2)&lt;&gt;0</formula>
    </cfRule>
  </conditionalFormatting>
  <conditionalFormatting sqref="B26:D37">
    <cfRule type="expression" dxfId="341" priority="9" stopIfTrue="1">
      <formula>MOD(ROW(),2)=0</formula>
    </cfRule>
    <cfRule type="expression" dxfId="340" priority="10" stopIfTrue="1">
      <formula>MOD(ROW(),2)&lt;&gt;0</formula>
    </cfRule>
  </conditionalFormatting>
  <pageMargins left="0.7" right="0.7" top="0.75" bottom="0.75" header="0.3" footer="0.3"/>
  <tableParts count="1">
    <tablePart r:id="rId1"/>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5BCA2-6A71-4A7E-B3B3-EA3C4760AC18}">
  <sheetPr codeName="Sheet37"/>
  <dimension ref="A1:D76"/>
  <sheetViews>
    <sheetView showGridLines="0" zoomScaleNormal="100" workbookViewId="0">
      <selection activeCell="C32" sqref="C32"/>
    </sheetView>
  </sheetViews>
  <sheetFormatPr defaultRowHeight="12.5" x14ac:dyDescent="0.25"/>
  <cols>
    <col min="1" max="1" width="31.54296875" customWidth="1"/>
    <col min="2" max="4" width="22.54296875" customWidth="1"/>
  </cols>
  <sheetData>
    <row r="1" spans="1:4" s="1" customFormat="1" ht="20" x14ac:dyDescent="0.4">
      <c r="A1" s="2" t="s">
        <v>0</v>
      </c>
    </row>
    <row r="2" spans="1:4" s="1" customFormat="1" ht="15.5" x14ac:dyDescent="0.35">
      <c r="A2" s="30" t="s">
        <v>1</v>
      </c>
      <c r="B2" s="3" t="str">
        <f>wb_title</f>
        <v>LGPS_EW - Consolidated Factor Spreadsheet</v>
      </c>
    </row>
    <row r="3" spans="1:4" s="1" customFormat="1" ht="15.5" x14ac:dyDescent="0.35">
      <c r="A3" s="30" t="s">
        <v>2</v>
      </c>
      <c r="B3" s="3" t="str">
        <f>TABLE_FACTOR_TYPE_1 &amp; " - x-" &amp; TABLE_SERIES_NUMBER_1</f>
        <v>Early Retirement Factor - x-316</v>
      </c>
    </row>
    <row r="6" spans="1:4" x14ac:dyDescent="0.25">
      <c r="A6" s="40" t="s">
        <v>394</v>
      </c>
      <c r="B6" s="47" t="s">
        <v>395</v>
      </c>
      <c r="C6" s="47"/>
      <c r="D6" s="47"/>
    </row>
    <row r="7" spans="1:4" x14ac:dyDescent="0.25">
      <c r="A7" s="40" t="s">
        <v>396</v>
      </c>
      <c r="B7" s="47" t="s">
        <v>175</v>
      </c>
      <c r="C7" s="47"/>
      <c r="D7" s="47"/>
    </row>
    <row r="8" spans="1:4" x14ac:dyDescent="0.25">
      <c r="A8" s="40" t="s">
        <v>162</v>
      </c>
      <c r="B8" s="47" t="s">
        <v>259</v>
      </c>
      <c r="C8" s="47"/>
      <c r="D8" s="47"/>
    </row>
    <row r="9" spans="1:4" x14ac:dyDescent="0.25">
      <c r="A9" s="40" t="s">
        <v>163</v>
      </c>
      <c r="B9" s="47" t="s">
        <v>275</v>
      </c>
      <c r="C9" s="47"/>
      <c r="D9" s="47"/>
    </row>
    <row r="10" spans="1:4" ht="37.5" x14ac:dyDescent="0.25">
      <c r="A10" s="40" t="s">
        <v>6</v>
      </c>
      <c r="B10" s="47" t="s">
        <v>271</v>
      </c>
      <c r="C10" s="47"/>
      <c r="D10" s="47"/>
    </row>
    <row r="11" spans="1:4" x14ac:dyDescent="0.25">
      <c r="A11" s="40" t="s">
        <v>164</v>
      </c>
      <c r="B11" s="47" t="s">
        <v>264</v>
      </c>
      <c r="C11" s="47"/>
      <c r="D11" s="47"/>
    </row>
    <row r="12" spans="1:4" x14ac:dyDescent="0.25">
      <c r="A12" s="40" t="s">
        <v>165</v>
      </c>
      <c r="B12" s="47" t="s">
        <v>265</v>
      </c>
      <c r="C12" s="47"/>
      <c r="D12" s="47"/>
    </row>
    <row r="13" spans="1:4" x14ac:dyDescent="0.25">
      <c r="A13" s="40" t="s">
        <v>397</v>
      </c>
      <c r="B13" s="47">
        <v>0</v>
      </c>
      <c r="C13" s="47"/>
      <c r="D13" s="47"/>
    </row>
    <row r="14" spans="1:4" x14ac:dyDescent="0.25">
      <c r="A14" s="40" t="s">
        <v>167</v>
      </c>
      <c r="B14" s="47">
        <v>316</v>
      </c>
      <c r="C14" s="47"/>
      <c r="D14" s="47"/>
    </row>
    <row r="15" spans="1:4" x14ac:dyDescent="0.25">
      <c r="A15" s="40" t="s">
        <v>398</v>
      </c>
      <c r="B15" s="47" t="s">
        <v>272</v>
      </c>
      <c r="C15" s="47"/>
      <c r="D15" s="47"/>
    </row>
    <row r="16" spans="1:4" x14ac:dyDescent="0.25">
      <c r="A16" s="40" t="s">
        <v>169</v>
      </c>
      <c r="B16" s="47" t="s">
        <v>267</v>
      </c>
      <c r="C16" s="47"/>
      <c r="D16" s="47"/>
    </row>
    <row r="17" spans="1:4" x14ac:dyDescent="0.25">
      <c r="A17" s="41" t="s">
        <v>399</v>
      </c>
      <c r="B17" s="47"/>
      <c r="C17" s="47"/>
      <c r="D17" s="47"/>
    </row>
    <row r="18" spans="1:4" x14ac:dyDescent="0.25">
      <c r="A18" s="40" t="s">
        <v>171</v>
      </c>
      <c r="B18" s="49">
        <v>45071</v>
      </c>
      <c r="C18" s="49"/>
      <c r="D18" s="49"/>
    </row>
    <row r="19" spans="1:4" x14ac:dyDescent="0.25">
      <c r="A19" s="40" t="s">
        <v>172</v>
      </c>
      <c r="B19" s="49">
        <v>45078</v>
      </c>
      <c r="C19" s="49"/>
      <c r="D19" s="49"/>
    </row>
    <row r="20" spans="1:4" x14ac:dyDescent="0.25">
      <c r="A20" s="40" t="s">
        <v>173</v>
      </c>
      <c r="B20" s="47" t="s">
        <v>183</v>
      </c>
      <c r="C20" s="47"/>
      <c r="D20" s="47"/>
    </row>
    <row r="21" spans="1:4" x14ac:dyDescent="0.25">
      <c r="A21" s="40" t="s">
        <v>400</v>
      </c>
      <c r="B21" s="47" t="s">
        <v>100</v>
      </c>
      <c r="C21" s="47"/>
      <c r="D21" s="47"/>
    </row>
    <row r="23" spans="1:4" x14ac:dyDescent="0.25">
      <c r="A23" s="23" t="str">
        <f>HYPERLINK("#'Factor List'!A1", "Back to Factor List")</f>
        <v>Back to Factor List</v>
      </c>
      <c r="B23" s="23" t="str">
        <f>HYPERLINK("#'Assumptions'!A1", "Assumptions")</f>
        <v>Assumptions</v>
      </c>
    </row>
    <row r="26" spans="1:4" s="58" customFormat="1" ht="39" x14ac:dyDescent="0.25">
      <c r="A26" s="57" t="s">
        <v>265</v>
      </c>
      <c r="B26" s="57" t="s">
        <v>426</v>
      </c>
      <c r="C26" s="57" t="s">
        <v>427</v>
      </c>
      <c r="D26" s="57" t="s">
        <v>428</v>
      </c>
    </row>
    <row r="27" spans="1:4" x14ac:dyDescent="0.25">
      <c r="A27" s="43">
        <v>0</v>
      </c>
      <c r="B27" s="53">
        <v>0</v>
      </c>
      <c r="C27" s="53">
        <v>0</v>
      </c>
      <c r="D27" s="53">
        <v>0</v>
      </c>
    </row>
    <row r="28" spans="1:4" x14ac:dyDescent="0.25">
      <c r="A28" s="43">
        <v>1</v>
      </c>
      <c r="B28" s="53">
        <v>5.6</v>
      </c>
      <c r="C28" s="53">
        <v>5.6</v>
      </c>
      <c r="D28" s="53">
        <v>1.7</v>
      </c>
    </row>
    <row r="29" spans="1:4" x14ac:dyDescent="0.25">
      <c r="A29" s="43">
        <v>2</v>
      </c>
      <c r="B29" s="53">
        <v>10.8</v>
      </c>
      <c r="C29" s="53">
        <v>10.8</v>
      </c>
      <c r="D29" s="53">
        <v>3.3</v>
      </c>
    </row>
    <row r="30" spans="1:4" x14ac:dyDescent="0.25">
      <c r="A30" s="43">
        <v>3</v>
      </c>
      <c r="B30" s="53">
        <v>15.5</v>
      </c>
      <c r="C30" s="53">
        <v>15.5</v>
      </c>
      <c r="D30" s="53">
        <v>4.9000000000000004</v>
      </c>
    </row>
    <row r="31" spans="1:4" x14ac:dyDescent="0.25">
      <c r="A31" s="43">
        <v>4</v>
      </c>
      <c r="B31" s="53">
        <v>19.899999999999999</v>
      </c>
      <c r="C31" s="53">
        <v>19.899999999999999</v>
      </c>
      <c r="D31" s="53">
        <v>6.5</v>
      </c>
    </row>
    <row r="32" spans="1:4" x14ac:dyDescent="0.25">
      <c r="A32" s="43">
        <v>5</v>
      </c>
      <c r="B32" s="53">
        <v>23.9</v>
      </c>
      <c r="C32" s="53">
        <v>23.9</v>
      </c>
      <c r="D32" s="53">
        <v>8.1</v>
      </c>
    </row>
    <row r="33" spans="1:4" x14ac:dyDescent="0.25">
      <c r="A33" s="43">
        <v>6</v>
      </c>
      <c r="B33" s="53">
        <v>27.7</v>
      </c>
      <c r="C33" s="53">
        <v>27.7</v>
      </c>
      <c r="D33" s="53">
        <v>9.6</v>
      </c>
    </row>
    <row r="34" spans="1:4" x14ac:dyDescent="0.25">
      <c r="A34" s="43">
        <v>7</v>
      </c>
      <c r="B34" s="53">
        <v>31.1</v>
      </c>
      <c r="C34" s="53">
        <v>31.1</v>
      </c>
      <c r="D34" s="53">
        <v>11.1</v>
      </c>
    </row>
    <row r="35" spans="1:4" x14ac:dyDescent="0.25">
      <c r="A35" s="43">
        <v>8</v>
      </c>
      <c r="B35" s="53">
        <v>34.299999999999997</v>
      </c>
      <c r="C35" s="53">
        <v>34.299999999999997</v>
      </c>
      <c r="D35" s="53">
        <v>12.6</v>
      </c>
    </row>
    <row r="36" spans="1:4" x14ac:dyDescent="0.25">
      <c r="A36" s="43">
        <v>9</v>
      </c>
      <c r="B36" s="53">
        <v>37.299999999999997</v>
      </c>
      <c r="C36" s="53">
        <v>37.299999999999997</v>
      </c>
      <c r="D36" s="53">
        <v>14.1</v>
      </c>
    </row>
    <row r="37" spans="1:4" x14ac:dyDescent="0.25">
      <c r="A37" s="43">
        <v>10</v>
      </c>
      <c r="B37" s="53">
        <v>40.200000000000003</v>
      </c>
      <c r="C37" s="53">
        <v>40.200000000000003</v>
      </c>
      <c r="D37" s="53">
        <v>15.5</v>
      </c>
    </row>
    <row r="38" spans="1:4" x14ac:dyDescent="0.25">
      <c r="A38" s="43">
        <v>11</v>
      </c>
      <c r="B38" s="53">
        <v>42.8</v>
      </c>
      <c r="C38" s="53">
        <v>42.8</v>
      </c>
      <c r="D38" s="53">
        <v>16.899999999999999</v>
      </c>
    </row>
    <row r="39" spans="1:4" x14ac:dyDescent="0.25">
      <c r="A39" s="43">
        <v>12</v>
      </c>
      <c r="B39" s="53">
        <v>45.2</v>
      </c>
      <c r="C39" s="53">
        <v>45.2</v>
      </c>
      <c r="D39" s="53">
        <v>18.3</v>
      </c>
    </row>
    <row r="40" spans="1:4" x14ac:dyDescent="0.25">
      <c r="A40" s="43">
        <v>13</v>
      </c>
      <c r="B40" s="53">
        <v>47.5</v>
      </c>
      <c r="C40" s="53">
        <v>47.5</v>
      </c>
      <c r="D40" s="53">
        <v>19.7</v>
      </c>
    </row>
    <row r="41" spans="1:4" x14ac:dyDescent="0.25">
      <c r="A41" s="43">
        <v>14</v>
      </c>
      <c r="B41" s="53">
        <v>49.7</v>
      </c>
      <c r="C41" s="53">
        <v>49.7</v>
      </c>
      <c r="D41" s="53">
        <v>21</v>
      </c>
    </row>
    <row r="42" spans="1:4" x14ac:dyDescent="0.25">
      <c r="A42" s="43">
        <v>15</v>
      </c>
      <c r="B42" s="53">
        <v>51.7</v>
      </c>
      <c r="C42" s="53">
        <v>51.7</v>
      </c>
      <c r="D42" s="53">
        <v>22.3</v>
      </c>
    </row>
    <row r="43" spans="1:4" x14ac:dyDescent="0.25">
      <c r="A43" s="43">
        <v>16</v>
      </c>
      <c r="B43" s="53">
        <v>53.6</v>
      </c>
      <c r="C43" s="53">
        <v>53.6</v>
      </c>
      <c r="D43" s="53">
        <v>23.6</v>
      </c>
    </row>
    <row r="44" spans="1:4" x14ac:dyDescent="0.25">
      <c r="A44" s="43">
        <v>17</v>
      </c>
      <c r="B44" s="53">
        <v>55.4</v>
      </c>
      <c r="C44" s="53">
        <v>55.4</v>
      </c>
      <c r="D44" s="53">
        <v>24.9</v>
      </c>
    </row>
    <row r="45" spans="1:4" x14ac:dyDescent="0.25">
      <c r="A45" s="43">
        <v>18</v>
      </c>
      <c r="B45" s="53">
        <v>57.2</v>
      </c>
      <c r="C45" s="53">
        <v>57.2</v>
      </c>
      <c r="D45" s="53">
        <v>26.2</v>
      </c>
    </row>
    <row r="46" spans="1:4" x14ac:dyDescent="0.25">
      <c r="A46" s="43">
        <v>19</v>
      </c>
      <c r="B46" s="53">
        <v>58.8</v>
      </c>
      <c r="C46" s="53">
        <v>58.8</v>
      </c>
      <c r="D46" s="53">
        <v>27.4</v>
      </c>
    </row>
    <row r="47" spans="1:4" x14ac:dyDescent="0.25">
      <c r="A47" s="43">
        <v>20</v>
      </c>
      <c r="B47" s="53">
        <v>60.3</v>
      </c>
      <c r="C47" s="53">
        <v>60.3</v>
      </c>
      <c r="D47" s="53">
        <v>28.6</v>
      </c>
    </row>
    <row r="48" spans="1:4" x14ac:dyDescent="0.25">
      <c r="A48" s="43">
        <v>21</v>
      </c>
      <c r="B48" s="53">
        <v>61.8</v>
      </c>
      <c r="C48" s="53">
        <v>61.8</v>
      </c>
      <c r="D48" s="53">
        <v>29.8</v>
      </c>
    </row>
    <row r="49" spans="1:4" x14ac:dyDescent="0.25">
      <c r="A49" s="43">
        <v>22</v>
      </c>
      <c r="B49" s="53">
        <v>63.1</v>
      </c>
      <c r="C49" s="53">
        <v>63.1</v>
      </c>
      <c r="D49" s="53">
        <v>31</v>
      </c>
    </row>
    <row r="50" spans="1:4" x14ac:dyDescent="0.25">
      <c r="A50" s="43">
        <v>23</v>
      </c>
      <c r="B50" s="53">
        <v>64.400000000000006</v>
      </c>
      <c r="C50" s="53">
        <v>64.400000000000006</v>
      </c>
      <c r="D50" s="53">
        <v>32.1</v>
      </c>
    </row>
    <row r="51" spans="1:4" x14ac:dyDescent="0.25">
      <c r="A51" s="43">
        <v>24</v>
      </c>
      <c r="B51" s="53">
        <v>65.7</v>
      </c>
      <c r="C51" s="53">
        <v>65.7</v>
      </c>
      <c r="D51" s="53">
        <v>33.299999999999997</v>
      </c>
    </row>
    <row r="52" spans="1:4" x14ac:dyDescent="0.25">
      <c r="A52" s="43">
        <v>25</v>
      </c>
      <c r="B52" s="53">
        <v>66.8</v>
      </c>
      <c r="C52" s="53">
        <v>66.8</v>
      </c>
      <c r="D52" s="53">
        <v>34.4</v>
      </c>
    </row>
    <row r="53" spans="1:4" x14ac:dyDescent="0.25">
      <c r="A53" s="43">
        <v>26</v>
      </c>
      <c r="B53" s="53">
        <v>68</v>
      </c>
      <c r="C53" s="53">
        <v>68</v>
      </c>
      <c r="D53" s="53">
        <v>35.5</v>
      </c>
    </row>
    <row r="54" spans="1:4" x14ac:dyDescent="0.25">
      <c r="A54" s="43">
        <v>27</v>
      </c>
      <c r="B54" s="53">
        <v>69</v>
      </c>
      <c r="C54" s="53">
        <v>69</v>
      </c>
      <c r="D54" s="53">
        <v>36.6</v>
      </c>
    </row>
    <row r="55" spans="1:4" x14ac:dyDescent="0.25">
      <c r="A55" s="43">
        <v>28</v>
      </c>
      <c r="B55" s="53">
        <v>70.099999999999994</v>
      </c>
      <c r="C55" s="53">
        <v>70.099999999999994</v>
      </c>
      <c r="D55" s="53">
        <v>37.6</v>
      </c>
    </row>
    <row r="56" spans="1:4" x14ac:dyDescent="0.25">
      <c r="A56" s="43">
        <v>29</v>
      </c>
      <c r="B56" s="53">
        <v>71</v>
      </c>
      <c r="C56" s="53">
        <v>71</v>
      </c>
      <c r="D56" s="53">
        <v>38.700000000000003</v>
      </c>
    </row>
    <row r="57" spans="1:4" x14ac:dyDescent="0.25">
      <c r="A57" s="43">
        <v>30</v>
      </c>
      <c r="B57" s="53">
        <v>72</v>
      </c>
      <c r="C57" s="53">
        <v>72</v>
      </c>
      <c r="D57" s="53">
        <v>39.700000000000003</v>
      </c>
    </row>
    <row r="58" spans="1:4" x14ac:dyDescent="0.25">
      <c r="A58" s="43">
        <v>31</v>
      </c>
      <c r="B58" s="53">
        <v>72.900000000000006</v>
      </c>
      <c r="C58" s="53">
        <v>72.900000000000006</v>
      </c>
      <c r="D58" s="53">
        <v>40.700000000000003</v>
      </c>
    </row>
    <row r="59" spans="1:4" x14ac:dyDescent="0.25">
      <c r="A59" s="43">
        <v>32</v>
      </c>
      <c r="B59" s="53">
        <v>73.7</v>
      </c>
      <c r="C59" s="53">
        <v>73.7</v>
      </c>
      <c r="D59" s="53">
        <v>41.7</v>
      </c>
    </row>
    <row r="60" spans="1:4" x14ac:dyDescent="0.25">
      <c r="A60" s="43">
        <v>33</v>
      </c>
      <c r="B60" s="53">
        <v>74.5</v>
      </c>
      <c r="C60" s="53">
        <v>74.5</v>
      </c>
      <c r="D60" s="53">
        <v>42.7</v>
      </c>
    </row>
    <row r="61" spans="1:4" x14ac:dyDescent="0.25">
      <c r="A61" s="43">
        <v>34</v>
      </c>
      <c r="B61" s="53">
        <v>75.3</v>
      </c>
      <c r="C61" s="53">
        <v>75.3</v>
      </c>
      <c r="D61" s="53">
        <v>43.6</v>
      </c>
    </row>
    <row r="62" spans="1:4" x14ac:dyDescent="0.25">
      <c r="A62" s="43">
        <v>35</v>
      </c>
      <c r="B62" s="53">
        <v>76.099999999999994</v>
      </c>
      <c r="C62" s="53">
        <v>76.099999999999994</v>
      </c>
      <c r="D62" s="53">
        <v>44.6</v>
      </c>
    </row>
    <row r="63" spans="1:4" x14ac:dyDescent="0.25">
      <c r="A63" s="43">
        <v>36</v>
      </c>
      <c r="B63" s="53">
        <v>76.8</v>
      </c>
      <c r="C63" s="53">
        <v>76.8</v>
      </c>
      <c r="D63" s="53">
        <v>45.5</v>
      </c>
    </row>
    <row r="64" spans="1:4" x14ac:dyDescent="0.25">
      <c r="A64" s="43">
        <v>37</v>
      </c>
      <c r="B64" s="53">
        <v>77.5</v>
      </c>
      <c r="C64" s="53">
        <v>77.5</v>
      </c>
      <c r="D64" s="53">
        <v>46.4</v>
      </c>
    </row>
    <row r="65" spans="1:4" x14ac:dyDescent="0.25">
      <c r="A65" s="43">
        <v>38</v>
      </c>
      <c r="B65" s="53">
        <v>78.099999999999994</v>
      </c>
      <c r="C65" s="53">
        <v>78.099999999999994</v>
      </c>
      <c r="D65" s="53">
        <v>47.3</v>
      </c>
    </row>
    <row r="66" spans="1:4" x14ac:dyDescent="0.25">
      <c r="A66" s="43">
        <v>39</v>
      </c>
      <c r="B66" s="53">
        <v>78.8</v>
      </c>
      <c r="C66" s="53">
        <v>78.8</v>
      </c>
      <c r="D66" s="53">
        <v>48.2</v>
      </c>
    </row>
    <row r="67" spans="1:4" x14ac:dyDescent="0.25">
      <c r="A67" s="43">
        <v>40</v>
      </c>
      <c r="B67" s="53">
        <v>79.400000000000006</v>
      </c>
      <c r="C67" s="53">
        <v>79.400000000000006</v>
      </c>
      <c r="D67" s="53">
        <v>49</v>
      </c>
    </row>
    <row r="68" spans="1:4" x14ac:dyDescent="0.25">
      <c r="A68" s="43">
        <v>41</v>
      </c>
      <c r="B68" s="53">
        <v>79.900000000000006</v>
      </c>
      <c r="C68" s="53">
        <v>79.900000000000006</v>
      </c>
      <c r="D68" s="53">
        <v>49.9</v>
      </c>
    </row>
    <row r="69" spans="1:4" x14ac:dyDescent="0.25">
      <c r="A69" s="43">
        <v>42</v>
      </c>
      <c r="B69" s="53">
        <v>80.5</v>
      </c>
      <c r="C69" s="53">
        <v>80.5</v>
      </c>
      <c r="D69" s="53">
        <v>50.7</v>
      </c>
    </row>
    <row r="70" spans="1:4" x14ac:dyDescent="0.25">
      <c r="A70" s="43">
        <v>43</v>
      </c>
      <c r="B70" s="53">
        <v>81</v>
      </c>
      <c r="C70" s="53">
        <v>81</v>
      </c>
      <c r="D70" s="53">
        <v>51.6</v>
      </c>
    </row>
    <row r="71" spans="1:4" x14ac:dyDescent="0.25">
      <c r="A71" s="43">
        <v>44</v>
      </c>
      <c r="B71" s="53">
        <v>81.5</v>
      </c>
      <c r="C71" s="53">
        <v>81.5</v>
      </c>
      <c r="D71" s="53">
        <v>52.4</v>
      </c>
    </row>
    <row r="72" spans="1:4" x14ac:dyDescent="0.25">
      <c r="A72" s="43">
        <v>45</v>
      </c>
      <c r="B72" s="53">
        <v>82</v>
      </c>
      <c r="C72" s="53">
        <v>82</v>
      </c>
      <c r="D72" s="53">
        <v>53.2</v>
      </c>
    </row>
    <row r="73" spans="1:4" x14ac:dyDescent="0.25">
      <c r="A73" s="43">
        <v>46</v>
      </c>
      <c r="B73" s="53">
        <v>82.5</v>
      </c>
      <c r="C73" s="53">
        <v>82.5</v>
      </c>
      <c r="D73" s="53">
        <v>53.9</v>
      </c>
    </row>
    <row r="74" spans="1:4" x14ac:dyDescent="0.25">
      <c r="A74" s="43">
        <v>47</v>
      </c>
      <c r="B74" s="53">
        <v>83</v>
      </c>
      <c r="C74" s="53">
        <v>83</v>
      </c>
      <c r="D74" s="53">
        <v>54.7</v>
      </c>
    </row>
    <row r="75" spans="1:4" x14ac:dyDescent="0.25">
      <c r="A75" s="43">
        <v>48</v>
      </c>
      <c r="B75" s="53">
        <v>83.4</v>
      </c>
      <c r="C75" s="53">
        <v>83.4</v>
      </c>
      <c r="D75" s="53">
        <v>55.5</v>
      </c>
    </row>
    <row r="76" spans="1:4" x14ac:dyDescent="0.25">
      <c r="A76" s="43">
        <v>49</v>
      </c>
      <c r="B76" s="53">
        <v>83.8</v>
      </c>
      <c r="C76" s="53">
        <v>83.8</v>
      </c>
      <c r="D76" s="53">
        <v>56.2</v>
      </c>
    </row>
  </sheetData>
  <sheetProtection algorithmName="SHA-512" hashValue="qNYteu04UBh5vbsIfe1hXkCRUXAPkygghWLjIRbSuZ3w2qygAKj09jITumsQTB3/jrTBgL7FDS+/gtM2xzuN5w==" saltValue="rnBBzbm5WmDJ4PNiCgRxOQ==" spinCount="100000" sheet="1" objects="1" scenarios="1"/>
  <conditionalFormatting sqref="A6:A21">
    <cfRule type="expression" dxfId="339" priority="19" stopIfTrue="1">
      <formula>MOD(ROW(),2)=0</formula>
    </cfRule>
    <cfRule type="expression" dxfId="338" priority="20" stopIfTrue="1">
      <formula>MOD(ROW(),2)&lt;&gt;0</formula>
    </cfRule>
  </conditionalFormatting>
  <conditionalFormatting sqref="A26:A76">
    <cfRule type="expression" dxfId="337" priority="3" stopIfTrue="1">
      <formula>MOD(ROW(),2)=0</formula>
    </cfRule>
    <cfRule type="expression" dxfId="336" priority="4" stopIfTrue="1">
      <formula>MOD(ROW(),2)&lt;&gt;0</formula>
    </cfRule>
  </conditionalFormatting>
  <conditionalFormatting sqref="B18:B19">
    <cfRule type="expression" dxfId="335" priority="1" stopIfTrue="1">
      <formula>MOD(ROW(),2)=0</formula>
    </cfRule>
    <cfRule type="expression" dxfId="334" priority="2" stopIfTrue="1">
      <formula>MOD(ROW(),2)&lt;&gt;0</formula>
    </cfRule>
  </conditionalFormatting>
  <conditionalFormatting sqref="B6:D17 C18:D19 B20:D21">
    <cfRule type="expression" dxfId="333" priority="21" stopIfTrue="1">
      <formula>MOD(ROW(),2)=0</formula>
    </cfRule>
    <cfRule type="expression" dxfId="332" priority="22" stopIfTrue="1">
      <formula>MOD(ROW(),2)&lt;&gt;0</formula>
    </cfRule>
  </conditionalFormatting>
  <conditionalFormatting sqref="B26:D76">
    <cfRule type="expression" dxfId="331" priority="5" stopIfTrue="1">
      <formula>MOD(ROW(),2)=0</formula>
    </cfRule>
    <cfRule type="expression" dxfId="330" priority="6" stopIfTrue="1">
      <formula>MOD(ROW(),2)&lt;&gt;0</formula>
    </cfRule>
  </conditionalFormatting>
  <pageMargins left="0.7" right="0.7" top="0.75" bottom="0.75" header="0.3" footer="0.3"/>
  <tableParts count="1">
    <tablePart r:id="rId1"/>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AD429-62C6-4F32-B38A-B08633C94D37}">
  <sheetPr codeName="Sheet38"/>
  <dimension ref="A1:D40"/>
  <sheetViews>
    <sheetView showGridLines="0" workbookViewId="0">
      <selection activeCell="D30" sqref="D30"/>
    </sheetView>
  </sheetViews>
  <sheetFormatPr defaultRowHeight="12.5" x14ac:dyDescent="0.25"/>
  <cols>
    <col min="1" max="1" width="30.54296875" customWidth="1"/>
    <col min="2" max="4" width="19.54296875" customWidth="1"/>
  </cols>
  <sheetData>
    <row r="1" spans="1:4" s="1" customFormat="1" ht="20" x14ac:dyDescent="0.4">
      <c r="A1" s="2" t="s">
        <v>0</v>
      </c>
    </row>
    <row r="2" spans="1:4" s="1" customFormat="1" ht="15.5" x14ac:dyDescent="0.35">
      <c r="A2" s="30" t="s">
        <v>1</v>
      </c>
      <c r="B2" s="3" t="str">
        <f>wb_title</f>
        <v>LGPS_EW - Consolidated Factor Spreadsheet</v>
      </c>
    </row>
    <row r="3" spans="1:4" s="1" customFormat="1" ht="15.5" x14ac:dyDescent="0.35">
      <c r="A3" s="30" t="s">
        <v>2</v>
      </c>
      <c r="B3" s="3" t="str">
        <f>TABLE_FACTOR_TYPE_1 &amp; " - x-" &amp; TABLE_SERIES_NUMBER_1</f>
        <v>Early Retirement Factor - x-317</v>
      </c>
    </row>
    <row r="6" spans="1:4" x14ac:dyDescent="0.25">
      <c r="A6" s="40" t="s">
        <v>394</v>
      </c>
      <c r="B6" s="47" t="s">
        <v>395</v>
      </c>
      <c r="C6" s="47"/>
      <c r="D6" s="47"/>
    </row>
    <row r="7" spans="1:4" x14ac:dyDescent="0.25">
      <c r="A7" s="40" t="s">
        <v>396</v>
      </c>
      <c r="B7" s="47" t="s">
        <v>175</v>
      </c>
      <c r="C7" s="47"/>
      <c r="D7" s="47"/>
    </row>
    <row r="8" spans="1:4" x14ac:dyDescent="0.25">
      <c r="A8" s="40" t="s">
        <v>162</v>
      </c>
      <c r="B8" s="47" t="s">
        <v>176</v>
      </c>
      <c r="C8" s="47"/>
      <c r="D8" s="47"/>
    </row>
    <row r="9" spans="1:4" x14ac:dyDescent="0.25">
      <c r="A9" s="40" t="s">
        <v>163</v>
      </c>
      <c r="B9" s="47" t="s">
        <v>275</v>
      </c>
      <c r="C9" s="47"/>
      <c r="D9" s="47"/>
    </row>
    <row r="10" spans="1:4" ht="50" x14ac:dyDescent="0.25">
      <c r="A10" s="40" t="s">
        <v>6</v>
      </c>
      <c r="B10" s="47" t="s">
        <v>273</v>
      </c>
      <c r="C10" s="47"/>
      <c r="D10" s="47"/>
    </row>
    <row r="11" spans="1:4" x14ac:dyDescent="0.25">
      <c r="A11" s="40" t="s">
        <v>164</v>
      </c>
      <c r="B11" s="47" t="s">
        <v>264</v>
      </c>
      <c r="C11" s="47"/>
      <c r="D11" s="47"/>
    </row>
    <row r="12" spans="1:4" x14ac:dyDescent="0.25">
      <c r="A12" s="40" t="s">
        <v>165</v>
      </c>
      <c r="B12" s="47" t="s">
        <v>265</v>
      </c>
      <c r="C12" s="47"/>
      <c r="D12" s="47"/>
    </row>
    <row r="13" spans="1:4" x14ac:dyDescent="0.25">
      <c r="A13" s="40" t="s">
        <v>397</v>
      </c>
      <c r="B13" s="47">
        <v>0</v>
      </c>
      <c r="C13" s="47"/>
      <c r="D13" s="47"/>
    </row>
    <row r="14" spans="1:4" x14ac:dyDescent="0.25">
      <c r="A14" s="40" t="s">
        <v>167</v>
      </c>
      <c r="B14" s="47">
        <v>317</v>
      </c>
      <c r="C14" s="47"/>
      <c r="D14" s="47"/>
    </row>
    <row r="15" spans="1:4" x14ac:dyDescent="0.25">
      <c r="A15" s="40" t="s">
        <v>398</v>
      </c>
      <c r="B15" s="47" t="s">
        <v>274</v>
      </c>
      <c r="C15" s="47"/>
      <c r="D15" s="47"/>
    </row>
    <row r="16" spans="1:4" x14ac:dyDescent="0.25">
      <c r="A16" s="40" t="s">
        <v>169</v>
      </c>
      <c r="B16" s="47" t="s">
        <v>270</v>
      </c>
      <c r="C16" s="47"/>
      <c r="D16" s="47"/>
    </row>
    <row r="17" spans="1:4" x14ac:dyDescent="0.25">
      <c r="A17" s="41" t="s">
        <v>399</v>
      </c>
      <c r="B17" s="47"/>
      <c r="C17" s="47"/>
      <c r="D17" s="47"/>
    </row>
    <row r="18" spans="1:4" x14ac:dyDescent="0.25">
      <c r="A18" s="40" t="s">
        <v>171</v>
      </c>
      <c r="B18" s="49">
        <v>45107</v>
      </c>
      <c r="C18" s="49"/>
      <c r="D18" s="49"/>
    </row>
    <row r="19" spans="1:4" x14ac:dyDescent="0.25">
      <c r="A19" s="40" t="s">
        <v>172</v>
      </c>
      <c r="B19" s="49">
        <v>45110</v>
      </c>
      <c r="C19" s="49"/>
      <c r="D19" s="49"/>
    </row>
    <row r="20" spans="1:4" x14ac:dyDescent="0.25">
      <c r="A20" s="40" t="s">
        <v>173</v>
      </c>
      <c r="B20" s="47" t="s">
        <v>183</v>
      </c>
      <c r="C20" s="47"/>
      <c r="D20" s="47"/>
    </row>
    <row r="21" spans="1:4" x14ac:dyDescent="0.25">
      <c r="A21" s="40" t="s">
        <v>400</v>
      </c>
      <c r="B21" s="47" t="s">
        <v>100</v>
      </c>
      <c r="C21" s="47"/>
      <c r="D21" s="47"/>
    </row>
    <row r="23" spans="1:4" x14ac:dyDescent="0.25">
      <c r="A23" s="23" t="str">
        <f>HYPERLINK("#'Factor List'!A1", "Back to Factor List")</f>
        <v>Back to Factor List</v>
      </c>
      <c r="B23" s="23" t="str">
        <f>HYPERLINK("#'Assumptions'!A1", "Assumptions")</f>
        <v>Assumptions</v>
      </c>
    </row>
    <row r="26" spans="1:4" s="58" customFormat="1" ht="39" x14ac:dyDescent="0.25">
      <c r="A26" s="62" t="s">
        <v>265</v>
      </c>
      <c r="B26" s="62" t="s">
        <v>426</v>
      </c>
      <c r="C26" s="62" t="s">
        <v>427</v>
      </c>
      <c r="D26" s="62" t="s">
        <v>428</v>
      </c>
    </row>
    <row r="27" spans="1:4" x14ac:dyDescent="0.25">
      <c r="A27" s="60">
        <v>0</v>
      </c>
      <c r="B27" s="61">
        <v>0</v>
      </c>
      <c r="C27" s="61">
        <v>0</v>
      </c>
      <c r="D27" s="61">
        <v>0</v>
      </c>
    </row>
    <row r="28" spans="1:4" x14ac:dyDescent="0.25">
      <c r="A28" s="60">
        <v>1</v>
      </c>
      <c r="B28" s="61">
        <v>4.9000000000000004</v>
      </c>
      <c r="C28" s="61">
        <v>4.9000000000000004</v>
      </c>
      <c r="D28" s="61">
        <v>1.7</v>
      </c>
    </row>
    <row r="29" spans="1:4" x14ac:dyDescent="0.25">
      <c r="A29" s="60">
        <v>2</v>
      </c>
      <c r="B29" s="61">
        <v>9.3000000000000007</v>
      </c>
      <c r="C29" s="61">
        <v>9.3000000000000007</v>
      </c>
      <c r="D29" s="61">
        <v>3.3</v>
      </c>
    </row>
    <row r="30" spans="1:4" x14ac:dyDescent="0.25">
      <c r="A30" s="60">
        <v>3</v>
      </c>
      <c r="B30" s="61">
        <v>13.5</v>
      </c>
      <c r="C30" s="61">
        <v>13.5</v>
      </c>
      <c r="D30" s="61">
        <v>4.9000000000000004</v>
      </c>
    </row>
    <row r="31" spans="1:4" x14ac:dyDescent="0.25">
      <c r="A31" s="60">
        <v>4</v>
      </c>
      <c r="B31" s="61">
        <v>17.399999999999999</v>
      </c>
      <c r="C31" s="61">
        <v>17.399999999999999</v>
      </c>
      <c r="D31" s="61">
        <v>6.5</v>
      </c>
    </row>
    <row r="32" spans="1:4" x14ac:dyDescent="0.25">
      <c r="A32" s="60">
        <v>5</v>
      </c>
      <c r="B32" s="61">
        <v>20.9</v>
      </c>
      <c r="C32" s="61">
        <v>20.9</v>
      </c>
      <c r="D32" s="61">
        <v>8.1</v>
      </c>
    </row>
    <row r="33" spans="1:4" x14ac:dyDescent="0.25">
      <c r="A33" s="60">
        <v>6</v>
      </c>
      <c r="B33" s="61">
        <v>24.3</v>
      </c>
      <c r="C33" s="61">
        <v>24.3</v>
      </c>
      <c r="D33" s="61">
        <v>9.6</v>
      </c>
    </row>
    <row r="34" spans="1:4" x14ac:dyDescent="0.25">
      <c r="A34" s="60">
        <v>7</v>
      </c>
      <c r="B34" s="61">
        <v>27.4</v>
      </c>
      <c r="C34" s="61">
        <v>27.4</v>
      </c>
      <c r="D34" s="61">
        <v>11.1</v>
      </c>
    </row>
    <row r="35" spans="1:4" x14ac:dyDescent="0.25">
      <c r="A35" s="60">
        <v>8</v>
      </c>
      <c r="B35" s="61">
        <v>30.3</v>
      </c>
      <c r="C35" s="61">
        <v>30.3</v>
      </c>
      <c r="D35" s="61">
        <v>12.6</v>
      </c>
    </row>
    <row r="36" spans="1:4" x14ac:dyDescent="0.25">
      <c r="A36" s="60">
        <v>9</v>
      </c>
      <c r="B36" s="61">
        <v>33</v>
      </c>
      <c r="C36" s="61">
        <v>33</v>
      </c>
      <c r="D36" s="61">
        <v>14.1</v>
      </c>
    </row>
    <row r="37" spans="1:4" x14ac:dyDescent="0.25">
      <c r="A37" s="60">
        <v>10</v>
      </c>
      <c r="B37" s="61">
        <v>35.6</v>
      </c>
      <c r="C37" s="61">
        <v>35.6</v>
      </c>
      <c r="D37" s="61">
        <v>15.5</v>
      </c>
    </row>
    <row r="38" spans="1:4" x14ac:dyDescent="0.25">
      <c r="A38" s="60">
        <v>11</v>
      </c>
      <c r="B38" s="61">
        <v>39.5</v>
      </c>
      <c r="C38" s="61">
        <v>39.5</v>
      </c>
      <c r="D38" s="61"/>
    </row>
    <row r="39" spans="1:4" x14ac:dyDescent="0.25">
      <c r="A39" s="60">
        <v>12</v>
      </c>
      <c r="B39" s="61">
        <v>41.8</v>
      </c>
      <c r="C39" s="61">
        <v>41.8</v>
      </c>
      <c r="D39" s="61"/>
    </row>
    <row r="40" spans="1:4" x14ac:dyDescent="0.25">
      <c r="A40" s="60">
        <v>13</v>
      </c>
      <c r="B40" s="61">
        <v>43.9</v>
      </c>
      <c r="C40" s="61">
        <v>43.9</v>
      </c>
      <c r="D40" s="61"/>
    </row>
  </sheetData>
  <sheetProtection algorithmName="SHA-512" hashValue="mabCVtgGWgsBY+I2L3VnGJpBbK7kC+8gApwxoTGs37XxaxvcYue/x8Hk6bdT4eHgxwJgbLzywLecwzOdJDxofw==" saltValue="MoblnWHOFoauWbrYk5C0Cw==" spinCount="100000" sheet="1" objects="1" scenarios="1"/>
  <phoneticPr fontId="34" type="noConversion"/>
  <conditionalFormatting sqref="A6:A21">
    <cfRule type="expression" dxfId="329" priority="3" stopIfTrue="1">
      <formula>MOD(ROW(),2)=0</formula>
    </cfRule>
    <cfRule type="expression" dxfId="328" priority="4" stopIfTrue="1">
      <formula>MOD(ROW(),2)&lt;&gt;0</formula>
    </cfRule>
  </conditionalFormatting>
  <conditionalFormatting sqref="A26:A40">
    <cfRule type="expression" dxfId="327" priority="7" stopIfTrue="1">
      <formula>MOD(ROW(),2)=0</formula>
    </cfRule>
    <cfRule type="expression" dxfId="326" priority="8" stopIfTrue="1">
      <formula>MOD(ROW(),2)&lt;&gt;0</formula>
    </cfRule>
  </conditionalFormatting>
  <conditionalFormatting sqref="B18:B19">
    <cfRule type="expression" dxfId="325" priority="1" stopIfTrue="1">
      <formula>MOD(ROW(),2)=0</formula>
    </cfRule>
    <cfRule type="expression" dxfId="324" priority="2" stopIfTrue="1">
      <formula>MOD(ROW(),2)&lt;&gt;0</formula>
    </cfRule>
  </conditionalFormatting>
  <conditionalFormatting sqref="B6:D17 C18:D19 B20:D21">
    <cfRule type="expression" dxfId="323" priority="5" stopIfTrue="1">
      <formula>MOD(ROW(),2)=0</formula>
    </cfRule>
    <cfRule type="expression" dxfId="322" priority="6" stopIfTrue="1">
      <formula>MOD(ROW(),2)&lt;&gt;0</formula>
    </cfRule>
  </conditionalFormatting>
  <conditionalFormatting sqref="B26:D40">
    <cfRule type="expression" dxfId="321" priority="9" stopIfTrue="1">
      <formula>MOD(ROW(),2)=0</formula>
    </cfRule>
    <cfRule type="expression" dxfId="320" priority="10" stopIfTrue="1">
      <formula>MOD(ROW(),2)&lt;&gt;0</formula>
    </cfRule>
  </conditionalFormatting>
  <pageMargins left="0.7" right="0.7" top="0.75" bottom="0.75" header="0.3" footer="0.3"/>
  <tableParts count="1">
    <tablePart r:id="rId1"/>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65656-B3C3-4431-97C2-1B3A8E50D91E}">
  <sheetPr codeName="Sheet39"/>
  <dimension ref="A1:D40"/>
  <sheetViews>
    <sheetView showGridLines="0" workbookViewId="0">
      <selection activeCell="B9" sqref="B9"/>
    </sheetView>
  </sheetViews>
  <sheetFormatPr defaultRowHeight="12.5" x14ac:dyDescent="0.25"/>
  <cols>
    <col min="1" max="1" width="31.54296875" customWidth="1"/>
    <col min="2" max="4" width="22.54296875" customWidth="1"/>
  </cols>
  <sheetData>
    <row r="1" spans="1:4" s="1" customFormat="1" ht="20" x14ac:dyDescent="0.4">
      <c r="A1" s="2" t="s">
        <v>0</v>
      </c>
    </row>
    <row r="2" spans="1:4" s="1" customFormat="1" ht="15.5" x14ac:dyDescent="0.35">
      <c r="A2" s="30" t="s">
        <v>1</v>
      </c>
      <c r="B2" s="3" t="str">
        <f>wb_title</f>
        <v>LGPS_EW - Consolidated Factor Spreadsheet</v>
      </c>
    </row>
    <row r="3" spans="1:4" s="1" customFormat="1" ht="15.5" x14ac:dyDescent="0.35">
      <c r="A3" s="30" t="s">
        <v>2</v>
      </c>
      <c r="B3" s="3" t="str">
        <f>TABLE_FACTOR_TYPE_1 &amp; " - x-" &amp; TABLE_SERIES_NUMBER_1</f>
        <v>ERF - x-401</v>
      </c>
    </row>
    <row r="6" spans="1:4" x14ac:dyDescent="0.25">
      <c r="A6" s="40" t="s">
        <v>394</v>
      </c>
      <c r="B6" s="47" t="s">
        <v>395</v>
      </c>
      <c r="C6" s="47"/>
      <c r="D6" s="47"/>
    </row>
    <row r="7" spans="1:4" x14ac:dyDescent="0.25">
      <c r="A7" s="40" t="s">
        <v>396</v>
      </c>
      <c r="B7" s="47" t="s">
        <v>175</v>
      </c>
      <c r="C7" s="47"/>
      <c r="D7" s="47"/>
    </row>
    <row r="8" spans="1:4" x14ac:dyDescent="0.25">
      <c r="A8" s="40" t="s">
        <v>162</v>
      </c>
      <c r="B8" s="47" t="s">
        <v>176</v>
      </c>
      <c r="C8" s="47"/>
      <c r="D8" s="47"/>
    </row>
    <row r="9" spans="1:4" x14ac:dyDescent="0.25">
      <c r="A9" s="40" t="s">
        <v>163</v>
      </c>
      <c r="B9" s="47" t="s">
        <v>429</v>
      </c>
      <c r="C9" s="47"/>
      <c r="D9" s="47"/>
    </row>
    <row r="10" spans="1:4" x14ac:dyDescent="0.25">
      <c r="A10" s="40" t="s">
        <v>6</v>
      </c>
      <c r="B10" s="47" t="s">
        <v>276</v>
      </c>
      <c r="C10" s="47"/>
      <c r="D10" s="47"/>
    </row>
    <row r="11" spans="1:4" x14ac:dyDescent="0.25">
      <c r="A11" s="40" t="s">
        <v>164</v>
      </c>
      <c r="B11" s="47" t="s">
        <v>264</v>
      </c>
      <c r="C11" s="47"/>
      <c r="D11" s="47"/>
    </row>
    <row r="12" spans="1:4" x14ac:dyDescent="0.25">
      <c r="A12" s="40" t="s">
        <v>165</v>
      </c>
      <c r="B12" s="47" t="s">
        <v>265</v>
      </c>
      <c r="C12" s="47"/>
      <c r="D12" s="47"/>
    </row>
    <row r="13" spans="1:4" x14ac:dyDescent="0.25">
      <c r="A13" s="40" t="s">
        <v>397</v>
      </c>
      <c r="B13" s="47">
        <v>0</v>
      </c>
      <c r="C13" s="47"/>
      <c r="D13" s="47"/>
    </row>
    <row r="14" spans="1:4" x14ac:dyDescent="0.25">
      <c r="A14" s="40" t="s">
        <v>167</v>
      </c>
      <c r="B14" s="47">
        <v>401</v>
      </c>
      <c r="C14" s="47"/>
      <c r="D14" s="47"/>
    </row>
    <row r="15" spans="1:4" x14ac:dyDescent="0.25">
      <c r="A15" s="40" t="s">
        <v>398</v>
      </c>
      <c r="B15" s="47" t="s">
        <v>277</v>
      </c>
      <c r="C15" s="47"/>
      <c r="D15" s="47"/>
    </row>
    <row r="16" spans="1:4" x14ac:dyDescent="0.25">
      <c r="A16" s="40" t="s">
        <v>169</v>
      </c>
      <c r="B16" s="47" t="s">
        <v>278</v>
      </c>
      <c r="C16" s="47"/>
      <c r="D16" s="47"/>
    </row>
    <row r="17" spans="1:4" x14ac:dyDescent="0.25">
      <c r="A17" s="41" t="s">
        <v>399</v>
      </c>
      <c r="B17" s="47"/>
      <c r="C17" s="47"/>
      <c r="D17" s="47"/>
    </row>
    <row r="18" spans="1:4" x14ac:dyDescent="0.25">
      <c r="A18" s="40" t="s">
        <v>171</v>
      </c>
      <c r="B18" s="49">
        <v>45107</v>
      </c>
      <c r="C18" s="49"/>
      <c r="D18" s="49"/>
    </row>
    <row r="19" spans="1:4" x14ac:dyDescent="0.25">
      <c r="A19" s="40" t="s">
        <v>172</v>
      </c>
      <c r="B19" s="49">
        <v>45110</v>
      </c>
      <c r="C19" s="49"/>
      <c r="D19" s="49"/>
    </row>
    <row r="20" spans="1:4" x14ac:dyDescent="0.25">
      <c r="A20" s="40" t="s">
        <v>173</v>
      </c>
      <c r="B20" s="47" t="s">
        <v>183</v>
      </c>
      <c r="C20" s="47"/>
      <c r="D20" s="47"/>
    </row>
    <row r="21" spans="1:4" x14ac:dyDescent="0.25">
      <c r="A21" s="40" t="s">
        <v>400</v>
      </c>
      <c r="B21" s="47"/>
      <c r="C21" s="47"/>
      <c r="D21" s="47"/>
    </row>
    <row r="23" spans="1:4" x14ac:dyDescent="0.25">
      <c r="A23" s="23" t="str">
        <f>HYPERLINK("#'Factor List'!A1", "Back to Factor List")</f>
        <v>Back to Factor List</v>
      </c>
      <c r="B23" s="23" t="str">
        <f>HYPERLINK("#'Assumptions'!A1", "Assumptions")</f>
        <v>Assumptions</v>
      </c>
    </row>
    <row r="26" spans="1:4" s="58" customFormat="1" ht="39" x14ac:dyDescent="0.25">
      <c r="A26" s="57" t="s">
        <v>265</v>
      </c>
      <c r="B26" s="57" t="s">
        <v>426</v>
      </c>
      <c r="C26" s="57" t="s">
        <v>427</v>
      </c>
      <c r="D26" s="57" t="s">
        <v>430</v>
      </c>
    </row>
    <row r="27" spans="1:4" x14ac:dyDescent="0.25">
      <c r="A27" s="43">
        <v>0</v>
      </c>
      <c r="B27" s="45">
        <v>0</v>
      </c>
      <c r="C27" s="45">
        <v>0</v>
      </c>
      <c r="D27" s="45">
        <v>0</v>
      </c>
    </row>
    <row r="28" spans="1:4" x14ac:dyDescent="0.25">
      <c r="A28" s="43">
        <v>1</v>
      </c>
      <c r="B28" s="45">
        <v>4.9000000000000002E-2</v>
      </c>
      <c r="C28" s="45">
        <v>4.9000000000000002E-2</v>
      </c>
      <c r="D28" s="45">
        <v>1.7000000000000001E-2</v>
      </c>
    </row>
    <row r="29" spans="1:4" x14ac:dyDescent="0.25">
      <c r="A29" s="43">
        <v>2</v>
      </c>
      <c r="B29" s="45">
        <v>9.2999999999999999E-2</v>
      </c>
      <c r="C29" s="45">
        <v>9.2999999999999999E-2</v>
      </c>
      <c r="D29" s="45">
        <v>3.3000000000000002E-2</v>
      </c>
    </row>
    <row r="30" spans="1:4" x14ac:dyDescent="0.25">
      <c r="A30" s="43">
        <v>3</v>
      </c>
      <c r="B30" s="45">
        <v>0.13500000000000001</v>
      </c>
      <c r="C30" s="45">
        <v>0.13500000000000001</v>
      </c>
      <c r="D30" s="45">
        <v>4.9000000000000002E-2</v>
      </c>
    </row>
    <row r="31" spans="1:4" x14ac:dyDescent="0.25">
      <c r="A31" s="43">
        <v>4</v>
      </c>
      <c r="B31" s="45">
        <v>0.17399999999999999</v>
      </c>
      <c r="C31" s="45">
        <v>0.17399999999999999</v>
      </c>
      <c r="D31" s="45">
        <v>6.5000000000000002E-2</v>
      </c>
    </row>
    <row r="32" spans="1:4" x14ac:dyDescent="0.25">
      <c r="A32" s="43">
        <v>5</v>
      </c>
      <c r="B32" s="45">
        <v>0.20899999999999999</v>
      </c>
      <c r="C32" s="45">
        <v>0.20899999999999999</v>
      </c>
      <c r="D32" s="45">
        <v>8.1000000000000003E-2</v>
      </c>
    </row>
    <row r="33" spans="1:4" x14ac:dyDescent="0.25">
      <c r="A33" s="43">
        <v>6</v>
      </c>
      <c r="B33" s="45">
        <v>0.24299999999999999</v>
      </c>
      <c r="C33" s="45">
        <v>0.24299999999999999</v>
      </c>
      <c r="D33" s="45">
        <v>9.6000000000000002E-2</v>
      </c>
    </row>
    <row r="34" spans="1:4" x14ac:dyDescent="0.25">
      <c r="A34" s="43">
        <v>7</v>
      </c>
      <c r="B34" s="45">
        <v>0.27400000000000002</v>
      </c>
      <c r="C34" s="45">
        <v>0.27400000000000002</v>
      </c>
      <c r="D34" s="45">
        <v>0.111</v>
      </c>
    </row>
    <row r="35" spans="1:4" x14ac:dyDescent="0.25">
      <c r="A35" s="43">
        <v>8</v>
      </c>
      <c r="B35" s="45">
        <v>0.30299999999999999</v>
      </c>
      <c r="C35" s="45">
        <v>0.30299999999999999</v>
      </c>
      <c r="D35" s="45">
        <v>0.126</v>
      </c>
    </row>
    <row r="36" spans="1:4" x14ac:dyDescent="0.25">
      <c r="A36" s="43">
        <v>9</v>
      </c>
      <c r="B36" s="45">
        <v>0.33</v>
      </c>
      <c r="C36" s="45">
        <v>0.33</v>
      </c>
      <c r="D36" s="45">
        <v>0.14099999999999999</v>
      </c>
    </row>
    <row r="37" spans="1:4" x14ac:dyDescent="0.25">
      <c r="A37" s="43">
        <v>10</v>
      </c>
      <c r="B37" s="45">
        <v>0.35599999999999998</v>
      </c>
      <c r="C37" s="45">
        <v>0.35599999999999998</v>
      </c>
      <c r="D37" s="45">
        <v>0.155</v>
      </c>
    </row>
    <row r="38" spans="1:4" x14ac:dyDescent="0.25">
      <c r="A38" s="43">
        <v>11</v>
      </c>
      <c r="B38" s="45">
        <v>0.39500000000000002</v>
      </c>
      <c r="C38" s="45">
        <v>0.39500000000000002</v>
      </c>
      <c r="D38" s="45"/>
    </row>
    <row r="39" spans="1:4" x14ac:dyDescent="0.25">
      <c r="A39" s="43">
        <v>12</v>
      </c>
      <c r="B39" s="45">
        <v>0.41799999999999998</v>
      </c>
      <c r="C39" s="45">
        <v>0.41799999999999998</v>
      </c>
      <c r="D39" s="45"/>
    </row>
    <row r="40" spans="1:4" x14ac:dyDescent="0.25">
      <c r="A40" s="43">
        <v>13</v>
      </c>
      <c r="B40" s="45">
        <v>0.439</v>
      </c>
      <c r="C40" s="45">
        <v>0.439</v>
      </c>
      <c r="D40" s="45"/>
    </row>
  </sheetData>
  <sheetProtection algorithmName="SHA-512" hashValue="arkNlSSNXjWU/fXP8FdY+4NJOY8hZLZrX6zJdP3Er2RoyP/qw06LOgPZMxZScV8u5Pdrp9vX9BU7DFyljEgGnw==" saltValue="HkKfX4W3xAITCZ0tgMVKVQ==" spinCount="100000" sheet="1" objects="1" scenarios="1"/>
  <conditionalFormatting sqref="A6:A21">
    <cfRule type="expression" dxfId="319" priority="1" stopIfTrue="1">
      <formula>MOD(ROW(),2)=0</formula>
    </cfRule>
    <cfRule type="expression" dxfId="318" priority="2" stopIfTrue="1">
      <formula>MOD(ROW(),2)&lt;&gt;0</formula>
    </cfRule>
  </conditionalFormatting>
  <conditionalFormatting sqref="A26:A40">
    <cfRule type="expression" dxfId="317" priority="5" stopIfTrue="1">
      <formula>MOD(ROW(),2)=0</formula>
    </cfRule>
    <cfRule type="expression" dxfId="316" priority="6" stopIfTrue="1">
      <formula>MOD(ROW(),2)&lt;&gt;0</formula>
    </cfRule>
  </conditionalFormatting>
  <conditionalFormatting sqref="B6:D21">
    <cfRule type="expression" dxfId="315" priority="3" stopIfTrue="1">
      <formula>MOD(ROW(),2)=0</formula>
    </cfRule>
    <cfRule type="expression" dxfId="314" priority="4" stopIfTrue="1">
      <formula>MOD(ROW(),2)&lt;&gt;0</formula>
    </cfRule>
  </conditionalFormatting>
  <conditionalFormatting sqref="B26:D40">
    <cfRule type="expression" dxfId="313" priority="7" stopIfTrue="1">
      <formula>MOD(ROW(),2)=0</formula>
    </cfRule>
    <cfRule type="expression" dxfId="312" priority="8" stopIfTrue="1">
      <formula>MOD(ROW(),2)&lt;&gt;0</formula>
    </cfRule>
  </conditionalFormatting>
  <pageMargins left="0.7" right="0.7" top="0.75" bottom="0.75" header="0.3" footer="0.3"/>
  <tableParts count="1">
    <tablePart r:id="rId1"/>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E29D4-C8C8-495F-821F-B397AE5EFE5B}">
  <sheetPr codeName="Sheet40"/>
  <dimension ref="A1:C36"/>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LGPS_EW - Consolidated Factor Spreadsheet</v>
      </c>
    </row>
    <row r="3" spans="1:3" s="1" customFormat="1" ht="15.5" x14ac:dyDescent="0.35">
      <c r="A3" s="30" t="s">
        <v>2</v>
      </c>
      <c r="B3" s="3" t="str">
        <f>TABLE_FACTOR_TYPE_1 &amp; " - x-" &amp; TABLE_SERIES_NUMBER_1</f>
        <v>LRF - x-402</v>
      </c>
    </row>
    <row r="6" spans="1:3" x14ac:dyDescent="0.25">
      <c r="A6" s="40" t="s">
        <v>394</v>
      </c>
      <c r="B6" s="47" t="s">
        <v>395</v>
      </c>
      <c r="C6" s="47"/>
    </row>
    <row r="7" spans="1:3" x14ac:dyDescent="0.25">
      <c r="A7" s="40" t="s">
        <v>396</v>
      </c>
      <c r="B7" s="47" t="s">
        <v>175</v>
      </c>
      <c r="C7" s="47"/>
    </row>
    <row r="8" spans="1:3" x14ac:dyDescent="0.25">
      <c r="A8" s="40" t="s">
        <v>162</v>
      </c>
      <c r="B8" s="47">
        <v>2014</v>
      </c>
      <c r="C8" s="47"/>
    </row>
    <row r="9" spans="1:3" x14ac:dyDescent="0.25">
      <c r="A9" s="40" t="s">
        <v>163</v>
      </c>
      <c r="B9" s="47" t="s">
        <v>279</v>
      </c>
      <c r="C9" s="47"/>
    </row>
    <row r="10" spans="1:3" ht="25" x14ac:dyDescent="0.25">
      <c r="A10" s="40" t="s">
        <v>6</v>
      </c>
      <c r="B10" s="47" t="s">
        <v>280</v>
      </c>
      <c r="C10" s="47"/>
    </row>
    <row r="11" spans="1:3" x14ac:dyDescent="0.25">
      <c r="A11" s="40" t="s">
        <v>164</v>
      </c>
      <c r="B11" s="47" t="s">
        <v>228</v>
      </c>
      <c r="C11" s="47"/>
    </row>
    <row r="12" spans="1:3" x14ac:dyDescent="0.25">
      <c r="A12" s="40" t="s">
        <v>165</v>
      </c>
      <c r="B12" s="47" t="s">
        <v>281</v>
      </c>
      <c r="C12" s="47"/>
    </row>
    <row r="13" spans="1:3" x14ac:dyDescent="0.25">
      <c r="A13" s="40" t="s">
        <v>397</v>
      </c>
      <c r="B13" s="47">
        <v>0</v>
      </c>
      <c r="C13" s="47"/>
    </row>
    <row r="14" spans="1:3" x14ac:dyDescent="0.25">
      <c r="A14" s="40" t="s">
        <v>167</v>
      </c>
      <c r="B14" s="47">
        <v>402</v>
      </c>
      <c r="C14" s="47"/>
    </row>
    <row r="15" spans="1:3" x14ac:dyDescent="0.25">
      <c r="A15" s="40" t="s">
        <v>398</v>
      </c>
      <c r="B15" s="47" t="s">
        <v>282</v>
      </c>
      <c r="C15" s="47"/>
    </row>
    <row r="16" spans="1:3" x14ac:dyDescent="0.25">
      <c r="A16" s="40" t="s">
        <v>169</v>
      </c>
      <c r="B16" s="47" t="s">
        <v>283</v>
      </c>
      <c r="C16" s="47"/>
    </row>
    <row r="17" spans="1:3" x14ac:dyDescent="0.25">
      <c r="A17" s="41" t="s">
        <v>399</v>
      </c>
      <c r="B17" s="47"/>
      <c r="C17" s="47"/>
    </row>
    <row r="18" spans="1:3" x14ac:dyDescent="0.25">
      <c r="A18" s="40" t="s">
        <v>171</v>
      </c>
      <c r="B18" s="49">
        <v>45107</v>
      </c>
      <c r="C18" s="49"/>
    </row>
    <row r="19" spans="1:3" x14ac:dyDescent="0.25">
      <c r="A19" s="40" t="s">
        <v>172</v>
      </c>
      <c r="B19" s="49">
        <v>45170</v>
      </c>
      <c r="C19" s="49"/>
    </row>
    <row r="20" spans="1:3" x14ac:dyDescent="0.25">
      <c r="A20" s="40" t="s">
        <v>173</v>
      </c>
      <c r="B20" s="47" t="s">
        <v>183</v>
      </c>
      <c r="C20" s="47"/>
    </row>
    <row r="21" spans="1:3" x14ac:dyDescent="0.25">
      <c r="A21" s="40" t="s">
        <v>400</v>
      </c>
      <c r="B21" s="47"/>
      <c r="C21" s="47"/>
    </row>
    <row r="23" spans="1:3" x14ac:dyDescent="0.25">
      <c r="A23" s="23" t="str">
        <f>HYPERLINK("#'Factor List'!A1", "Back to Factor List")</f>
        <v>Back to Factor List</v>
      </c>
      <c r="B23" s="23" t="str">
        <f>HYPERLINK("#'Assumptions'!A1", "Assumptions")</f>
        <v>Assumptions</v>
      </c>
    </row>
    <row r="26" spans="1:3" s="58" customFormat="1" ht="26" x14ac:dyDescent="0.25">
      <c r="A26" s="57" t="s">
        <v>281</v>
      </c>
      <c r="B26" s="57" t="s">
        <v>431</v>
      </c>
      <c r="C26" s="57" t="s">
        <v>432</v>
      </c>
    </row>
    <row r="27" spans="1:3" x14ac:dyDescent="0.25">
      <c r="A27" s="43">
        <v>1</v>
      </c>
      <c r="B27" s="46">
        <v>9.7999999999999997E-5</v>
      </c>
      <c r="C27" s="46">
        <v>0</v>
      </c>
    </row>
    <row r="28" spans="1:3" x14ac:dyDescent="0.25">
      <c r="A28" s="43">
        <v>2</v>
      </c>
      <c r="B28" s="46">
        <v>1.07E-4</v>
      </c>
      <c r="C28" s="46">
        <v>0</v>
      </c>
    </row>
    <row r="29" spans="1:3" x14ac:dyDescent="0.25">
      <c r="A29" s="43">
        <v>3</v>
      </c>
      <c r="B29" s="46">
        <v>1.17E-4</v>
      </c>
      <c r="C29" s="46">
        <v>0</v>
      </c>
    </row>
    <row r="30" spans="1:3" x14ac:dyDescent="0.25">
      <c r="A30" s="43">
        <v>4</v>
      </c>
      <c r="B30" s="46">
        <v>1.2899999999999999E-4</v>
      </c>
      <c r="C30" s="46">
        <v>0</v>
      </c>
    </row>
    <row r="31" spans="1:3" x14ac:dyDescent="0.25">
      <c r="A31" s="43">
        <v>5</v>
      </c>
      <c r="B31" s="46">
        <v>1.4100000000000001E-4</v>
      </c>
      <c r="C31" s="46">
        <v>0</v>
      </c>
    </row>
    <row r="32" spans="1:3" x14ac:dyDescent="0.25">
      <c r="A32" s="43">
        <v>6</v>
      </c>
      <c r="B32" s="46">
        <v>1.56E-4</v>
      </c>
      <c r="C32" s="46">
        <v>0</v>
      </c>
    </row>
    <row r="33" spans="1:3" x14ac:dyDescent="0.25">
      <c r="A33" s="43">
        <v>7</v>
      </c>
      <c r="B33" s="46">
        <v>1.7100000000000001E-4</v>
      </c>
      <c r="C33" s="46">
        <v>0</v>
      </c>
    </row>
    <row r="34" spans="1:3" x14ac:dyDescent="0.25">
      <c r="A34" s="43">
        <v>8</v>
      </c>
      <c r="B34" s="46">
        <v>1.8900000000000001E-4</v>
      </c>
      <c r="C34" s="46">
        <v>0</v>
      </c>
    </row>
    <row r="35" spans="1:3" x14ac:dyDescent="0.25">
      <c r="A35" s="43">
        <v>9</v>
      </c>
      <c r="B35" s="46">
        <v>2.0799999999999999E-4</v>
      </c>
      <c r="C35" s="46">
        <v>0</v>
      </c>
    </row>
    <row r="36" spans="1:3" x14ac:dyDescent="0.25">
      <c r="A36" s="43">
        <v>10</v>
      </c>
      <c r="B36" s="46">
        <v>2.3000000000000001E-4</v>
      </c>
      <c r="C36" s="46">
        <v>0</v>
      </c>
    </row>
  </sheetData>
  <sheetProtection algorithmName="SHA-512" hashValue="/bf0H26f1SS8MVkkA52H/2m4LBoxC0OUJu9E4LZZ1ls4VsZ8NYb7Lq880U141/0tsgawaEPgbv9arOAFgZTnjw==" saltValue="IH0+EvhwcWn0LmQ7dI67qg==" spinCount="100000" sheet="1" objects="1" scenarios="1"/>
  <conditionalFormatting sqref="A6:A21">
    <cfRule type="expression" dxfId="311" priority="1" stopIfTrue="1">
      <formula>MOD(ROW(),2)=0</formula>
    </cfRule>
    <cfRule type="expression" dxfId="310" priority="2" stopIfTrue="1">
      <formula>MOD(ROW(),2)&lt;&gt;0</formula>
    </cfRule>
  </conditionalFormatting>
  <conditionalFormatting sqref="A26:A36">
    <cfRule type="expression" dxfId="309" priority="5" stopIfTrue="1">
      <formula>MOD(ROW(),2)=0</formula>
    </cfRule>
    <cfRule type="expression" dxfId="308" priority="6" stopIfTrue="1">
      <formula>MOD(ROW(),2)&lt;&gt;0</formula>
    </cfRule>
  </conditionalFormatting>
  <conditionalFormatting sqref="B6:C21">
    <cfRule type="expression" dxfId="307" priority="3" stopIfTrue="1">
      <formula>MOD(ROW(),2)=0</formula>
    </cfRule>
    <cfRule type="expression" dxfId="306" priority="4" stopIfTrue="1">
      <formula>MOD(ROW(),2)&lt;&gt;0</formula>
    </cfRule>
  </conditionalFormatting>
  <conditionalFormatting sqref="B26:C36">
    <cfRule type="expression" dxfId="305" priority="7" stopIfTrue="1">
      <formula>MOD(ROW(),2)=0</formula>
    </cfRule>
    <cfRule type="expression" dxfId="304" priority="8" stopIfTrue="1">
      <formula>MOD(ROW(),2)&lt;&gt;0</formula>
    </cfRule>
  </conditionalFormatting>
  <pageMargins left="0.7" right="0.7" top="0.75" bottom="0.75" header="0.3" footer="0.3"/>
  <tableParts count="1">
    <tablePart r:id="rId1"/>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57778-20BB-4539-BF2F-05F0C2BAC550}">
  <sheetPr codeName="Sheet41"/>
  <dimension ref="A1:H72"/>
  <sheetViews>
    <sheetView showGridLines="0" workbookViewId="0">
      <selection activeCell="A6" sqref="A6"/>
    </sheetView>
  </sheetViews>
  <sheetFormatPr defaultRowHeight="12.5" x14ac:dyDescent="0.25"/>
  <cols>
    <col min="1" max="1" width="31.54296875" customWidth="1"/>
    <col min="2" max="3" width="22.54296875" customWidth="1"/>
    <col min="6" max="6" width="31.54296875" customWidth="1"/>
    <col min="7" max="8" width="22.54296875" customWidth="1"/>
  </cols>
  <sheetData>
    <row r="1" spans="1:8" s="1" customFormat="1" ht="20" x14ac:dyDescent="0.4">
      <c r="A1" s="2" t="s">
        <v>0</v>
      </c>
    </row>
    <row r="2" spans="1:8" s="1" customFormat="1" ht="15.5" x14ac:dyDescent="0.35">
      <c r="A2" s="30" t="s">
        <v>1</v>
      </c>
      <c r="B2" s="3" t="str">
        <f>wb_title</f>
        <v>LGPS_EW - Consolidated Factor Spreadsheet</v>
      </c>
    </row>
    <row r="3" spans="1:8" s="1" customFormat="1" ht="15.5" x14ac:dyDescent="0.35">
      <c r="A3" s="30" t="s">
        <v>2</v>
      </c>
      <c r="B3" s="3" t="str">
        <f>TABLE_FACTOR_TYPE_1 &amp; " - x-" &amp; TABLE_SERIES_NUMBER_1</f>
        <v>Triv Comm - x-501</v>
      </c>
    </row>
    <row r="6" spans="1:8" x14ac:dyDescent="0.25">
      <c r="A6" s="40" t="s">
        <v>394</v>
      </c>
      <c r="B6" s="47" t="s">
        <v>395</v>
      </c>
      <c r="C6" s="47"/>
      <c r="F6" s="40" t="s">
        <v>394</v>
      </c>
      <c r="G6" s="47" t="s">
        <v>395</v>
      </c>
      <c r="H6" s="47"/>
    </row>
    <row r="7" spans="1:8" x14ac:dyDescent="0.25">
      <c r="A7" s="40" t="s">
        <v>396</v>
      </c>
      <c r="B7" s="47" t="s">
        <v>175</v>
      </c>
      <c r="C7" s="47"/>
      <c r="F7" s="40" t="s">
        <v>396</v>
      </c>
      <c r="G7" s="47" t="s">
        <v>175</v>
      </c>
      <c r="H7" s="47"/>
    </row>
    <row r="8" spans="1:8" x14ac:dyDescent="0.25">
      <c r="A8" s="40" t="s">
        <v>162</v>
      </c>
      <c r="B8" s="47" t="s">
        <v>176</v>
      </c>
      <c r="C8" s="47"/>
      <c r="F8" s="40" t="s">
        <v>162</v>
      </c>
      <c r="G8" s="47" t="s">
        <v>176</v>
      </c>
      <c r="H8" s="47"/>
    </row>
    <row r="9" spans="1:8" x14ac:dyDescent="0.25">
      <c r="A9" s="40" t="s">
        <v>163</v>
      </c>
      <c r="B9" s="47" t="s">
        <v>284</v>
      </c>
      <c r="C9" s="47"/>
      <c r="F9" s="40" t="s">
        <v>163</v>
      </c>
      <c r="G9" s="47" t="s">
        <v>284</v>
      </c>
      <c r="H9" s="47"/>
    </row>
    <row r="10" spans="1:8" ht="37.5" x14ac:dyDescent="0.25">
      <c r="A10" s="40" t="s">
        <v>6</v>
      </c>
      <c r="B10" s="47" t="s">
        <v>285</v>
      </c>
      <c r="C10" s="47"/>
      <c r="F10" s="40" t="s">
        <v>6</v>
      </c>
      <c r="G10" s="47" t="s">
        <v>288</v>
      </c>
      <c r="H10" s="47"/>
    </row>
    <row r="11" spans="1:8" x14ac:dyDescent="0.25">
      <c r="A11" s="40" t="s">
        <v>164</v>
      </c>
      <c r="B11" s="47" t="s">
        <v>179</v>
      </c>
      <c r="C11" s="47"/>
      <c r="F11" s="40" t="s">
        <v>164</v>
      </c>
      <c r="G11" s="47" t="s">
        <v>184</v>
      </c>
      <c r="H11" s="47"/>
    </row>
    <row r="12" spans="1:8" ht="25" x14ac:dyDescent="0.25">
      <c r="A12" s="40" t="s">
        <v>165</v>
      </c>
      <c r="B12" s="47" t="s">
        <v>286</v>
      </c>
      <c r="C12" s="47"/>
      <c r="F12" s="40" t="s">
        <v>165</v>
      </c>
      <c r="G12" s="47" t="s">
        <v>286</v>
      </c>
      <c r="H12" s="47"/>
    </row>
    <row r="13" spans="1:8" x14ac:dyDescent="0.25">
      <c r="A13" s="40" t="s">
        <v>397</v>
      </c>
      <c r="B13" s="47">
        <v>0</v>
      </c>
      <c r="C13" s="47"/>
      <c r="F13" s="40" t="s">
        <v>397</v>
      </c>
      <c r="G13" s="47">
        <v>0</v>
      </c>
      <c r="H13" s="47"/>
    </row>
    <row r="14" spans="1:8" x14ac:dyDescent="0.25">
      <c r="A14" s="40" t="s">
        <v>167</v>
      </c>
      <c r="B14" s="47">
        <v>501</v>
      </c>
      <c r="C14" s="47"/>
      <c r="F14" s="40" t="s">
        <v>167</v>
      </c>
      <c r="G14" s="47">
        <v>501</v>
      </c>
      <c r="H14" s="47"/>
    </row>
    <row r="15" spans="1:8" x14ac:dyDescent="0.25">
      <c r="A15" s="40" t="s">
        <v>398</v>
      </c>
      <c r="B15" s="47" t="s">
        <v>287</v>
      </c>
      <c r="C15" s="47"/>
      <c r="F15" s="40" t="s">
        <v>398</v>
      </c>
      <c r="G15" s="47" t="s">
        <v>289</v>
      </c>
      <c r="H15" s="47"/>
    </row>
    <row r="16" spans="1:8" x14ac:dyDescent="0.25">
      <c r="A16" s="40" t="s">
        <v>169</v>
      </c>
      <c r="B16" s="47" t="s">
        <v>267</v>
      </c>
      <c r="C16" s="47"/>
      <c r="F16" s="40" t="s">
        <v>169</v>
      </c>
      <c r="G16" s="47" t="s">
        <v>267</v>
      </c>
      <c r="H16" s="47"/>
    </row>
    <row r="17" spans="1:8" x14ac:dyDescent="0.25">
      <c r="A17" s="41" t="s">
        <v>399</v>
      </c>
      <c r="B17" s="47"/>
      <c r="C17" s="47"/>
      <c r="F17" s="41" t="s">
        <v>399</v>
      </c>
      <c r="G17" s="47"/>
      <c r="H17" s="47"/>
    </row>
    <row r="18" spans="1:8" x14ac:dyDescent="0.25">
      <c r="A18" s="40" t="s">
        <v>171</v>
      </c>
      <c r="B18" s="49">
        <v>45134</v>
      </c>
      <c r="C18" s="49"/>
      <c r="F18" s="40" t="s">
        <v>171</v>
      </c>
      <c r="G18" s="49">
        <v>45134</v>
      </c>
      <c r="H18" s="49"/>
    </row>
    <row r="19" spans="1:8" x14ac:dyDescent="0.25">
      <c r="A19" s="40" t="s">
        <v>172</v>
      </c>
      <c r="B19" s="49">
        <v>45135</v>
      </c>
      <c r="C19" s="49"/>
      <c r="F19" s="40" t="s">
        <v>172</v>
      </c>
      <c r="G19" s="49">
        <v>45135</v>
      </c>
      <c r="H19" s="49"/>
    </row>
    <row r="20" spans="1:8" x14ac:dyDescent="0.25">
      <c r="A20" s="40" t="s">
        <v>173</v>
      </c>
      <c r="B20" s="47" t="s">
        <v>183</v>
      </c>
      <c r="C20" s="47"/>
      <c r="F20" s="40" t="s">
        <v>173</v>
      </c>
      <c r="G20" s="47" t="s">
        <v>183</v>
      </c>
      <c r="H20" s="47"/>
    </row>
    <row r="21" spans="1:8" x14ac:dyDescent="0.25">
      <c r="A21" s="40" t="s">
        <v>400</v>
      </c>
      <c r="B21" s="47"/>
      <c r="C21" s="47"/>
      <c r="F21" s="40" t="s">
        <v>400</v>
      </c>
      <c r="G21" s="47"/>
      <c r="H21" s="47"/>
    </row>
    <row r="23" spans="1:8" x14ac:dyDescent="0.25">
      <c r="A23" s="23" t="str">
        <f>HYPERLINK("#'Factor List'!A1", "Back to Factor List")</f>
        <v>Back to Factor List</v>
      </c>
      <c r="B23" s="23" t="str">
        <f>HYPERLINK("#'Assumptions'!A1", "Assumptions")</f>
        <v>Assumptions</v>
      </c>
    </row>
    <row r="26" spans="1:8" s="58" customFormat="1" ht="39" x14ac:dyDescent="0.25">
      <c r="A26" s="57" t="s">
        <v>401</v>
      </c>
      <c r="B26" s="57" t="s">
        <v>433</v>
      </c>
      <c r="C26" s="57" t="s">
        <v>434</v>
      </c>
      <c r="F26" s="57" t="s">
        <v>401</v>
      </c>
      <c r="G26" s="57" t="s">
        <v>433</v>
      </c>
      <c r="H26" s="57" t="s">
        <v>434</v>
      </c>
    </row>
    <row r="27" spans="1:8" x14ac:dyDescent="0.25">
      <c r="A27" s="43">
        <v>55</v>
      </c>
      <c r="B27" s="44">
        <v>24.92</v>
      </c>
      <c r="C27" s="44">
        <v>2.21</v>
      </c>
      <c r="F27" s="43">
        <v>55</v>
      </c>
      <c r="G27" s="44">
        <v>24.92</v>
      </c>
      <c r="H27" s="44">
        <v>2.21</v>
      </c>
    </row>
    <row r="28" spans="1:8" x14ac:dyDescent="0.25">
      <c r="A28" s="43">
        <v>56</v>
      </c>
      <c r="B28" s="44">
        <v>24.35</v>
      </c>
      <c r="C28" s="44">
        <v>2.23</v>
      </c>
      <c r="F28" s="43">
        <v>56</v>
      </c>
      <c r="G28" s="44">
        <v>24.35</v>
      </c>
      <c r="H28" s="44">
        <v>2.23</v>
      </c>
    </row>
    <row r="29" spans="1:8" x14ac:dyDescent="0.25">
      <c r="A29" s="43">
        <v>57</v>
      </c>
      <c r="B29" s="44">
        <v>23.77</v>
      </c>
      <c r="C29" s="44">
        <v>2.2400000000000002</v>
      </c>
      <c r="F29" s="43">
        <v>57</v>
      </c>
      <c r="G29" s="44">
        <v>23.77</v>
      </c>
      <c r="H29" s="44">
        <v>2.2400000000000002</v>
      </c>
    </row>
    <row r="30" spans="1:8" x14ac:dyDescent="0.25">
      <c r="A30" s="43">
        <v>58</v>
      </c>
      <c r="B30" s="44">
        <v>23.18</v>
      </c>
      <c r="C30" s="44">
        <v>2.25</v>
      </c>
      <c r="F30" s="43">
        <v>58</v>
      </c>
      <c r="G30" s="44">
        <v>23.18</v>
      </c>
      <c r="H30" s="44">
        <v>2.25</v>
      </c>
    </row>
    <row r="31" spans="1:8" x14ac:dyDescent="0.25">
      <c r="A31" s="43">
        <v>59</v>
      </c>
      <c r="B31" s="44">
        <v>22.6</v>
      </c>
      <c r="C31" s="44">
        <v>2.2599999999999998</v>
      </c>
      <c r="F31" s="43">
        <v>59</v>
      </c>
      <c r="G31" s="44">
        <v>22.6</v>
      </c>
      <c r="H31" s="44">
        <v>2.2599999999999998</v>
      </c>
    </row>
    <row r="32" spans="1:8" x14ac:dyDescent="0.25">
      <c r="A32" s="43">
        <v>60</v>
      </c>
      <c r="B32" s="44">
        <v>22</v>
      </c>
      <c r="C32" s="44">
        <v>2.27</v>
      </c>
      <c r="F32" s="43">
        <v>60</v>
      </c>
      <c r="G32" s="44">
        <v>22</v>
      </c>
      <c r="H32" s="44">
        <v>2.27</v>
      </c>
    </row>
    <row r="33" spans="1:8" x14ac:dyDescent="0.25">
      <c r="A33" s="43">
        <v>61</v>
      </c>
      <c r="B33" s="44">
        <v>21.41</v>
      </c>
      <c r="C33" s="44">
        <v>2.2799999999999998</v>
      </c>
      <c r="F33" s="43">
        <v>61</v>
      </c>
      <c r="G33" s="44">
        <v>21.41</v>
      </c>
      <c r="H33" s="44">
        <v>2.2799999999999998</v>
      </c>
    </row>
    <row r="34" spans="1:8" x14ac:dyDescent="0.25">
      <c r="A34" s="43">
        <v>62</v>
      </c>
      <c r="B34" s="44">
        <v>20.81</v>
      </c>
      <c r="C34" s="44">
        <v>2.2799999999999998</v>
      </c>
      <c r="F34" s="43">
        <v>62</v>
      </c>
      <c r="G34" s="44">
        <v>20.81</v>
      </c>
      <c r="H34" s="44">
        <v>2.2799999999999998</v>
      </c>
    </row>
    <row r="35" spans="1:8" x14ac:dyDescent="0.25">
      <c r="A35" s="43">
        <v>63</v>
      </c>
      <c r="B35" s="44">
        <v>20.22</v>
      </c>
      <c r="C35" s="44">
        <v>2.2799999999999998</v>
      </c>
      <c r="F35" s="43">
        <v>63</v>
      </c>
      <c r="G35" s="44">
        <v>20.22</v>
      </c>
      <c r="H35" s="44">
        <v>2.2799999999999998</v>
      </c>
    </row>
    <row r="36" spans="1:8" x14ac:dyDescent="0.25">
      <c r="A36" s="43">
        <v>64</v>
      </c>
      <c r="B36" s="44">
        <v>19.62</v>
      </c>
      <c r="C36" s="44">
        <v>2.2799999999999998</v>
      </c>
      <c r="F36" s="43">
        <v>64</v>
      </c>
      <c r="G36" s="44">
        <v>19.62</v>
      </c>
      <c r="H36" s="44">
        <v>2.2799999999999998</v>
      </c>
    </row>
    <row r="37" spans="1:8" x14ac:dyDescent="0.25">
      <c r="A37" s="43">
        <v>65</v>
      </c>
      <c r="B37" s="44">
        <v>18.989999999999998</v>
      </c>
      <c r="C37" s="44">
        <v>2.27</v>
      </c>
      <c r="F37" s="43">
        <v>65</v>
      </c>
      <c r="G37" s="44">
        <v>18.989999999999998</v>
      </c>
      <c r="H37" s="44">
        <v>2.27</v>
      </c>
    </row>
    <row r="38" spans="1:8" x14ac:dyDescent="0.25">
      <c r="A38" s="43">
        <v>66</v>
      </c>
      <c r="B38" s="44">
        <v>18.309999999999999</v>
      </c>
      <c r="C38" s="44">
        <v>2.27</v>
      </c>
      <c r="F38" s="43">
        <v>66</v>
      </c>
      <c r="G38" s="44">
        <v>18.309999999999999</v>
      </c>
      <c r="H38" s="44">
        <v>2.27</v>
      </c>
    </row>
    <row r="39" spans="1:8" x14ac:dyDescent="0.25">
      <c r="A39" s="43">
        <v>67</v>
      </c>
      <c r="B39" s="44">
        <v>17.64</v>
      </c>
      <c r="C39" s="44">
        <v>2.2599999999999998</v>
      </c>
      <c r="F39" s="43">
        <v>67</v>
      </c>
      <c r="G39" s="44">
        <v>17.64</v>
      </c>
      <c r="H39" s="44">
        <v>2.2599999999999998</v>
      </c>
    </row>
    <row r="40" spans="1:8" x14ac:dyDescent="0.25">
      <c r="A40" s="43">
        <v>68</v>
      </c>
      <c r="B40" s="44">
        <v>16.96</v>
      </c>
      <c r="C40" s="44">
        <v>2.2400000000000002</v>
      </c>
      <c r="F40" s="43">
        <v>68</v>
      </c>
      <c r="G40" s="44">
        <v>16.96</v>
      </c>
      <c r="H40" s="44">
        <v>2.2400000000000002</v>
      </c>
    </row>
    <row r="41" spans="1:8" x14ac:dyDescent="0.25">
      <c r="A41" s="43">
        <v>69</v>
      </c>
      <c r="B41" s="44">
        <v>16.28</v>
      </c>
      <c r="C41" s="44">
        <v>2.11</v>
      </c>
      <c r="F41" s="43">
        <v>69</v>
      </c>
      <c r="G41" s="44">
        <v>16.28</v>
      </c>
      <c r="H41" s="44">
        <v>2.11</v>
      </c>
    </row>
    <row r="42" spans="1:8" x14ac:dyDescent="0.25">
      <c r="A42" s="43">
        <v>70</v>
      </c>
      <c r="B42" s="44">
        <v>15.6</v>
      </c>
      <c r="C42" s="44">
        <v>1.98</v>
      </c>
      <c r="F42" s="43">
        <v>70</v>
      </c>
      <c r="G42" s="44">
        <v>15.6</v>
      </c>
      <c r="H42" s="44">
        <v>1.98</v>
      </c>
    </row>
    <row r="43" spans="1:8" x14ac:dyDescent="0.25">
      <c r="A43" s="43">
        <v>71</v>
      </c>
      <c r="B43" s="44">
        <v>14.92</v>
      </c>
      <c r="C43" s="44">
        <v>1.96</v>
      </c>
      <c r="F43" s="43">
        <v>71</v>
      </c>
      <c r="G43" s="44">
        <v>14.92</v>
      </c>
      <c r="H43" s="44">
        <v>1.96</v>
      </c>
    </row>
    <row r="44" spans="1:8" x14ac:dyDescent="0.25">
      <c r="A44" s="43">
        <v>72</v>
      </c>
      <c r="B44" s="44">
        <v>14.25</v>
      </c>
      <c r="C44" s="44">
        <v>1.94</v>
      </c>
      <c r="F44" s="43">
        <v>72</v>
      </c>
      <c r="G44" s="44">
        <v>14.25</v>
      </c>
      <c r="H44" s="44">
        <v>1.94</v>
      </c>
    </row>
    <row r="45" spans="1:8" x14ac:dyDescent="0.25">
      <c r="A45" s="43">
        <v>73</v>
      </c>
      <c r="B45" s="44">
        <v>13.59</v>
      </c>
      <c r="C45" s="44">
        <v>1.92</v>
      </c>
      <c r="F45" s="43">
        <v>73</v>
      </c>
      <c r="G45" s="44">
        <v>13.59</v>
      </c>
      <c r="H45" s="44">
        <v>1.92</v>
      </c>
    </row>
    <row r="46" spans="1:8" x14ac:dyDescent="0.25">
      <c r="A46" s="43">
        <v>74</v>
      </c>
      <c r="B46" s="44">
        <v>12.94</v>
      </c>
      <c r="C46" s="44">
        <v>1.77</v>
      </c>
      <c r="F46" s="43">
        <v>74</v>
      </c>
      <c r="G46" s="44">
        <v>12.94</v>
      </c>
      <c r="H46" s="44">
        <v>1.77</v>
      </c>
    </row>
    <row r="47" spans="1:8" x14ac:dyDescent="0.25">
      <c r="A47" s="43">
        <v>75</v>
      </c>
      <c r="B47" s="44">
        <v>12.3</v>
      </c>
      <c r="C47" s="44">
        <v>1.63</v>
      </c>
      <c r="F47" s="43">
        <v>75</v>
      </c>
      <c r="G47" s="44">
        <v>12.3</v>
      </c>
      <c r="H47" s="44">
        <v>1.63</v>
      </c>
    </row>
    <row r="48" spans="1:8" x14ac:dyDescent="0.25">
      <c r="A48" s="43">
        <v>76</v>
      </c>
      <c r="B48" s="44">
        <v>11.67</v>
      </c>
      <c r="C48" s="44">
        <v>1.6</v>
      </c>
      <c r="F48" s="43">
        <v>76</v>
      </c>
      <c r="G48" s="44">
        <v>11.67</v>
      </c>
      <c r="H48" s="44">
        <v>1.6</v>
      </c>
    </row>
    <row r="49" spans="1:8" x14ac:dyDescent="0.25">
      <c r="A49" s="43">
        <v>77</v>
      </c>
      <c r="B49" s="44">
        <v>11.05</v>
      </c>
      <c r="C49" s="44">
        <v>1.58</v>
      </c>
      <c r="F49" s="43">
        <v>77</v>
      </c>
      <c r="G49" s="44">
        <v>11.05</v>
      </c>
      <c r="H49" s="44">
        <v>1.58</v>
      </c>
    </row>
    <row r="50" spans="1:8" x14ac:dyDescent="0.25">
      <c r="A50" s="43">
        <v>78</v>
      </c>
      <c r="B50" s="44">
        <v>10.44</v>
      </c>
      <c r="C50" s="44">
        <v>1.54</v>
      </c>
      <c r="F50" s="43">
        <v>78</v>
      </c>
      <c r="G50" s="44">
        <v>10.44</v>
      </c>
      <c r="H50" s="44">
        <v>1.54</v>
      </c>
    </row>
    <row r="51" spans="1:8" x14ac:dyDescent="0.25">
      <c r="A51" s="43">
        <v>79</v>
      </c>
      <c r="B51" s="44">
        <v>9.83</v>
      </c>
      <c r="C51" s="44">
        <v>1.37</v>
      </c>
      <c r="F51" s="43">
        <v>79</v>
      </c>
      <c r="G51" s="44">
        <v>9.83</v>
      </c>
      <c r="H51" s="44">
        <v>1.37</v>
      </c>
    </row>
    <row r="52" spans="1:8" x14ac:dyDescent="0.25">
      <c r="A52" s="43">
        <v>80</v>
      </c>
      <c r="B52" s="44">
        <v>9.24</v>
      </c>
      <c r="C52" s="44">
        <v>1.2</v>
      </c>
      <c r="F52" s="43">
        <v>80</v>
      </c>
      <c r="G52" s="44">
        <v>9.24</v>
      </c>
      <c r="H52" s="44">
        <v>1.2</v>
      </c>
    </row>
    <row r="53" spans="1:8" x14ac:dyDescent="0.25">
      <c r="A53" s="43">
        <v>81</v>
      </c>
      <c r="B53" s="44">
        <v>8.67</v>
      </c>
      <c r="C53" s="44">
        <v>1.17</v>
      </c>
      <c r="F53" s="43">
        <v>81</v>
      </c>
      <c r="G53" s="44">
        <v>8.67</v>
      </c>
      <c r="H53" s="44">
        <v>1.17</v>
      </c>
    </row>
    <row r="54" spans="1:8" x14ac:dyDescent="0.25">
      <c r="A54" s="43">
        <v>82</v>
      </c>
      <c r="B54" s="44">
        <v>8.11</v>
      </c>
      <c r="C54" s="44">
        <v>1.1299999999999999</v>
      </c>
      <c r="F54" s="43">
        <v>82</v>
      </c>
      <c r="G54" s="44">
        <v>8.11</v>
      </c>
      <c r="H54" s="44">
        <v>1.1299999999999999</v>
      </c>
    </row>
    <row r="55" spans="1:8" x14ac:dyDescent="0.25">
      <c r="A55" s="43">
        <v>83</v>
      </c>
      <c r="B55" s="44">
        <v>7.57</v>
      </c>
      <c r="C55" s="44">
        <v>1.1000000000000001</v>
      </c>
      <c r="F55" s="43">
        <v>83</v>
      </c>
      <c r="G55" s="44">
        <v>7.57</v>
      </c>
      <c r="H55" s="44">
        <v>1.1000000000000001</v>
      </c>
    </row>
    <row r="56" spans="1:8" x14ac:dyDescent="0.25">
      <c r="A56" s="43">
        <v>84</v>
      </c>
      <c r="B56" s="44">
        <v>7.05</v>
      </c>
      <c r="C56" s="44">
        <v>0.94</v>
      </c>
      <c r="F56" s="43">
        <v>84</v>
      </c>
      <c r="G56" s="44">
        <v>7.05</v>
      </c>
      <c r="H56" s="44">
        <v>0.94</v>
      </c>
    </row>
    <row r="57" spans="1:8" x14ac:dyDescent="0.25">
      <c r="A57" s="43">
        <v>85</v>
      </c>
      <c r="B57" s="44">
        <v>6.55</v>
      </c>
      <c r="C57" s="44">
        <v>0.78</v>
      </c>
      <c r="F57" s="43">
        <v>85</v>
      </c>
      <c r="G57" s="44">
        <v>6.55</v>
      </c>
      <c r="H57" s="44">
        <v>0.78</v>
      </c>
    </row>
    <row r="58" spans="1:8" x14ac:dyDescent="0.25">
      <c r="A58" s="43">
        <v>86</v>
      </c>
      <c r="B58" s="44">
        <v>6.07</v>
      </c>
      <c r="C58" s="44">
        <v>0.75</v>
      </c>
      <c r="F58" s="43">
        <v>86</v>
      </c>
      <c r="G58" s="44">
        <v>6.07</v>
      </c>
      <c r="H58" s="44">
        <v>0.75</v>
      </c>
    </row>
    <row r="59" spans="1:8" x14ac:dyDescent="0.25">
      <c r="A59" s="43">
        <v>87</v>
      </c>
      <c r="B59" s="44">
        <v>5.62</v>
      </c>
      <c r="C59" s="44">
        <v>0.71</v>
      </c>
      <c r="F59" s="43">
        <v>87</v>
      </c>
      <c r="G59" s="44">
        <v>5.62</v>
      </c>
      <c r="H59" s="44">
        <v>0.71</v>
      </c>
    </row>
    <row r="60" spans="1:8" x14ac:dyDescent="0.25">
      <c r="A60" s="43">
        <v>88</v>
      </c>
      <c r="B60" s="44">
        <v>5.2</v>
      </c>
      <c r="C60" s="44">
        <v>0.68</v>
      </c>
      <c r="F60" s="43">
        <v>88</v>
      </c>
      <c r="G60" s="44">
        <v>5.2</v>
      </c>
      <c r="H60" s="44">
        <v>0.68</v>
      </c>
    </row>
    <row r="61" spans="1:8" x14ac:dyDescent="0.25">
      <c r="A61" s="43">
        <v>89</v>
      </c>
      <c r="B61" s="44">
        <v>4.8</v>
      </c>
      <c r="C61" s="44">
        <v>0.54</v>
      </c>
      <c r="F61" s="43">
        <v>89</v>
      </c>
      <c r="G61" s="44">
        <v>4.8</v>
      </c>
      <c r="H61" s="44">
        <v>0.54</v>
      </c>
    </row>
    <row r="62" spans="1:8" x14ac:dyDescent="0.25">
      <c r="A62" s="43">
        <v>90</v>
      </c>
      <c r="B62" s="44">
        <v>4.43</v>
      </c>
      <c r="C62" s="44">
        <v>0.41</v>
      </c>
      <c r="F62" s="43">
        <v>90</v>
      </c>
      <c r="G62" s="44">
        <v>4.43</v>
      </c>
      <c r="H62" s="44">
        <v>0.41</v>
      </c>
    </row>
    <row r="63" spans="1:8" x14ac:dyDescent="0.25">
      <c r="A63" s="43">
        <v>91</v>
      </c>
      <c r="B63" s="44">
        <v>4.09</v>
      </c>
      <c r="C63" s="44">
        <v>0.39</v>
      </c>
      <c r="F63" s="43">
        <v>91</v>
      </c>
      <c r="G63" s="44">
        <v>4.09</v>
      </c>
      <c r="H63" s="44">
        <v>0.39</v>
      </c>
    </row>
    <row r="64" spans="1:8" x14ac:dyDescent="0.25">
      <c r="A64" s="43">
        <v>92</v>
      </c>
      <c r="B64" s="44">
        <v>3.77</v>
      </c>
      <c r="C64" s="44">
        <v>0.37</v>
      </c>
      <c r="F64" s="43">
        <v>92</v>
      </c>
      <c r="G64" s="44">
        <v>3.77</v>
      </c>
      <c r="H64" s="44">
        <v>0.37</v>
      </c>
    </row>
    <row r="65" spans="1:8" x14ac:dyDescent="0.25">
      <c r="A65" s="43">
        <v>93</v>
      </c>
      <c r="B65" s="44">
        <v>3.49</v>
      </c>
      <c r="C65" s="44">
        <v>0.34</v>
      </c>
      <c r="F65" s="43">
        <v>93</v>
      </c>
      <c r="G65" s="44">
        <v>3.49</v>
      </c>
      <c r="H65" s="44">
        <v>0.34</v>
      </c>
    </row>
    <row r="66" spans="1:8" x14ac:dyDescent="0.25">
      <c r="A66" s="43">
        <v>94</v>
      </c>
      <c r="B66" s="44">
        <v>3.23</v>
      </c>
      <c r="C66" s="44">
        <v>0.32</v>
      </c>
      <c r="F66" s="43">
        <v>94</v>
      </c>
      <c r="G66" s="44">
        <v>3.23</v>
      </c>
      <c r="H66" s="44">
        <v>0.32</v>
      </c>
    </row>
    <row r="67" spans="1:8" x14ac:dyDescent="0.25">
      <c r="A67" s="43">
        <v>95</v>
      </c>
      <c r="B67" s="44">
        <v>2.99</v>
      </c>
      <c r="C67" s="44">
        <v>0.3</v>
      </c>
      <c r="F67" s="43">
        <v>95</v>
      </c>
      <c r="G67" s="44">
        <v>2.99</v>
      </c>
      <c r="H67" s="44">
        <v>0.3</v>
      </c>
    </row>
    <row r="68" spans="1:8" x14ac:dyDescent="0.25">
      <c r="A68" s="43">
        <v>96</v>
      </c>
      <c r="B68" s="44">
        <v>2.78</v>
      </c>
      <c r="C68" s="44">
        <v>0.28000000000000003</v>
      </c>
      <c r="F68" s="43">
        <v>96</v>
      </c>
      <c r="G68" s="44">
        <v>2.78</v>
      </c>
      <c r="H68" s="44">
        <v>0.28000000000000003</v>
      </c>
    </row>
    <row r="69" spans="1:8" x14ac:dyDescent="0.25">
      <c r="A69" s="43">
        <v>97</v>
      </c>
      <c r="B69" s="44">
        <v>2.6</v>
      </c>
      <c r="C69" s="44">
        <v>0.26</v>
      </c>
      <c r="F69" s="43">
        <v>97</v>
      </c>
      <c r="G69" s="44">
        <v>2.6</v>
      </c>
      <c r="H69" s="44">
        <v>0.26</v>
      </c>
    </row>
    <row r="70" spans="1:8" x14ac:dyDescent="0.25">
      <c r="A70" s="43">
        <v>98</v>
      </c>
      <c r="B70" s="44">
        <v>2.44</v>
      </c>
      <c r="C70" s="44">
        <v>0.25</v>
      </c>
      <c r="F70" s="43">
        <v>98</v>
      </c>
      <c r="G70" s="44">
        <v>2.44</v>
      </c>
      <c r="H70" s="44">
        <v>0.25</v>
      </c>
    </row>
    <row r="71" spans="1:8" x14ac:dyDescent="0.25">
      <c r="A71" s="43">
        <v>99</v>
      </c>
      <c r="B71" s="44">
        <v>2.31</v>
      </c>
      <c r="C71" s="44">
        <v>0.23</v>
      </c>
      <c r="F71" s="43">
        <v>99</v>
      </c>
      <c r="G71" s="44">
        <v>2.31</v>
      </c>
      <c r="H71" s="44">
        <v>0.23</v>
      </c>
    </row>
    <row r="72" spans="1:8" x14ac:dyDescent="0.25">
      <c r="A72" s="43">
        <v>100</v>
      </c>
      <c r="B72" s="44">
        <v>2.21</v>
      </c>
      <c r="C72" s="44">
        <v>0.22</v>
      </c>
      <c r="F72" s="43">
        <v>100</v>
      </c>
      <c r="G72" s="44">
        <v>2.21</v>
      </c>
      <c r="H72" s="44">
        <v>0.22</v>
      </c>
    </row>
  </sheetData>
  <sheetProtection algorithmName="SHA-512" hashValue="HrQd5KF3D3W5ibpFmJgriWYCXD0fQOZw4SpRGWBySnuJSdJV8/0OnrLLV5ZjpBCLqh0e5hdOctl88A1fx9FEfQ==" saltValue="KL2CIZT8qKCTILZA2NNkNA==" spinCount="100000" sheet="1" objects="1" scenarios="1"/>
  <conditionalFormatting sqref="A6:A21">
    <cfRule type="expression" dxfId="303" priority="5" stopIfTrue="1">
      <formula>MOD(ROW(),2)=0</formula>
    </cfRule>
    <cfRule type="expression" dxfId="302" priority="6" stopIfTrue="1">
      <formula>MOD(ROW(),2)&lt;&gt;0</formula>
    </cfRule>
  </conditionalFormatting>
  <conditionalFormatting sqref="A26:A72">
    <cfRule type="expression" dxfId="301" priority="9" stopIfTrue="1">
      <formula>MOD(ROW(),2)=0</formula>
    </cfRule>
    <cfRule type="expression" dxfId="300" priority="10" stopIfTrue="1">
      <formula>MOD(ROW(),2)&lt;&gt;0</formula>
    </cfRule>
  </conditionalFormatting>
  <conditionalFormatting sqref="B6:C21">
    <cfRule type="expression" dxfId="299" priority="7" stopIfTrue="1">
      <formula>MOD(ROW(),2)=0</formula>
    </cfRule>
    <cfRule type="expression" dxfId="298" priority="8" stopIfTrue="1">
      <formula>MOD(ROW(),2)&lt;&gt;0</formula>
    </cfRule>
  </conditionalFormatting>
  <conditionalFormatting sqref="B26:C72">
    <cfRule type="expression" dxfId="297" priority="11" stopIfTrue="1">
      <formula>MOD(ROW(),2)=0</formula>
    </cfRule>
    <cfRule type="expression" dxfId="296" priority="12" stopIfTrue="1">
      <formula>MOD(ROW(),2)&lt;&gt;0</formula>
    </cfRule>
  </conditionalFormatting>
  <conditionalFormatting sqref="F6:F21">
    <cfRule type="expression" dxfId="295" priority="13" stopIfTrue="1">
      <formula>MOD(ROW(),2)=0</formula>
    </cfRule>
    <cfRule type="expression" dxfId="294" priority="14" stopIfTrue="1">
      <formula>MOD(ROW(),2)&lt;&gt;0</formula>
    </cfRule>
  </conditionalFormatting>
  <conditionalFormatting sqref="F26:F72">
    <cfRule type="expression" dxfId="293" priority="17" stopIfTrue="1">
      <formula>MOD(ROW(),2)=0</formula>
    </cfRule>
    <cfRule type="expression" dxfId="292" priority="18" stopIfTrue="1">
      <formula>MOD(ROW(),2)&lt;&gt;0</formula>
    </cfRule>
  </conditionalFormatting>
  <conditionalFormatting sqref="G6:H21">
    <cfRule type="expression" dxfId="291" priority="15" stopIfTrue="1">
      <formula>MOD(ROW(),2)=0</formula>
    </cfRule>
    <cfRule type="expression" dxfId="290" priority="16" stopIfTrue="1">
      <formula>MOD(ROW(),2)&lt;&gt;0</formula>
    </cfRule>
  </conditionalFormatting>
  <conditionalFormatting sqref="G26:H72">
    <cfRule type="expression" dxfId="289" priority="19" stopIfTrue="1">
      <formula>MOD(ROW(),2)=0</formula>
    </cfRule>
    <cfRule type="expression" dxfId="288" priority="20" stopIfTrue="1">
      <formula>MOD(ROW(),2)&lt;&gt;0</formula>
    </cfRule>
  </conditionalFormatting>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E9A3E-2118-411F-A800-49823767BCDF}">
  <sheetPr codeName="Sheet2">
    <tabColor theme="8" tint="0.59999389629810485"/>
  </sheetPr>
  <dimension ref="A1:C36"/>
  <sheetViews>
    <sheetView showGridLines="0" zoomScaleNormal="100" workbookViewId="0">
      <selection activeCell="B37" sqref="B37"/>
    </sheetView>
  </sheetViews>
  <sheetFormatPr defaultColWidth="9.26953125" defaultRowHeight="15.5" x14ac:dyDescent="0.35"/>
  <cols>
    <col min="1" max="1" width="48.54296875" style="4" customWidth="1"/>
    <col min="2" max="3" width="36.54296875" style="4" customWidth="1"/>
    <col min="4" max="16384" width="9.26953125" style="1"/>
  </cols>
  <sheetData>
    <row r="1" spans="1:3" s="21" customFormat="1" ht="20" x14ac:dyDescent="0.4">
      <c r="A1" s="20" t="s">
        <v>0</v>
      </c>
    </row>
    <row r="2" spans="1:3" s="21" customFormat="1" x14ac:dyDescent="0.35">
      <c r="A2" s="25" t="s">
        <v>1</v>
      </c>
      <c r="B2" s="3" t="str">
        <f>wb_title</f>
        <v>LGPS_EW - Consolidated Factor Spreadsheet</v>
      </c>
    </row>
    <row r="3" spans="1:3" s="21" customFormat="1" x14ac:dyDescent="0.35">
      <c r="A3" s="25" t="s">
        <v>2</v>
      </c>
      <c r="B3" s="22" t="s">
        <v>11</v>
      </c>
    </row>
    <row r="4" spans="1:3" s="32" customFormat="1" ht="12.5" x14ac:dyDescent="0.25">
      <c r="A4" s="35"/>
      <c r="B4" s="35"/>
      <c r="C4" s="35"/>
    </row>
    <row r="5" spans="1:3" s="32" customFormat="1" ht="12.5" x14ac:dyDescent="0.25">
      <c r="A5" s="35"/>
      <c r="B5" s="35"/>
      <c r="C5" s="35"/>
    </row>
    <row r="6" spans="1:3" s="32" customFormat="1" ht="13" x14ac:dyDescent="0.3">
      <c r="A6" s="37" t="s">
        <v>98</v>
      </c>
      <c r="B6" s="37" t="s">
        <v>99</v>
      </c>
      <c r="C6" s="37" t="s">
        <v>100</v>
      </c>
    </row>
    <row r="7" spans="1:3" s="32" customFormat="1" ht="12.5" x14ac:dyDescent="0.25">
      <c r="A7" s="35" t="s">
        <v>101</v>
      </c>
      <c r="B7" s="35" t="s">
        <v>102</v>
      </c>
      <c r="C7" s="35" t="s">
        <v>103</v>
      </c>
    </row>
    <row r="8" spans="1:3" s="32" customFormat="1" ht="12.5" x14ac:dyDescent="0.25">
      <c r="A8" s="35" t="s">
        <v>104</v>
      </c>
      <c r="B8" s="35" t="s">
        <v>105</v>
      </c>
      <c r="C8" s="35" t="s">
        <v>106</v>
      </c>
    </row>
    <row r="9" spans="1:3" s="32" customFormat="1" ht="12.5" x14ac:dyDescent="0.25">
      <c r="A9" s="35" t="s">
        <v>107</v>
      </c>
      <c r="B9" s="35" t="s">
        <v>108</v>
      </c>
      <c r="C9" s="35" t="s">
        <v>109</v>
      </c>
    </row>
    <row r="10" spans="1:3" s="32" customFormat="1" ht="12.5" x14ac:dyDescent="0.25">
      <c r="A10" s="35" t="s">
        <v>110</v>
      </c>
      <c r="B10" s="35" t="s">
        <v>102</v>
      </c>
      <c r="C10" s="35" t="s">
        <v>102</v>
      </c>
    </row>
    <row r="11" spans="1:3" s="32" customFormat="1" ht="12.5" x14ac:dyDescent="0.25">
      <c r="A11" s="35" t="s">
        <v>111</v>
      </c>
      <c r="B11" s="35" t="s">
        <v>112</v>
      </c>
      <c r="C11" s="35" t="s">
        <v>113</v>
      </c>
    </row>
    <row r="12" spans="1:3" s="32" customFormat="1" ht="25" x14ac:dyDescent="0.25">
      <c r="A12" s="35" t="s">
        <v>114</v>
      </c>
      <c r="B12" s="35" t="s">
        <v>115</v>
      </c>
      <c r="C12" s="35" t="s">
        <v>116</v>
      </c>
    </row>
    <row r="13" spans="1:3" s="32" customFormat="1" ht="12.5" x14ac:dyDescent="0.25">
      <c r="A13" s="35" t="s">
        <v>117</v>
      </c>
      <c r="B13" s="35" t="s">
        <v>118</v>
      </c>
      <c r="C13" s="35" t="s">
        <v>118</v>
      </c>
    </row>
    <row r="14" spans="1:3" s="32" customFormat="1" ht="12.5" x14ac:dyDescent="0.25">
      <c r="A14" s="35" t="s">
        <v>119</v>
      </c>
      <c r="B14" s="35" t="s">
        <v>120</v>
      </c>
      <c r="C14" s="35" t="s">
        <v>120</v>
      </c>
    </row>
    <row r="15" spans="1:3" s="32" customFormat="1" ht="12.5" x14ac:dyDescent="0.25">
      <c r="A15" s="35" t="s">
        <v>121</v>
      </c>
      <c r="B15" s="35" t="s">
        <v>122</v>
      </c>
      <c r="C15" s="35" t="s">
        <v>122</v>
      </c>
    </row>
    <row r="16" spans="1:3" s="32" customFormat="1" ht="12.5" x14ac:dyDescent="0.25">
      <c r="A16" s="35" t="s">
        <v>123</v>
      </c>
      <c r="B16" s="35" t="s">
        <v>102</v>
      </c>
      <c r="C16" s="35" t="s">
        <v>102</v>
      </c>
    </row>
    <row r="17" spans="1:3" s="32" customFormat="1" ht="12.5" x14ac:dyDescent="0.25">
      <c r="A17" s="35" t="s">
        <v>124</v>
      </c>
      <c r="B17" s="35" t="s">
        <v>125</v>
      </c>
      <c r="C17" s="35" t="s">
        <v>125</v>
      </c>
    </row>
    <row r="18" spans="1:3" s="32" customFormat="1" ht="12.5" x14ac:dyDescent="0.25">
      <c r="A18" s="35" t="s">
        <v>126</v>
      </c>
      <c r="B18" s="35" t="s">
        <v>127</v>
      </c>
      <c r="C18" s="35" t="s">
        <v>127</v>
      </c>
    </row>
    <row r="19" spans="1:3" s="32" customFormat="1" ht="12.5" x14ac:dyDescent="0.25">
      <c r="A19" s="35" t="s">
        <v>128</v>
      </c>
      <c r="B19" s="35" t="s">
        <v>129</v>
      </c>
      <c r="C19" s="35" t="s">
        <v>129</v>
      </c>
    </row>
    <row r="20" spans="1:3" s="32" customFormat="1" ht="12.5" x14ac:dyDescent="0.25">
      <c r="A20" s="35" t="s">
        <v>130</v>
      </c>
      <c r="B20" s="35" t="s">
        <v>131</v>
      </c>
      <c r="C20" s="35" t="s">
        <v>131</v>
      </c>
    </row>
    <row r="21" spans="1:3" s="32" customFormat="1" ht="12.5" x14ac:dyDescent="0.25">
      <c r="A21" s="35" t="s">
        <v>132</v>
      </c>
      <c r="B21" s="35" t="s">
        <v>133</v>
      </c>
      <c r="C21" s="35" t="s">
        <v>133</v>
      </c>
    </row>
    <row r="22" spans="1:3" s="32" customFormat="1" ht="12.5" x14ac:dyDescent="0.25">
      <c r="A22" s="35" t="s">
        <v>134</v>
      </c>
      <c r="B22" s="35" t="s">
        <v>135</v>
      </c>
      <c r="C22" s="35" t="s">
        <v>135</v>
      </c>
    </row>
    <row r="23" spans="1:3" s="32" customFormat="1" ht="25" x14ac:dyDescent="0.25">
      <c r="A23" s="35" t="s">
        <v>136</v>
      </c>
      <c r="B23" s="35" t="s">
        <v>137</v>
      </c>
      <c r="C23" s="35" t="s">
        <v>138</v>
      </c>
    </row>
    <row r="24" spans="1:3" s="32" customFormat="1" ht="12.5" x14ac:dyDescent="0.25">
      <c r="A24" s="35" t="s">
        <v>139</v>
      </c>
      <c r="B24" s="35">
        <v>2028</v>
      </c>
      <c r="C24" s="35">
        <v>2024</v>
      </c>
    </row>
    <row r="25" spans="1:3" s="32" customFormat="1" ht="25" x14ac:dyDescent="0.25">
      <c r="A25" s="35" t="s">
        <v>140</v>
      </c>
      <c r="B25" s="35" t="s">
        <v>141</v>
      </c>
      <c r="C25" s="35" t="s">
        <v>141</v>
      </c>
    </row>
    <row r="26" spans="1:3" s="32" customFormat="1" ht="12.5" x14ac:dyDescent="0.25">
      <c r="A26" s="35" t="s">
        <v>142</v>
      </c>
      <c r="B26" s="35" t="s">
        <v>122</v>
      </c>
      <c r="C26" s="35" t="s">
        <v>122</v>
      </c>
    </row>
    <row r="27" spans="1:3" s="32" customFormat="1" ht="12.5" x14ac:dyDescent="0.25">
      <c r="A27" s="35" t="s">
        <v>143</v>
      </c>
      <c r="B27" s="35" t="s">
        <v>122</v>
      </c>
      <c r="C27" s="35" t="s">
        <v>122</v>
      </c>
    </row>
    <row r="28" spans="1:3" s="32" customFormat="1" ht="12.5" x14ac:dyDescent="0.25">
      <c r="A28" s="35" t="s">
        <v>144</v>
      </c>
      <c r="B28" s="35" t="s">
        <v>145</v>
      </c>
      <c r="C28" s="35" t="s">
        <v>145</v>
      </c>
    </row>
    <row r="29" spans="1:3" s="32" customFormat="1" ht="50" x14ac:dyDescent="0.25">
      <c r="A29" s="35" t="s">
        <v>146</v>
      </c>
      <c r="B29" s="35" t="s">
        <v>147</v>
      </c>
      <c r="C29" s="35" t="s">
        <v>147</v>
      </c>
    </row>
    <row r="30" spans="1:3" s="32" customFormat="1" ht="25" x14ac:dyDescent="0.25">
      <c r="A30" s="35" t="s">
        <v>148</v>
      </c>
      <c r="B30" s="35" t="s">
        <v>149</v>
      </c>
      <c r="C30" s="35" t="s">
        <v>149</v>
      </c>
    </row>
    <row r="31" spans="1:3" s="32" customFormat="1" ht="12.5" x14ac:dyDescent="0.25">
      <c r="A31" s="35" t="s">
        <v>150</v>
      </c>
      <c r="B31" s="35" t="s">
        <v>151</v>
      </c>
      <c r="C31" s="35" t="s">
        <v>151</v>
      </c>
    </row>
    <row r="32" spans="1:3" s="32" customFormat="1" ht="12.5" x14ac:dyDescent="0.25">
      <c r="A32" s="35" t="s">
        <v>152</v>
      </c>
      <c r="B32" s="35" t="s">
        <v>151</v>
      </c>
      <c r="C32" s="35" t="s">
        <v>151</v>
      </c>
    </row>
    <row r="33" spans="1:3" s="32" customFormat="1" ht="12.5" x14ac:dyDescent="0.25">
      <c r="A33" s="35" t="s">
        <v>153</v>
      </c>
      <c r="B33" s="35" t="s">
        <v>122</v>
      </c>
      <c r="C33" s="35" t="s">
        <v>122</v>
      </c>
    </row>
    <row r="34" spans="1:3" s="32" customFormat="1" ht="25" x14ac:dyDescent="0.25">
      <c r="A34" s="35" t="s">
        <v>154</v>
      </c>
      <c r="B34" s="35" t="s">
        <v>155</v>
      </c>
      <c r="C34" s="35" t="s">
        <v>155</v>
      </c>
    </row>
    <row r="35" spans="1:3" s="32" customFormat="1" ht="12.5" x14ac:dyDescent="0.25">
      <c r="A35" s="35" t="s">
        <v>156</v>
      </c>
      <c r="B35" s="35" t="s">
        <v>157</v>
      </c>
      <c r="C35" s="35" t="s">
        <v>157</v>
      </c>
    </row>
    <row r="36" spans="1:3" s="32" customFormat="1" ht="12.5" x14ac:dyDescent="0.25">
      <c r="A36" s="35" t="s">
        <v>158</v>
      </c>
      <c r="B36" s="35" t="s">
        <v>122</v>
      </c>
      <c r="C36" s="35" t="s">
        <v>122</v>
      </c>
    </row>
  </sheetData>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F0CD2-E80E-424F-8665-307DE2704FFC}">
  <sheetPr codeName="Sheet42"/>
  <dimension ref="A1:F107"/>
  <sheetViews>
    <sheetView showGridLines="0" workbookViewId="0">
      <selection activeCell="A6" sqref="A6"/>
    </sheetView>
  </sheetViews>
  <sheetFormatPr defaultRowHeight="12.5" x14ac:dyDescent="0.25"/>
  <cols>
    <col min="1" max="1" width="31.54296875" customWidth="1"/>
    <col min="2" max="2" width="40.54296875" customWidth="1"/>
    <col min="5" max="5" width="31.54296875" customWidth="1"/>
    <col min="6" max="6" width="40.54296875" customWidth="1"/>
  </cols>
  <sheetData>
    <row r="1" spans="1:6" s="1" customFormat="1" ht="20" x14ac:dyDescent="0.4">
      <c r="A1" s="2" t="s">
        <v>0</v>
      </c>
    </row>
    <row r="2" spans="1:6" s="1" customFormat="1" ht="15.5" x14ac:dyDescent="0.35">
      <c r="A2" s="30" t="s">
        <v>1</v>
      </c>
      <c r="B2" s="3" t="str">
        <f>wb_title</f>
        <v>LGPS_EW - Consolidated Factor Spreadsheet</v>
      </c>
    </row>
    <row r="3" spans="1:6" s="1" customFormat="1" ht="15.5" x14ac:dyDescent="0.35">
      <c r="A3" s="30" t="s">
        <v>2</v>
      </c>
      <c r="B3" s="3" t="str">
        <f>TABLE_FACTOR_TYPE_1 &amp; " - x-" &amp; TABLE_SERIES_NUMBER_1</f>
        <v>Triv Comm - x-502</v>
      </c>
    </row>
    <row r="6" spans="1:6" x14ac:dyDescent="0.25">
      <c r="A6" s="40" t="s">
        <v>394</v>
      </c>
      <c r="B6" s="47" t="s">
        <v>395</v>
      </c>
      <c r="E6" s="40" t="s">
        <v>394</v>
      </c>
      <c r="F6" s="47" t="s">
        <v>395</v>
      </c>
    </row>
    <row r="7" spans="1:6" x14ac:dyDescent="0.25">
      <c r="A7" s="40" t="s">
        <v>396</v>
      </c>
      <c r="B7" s="47" t="s">
        <v>175</v>
      </c>
      <c r="E7" s="40" t="s">
        <v>396</v>
      </c>
      <c r="F7" s="47" t="s">
        <v>175</v>
      </c>
    </row>
    <row r="8" spans="1:6" x14ac:dyDescent="0.25">
      <c r="A8" s="40" t="s">
        <v>162</v>
      </c>
      <c r="B8" s="47" t="s">
        <v>176</v>
      </c>
      <c r="E8" s="40" t="s">
        <v>162</v>
      </c>
      <c r="F8" s="47" t="s">
        <v>176</v>
      </c>
    </row>
    <row r="9" spans="1:6" x14ac:dyDescent="0.25">
      <c r="A9" s="40" t="s">
        <v>163</v>
      </c>
      <c r="B9" s="47" t="s">
        <v>284</v>
      </c>
      <c r="E9" s="40" t="s">
        <v>163</v>
      </c>
      <c r="F9" s="47" t="s">
        <v>284</v>
      </c>
    </row>
    <row r="10" spans="1:6" ht="50" x14ac:dyDescent="0.25">
      <c r="A10" s="40" t="s">
        <v>6</v>
      </c>
      <c r="B10" s="47" t="s">
        <v>290</v>
      </c>
      <c r="E10" s="40" t="s">
        <v>6</v>
      </c>
      <c r="F10" s="47" t="s">
        <v>293</v>
      </c>
    </row>
    <row r="11" spans="1:6" x14ac:dyDescent="0.25">
      <c r="A11" s="40" t="s">
        <v>164</v>
      </c>
      <c r="B11" s="47" t="s">
        <v>184</v>
      </c>
      <c r="E11" s="40" t="s">
        <v>164</v>
      </c>
      <c r="F11" s="47" t="s">
        <v>179</v>
      </c>
    </row>
    <row r="12" spans="1:6" x14ac:dyDescent="0.25">
      <c r="A12" s="40" t="s">
        <v>165</v>
      </c>
      <c r="B12" s="47" t="s">
        <v>291</v>
      </c>
      <c r="E12" s="40" t="s">
        <v>165</v>
      </c>
      <c r="F12" s="47" t="s">
        <v>291</v>
      </c>
    </row>
    <row r="13" spans="1:6" x14ac:dyDescent="0.25">
      <c r="A13" s="40" t="s">
        <v>397</v>
      </c>
      <c r="B13" s="47">
        <v>0</v>
      </c>
      <c r="E13" s="40" t="s">
        <v>397</v>
      </c>
      <c r="F13" s="47">
        <v>0</v>
      </c>
    </row>
    <row r="14" spans="1:6" x14ac:dyDescent="0.25">
      <c r="A14" s="40" t="s">
        <v>167</v>
      </c>
      <c r="B14" s="47">
        <v>502</v>
      </c>
      <c r="E14" s="40" t="s">
        <v>167</v>
      </c>
      <c r="F14" s="47">
        <v>502</v>
      </c>
    </row>
    <row r="15" spans="1:6" x14ac:dyDescent="0.25">
      <c r="A15" s="40" t="s">
        <v>398</v>
      </c>
      <c r="B15" s="47" t="s">
        <v>292</v>
      </c>
      <c r="E15" s="40" t="s">
        <v>398</v>
      </c>
      <c r="F15" s="47" t="s">
        <v>294</v>
      </c>
    </row>
    <row r="16" spans="1:6" x14ac:dyDescent="0.25">
      <c r="A16" s="40" t="s">
        <v>169</v>
      </c>
      <c r="B16" s="47" t="s">
        <v>270</v>
      </c>
      <c r="E16" s="40" t="s">
        <v>169</v>
      </c>
      <c r="F16" s="47" t="s">
        <v>270</v>
      </c>
    </row>
    <row r="17" spans="1:6" x14ac:dyDescent="0.25">
      <c r="A17" s="41" t="s">
        <v>399</v>
      </c>
      <c r="B17" s="47"/>
      <c r="E17" s="41" t="s">
        <v>399</v>
      </c>
      <c r="F17" s="47"/>
    </row>
    <row r="18" spans="1:6" x14ac:dyDescent="0.25">
      <c r="A18" s="40" t="s">
        <v>171</v>
      </c>
      <c r="B18" s="49">
        <v>45134</v>
      </c>
      <c r="E18" s="40" t="s">
        <v>171</v>
      </c>
      <c r="F18" s="49">
        <v>45134</v>
      </c>
    </row>
    <row r="19" spans="1:6" x14ac:dyDescent="0.25">
      <c r="A19" s="40" t="s">
        <v>172</v>
      </c>
      <c r="B19" s="49">
        <v>45135</v>
      </c>
      <c r="E19" s="40" t="s">
        <v>172</v>
      </c>
      <c r="F19" s="49">
        <v>45135</v>
      </c>
    </row>
    <row r="20" spans="1:6" x14ac:dyDescent="0.25">
      <c r="A20" s="40" t="s">
        <v>173</v>
      </c>
      <c r="B20" s="47" t="s">
        <v>183</v>
      </c>
      <c r="E20" s="40" t="s">
        <v>173</v>
      </c>
      <c r="F20" s="47" t="s">
        <v>183</v>
      </c>
    </row>
    <row r="21" spans="1:6" x14ac:dyDescent="0.25">
      <c r="A21" s="40" t="s">
        <v>400</v>
      </c>
      <c r="B21" s="47"/>
      <c r="E21" s="40" t="s">
        <v>400</v>
      </c>
      <c r="F21" s="47"/>
    </row>
    <row r="23" spans="1:6" x14ac:dyDescent="0.25">
      <c r="A23" s="23" t="str">
        <f>HYPERLINK("#'Factor List'!A1", "Back to Factor List")</f>
        <v>Back to Factor List</v>
      </c>
      <c r="B23" s="23" t="str">
        <f>HYPERLINK("#'Assumptions'!A1", "Assumptions")</f>
        <v>Assumptions</v>
      </c>
    </row>
    <row r="26" spans="1:6" s="58" customFormat="1" ht="13" x14ac:dyDescent="0.25">
      <c r="A26" s="57" t="s">
        <v>401</v>
      </c>
      <c r="B26" s="57" t="s">
        <v>435</v>
      </c>
      <c r="E26" s="57" t="s">
        <v>401</v>
      </c>
      <c r="F26" s="57" t="s">
        <v>435</v>
      </c>
    </row>
    <row r="27" spans="1:6" x14ac:dyDescent="0.25">
      <c r="A27" s="43">
        <v>20</v>
      </c>
      <c r="B27" s="44">
        <v>40.32</v>
      </c>
      <c r="E27" s="43">
        <v>20</v>
      </c>
      <c r="F27" s="44">
        <v>40.32</v>
      </c>
    </row>
    <row r="28" spans="1:6" x14ac:dyDescent="0.25">
      <c r="A28" s="43">
        <v>21</v>
      </c>
      <c r="B28" s="44">
        <v>39.979999999999997</v>
      </c>
      <c r="E28" s="43">
        <v>21</v>
      </c>
      <c r="F28" s="44">
        <v>39.979999999999997</v>
      </c>
    </row>
    <row r="29" spans="1:6" x14ac:dyDescent="0.25">
      <c r="A29" s="43">
        <v>22</v>
      </c>
      <c r="B29" s="44">
        <v>39.630000000000003</v>
      </c>
      <c r="E29" s="43">
        <v>22</v>
      </c>
      <c r="F29" s="44">
        <v>39.630000000000003</v>
      </c>
    </row>
    <row r="30" spans="1:6" x14ac:dyDescent="0.25">
      <c r="A30" s="43">
        <v>23</v>
      </c>
      <c r="B30" s="44">
        <v>39.270000000000003</v>
      </c>
      <c r="E30" s="43">
        <v>23</v>
      </c>
      <c r="F30" s="44">
        <v>39.270000000000003</v>
      </c>
    </row>
    <row r="31" spans="1:6" x14ac:dyDescent="0.25">
      <c r="A31" s="43">
        <v>24</v>
      </c>
      <c r="B31" s="44">
        <v>38.909999999999997</v>
      </c>
      <c r="E31" s="43">
        <v>24</v>
      </c>
      <c r="F31" s="44">
        <v>38.909999999999997</v>
      </c>
    </row>
    <row r="32" spans="1:6" x14ac:dyDescent="0.25">
      <c r="A32" s="43">
        <v>25</v>
      </c>
      <c r="B32" s="44">
        <v>38.54</v>
      </c>
      <c r="E32" s="43">
        <v>25</v>
      </c>
      <c r="F32" s="44">
        <v>38.54</v>
      </c>
    </row>
    <row r="33" spans="1:6" x14ac:dyDescent="0.25">
      <c r="A33" s="43">
        <v>26</v>
      </c>
      <c r="B33" s="44">
        <v>38.17</v>
      </c>
      <c r="E33" s="43">
        <v>26</v>
      </c>
      <c r="F33" s="44">
        <v>38.17</v>
      </c>
    </row>
    <row r="34" spans="1:6" x14ac:dyDescent="0.25">
      <c r="A34" s="43">
        <v>27</v>
      </c>
      <c r="B34" s="44">
        <v>37.79</v>
      </c>
      <c r="E34" s="43">
        <v>27</v>
      </c>
      <c r="F34" s="44">
        <v>37.79</v>
      </c>
    </row>
    <row r="35" spans="1:6" x14ac:dyDescent="0.25">
      <c r="A35" s="43">
        <v>28</v>
      </c>
      <c r="B35" s="44">
        <v>37.4</v>
      </c>
      <c r="E35" s="43">
        <v>28</v>
      </c>
      <c r="F35" s="44">
        <v>37.4</v>
      </c>
    </row>
    <row r="36" spans="1:6" x14ac:dyDescent="0.25">
      <c r="A36" s="43">
        <v>29</v>
      </c>
      <c r="B36" s="44">
        <v>37.01</v>
      </c>
      <c r="E36" s="43">
        <v>29</v>
      </c>
      <c r="F36" s="44">
        <v>37.01</v>
      </c>
    </row>
    <row r="37" spans="1:6" x14ac:dyDescent="0.25">
      <c r="A37" s="43">
        <v>30</v>
      </c>
      <c r="B37" s="44">
        <v>36.61</v>
      </c>
      <c r="E37" s="43">
        <v>30</v>
      </c>
      <c r="F37" s="44">
        <v>36.61</v>
      </c>
    </row>
    <row r="38" spans="1:6" x14ac:dyDescent="0.25">
      <c r="A38" s="43">
        <v>31</v>
      </c>
      <c r="B38" s="44">
        <v>36.200000000000003</v>
      </c>
      <c r="E38" s="43">
        <v>31</v>
      </c>
      <c r="F38" s="44">
        <v>36.200000000000003</v>
      </c>
    </row>
    <row r="39" spans="1:6" x14ac:dyDescent="0.25">
      <c r="A39" s="43">
        <v>32</v>
      </c>
      <c r="B39" s="44">
        <v>35.79</v>
      </c>
      <c r="E39" s="43">
        <v>32</v>
      </c>
      <c r="F39" s="44">
        <v>35.79</v>
      </c>
    </row>
    <row r="40" spans="1:6" x14ac:dyDescent="0.25">
      <c r="A40" s="43">
        <v>33</v>
      </c>
      <c r="B40" s="44">
        <v>35.369999999999997</v>
      </c>
      <c r="E40" s="43">
        <v>33</v>
      </c>
      <c r="F40" s="44">
        <v>35.369999999999997</v>
      </c>
    </row>
    <row r="41" spans="1:6" x14ac:dyDescent="0.25">
      <c r="A41" s="43">
        <v>34</v>
      </c>
      <c r="B41" s="44">
        <v>34.950000000000003</v>
      </c>
      <c r="E41" s="43">
        <v>34</v>
      </c>
      <c r="F41" s="44">
        <v>34.950000000000003</v>
      </c>
    </row>
    <row r="42" spans="1:6" x14ac:dyDescent="0.25">
      <c r="A42" s="43">
        <v>35</v>
      </c>
      <c r="B42" s="44">
        <v>34.520000000000003</v>
      </c>
      <c r="E42" s="43">
        <v>35</v>
      </c>
      <c r="F42" s="44">
        <v>34.520000000000003</v>
      </c>
    </row>
    <row r="43" spans="1:6" x14ac:dyDescent="0.25">
      <c r="A43" s="43">
        <v>36</v>
      </c>
      <c r="B43" s="44">
        <v>34.08</v>
      </c>
      <c r="E43" s="43">
        <v>36</v>
      </c>
      <c r="F43" s="44">
        <v>34.08</v>
      </c>
    </row>
    <row r="44" spans="1:6" x14ac:dyDescent="0.25">
      <c r="A44" s="43">
        <v>37</v>
      </c>
      <c r="B44" s="44">
        <v>33.630000000000003</v>
      </c>
      <c r="E44" s="43">
        <v>37</v>
      </c>
      <c r="F44" s="44">
        <v>33.630000000000003</v>
      </c>
    </row>
    <row r="45" spans="1:6" x14ac:dyDescent="0.25">
      <c r="A45" s="43">
        <v>38</v>
      </c>
      <c r="B45" s="44">
        <v>33.18</v>
      </c>
      <c r="E45" s="43">
        <v>38</v>
      </c>
      <c r="F45" s="44">
        <v>33.18</v>
      </c>
    </row>
    <row r="46" spans="1:6" x14ac:dyDescent="0.25">
      <c r="A46" s="43">
        <v>39</v>
      </c>
      <c r="B46" s="44">
        <v>32.72</v>
      </c>
      <c r="E46" s="43">
        <v>39</v>
      </c>
      <c r="F46" s="44">
        <v>32.72</v>
      </c>
    </row>
    <row r="47" spans="1:6" x14ac:dyDescent="0.25">
      <c r="A47" s="43">
        <v>40</v>
      </c>
      <c r="B47" s="44">
        <v>32.26</v>
      </c>
      <c r="E47" s="43">
        <v>40</v>
      </c>
      <c r="F47" s="44">
        <v>32.26</v>
      </c>
    </row>
    <row r="48" spans="1:6" x14ac:dyDescent="0.25">
      <c r="A48" s="43">
        <v>41</v>
      </c>
      <c r="B48" s="44">
        <v>31.78</v>
      </c>
      <c r="E48" s="43">
        <v>41</v>
      </c>
      <c r="F48" s="44">
        <v>31.78</v>
      </c>
    </row>
    <row r="49" spans="1:6" x14ac:dyDescent="0.25">
      <c r="A49" s="43">
        <v>42</v>
      </c>
      <c r="B49" s="44">
        <v>31.3</v>
      </c>
      <c r="E49" s="43">
        <v>42</v>
      </c>
      <c r="F49" s="44">
        <v>31.3</v>
      </c>
    </row>
    <row r="50" spans="1:6" x14ac:dyDescent="0.25">
      <c r="A50" s="43">
        <v>43</v>
      </c>
      <c r="B50" s="44">
        <v>30.82</v>
      </c>
      <c r="E50" s="43">
        <v>43</v>
      </c>
      <c r="F50" s="44">
        <v>30.82</v>
      </c>
    </row>
    <row r="51" spans="1:6" x14ac:dyDescent="0.25">
      <c r="A51" s="43">
        <v>44</v>
      </c>
      <c r="B51" s="44">
        <v>30.33</v>
      </c>
      <c r="E51" s="43">
        <v>44</v>
      </c>
      <c r="F51" s="44">
        <v>30.33</v>
      </c>
    </row>
    <row r="52" spans="1:6" x14ac:dyDescent="0.25">
      <c r="A52" s="43">
        <v>45</v>
      </c>
      <c r="B52" s="44">
        <v>29.83</v>
      </c>
      <c r="E52" s="43">
        <v>45</v>
      </c>
      <c r="F52" s="44">
        <v>29.83</v>
      </c>
    </row>
    <row r="53" spans="1:6" x14ac:dyDescent="0.25">
      <c r="A53" s="43">
        <v>46</v>
      </c>
      <c r="B53" s="44">
        <v>29.32</v>
      </c>
      <c r="E53" s="43">
        <v>46</v>
      </c>
      <c r="F53" s="44">
        <v>29.32</v>
      </c>
    </row>
    <row r="54" spans="1:6" x14ac:dyDescent="0.25">
      <c r="A54" s="43">
        <v>47</v>
      </c>
      <c r="B54" s="44">
        <v>28.8</v>
      </c>
      <c r="E54" s="43">
        <v>47</v>
      </c>
      <c r="F54" s="44">
        <v>28.8</v>
      </c>
    </row>
    <row r="55" spans="1:6" x14ac:dyDescent="0.25">
      <c r="A55" s="43">
        <v>48</v>
      </c>
      <c r="B55" s="44">
        <v>28.28</v>
      </c>
      <c r="E55" s="43">
        <v>48</v>
      </c>
      <c r="F55" s="44">
        <v>28.28</v>
      </c>
    </row>
    <row r="56" spans="1:6" x14ac:dyDescent="0.25">
      <c r="A56" s="43">
        <v>49</v>
      </c>
      <c r="B56" s="44">
        <v>27.76</v>
      </c>
      <c r="E56" s="43">
        <v>49</v>
      </c>
      <c r="F56" s="44">
        <v>27.76</v>
      </c>
    </row>
    <row r="57" spans="1:6" x14ac:dyDescent="0.25">
      <c r="A57" s="43">
        <v>50</v>
      </c>
      <c r="B57" s="44">
        <v>27.22</v>
      </c>
      <c r="E57" s="43">
        <v>50</v>
      </c>
      <c r="F57" s="44">
        <v>27.22</v>
      </c>
    </row>
    <row r="58" spans="1:6" x14ac:dyDescent="0.25">
      <c r="A58" s="43">
        <v>51</v>
      </c>
      <c r="B58" s="44">
        <v>26.68</v>
      </c>
      <c r="E58" s="43">
        <v>51</v>
      </c>
      <c r="F58" s="44">
        <v>26.68</v>
      </c>
    </row>
    <row r="59" spans="1:6" x14ac:dyDescent="0.25">
      <c r="A59" s="43">
        <v>52</v>
      </c>
      <c r="B59" s="44">
        <v>26.13</v>
      </c>
      <c r="E59" s="43">
        <v>52</v>
      </c>
      <c r="F59" s="44">
        <v>26.13</v>
      </c>
    </row>
    <row r="60" spans="1:6" x14ac:dyDescent="0.25">
      <c r="A60" s="43">
        <v>53</v>
      </c>
      <c r="B60" s="44">
        <v>25.58</v>
      </c>
      <c r="E60" s="43">
        <v>53</v>
      </c>
      <c r="F60" s="44">
        <v>25.58</v>
      </c>
    </row>
    <row r="61" spans="1:6" x14ac:dyDescent="0.25">
      <c r="A61" s="43">
        <v>54</v>
      </c>
      <c r="B61" s="44">
        <v>25.02</v>
      </c>
      <c r="E61" s="43">
        <v>54</v>
      </c>
      <c r="F61" s="44">
        <v>25.02</v>
      </c>
    </row>
    <row r="62" spans="1:6" x14ac:dyDescent="0.25">
      <c r="A62" s="43">
        <v>55</v>
      </c>
      <c r="B62" s="44">
        <v>24.45</v>
      </c>
      <c r="E62" s="43">
        <v>55</v>
      </c>
      <c r="F62" s="44">
        <v>24.45</v>
      </c>
    </row>
    <row r="63" spans="1:6" x14ac:dyDescent="0.25">
      <c r="A63" s="43">
        <v>56</v>
      </c>
      <c r="B63" s="44">
        <v>23.88</v>
      </c>
      <c r="E63" s="43">
        <v>56</v>
      </c>
      <c r="F63" s="44">
        <v>23.88</v>
      </c>
    </row>
    <row r="64" spans="1:6" x14ac:dyDescent="0.25">
      <c r="A64" s="43">
        <v>57</v>
      </c>
      <c r="B64" s="44">
        <v>23.3</v>
      </c>
      <c r="E64" s="43">
        <v>57</v>
      </c>
      <c r="F64" s="44">
        <v>23.3</v>
      </c>
    </row>
    <row r="65" spans="1:6" x14ac:dyDescent="0.25">
      <c r="A65" s="43">
        <v>58</v>
      </c>
      <c r="B65" s="44">
        <v>22.72</v>
      </c>
      <c r="E65" s="43">
        <v>58</v>
      </c>
      <c r="F65" s="44">
        <v>22.72</v>
      </c>
    </row>
    <row r="66" spans="1:6" x14ac:dyDescent="0.25">
      <c r="A66" s="43">
        <v>59</v>
      </c>
      <c r="B66" s="44">
        <v>22.13</v>
      </c>
      <c r="E66" s="43">
        <v>59</v>
      </c>
      <c r="F66" s="44">
        <v>22.13</v>
      </c>
    </row>
    <row r="67" spans="1:6" x14ac:dyDescent="0.25">
      <c r="A67" s="43">
        <v>60</v>
      </c>
      <c r="B67" s="44">
        <v>21.54</v>
      </c>
      <c r="E67" s="43">
        <v>60</v>
      </c>
      <c r="F67" s="44">
        <v>21.54</v>
      </c>
    </row>
    <row r="68" spans="1:6" x14ac:dyDescent="0.25">
      <c r="A68" s="43">
        <v>61</v>
      </c>
      <c r="B68" s="44">
        <v>20.95</v>
      </c>
      <c r="E68" s="43">
        <v>61</v>
      </c>
      <c r="F68" s="44">
        <v>20.95</v>
      </c>
    </row>
    <row r="69" spans="1:6" x14ac:dyDescent="0.25">
      <c r="A69" s="43">
        <v>62</v>
      </c>
      <c r="B69" s="44">
        <v>20.36</v>
      </c>
      <c r="E69" s="43">
        <v>62</v>
      </c>
      <c r="F69" s="44">
        <v>20.36</v>
      </c>
    </row>
    <row r="70" spans="1:6" x14ac:dyDescent="0.25">
      <c r="A70" s="43">
        <v>63</v>
      </c>
      <c r="B70" s="44">
        <v>19.760000000000002</v>
      </c>
      <c r="E70" s="43">
        <v>63</v>
      </c>
      <c r="F70" s="44">
        <v>19.760000000000002</v>
      </c>
    </row>
    <row r="71" spans="1:6" x14ac:dyDescent="0.25">
      <c r="A71" s="43">
        <v>64</v>
      </c>
      <c r="B71" s="44">
        <v>19.170000000000002</v>
      </c>
      <c r="E71" s="43">
        <v>64</v>
      </c>
      <c r="F71" s="44">
        <v>19.170000000000002</v>
      </c>
    </row>
    <row r="72" spans="1:6" x14ac:dyDescent="0.25">
      <c r="A72" s="43">
        <v>65</v>
      </c>
      <c r="B72" s="44">
        <v>18.53</v>
      </c>
      <c r="E72" s="43">
        <v>65</v>
      </c>
      <c r="F72" s="44">
        <v>18.53</v>
      </c>
    </row>
    <row r="73" spans="1:6" x14ac:dyDescent="0.25">
      <c r="A73" s="43">
        <v>66</v>
      </c>
      <c r="B73" s="44">
        <v>17.86</v>
      </c>
      <c r="E73" s="43">
        <v>66</v>
      </c>
      <c r="F73" s="44">
        <v>17.86</v>
      </c>
    </row>
    <row r="74" spans="1:6" x14ac:dyDescent="0.25">
      <c r="A74" s="43">
        <v>67</v>
      </c>
      <c r="B74" s="44">
        <v>17.18</v>
      </c>
      <c r="E74" s="43">
        <v>67</v>
      </c>
      <c r="F74" s="44">
        <v>17.18</v>
      </c>
    </row>
    <row r="75" spans="1:6" x14ac:dyDescent="0.25">
      <c r="A75" s="43">
        <v>68</v>
      </c>
      <c r="B75" s="44">
        <v>16.5</v>
      </c>
      <c r="E75" s="43">
        <v>68</v>
      </c>
      <c r="F75" s="44">
        <v>16.5</v>
      </c>
    </row>
    <row r="76" spans="1:6" x14ac:dyDescent="0.25">
      <c r="A76" s="43">
        <v>69</v>
      </c>
      <c r="B76" s="44">
        <v>15.81</v>
      </c>
      <c r="E76" s="43">
        <v>69</v>
      </c>
      <c r="F76" s="44">
        <v>15.81</v>
      </c>
    </row>
    <row r="77" spans="1:6" x14ac:dyDescent="0.25">
      <c r="A77" s="43">
        <v>70</v>
      </c>
      <c r="B77" s="44">
        <v>15.13</v>
      </c>
      <c r="E77" s="43">
        <v>70</v>
      </c>
      <c r="F77" s="44">
        <v>15.13</v>
      </c>
    </row>
    <row r="78" spans="1:6" x14ac:dyDescent="0.25">
      <c r="A78" s="43">
        <v>71</v>
      </c>
      <c r="B78" s="44">
        <v>14.46</v>
      </c>
      <c r="E78" s="43">
        <v>71</v>
      </c>
      <c r="F78" s="44">
        <v>14.46</v>
      </c>
    </row>
    <row r="79" spans="1:6" x14ac:dyDescent="0.25">
      <c r="A79" s="43">
        <v>72</v>
      </c>
      <c r="B79" s="44">
        <v>13.79</v>
      </c>
      <c r="E79" s="43">
        <v>72</v>
      </c>
      <c r="F79" s="44">
        <v>13.79</v>
      </c>
    </row>
    <row r="80" spans="1:6" x14ac:dyDescent="0.25">
      <c r="A80" s="43">
        <v>73</v>
      </c>
      <c r="B80" s="44">
        <v>13.13</v>
      </c>
      <c r="E80" s="43">
        <v>73</v>
      </c>
      <c r="F80" s="44">
        <v>13.13</v>
      </c>
    </row>
    <row r="81" spans="1:6" x14ac:dyDescent="0.25">
      <c r="A81" s="43">
        <v>74</v>
      </c>
      <c r="B81" s="44">
        <v>12.49</v>
      </c>
      <c r="E81" s="43">
        <v>74</v>
      </c>
      <c r="F81" s="44">
        <v>12.49</v>
      </c>
    </row>
    <row r="82" spans="1:6" x14ac:dyDescent="0.25">
      <c r="A82" s="43">
        <v>75</v>
      </c>
      <c r="B82" s="44">
        <v>11.86</v>
      </c>
      <c r="E82" s="43">
        <v>75</v>
      </c>
      <c r="F82" s="44">
        <v>11.86</v>
      </c>
    </row>
    <row r="83" spans="1:6" x14ac:dyDescent="0.25">
      <c r="A83" s="43">
        <v>76</v>
      </c>
      <c r="B83" s="44">
        <v>11.25</v>
      </c>
      <c r="E83" s="43">
        <v>76</v>
      </c>
      <c r="F83" s="44">
        <v>11.25</v>
      </c>
    </row>
    <row r="84" spans="1:6" x14ac:dyDescent="0.25">
      <c r="A84" s="43">
        <v>77</v>
      </c>
      <c r="B84" s="44">
        <v>10.64</v>
      </c>
      <c r="E84" s="43">
        <v>77</v>
      </c>
      <c r="F84" s="44">
        <v>10.64</v>
      </c>
    </row>
    <row r="85" spans="1:6" x14ac:dyDescent="0.25">
      <c r="A85" s="43">
        <v>78</v>
      </c>
      <c r="B85" s="44">
        <v>10.039999999999999</v>
      </c>
      <c r="E85" s="43">
        <v>78</v>
      </c>
      <c r="F85" s="44">
        <v>10.039999999999999</v>
      </c>
    </row>
    <row r="86" spans="1:6" x14ac:dyDescent="0.25">
      <c r="A86" s="43">
        <v>79</v>
      </c>
      <c r="B86" s="44">
        <v>9.4499999999999993</v>
      </c>
      <c r="E86" s="43">
        <v>79</v>
      </c>
      <c r="F86" s="44">
        <v>9.4499999999999993</v>
      </c>
    </row>
    <row r="87" spans="1:6" x14ac:dyDescent="0.25">
      <c r="A87" s="43">
        <v>80</v>
      </c>
      <c r="B87" s="44">
        <v>8.8800000000000008</v>
      </c>
      <c r="E87" s="43">
        <v>80</v>
      </c>
      <c r="F87" s="44">
        <v>8.8800000000000008</v>
      </c>
    </row>
    <row r="88" spans="1:6" x14ac:dyDescent="0.25">
      <c r="A88" s="43">
        <v>81</v>
      </c>
      <c r="B88" s="44">
        <v>8.32</v>
      </c>
      <c r="E88" s="43">
        <v>81</v>
      </c>
      <c r="F88" s="44">
        <v>8.32</v>
      </c>
    </row>
    <row r="89" spans="1:6" x14ac:dyDescent="0.25">
      <c r="A89" s="43">
        <v>82</v>
      </c>
      <c r="B89" s="44">
        <v>7.78</v>
      </c>
      <c r="E89" s="43">
        <v>82</v>
      </c>
      <c r="F89" s="44">
        <v>7.78</v>
      </c>
    </row>
    <row r="90" spans="1:6" x14ac:dyDescent="0.25">
      <c r="A90" s="43">
        <v>83</v>
      </c>
      <c r="B90" s="44">
        <v>7.27</v>
      </c>
      <c r="E90" s="43">
        <v>83</v>
      </c>
      <c r="F90" s="44">
        <v>7.27</v>
      </c>
    </row>
    <row r="91" spans="1:6" x14ac:dyDescent="0.25">
      <c r="A91" s="43">
        <v>84</v>
      </c>
      <c r="B91" s="44">
        <v>6.77</v>
      </c>
      <c r="E91" s="43">
        <v>84</v>
      </c>
      <c r="F91" s="44">
        <v>6.77</v>
      </c>
    </row>
    <row r="92" spans="1:6" x14ac:dyDescent="0.25">
      <c r="A92" s="43">
        <v>85</v>
      </c>
      <c r="B92" s="44">
        <v>6.29</v>
      </c>
      <c r="E92" s="43">
        <v>85</v>
      </c>
      <c r="F92" s="44">
        <v>6.29</v>
      </c>
    </row>
    <row r="93" spans="1:6" x14ac:dyDescent="0.25">
      <c r="A93" s="43">
        <v>86</v>
      </c>
      <c r="B93" s="44">
        <v>5.83</v>
      </c>
      <c r="E93" s="43">
        <v>86</v>
      </c>
      <c r="F93" s="44">
        <v>5.83</v>
      </c>
    </row>
    <row r="94" spans="1:6" x14ac:dyDescent="0.25">
      <c r="A94" s="43">
        <v>87</v>
      </c>
      <c r="B94" s="44">
        <v>5.4</v>
      </c>
      <c r="E94" s="43">
        <v>87</v>
      </c>
      <c r="F94" s="44">
        <v>5.4</v>
      </c>
    </row>
    <row r="95" spans="1:6" x14ac:dyDescent="0.25">
      <c r="A95" s="43">
        <v>88</v>
      </c>
      <c r="B95" s="44">
        <v>4.99</v>
      </c>
      <c r="E95" s="43">
        <v>88</v>
      </c>
      <c r="F95" s="44">
        <v>4.99</v>
      </c>
    </row>
    <row r="96" spans="1:6" x14ac:dyDescent="0.25">
      <c r="A96" s="43">
        <v>89</v>
      </c>
      <c r="B96" s="44">
        <v>4.6100000000000003</v>
      </c>
      <c r="E96" s="43">
        <v>89</v>
      </c>
      <c r="F96" s="44">
        <v>4.6100000000000003</v>
      </c>
    </row>
    <row r="97" spans="1:6" x14ac:dyDescent="0.25">
      <c r="A97" s="43">
        <v>90</v>
      </c>
      <c r="B97" s="44">
        <v>4.25</v>
      </c>
      <c r="E97" s="43">
        <v>90</v>
      </c>
      <c r="F97" s="44">
        <v>4.25</v>
      </c>
    </row>
    <row r="98" spans="1:6" x14ac:dyDescent="0.25">
      <c r="A98" s="43">
        <v>91</v>
      </c>
      <c r="B98" s="44">
        <v>3.92</v>
      </c>
      <c r="E98" s="43">
        <v>91</v>
      </c>
      <c r="F98" s="44">
        <v>3.92</v>
      </c>
    </row>
    <row r="99" spans="1:6" x14ac:dyDescent="0.25">
      <c r="A99" s="43">
        <v>92</v>
      </c>
      <c r="B99" s="44">
        <v>3.62</v>
      </c>
      <c r="E99" s="43">
        <v>92</v>
      </c>
      <c r="F99" s="44">
        <v>3.62</v>
      </c>
    </row>
    <row r="100" spans="1:6" x14ac:dyDescent="0.25">
      <c r="A100" s="43">
        <v>93</v>
      </c>
      <c r="B100" s="44">
        <v>3.35</v>
      </c>
      <c r="E100" s="43">
        <v>93</v>
      </c>
      <c r="F100" s="44">
        <v>3.35</v>
      </c>
    </row>
    <row r="101" spans="1:6" x14ac:dyDescent="0.25">
      <c r="A101" s="43">
        <v>94</v>
      </c>
      <c r="B101" s="44">
        <v>3.1</v>
      </c>
      <c r="E101" s="43">
        <v>94</v>
      </c>
      <c r="F101" s="44">
        <v>3.1</v>
      </c>
    </row>
    <row r="102" spans="1:6" x14ac:dyDescent="0.25">
      <c r="A102" s="43">
        <v>95</v>
      </c>
      <c r="B102" s="44">
        <v>2.88</v>
      </c>
      <c r="E102" s="43">
        <v>95</v>
      </c>
      <c r="F102" s="44">
        <v>2.88</v>
      </c>
    </row>
    <row r="103" spans="1:6" x14ac:dyDescent="0.25">
      <c r="A103" s="43">
        <v>96</v>
      </c>
      <c r="B103" s="44">
        <v>2.68</v>
      </c>
      <c r="E103" s="43">
        <v>96</v>
      </c>
      <c r="F103" s="44">
        <v>2.68</v>
      </c>
    </row>
    <row r="104" spans="1:6" x14ac:dyDescent="0.25">
      <c r="A104" s="43">
        <v>97</v>
      </c>
      <c r="B104" s="44">
        <v>2.5099999999999998</v>
      </c>
      <c r="E104" s="43">
        <v>97</v>
      </c>
      <c r="F104" s="44">
        <v>2.5099999999999998</v>
      </c>
    </row>
    <row r="105" spans="1:6" x14ac:dyDescent="0.25">
      <c r="A105" s="43">
        <v>98</v>
      </c>
      <c r="B105" s="44">
        <v>2.35</v>
      </c>
      <c r="E105" s="43">
        <v>98</v>
      </c>
      <c r="F105" s="44">
        <v>2.35</v>
      </c>
    </row>
    <row r="106" spans="1:6" x14ac:dyDescent="0.25">
      <c r="A106" s="43">
        <v>99</v>
      </c>
      <c r="B106" s="44">
        <v>2.23</v>
      </c>
      <c r="E106" s="43">
        <v>99</v>
      </c>
      <c r="F106" s="44">
        <v>2.23</v>
      </c>
    </row>
    <row r="107" spans="1:6" x14ac:dyDescent="0.25">
      <c r="A107" s="43">
        <v>100</v>
      </c>
      <c r="B107" s="44">
        <v>2.14</v>
      </c>
      <c r="E107" s="43">
        <v>100</v>
      </c>
      <c r="F107" s="44">
        <v>2.14</v>
      </c>
    </row>
  </sheetData>
  <sheetProtection algorithmName="SHA-512" hashValue="YpKuHqo/cRQuq7QpeLHElJ999Oq4X2Hgq90CZu0PZGZKm2hX+WzlqeKnMg5I/XXkw4uny339hdmb/g/HcWNpXQ==" saltValue="OV5uxxOP0rYqVc0cdSReVQ==" spinCount="100000" sheet="1" objects="1" scenarios="1"/>
  <conditionalFormatting sqref="A6:A21">
    <cfRule type="expression" dxfId="287" priority="5" stopIfTrue="1">
      <formula>MOD(ROW(),2)=0</formula>
    </cfRule>
    <cfRule type="expression" dxfId="286" priority="6" stopIfTrue="1">
      <formula>MOD(ROW(),2)&lt;&gt;0</formula>
    </cfRule>
  </conditionalFormatting>
  <conditionalFormatting sqref="A26:A107">
    <cfRule type="expression" dxfId="285" priority="9" stopIfTrue="1">
      <formula>MOD(ROW(),2)=0</formula>
    </cfRule>
    <cfRule type="expression" dxfId="284" priority="10" stopIfTrue="1">
      <formula>MOD(ROW(),2)&lt;&gt;0</formula>
    </cfRule>
  </conditionalFormatting>
  <conditionalFormatting sqref="B6:B21">
    <cfRule type="expression" dxfId="283" priority="7" stopIfTrue="1">
      <formula>MOD(ROW(),2)=0</formula>
    </cfRule>
    <cfRule type="expression" dxfId="282" priority="8" stopIfTrue="1">
      <formula>MOD(ROW(),2)&lt;&gt;0</formula>
    </cfRule>
  </conditionalFormatting>
  <conditionalFormatting sqref="B26:B107">
    <cfRule type="expression" dxfId="281" priority="11" stopIfTrue="1">
      <formula>MOD(ROW(),2)=0</formula>
    </cfRule>
    <cfRule type="expression" dxfId="280" priority="12" stopIfTrue="1">
      <formula>MOD(ROW(),2)&lt;&gt;0</formula>
    </cfRule>
  </conditionalFormatting>
  <conditionalFormatting sqref="E6:E21">
    <cfRule type="expression" dxfId="279" priority="13" stopIfTrue="1">
      <formula>MOD(ROW(),2)=0</formula>
    </cfRule>
    <cfRule type="expression" dxfId="278" priority="14" stopIfTrue="1">
      <formula>MOD(ROW(),2)&lt;&gt;0</formula>
    </cfRule>
  </conditionalFormatting>
  <conditionalFormatting sqref="E26:E107">
    <cfRule type="expression" dxfId="277" priority="17" stopIfTrue="1">
      <formula>MOD(ROW(),2)=0</formula>
    </cfRule>
    <cfRule type="expression" dxfId="276" priority="18" stopIfTrue="1">
      <formula>MOD(ROW(),2)&lt;&gt;0</formula>
    </cfRule>
  </conditionalFormatting>
  <conditionalFormatting sqref="F6:F21">
    <cfRule type="expression" dxfId="275" priority="15" stopIfTrue="1">
      <formula>MOD(ROW(),2)=0</formula>
    </cfRule>
    <cfRule type="expression" dxfId="274" priority="16" stopIfTrue="1">
      <formula>MOD(ROW(),2)&lt;&gt;0</formula>
    </cfRule>
  </conditionalFormatting>
  <conditionalFormatting sqref="F26:F107">
    <cfRule type="expression" dxfId="273" priority="19" stopIfTrue="1">
      <formula>MOD(ROW(),2)=0</formula>
    </cfRule>
    <cfRule type="expression" dxfId="272" priority="20" stopIfTrue="1">
      <formula>MOD(ROW(),2)&lt;&gt;0</formula>
    </cfRule>
  </conditionalFormatting>
  <pageMargins left="0.7" right="0.7" top="0.75" bottom="0.75" header="0.3" footer="0.3"/>
  <tableParts count="2">
    <tablePart r:id="rId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54D12-BC5C-40F7-834B-07923D7CA5DF}">
  <sheetPr codeName="Sheet43"/>
  <dimension ref="A1:F42"/>
  <sheetViews>
    <sheetView showGridLines="0" workbookViewId="0">
      <selection activeCell="A6" sqref="A6"/>
    </sheetView>
  </sheetViews>
  <sheetFormatPr defaultRowHeight="12.5" x14ac:dyDescent="0.25"/>
  <cols>
    <col min="1" max="1" width="31.54296875" customWidth="1"/>
    <col min="2" max="2" width="40.54296875" customWidth="1"/>
    <col min="5" max="5" width="31.54296875" customWidth="1"/>
    <col min="6" max="6" width="40.54296875" customWidth="1"/>
  </cols>
  <sheetData>
    <row r="1" spans="1:6" s="1" customFormat="1" ht="20" x14ac:dyDescent="0.4">
      <c r="A1" s="2" t="s">
        <v>0</v>
      </c>
    </row>
    <row r="2" spans="1:6" s="1" customFormat="1" ht="15.5" x14ac:dyDescent="0.35">
      <c r="A2" s="30" t="s">
        <v>1</v>
      </c>
      <c r="B2" s="3" t="str">
        <f>wb_title</f>
        <v>LGPS_EW - Consolidated Factor Spreadsheet</v>
      </c>
    </row>
    <row r="3" spans="1:6" s="1" customFormat="1" ht="15.5" x14ac:dyDescent="0.35">
      <c r="A3" s="30" t="s">
        <v>2</v>
      </c>
      <c r="B3" s="3" t="str">
        <f>TABLE_FACTOR_TYPE_1 &amp; " - x-" &amp; TABLE_SERIES_NUMBER_1</f>
        <v>Triv Comm - x-503</v>
      </c>
    </row>
    <row r="6" spans="1:6" x14ac:dyDescent="0.25">
      <c r="A6" s="40" t="s">
        <v>394</v>
      </c>
      <c r="B6" s="47" t="s">
        <v>395</v>
      </c>
      <c r="E6" s="40" t="s">
        <v>394</v>
      </c>
      <c r="F6" s="47" t="s">
        <v>395</v>
      </c>
    </row>
    <row r="7" spans="1:6" x14ac:dyDescent="0.25">
      <c r="A7" s="40" t="s">
        <v>396</v>
      </c>
      <c r="B7" s="47" t="s">
        <v>175</v>
      </c>
      <c r="E7" s="40" t="s">
        <v>396</v>
      </c>
      <c r="F7" s="47" t="s">
        <v>175</v>
      </c>
    </row>
    <row r="8" spans="1:6" x14ac:dyDescent="0.25">
      <c r="A8" s="40" t="s">
        <v>162</v>
      </c>
      <c r="B8" s="47" t="s">
        <v>176</v>
      </c>
      <c r="E8" s="40" t="s">
        <v>162</v>
      </c>
      <c r="F8" s="47" t="s">
        <v>176</v>
      </c>
    </row>
    <row r="9" spans="1:6" x14ac:dyDescent="0.25">
      <c r="A9" s="40" t="s">
        <v>163</v>
      </c>
      <c r="B9" s="47" t="s">
        <v>284</v>
      </c>
      <c r="E9" s="40" t="s">
        <v>163</v>
      </c>
      <c r="F9" s="47" t="s">
        <v>284</v>
      </c>
    </row>
    <row r="10" spans="1:6" ht="25" x14ac:dyDescent="0.25">
      <c r="A10" s="40" t="s">
        <v>6</v>
      </c>
      <c r="B10" s="47" t="s">
        <v>299</v>
      </c>
      <c r="E10" s="40" t="s">
        <v>6</v>
      </c>
      <c r="F10" s="47" t="s">
        <v>299</v>
      </c>
    </row>
    <row r="11" spans="1:6" x14ac:dyDescent="0.25">
      <c r="A11" s="40" t="s">
        <v>164</v>
      </c>
      <c r="B11" s="47" t="s">
        <v>228</v>
      </c>
      <c r="E11" s="40" t="s">
        <v>164</v>
      </c>
      <c r="F11" s="47" t="s">
        <v>228</v>
      </c>
    </row>
    <row r="12" spans="1:6" ht="25" x14ac:dyDescent="0.25">
      <c r="A12" s="40" t="s">
        <v>165</v>
      </c>
      <c r="B12" s="47" t="s">
        <v>296</v>
      </c>
      <c r="E12" s="40" t="s">
        <v>165</v>
      </c>
      <c r="F12" s="47" t="s">
        <v>300</v>
      </c>
    </row>
    <row r="13" spans="1:6" x14ac:dyDescent="0.25">
      <c r="A13" s="40" t="s">
        <v>397</v>
      </c>
      <c r="B13" s="47">
        <v>0</v>
      </c>
      <c r="E13" s="40" t="s">
        <v>397</v>
      </c>
      <c r="F13" s="47">
        <v>0</v>
      </c>
    </row>
    <row r="14" spans="1:6" x14ac:dyDescent="0.25">
      <c r="A14" s="40" t="s">
        <v>167</v>
      </c>
      <c r="B14" s="47">
        <v>503</v>
      </c>
      <c r="E14" s="40" t="s">
        <v>167</v>
      </c>
      <c r="F14" s="47">
        <v>503</v>
      </c>
    </row>
    <row r="15" spans="1:6" x14ac:dyDescent="0.25">
      <c r="A15" s="40" t="s">
        <v>398</v>
      </c>
      <c r="B15" s="47" t="s">
        <v>297</v>
      </c>
      <c r="E15" s="40" t="s">
        <v>398</v>
      </c>
      <c r="F15" s="47" t="s">
        <v>301</v>
      </c>
    </row>
    <row r="16" spans="1:6" x14ac:dyDescent="0.25">
      <c r="A16" s="40" t="s">
        <v>169</v>
      </c>
      <c r="B16" s="47" t="s">
        <v>298</v>
      </c>
      <c r="E16" s="40" t="s">
        <v>169</v>
      </c>
      <c r="F16" s="47" t="s">
        <v>298</v>
      </c>
    </row>
    <row r="17" spans="1:6" x14ac:dyDescent="0.25">
      <c r="A17" s="41" t="s">
        <v>399</v>
      </c>
      <c r="B17" s="47"/>
      <c r="E17" s="41" t="s">
        <v>399</v>
      </c>
      <c r="F17" s="47"/>
    </row>
    <row r="18" spans="1:6" x14ac:dyDescent="0.25">
      <c r="A18" s="40" t="s">
        <v>171</v>
      </c>
      <c r="B18" s="49">
        <v>45134</v>
      </c>
      <c r="E18" s="40" t="s">
        <v>171</v>
      </c>
      <c r="F18" s="49">
        <v>45134</v>
      </c>
    </row>
    <row r="19" spans="1:6" x14ac:dyDescent="0.25">
      <c r="A19" s="40" t="s">
        <v>172</v>
      </c>
      <c r="B19" s="49">
        <v>45135</v>
      </c>
      <c r="E19" s="40" t="s">
        <v>172</v>
      </c>
      <c r="F19" s="49">
        <v>45135</v>
      </c>
    </row>
    <row r="20" spans="1:6" x14ac:dyDescent="0.25">
      <c r="A20" s="40" t="s">
        <v>173</v>
      </c>
      <c r="B20" s="47" t="s">
        <v>183</v>
      </c>
      <c r="E20" s="40" t="s">
        <v>173</v>
      </c>
      <c r="F20" s="47" t="s">
        <v>183</v>
      </c>
    </row>
    <row r="21" spans="1:6" x14ac:dyDescent="0.25">
      <c r="A21" s="40" t="s">
        <v>400</v>
      </c>
      <c r="B21" s="47"/>
      <c r="E21" s="40" t="s">
        <v>400</v>
      </c>
      <c r="F21" s="47"/>
    </row>
    <row r="23" spans="1:6" x14ac:dyDescent="0.25">
      <c r="A23" s="23" t="str">
        <f>HYPERLINK("#'Factor List'!A1", "Back to Factor List")</f>
        <v>Back to Factor List</v>
      </c>
      <c r="B23" s="23" t="str">
        <f>HYPERLINK("#'Assumptions'!A1", "Assumptions")</f>
        <v>Assumptions</v>
      </c>
    </row>
    <row r="26" spans="1:6" s="58" customFormat="1" ht="26" x14ac:dyDescent="0.25">
      <c r="A26" s="57" t="s">
        <v>296</v>
      </c>
      <c r="B26" s="57" t="s">
        <v>436</v>
      </c>
      <c r="E26" s="57" t="s">
        <v>265</v>
      </c>
      <c r="F26" s="57" t="s">
        <v>436</v>
      </c>
    </row>
    <row r="27" spans="1:6" x14ac:dyDescent="0.25">
      <c r="A27" s="43">
        <v>0</v>
      </c>
      <c r="B27" s="44">
        <v>16.62</v>
      </c>
      <c r="E27" s="43">
        <v>7</v>
      </c>
      <c r="F27" s="44">
        <v>6.6</v>
      </c>
    </row>
    <row r="28" spans="1:6" x14ac:dyDescent="0.25">
      <c r="A28" s="43">
        <v>1</v>
      </c>
      <c r="B28" s="44">
        <v>15.89</v>
      </c>
      <c r="E28" s="43">
        <v>6</v>
      </c>
      <c r="F28" s="44">
        <v>5.71</v>
      </c>
    </row>
    <row r="29" spans="1:6" x14ac:dyDescent="0.25">
      <c r="A29" s="43">
        <v>2</v>
      </c>
      <c r="B29" s="44">
        <v>15.15</v>
      </c>
      <c r="E29" s="43">
        <v>5</v>
      </c>
      <c r="F29" s="44">
        <v>4.8</v>
      </c>
    </row>
    <row r="30" spans="1:6" x14ac:dyDescent="0.25">
      <c r="A30" s="43">
        <v>3</v>
      </c>
      <c r="B30" s="44">
        <v>14.4</v>
      </c>
      <c r="E30" s="43">
        <v>4</v>
      </c>
      <c r="F30" s="44">
        <v>3.87</v>
      </c>
    </row>
    <row r="31" spans="1:6" x14ac:dyDescent="0.25">
      <c r="A31" s="43">
        <v>4</v>
      </c>
      <c r="B31" s="44">
        <v>13.64</v>
      </c>
      <c r="E31" s="43">
        <v>3</v>
      </c>
      <c r="F31" s="44">
        <v>2.93</v>
      </c>
    </row>
    <row r="32" spans="1:6" x14ac:dyDescent="0.25">
      <c r="A32" s="43">
        <v>5</v>
      </c>
      <c r="B32" s="44">
        <v>12.86</v>
      </c>
      <c r="E32" s="43">
        <v>2</v>
      </c>
      <c r="F32" s="44">
        <v>1.97</v>
      </c>
    </row>
    <row r="33" spans="1:6" x14ac:dyDescent="0.25">
      <c r="A33" s="43">
        <v>6</v>
      </c>
      <c r="B33" s="44">
        <v>12.07</v>
      </c>
      <c r="E33" s="43">
        <v>1</v>
      </c>
      <c r="F33" s="44">
        <v>0.99</v>
      </c>
    </row>
    <row r="34" spans="1:6" x14ac:dyDescent="0.25">
      <c r="A34" s="43">
        <v>7</v>
      </c>
      <c r="B34" s="44">
        <v>11.27</v>
      </c>
      <c r="E34" s="43">
        <v>0</v>
      </c>
      <c r="F34" s="44">
        <v>0</v>
      </c>
    </row>
    <row r="35" spans="1:6" x14ac:dyDescent="0.25">
      <c r="A35" s="43">
        <v>8</v>
      </c>
      <c r="B35" s="44">
        <v>10.45</v>
      </c>
    </row>
    <row r="36" spans="1:6" x14ac:dyDescent="0.25">
      <c r="A36" s="43">
        <v>9</v>
      </c>
      <c r="B36" s="44">
        <v>9.6199999999999992</v>
      </c>
    </row>
    <row r="37" spans="1:6" x14ac:dyDescent="0.25">
      <c r="A37" s="43">
        <v>10</v>
      </c>
      <c r="B37" s="44">
        <v>8.7799999999999994</v>
      </c>
    </row>
    <row r="38" spans="1:6" x14ac:dyDescent="0.25">
      <c r="A38" s="43">
        <v>11</v>
      </c>
      <c r="B38" s="44">
        <v>7.92</v>
      </c>
    </row>
    <row r="39" spans="1:6" x14ac:dyDescent="0.25">
      <c r="A39" s="43">
        <v>12</v>
      </c>
      <c r="B39" s="44">
        <v>7.05</v>
      </c>
    </row>
    <row r="40" spans="1:6" x14ac:dyDescent="0.25">
      <c r="A40" s="43">
        <v>13</v>
      </c>
      <c r="B40" s="44">
        <v>6.16</v>
      </c>
    </row>
    <row r="41" spans="1:6" x14ac:dyDescent="0.25">
      <c r="A41" s="43">
        <v>14</v>
      </c>
      <c r="B41" s="44">
        <v>5.25</v>
      </c>
    </row>
    <row r="42" spans="1:6" x14ac:dyDescent="0.25">
      <c r="A42" s="43">
        <v>15</v>
      </c>
      <c r="B42" s="44">
        <v>4.33</v>
      </c>
    </row>
  </sheetData>
  <sheetProtection algorithmName="SHA-512" hashValue="lIMo+0NEsHHi9hSLroEhXsl7GxmcPtLfw5jjA5ZNVSfm2ZCxRYWBlN6G2GtRVcf1XZwlKyjDAnixEu+TrCXd5Q==" saltValue="jXVDn//VHjkiUgf+utAq8g==" spinCount="100000" sheet="1" objects="1" scenarios="1"/>
  <conditionalFormatting sqref="A6:A21">
    <cfRule type="expression" dxfId="271" priority="5" stopIfTrue="1">
      <formula>MOD(ROW(),2)=0</formula>
    </cfRule>
    <cfRule type="expression" dxfId="270" priority="6" stopIfTrue="1">
      <formula>MOD(ROW(),2)&lt;&gt;0</formula>
    </cfRule>
  </conditionalFormatting>
  <conditionalFormatting sqref="A26:A42">
    <cfRule type="expression" dxfId="269" priority="9" stopIfTrue="1">
      <formula>MOD(ROW(),2)=0</formula>
    </cfRule>
    <cfRule type="expression" dxfId="268" priority="10" stopIfTrue="1">
      <formula>MOD(ROW(),2)&lt;&gt;0</formula>
    </cfRule>
  </conditionalFormatting>
  <conditionalFormatting sqref="B6:B21">
    <cfRule type="expression" dxfId="267" priority="7" stopIfTrue="1">
      <formula>MOD(ROW(),2)=0</formula>
    </cfRule>
    <cfRule type="expression" dxfId="266" priority="8" stopIfTrue="1">
      <formula>MOD(ROW(),2)&lt;&gt;0</formula>
    </cfRule>
  </conditionalFormatting>
  <conditionalFormatting sqref="B26:B42">
    <cfRule type="expression" dxfId="265" priority="11" stopIfTrue="1">
      <formula>MOD(ROW(),2)=0</formula>
    </cfRule>
    <cfRule type="expression" dxfId="264" priority="12" stopIfTrue="1">
      <formula>MOD(ROW(),2)&lt;&gt;0</formula>
    </cfRule>
  </conditionalFormatting>
  <conditionalFormatting sqref="E6:E21">
    <cfRule type="expression" dxfId="263" priority="13" stopIfTrue="1">
      <formula>MOD(ROW(),2)=0</formula>
    </cfRule>
    <cfRule type="expression" dxfId="262" priority="14" stopIfTrue="1">
      <formula>MOD(ROW(),2)&lt;&gt;0</formula>
    </cfRule>
  </conditionalFormatting>
  <conditionalFormatting sqref="E26:E34">
    <cfRule type="expression" dxfId="261" priority="17" stopIfTrue="1">
      <formula>MOD(ROW(),2)=0</formula>
    </cfRule>
    <cfRule type="expression" dxfId="260" priority="18" stopIfTrue="1">
      <formula>MOD(ROW(),2)&lt;&gt;0</formula>
    </cfRule>
  </conditionalFormatting>
  <conditionalFormatting sqref="F6:F21">
    <cfRule type="expression" dxfId="259" priority="15" stopIfTrue="1">
      <formula>MOD(ROW(),2)=0</formula>
    </cfRule>
    <cfRule type="expression" dxfId="258" priority="16" stopIfTrue="1">
      <formula>MOD(ROW(),2)&lt;&gt;0</formula>
    </cfRule>
  </conditionalFormatting>
  <conditionalFormatting sqref="F26:F34">
    <cfRule type="expression" dxfId="257" priority="19" stopIfTrue="1">
      <formula>MOD(ROW(),2)=0</formula>
    </cfRule>
    <cfRule type="expression" dxfId="256" priority="20" stopIfTrue="1">
      <formula>MOD(ROW(),2)&lt;&gt;0</formula>
    </cfRule>
  </conditionalFormatting>
  <pageMargins left="0.7" right="0.7" top="0.75" bottom="0.75" header="0.3" footer="0.3"/>
  <tableParts count="2">
    <tablePart r:id="rId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CDAD1-4652-4C51-AD8E-7516DD38A01C}">
  <sheetPr codeName="Sheet44"/>
  <dimension ref="A1:D66"/>
  <sheetViews>
    <sheetView showGridLines="0" workbookViewId="0">
      <selection activeCell="A6" sqref="A6"/>
    </sheetView>
  </sheetViews>
  <sheetFormatPr defaultRowHeight="12.5" x14ac:dyDescent="0.25"/>
  <cols>
    <col min="1" max="1" width="55" customWidth="1"/>
    <col min="2" max="3" width="22.54296875" customWidth="1"/>
  </cols>
  <sheetData>
    <row r="1" spans="1:4" s="1" customFormat="1" ht="20" x14ac:dyDescent="0.4">
      <c r="A1" s="2" t="s">
        <v>0</v>
      </c>
    </row>
    <row r="2" spans="1:4" s="1" customFormat="1" ht="15.5" x14ac:dyDescent="0.35">
      <c r="A2" s="30" t="s">
        <v>1</v>
      </c>
      <c r="B2" s="3" t="str">
        <f>wb_title</f>
        <v>LGPS_EW - Consolidated Factor Spreadsheet</v>
      </c>
    </row>
    <row r="3" spans="1:4" s="1" customFormat="1" ht="15.5" x14ac:dyDescent="0.35">
      <c r="A3" s="30" t="s">
        <v>2</v>
      </c>
      <c r="B3" s="3" t="str">
        <f>TABLE_FACTOR_TYPE_1 &amp; " - x-" &amp; TABLE_SERIES_NUMBER_1</f>
        <v>Inverse Comm - x-504</v>
      </c>
    </row>
    <row r="6" spans="1:4" x14ac:dyDescent="0.25">
      <c r="A6" s="40" t="s">
        <v>394</v>
      </c>
      <c r="B6" s="47" t="s">
        <v>395</v>
      </c>
      <c r="C6" s="47"/>
      <c r="D6" s="47"/>
    </row>
    <row r="7" spans="1:4" x14ac:dyDescent="0.25">
      <c r="A7" s="40" t="s">
        <v>396</v>
      </c>
      <c r="B7" s="47" t="s">
        <v>175</v>
      </c>
      <c r="C7" s="47"/>
      <c r="D7" s="47"/>
    </row>
    <row r="8" spans="1:4" x14ac:dyDescent="0.25">
      <c r="A8" s="40" t="s">
        <v>162</v>
      </c>
      <c r="B8" s="47" t="s">
        <v>176</v>
      </c>
      <c r="C8" s="47"/>
      <c r="D8" s="47"/>
    </row>
    <row r="9" spans="1:4" x14ac:dyDescent="0.25">
      <c r="A9" s="40" t="s">
        <v>163</v>
      </c>
      <c r="B9" s="47" t="s">
        <v>302</v>
      </c>
      <c r="C9" s="47"/>
      <c r="D9" s="47"/>
    </row>
    <row r="10" spans="1:4" ht="50" x14ac:dyDescent="0.25">
      <c r="A10" s="40" t="s">
        <v>6</v>
      </c>
      <c r="B10" s="47" t="s">
        <v>303</v>
      </c>
      <c r="C10" s="47"/>
      <c r="D10" s="47"/>
    </row>
    <row r="11" spans="1:4" x14ac:dyDescent="0.25">
      <c r="A11" s="40" t="s">
        <v>164</v>
      </c>
      <c r="B11" s="47" t="s">
        <v>264</v>
      </c>
      <c r="C11" s="47"/>
      <c r="D11" s="47"/>
    </row>
    <row r="12" spans="1:4" ht="37.5" x14ac:dyDescent="0.25">
      <c r="A12" s="40" t="s">
        <v>165</v>
      </c>
      <c r="B12" s="47" t="s">
        <v>304</v>
      </c>
      <c r="C12" s="47"/>
      <c r="D12" s="47"/>
    </row>
    <row r="13" spans="1:4" x14ac:dyDescent="0.25">
      <c r="A13" s="40" t="s">
        <v>397</v>
      </c>
      <c r="B13" s="47">
        <v>0</v>
      </c>
      <c r="C13" s="47"/>
      <c r="D13" s="47"/>
    </row>
    <row r="14" spans="1:4" x14ac:dyDescent="0.25">
      <c r="A14" s="40" t="s">
        <v>167</v>
      </c>
      <c r="B14" s="47">
        <v>504</v>
      </c>
      <c r="C14" s="47"/>
      <c r="D14" s="47"/>
    </row>
    <row r="15" spans="1:4" x14ac:dyDescent="0.25">
      <c r="A15" s="40" t="s">
        <v>398</v>
      </c>
      <c r="B15" s="47" t="s">
        <v>437</v>
      </c>
      <c r="C15" s="47"/>
      <c r="D15" s="47"/>
    </row>
    <row r="16" spans="1:4" x14ac:dyDescent="0.25">
      <c r="A16" s="40" t="s">
        <v>169</v>
      </c>
      <c r="B16" s="47" t="s">
        <v>267</v>
      </c>
      <c r="C16" s="47"/>
      <c r="D16" s="47"/>
    </row>
    <row r="17" spans="1:4" x14ac:dyDescent="0.25">
      <c r="A17" s="41" t="s">
        <v>399</v>
      </c>
      <c r="B17" s="47"/>
      <c r="C17" s="47"/>
      <c r="D17" s="47"/>
    </row>
    <row r="18" spans="1:4" x14ac:dyDescent="0.25">
      <c r="A18" s="40" t="s">
        <v>171</v>
      </c>
      <c r="B18" s="49">
        <v>45134</v>
      </c>
      <c r="C18" s="49"/>
      <c r="D18" s="49"/>
    </row>
    <row r="19" spans="1:4" x14ac:dyDescent="0.25">
      <c r="A19" s="40" t="s">
        <v>172</v>
      </c>
      <c r="B19" s="49">
        <v>45135</v>
      </c>
      <c r="C19" s="49"/>
      <c r="D19" s="49"/>
    </row>
    <row r="20" spans="1:4" x14ac:dyDescent="0.25">
      <c r="A20" s="40" t="s">
        <v>173</v>
      </c>
      <c r="B20" s="47" t="s">
        <v>183</v>
      </c>
      <c r="C20" s="47"/>
      <c r="D20" s="47"/>
    </row>
    <row r="21" spans="1:4" x14ac:dyDescent="0.25">
      <c r="A21" s="40" t="s">
        <v>400</v>
      </c>
      <c r="B21" s="47"/>
      <c r="C21" s="47"/>
      <c r="D21" s="47"/>
    </row>
    <row r="23" spans="1:4" x14ac:dyDescent="0.25">
      <c r="A23" s="23" t="str">
        <f>HYPERLINK("#'Factor List'!A1", "Back to Factor List")</f>
        <v>Back to Factor List</v>
      </c>
      <c r="B23" s="23" t="str">
        <f>HYPERLINK("#'Assumptions'!A1", "Assumptions")</f>
        <v>Assumptions</v>
      </c>
    </row>
    <row r="26" spans="1:4" s="58" customFormat="1" ht="52" x14ac:dyDescent="0.25">
      <c r="A26" s="57" t="s">
        <v>401</v>
      </c>
      <c r="B26" s="57" t="s">
        <v>438</v>
      </c>
      <c r="C26" s="57" t="s">
        <v>439</v>
      </c>
    </row>
    <row r="27" spans="1:4" x14ac:dyDescent="0.25">
      <c r="A27" s="43" t="s">
        <v>440</v>
      </c>
      <c r="B27" s="44">
        <v>3.78</v>
      </c>
      <c r="C27" s="44">
        <v>3.99</v>
      </c>
    </row>
    <row r="28" spans="1:4" x14ac:dyDescent="0.25">
      <c r="A28" s="43" t="s">
        <v>441</v>
      </c>
      <c r="B28" s="44">
        <v>3.82</v>
      </c>
      <c r="C28" s="44">
        <v>4.04</v>
      </c>
    </row>
    <row r="29" spans="1:4" x14ac:dyDescent="0.25">
      <c r="A29" s="43" t="s">
        <v>442</v>
      </c>
      <c r="B29" s="44">
        <v>3.86</v>
      </c>
      <c r="C29" s="44">
        <v>4.08</v>
      </c>
    </row>
    <row r="30" spans="1:4" x14ac:dyDescent="0.25">
      <c r="A30" s="43" t="s">
        <v>443</v>
      </c>
      <c r="B30" s="44">
        <v>3.9</v>
      </c>
      <c r="C30" s="44">
        <v>4.13</v>
      </c>
    </row>
    <row r="31" spans="1:4" x14ac:dyDescent="0.25">
      <c r="A31" s="43" t="s">
        <v>444</v>
      </c>
      <c r="B31" s="44">
        <v>3.95</v>
      </c>
      <c r="C31" s="44">
        <v>4.18</v>
      </c>
    </row>
    <row r="32" spans="1:4" x14ac:dyDescent="0.25">
      <c r="A32" s="43" t="s">
        <v>445</v>
      </c>
      <c r="B32" s="44">
        <v>3.99</v>
      </c>
      <c r="C32" s="44">
        <v>4.2300000000000004</v>
      </c>
    </row>
    <row r="33" spans="1:3" x14ac:dyDescent="0.25">
      <c r="A33" s="43" t="s">
        <v>446</v>
      </c>
      <c r="B33" s="44">
        <v>4.04</v>
      </c>
      <c r="C33" s="44">
        <v>4.29</v>
      </c>
    </row>
    <row r="34" spans="1:3" x14ac:dyDescent="0.25">
      <c r="A34" s="43" t="s">
        <v>447</v>
      </c>
      <c r="B34" s="44">
        <v>4.08</v>
      </c>
      <c r="C34" s="44">
        <v>4.34</v>
      </c>
    </row>
    <row r="35" spans="1:3" x14ac:dyDescent="0.25">
      <c r="A35" s="43" t="s">
        <v>448</v>
      </c>
      <c r="B35" s="44">
        <v>4.13</v>
      </c>
      <c r="C35" s="44">
        <v>4.4000000000000004</v>
      </c>
    </row>
    <row r="36" spans="1:3" x14ac:dyDescent="0.25">
      <c r="A36" s="43" t="s">
        <v>449</v>
      </c>
      <c r="B36" s="44">
        <v>4.18</v>
      </c>
      <c r="C36" s="44">
        <v>4.46</v>
      </c>
    </row>
    <row r="37" spans="1:3" x14ac:dyDescent="0.25">
      <c r="A37" s="43" t="s">
        <v>450</v>
      </c>
      <c r="B37" s="44">
        <v>4.24</v>
      </c>
      <c r="C37" s="44">
        <v>4.51</v>
      </c>
    </row>
    <row r="38" spans="1:3" x14ac:dyDescent="0.25">
      <c r="A38" s="43" t="s">
        <v>451</v>
      </c>
      <c r="B38" s="44">
        <v>4.29</v>
      </c>
      <c r="C38" s="44">
        <v>4.58</v>
      </c>
    </row>
    <row r="39" spans="1:3" x14ac:dyDescent="0.25">
      <c r="A39" s="43" t="s">
        <v>452</v>
      </c>
      <c r="B39" s="44">
        <v>4.34</v>
      </c>
      <c r="C39" s="44">
        <v>4.6399999999999997</v>
      </c>
    </row>
    <row r="40" spans="1:3" x14ac:dyDescent="0.25">
      <c r="A40" s="43" t="s">
        <v>453</v>
      </c>
      <c r="B40" s="44">
        <v>4.4000000000000004</v>
      </c>
      <c r="C40" s="44">
        <v>4.7</v>
      </c>
    </row>
    <row r="41" spans="1:3" x14ac:dyDescent="0.25">
      <c r="A41" s="43" t="s">
        <v>454</v>
      </c>
      <c r="B41" s="44">
        <v>4.46</v>
      </c>
      <c r="C41" s="44">
        <v>4.7699999999999996</v>
      </c>
    </row>
    <row r="42" spans="1:3" x14ac:dyDescent="0.25">
      <c r="A42" s="43" t="s">
        <v>455</v>
      </c>
      <c r="B42" s="44">
        <v>4.5199999999999996</v>
      </c>
      <c r="C42" s="44">
        <v>4.84</v>
      </c>
    </row>
    <row r="43" spans="1:3" x14ac:dyDescent="0.25">
      <c r="A43" s="43" t="s">
        <v>456</v>
      </c>
      <c r="B43" s="44">
        <v>4.58</v>
      </c>
      <c r="C43" s="44">
        <v>4.91</v>
      </c>
    </row>
    <row r="44" spans="1:3" x14ac:dyDescent="0.25">
      <c r="A44" s="43" t="s">
        <v>457</v>
      </c>
      <c r="B44" s="44">
        <v>4.6500000000000004</v>
      </c>
      <c r="C44" s="44">
        <v>4.9800000000000004</v>
      </c>
    </row>
    <row r="45" spans="1:3" x14ac:dyDescent="0.25">
      <c r="A45" s="43" t="s">
        <v>458</v>
      </c>
      <c r="B45" s="44">
        <v>4.71</v>
      </c>
      <c r="C45" s="44">
        <v>5.0599999999999996</v>
      </c>
    </row>
    <row r="46" spans="1:3" x14ac:dyDescent="0.25">
      <c r="A46" s="43" t="s">
        <v>459</v>
      </c>
      <c r="B46" s="44">
        <v>4.78</v>
      </c>
      <c r="C46" s="44">
        <v>5.14</v>
      </c>
    </row>
    <row r="47" spans="1:3" x14ac:dyDescent="0.25">
      <c r="A47" s="43" t="s">
        <v>460</v>
      </c>
      <c r="B47" s="44">
        <v>4.8499999999999996</v>
      </c>
      <c r="C47" s="44">
        <v>5.22</v>
      </c>
    </row>
    <row r="48" spans="1:3" x14ac:dyDescent="0.25">
      <c r="A48" s="43" t="s">
        <v>461</v>
      </c>
      <c r="B48" s="44">
        <v>4.93</v>
      </c>
      <c r="C48" s="44">
        <v>5.32</v>
      </c>
    </row>
    <row r="49" spans="1:3" x14ac:dyDescent="0.25">
      <c r="A49" s="43" t="s">
        <v>462</v>
      </c>
      <c r="B49" s="44">
        <v>5.0199999999999996</v>
      </c>
      <c r="C49" s="44">
        <v>5.41</v>
      </c>
    </row>
    <row r="50" spans="1:3" x14ac:dyDescent="0.25">
      <c r="A50" s="43" t="s">
        <v>463</v>
      </c>
      <c r="B50" s="44">
        <v>5.0999999999999996</v>
      </c>
      <c r="C50" s="44">
        <v>5.51</v>
      </c>
    </row>
    <row r="51" spans="1:3" x14ac:dyDescent="0.25">
      <c r="A51" s="43" t="s">
        <v>464</v>
      </c>
      <c r="B51" s="44">
        <v>5.19</v>
      </c>
      <c r="C51" s="44">
        <v>5.62</v>
      </c>
    </row>
    <row r="52" spans="1:3" x14ac:dyDescent="0.25">
      <c r="A52" s="43" t="s">
        <v>465</v>
      </c>
      <c r="B52" s="44">
        <v>5.29</v>
      </c>
      <c r="C52" s="44">
        <v>5.73</v>
      </c>
    </row>
    <row r="53" spans="1:3" x14ac:dyDescent="0.25">
      <c r="A53" s="43" t="s">
        <v>466</v>
      </c>
      <c r="B53" s="44">
        <v>5.39</v>
      </c>
      <c r="C53" s="44">
        <v>5.84</v>
      </c>
    </row>
    <row r="54" spans="1:3" x14ac:dyDescent="0.25">
      <c r="A54" s="43" t="s">
        <v>467</v>
      </c>
      <c r="B54" s="44">
        <v>5.49</v>
      </c>
      <c r="C54" s="44">
        <v>5.96</v>
      </c>
    </row>
    <row r="55" spans="1:3" x14ac:dyDescent="0.25">
      <c r="A55" s="43" t="s">
        <v>468</v>
      </c>
      <c r="B55" s="44">
        <v>5.59</v>
      </c>
      <c r="C55" s="44">
        <v>6.08</v>
      </c>
    </row>
    <row r="56" spans="1:3" x14ac:dyDescent="0.25">
      <c r="A56" s="43" t="s">
        <v>469</v>
      </c>
      <c r="B56" s="44">
        <v>5.71</v>
      </c>
      <c r="C56" s="44">
        <v>6.21</v>
      </c>
    </row>
    <row r="57" spans="1:3" x14ac:dyDescent="0.25">
      <c r="A57" s="43" t="s">
        <v>470</v>
      </c>
      <c r="B57" s="44">
        <v>5.82</v>
      </c>
      <c r="C57" s="44">
        <v>6.34</v>
      </c>
    </row>
    <row r="58" spans="1:3" x14ac:dyDescent="0.25">
      <c r="A58" s="43" t="s">
        <v>471</v>
      </c>
      <c r="B58" s="44">
        <v>5.94</v>
      </c>
      <c r="C58" s="44">
        <v>6.48</v>
      </c>
    </row>
    <row r="59" spans="1:3" x14ac:dyDescent="0.25">
      <c r="A59" s="43" t="s">
        <v>472</v>
      </c>
      <c r="B59" s="44">
        <v>6.06</v>
      </c>
      <c r="C59" s="44">
        <v>6.63</v>
      </c>
    </row>
    <row r="60" spans="1:3" x14ac:dyDescent="0.25">
      <c r="A60" s="43" t="s">
        <v>473</v>
      </c>
      <c r="B60" s="44">
        <v>6.19</v>
      </c>
      <c r="C60" s="44">
        <v>6.78</v>
      </c>
    </row>
    <row r="61" spans="1:3" x14ac:dyDescent="0.25">
      <c r="A61" s="43" t="s">
        <v>474</v>
      </c>
      <c r="B61" s="44">
        <v>6.33</v>
      </c>
      <c r="C61" s="44">
        <v>6.94</v>
      </c>
    </row>
    <row r="62" spans="1:3" x14ac:dyDescent="0.25">
      <c r="A62" s="43" t="s">
        <v>475</v>
      </c>
      <c r="B62" s="44">
        <v>6.47</v>
      </c>
      <c r="C62" s="44">
        <v>7.1</v>
      </c>
    </row>
    <row r="63" spans="1:3" x14ac:dyDescent="0.25">
      <c r="A63" s="43" t="s">
        <v>476</v>
      </c>
      <c r="B63" s="44">
        <v>6.61</v>
      </c>
      <c r="C63" s="44">
        <v>7.27</v>
      </c>
    </row>
    <row r="64" spans="1:3" x14ac:dyDescent="0.25">
      <c r="A64" s="43" t="s">
        <v>477</v>
      </c>
      <c r="B64" s="44">
        <v>6.76</v>
      </c>
      <c r="C64" s="44">
        <v>7.45</v>
      </c>
    </row>
    <row r="65" spans="1:3" x14ac:dyDescent="0.25">
      <c r="A65" s="43" t="s">
        <v>478</v>
      </c>
      <c r="B65" s="44">
        <v>6.92</v>
      </c>
      <c r="C65" s="44">
        <v>7.64</v>
      </c>
    </row>
    <row r="66" spans="1:3" x14ac:dyDescent="0.25">
      <c r="A66" s="43" t="s">
        <v>479</v>
      </c>
      <c r="B66" s="44">
        <v>7.08</v>
      </c>
      <c r="C66" s="44">
        <v>7.83</v>
      </c>
    </row>
  </sheetData>
  <sheetProtection algorithmName="SHA-512" hashValue="zdwtmy6AoP0u+VU4IGEqw4IjLul/4PXh1CQTugj/9r9rSP/qFmKRf7CrLP0dyFSjaxCzMSYQF5ciTh9sRxirxQ==" saltValue="WwHZv8H+9HVtxoPv0lc36Q==" spinCount="100000" sheet="1" objects="1" scenarios="1"/>
  <conditionalFormatting sqref="A6:A21">
    <cfRule type="expression" dxfId="255" priority="7" stopIfTrue="1">
      <formula>MOD(ROW(),2)=0</formula>
    </cfRule>
    <cfRule type="expression" dxfId="254" priority="8" stopIfTrue="1">
      <formula>MOD(ROW(),2)&lt;&gt;0</formula>
    </cfRule>
  </conditionalFormatting>
  <conditionalFormatting sqref="A26:A66">
    <cfRule type="expression" dxfId="253" priority="11" stopIfTrue="1">
      <formula>MOD(ROW(),2)=0</formula>
    </cfRule>
    <cfRule type="expression" dxfId="252" priority="12" stopIfTrue="1">
      <formula>MOD(ROW(),2)&lt;&gt;0</formula>
    </cfRule>
  </conditionalFormatting>
  <conditionalFormatting sqref="B26:C66">
    <cfRule type="expression" dxfId="251" priority="13" stopIfTrue="1">
      <formula>MOD(ROW(),2)=0</formula>
    </cfRule>
    <cfRule type="expression" dxfId="250" priority="14" stopIfTrue="1">
      <formula>MOD(ROW(),2)&lt;&gt;0</formula>
    </cfRule>
  </conditionalFormatting>
  <conditionalFormatting sqref="B6:D21">
    <cfRule type="expression" dxfId="249" priority="1" stopIfTrue="1">
      <formula>MOD(ROW(),2)=0</formula>
    </cfRule>
    <cfRule type="expression" dxfId="248" priority="2" stopIfTrue="1">
      <formula>MOD(ROW(),2)&lt;&gt;0</formula>
    </cfRule>
  </conditionalFormatting>
  <pageMargins left="0.7" right="0.7" top="0.75" bottom="0.75" header="0.3" footer="0.3"/>
  <tableParts count="1">
    <tablePart r:id="rId1"/>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E858A-65D6-4787-B7F4-42352E75A009}">
  <sheetPr codeName="Sheet45"/>
  <dimension ref="A1:D116"/>
  <sheetViews>
    <sheetView showGridLines="0" workbookViewId="0">
      <selection activeCell="A6" sqref="A6"/>
    </sheetView>
  </sheetViews>
  <sheetFormatPr defaultRowHeight="12.5" x14ac:dyDescent="0.25"/>
  <cols>
    <col min="1" max="1" width="43.7265625" customWidth="1"/>
    <col min="2" max="4" width="22.54296875" customWidth="1"/>
  </cols>
  <sheetData>
    <row r="1" spans="1:4" s="1" customFormat="1" ht="20" x14ac:dyDescent="0.4">
      <c r="A1" s="2" t="s">
        <v>0</v>
      </c>
    </row>
    <row r="2" spans="1:4" s="1" customFormat="1" ht="15.5" x14ac:dyDescent="0.35">
      <c r="A2" s="30" t="s">
        <v>1</v>
      </c>
      <c r="B2" s="3" t="str">
        <f>wb_title</f>
        <v>LGPS_EW - Consolidated Factor Spreadsheet</v>
      </c>
    </row>
    <row r="3" spans="1:4" s="1" customFormat="1" ht="15.5" x14ac:dyDescent="0.35">
      <c r="A3" s="30" t="s">
        <v>2</v>
      </c>
      <c r="B3" s="3" t="str">
        <f>TABLE_FACTOR_TYPE_1 &amp; " - x-" &amp; TABLE_SERIES_NUMBER_1</f>
        <v>Inverse Comm - x-505</v>
      </c>
    </row>
    <row r="6" spans="1:4" x14ac:dyDescent="0.25">
      <c r="A6" s="40" t="s">
        <v>394</v>
      </c>
      <c r="B6" s="47" t="s">
        <v>395</v>
      </c>
      <c r="C6" s="47"/>
      <c r="D6" s="47"/>
    </row>
    <row r="7" spans="1:4" x14ac:dyDescent="0.25">
      <c r="A7" s="40" t="s">
        <v>396</v>
      </c>
      <c r="B7" s="47" t="s">
        <v>175</v>
      </c>
      <c r="C7" s="47"/>
      <c r="D7" s="47"/>
    </row>
    <row r="8" spans="1:4" x14ac:dyDescent="0.25">
      <c r="A8" s="40" t="s">
        <v>162</v>
      </c>
      <c r="B8" s="47" t="s">
        <v>176</v>
      </c>
      <c r="C8" s="47"/>
      <c r="D8" s="47"/>
    </row>
    <row r="9" spans="1:4" x14ac:dyDescent="0.25">
      <c r="A9" s="40" t="s">
        <v>163</v>
      </c>
      <c r="B9" s="47" t="s">
        <v>302</v>
      </c>
      <c r="C9" s="47"/>
      <c r="D9" s="47"/>
    </row>
    <row r="10" spans="1:4" ht="37.5" x14ac:dyDescent="0.25">
      <c r="A10" s="40" t="s">
        <v>6</v>
      </c>
      <c r="B10" s="47" t="s">
        <v>307</v>
      </c>
      <c r="C10" s="47"/>
      <c r="D10" s="47"/>
    </row>
    <row r="11" spans="1:4" x14ac:dyDescent="0.25">
      <c r="A11" s="40" t="s">
        <v>164</v>
      </c>
      <c r="B11" s="47" t="s">
        <v>264</v>
      </c>
      <c r="C11" s="47"/>
      <c r="D11" s="47"/>
    </row>
    <row r="12" spans="1:4" ht="25" x14ac:dyDescent="0.25">
      <c r="A12" s="40" t="s">
        <v>165</v>
      </c>
      <c r="B12" s="47" t="s">
        <v>304</v>
      </c>
      <c r="C12" s="47"/>
      <c r="D12" s="47"/>
    </row>
    <row r="13" spans="1:4" x14ac:dyDescent="0.25">
      <c r="A13" s="40" t="s">
        <v>397</v>
      </c>
      <c r="B13" s="47">
        <v>0</v>
      </c>
      <c r="C13" s="47"/>
      <c r="D13" s="47"/>
    </row>
    <row r="14" spans="1:4" x14ac:dyDescent="0.25">
      <c r="A14" s="40" t="s">
        <v>167</v>
      </c>
      <c r="B14" s="47">
        <v>505</v>
      </c>
      <c r="C14" s="47"/>
      <c r="D14" s="47"/>
    </row>
    <row r="15" spans="1:4" x14ac:dyDescent="0.25">
      <c r="A15" s="40" t="s">
        <v>398</v>
      </c>
      <c r="B15" s="47" t="s">
        <v>480</v>
      </c>
      <c r="C15" s="47"/>
      <c r="D15" s="47"/>
    </row>
    <row r="16" spans="1:4" x14ac:dyDescent="0.25">
      <c r="A16" s="40" t="s">
        <v>169</v>
      </c>
      <c r="B16" s="47" t="s">
        <v>270</v>
      </c>
      <c r="C16" s="47"/>
      <c r="D16" s="47"/>
    </row>
    <row r="17" spans="1:4" x14ac:dyDescent="0.25">
      <c r="A17" s="41" t="s">
        <v>399</v>
      </c>
      <c r="B17" s="47"/>
      <c r="C17" s="47"/>
      <c r="D17" s="47"/>
    </row>
    <row r="18" spans="1:4" x14ac:dyDescent="0.25">
      <c r="A18" s="40" t="s">
        <v>171</v>
      </c>
      <c r="B18" s="49">
        <v>45134</v>
      </c>
      <c r="C18" s="49"/>
      <c r="D18" s="49"/>
    </row>
    <row r="19" spans="1:4" x14ac:dyDescent="0.25">
      <c r="A19" s="40" t="s">
        <v>172</v>
      </c>
      <c r="B19" s="49">
        <v>45135</v>
      </c>
      <c r="C19" s="49"/>
      <c r="D19" s="49"/>
    </row>
    <row r="20" spans="1:4" x14ac:dyDescent="0.25">
      <c r="A20" s="40" t="s">
        <v>173</v>
      </c>
      <c r="B20" s="47" t="s">
        <v>183</v>
      </c>
      <c r="C20" s="47"/>
      <c r="D20" s="47"/>
    </row>
    <row r="21" spans="1:4" x14ac:dyDescent="0.25">
      <c r="A21" s="40" t="s">
        <v>400</v>
      </c>
      <c r="B21" s="47"/>
      <c r="C21" s="47"/>
      <c r="D21" s="47"/>
    </row>
    <row r="23" spans="1:4" x14ac:dyDescent="0.25">
      <c r="A23" s="23" t="str">
        <f>HYPERLINK("#'Factor List'!A1", "Back to Factor List")</f>
        <v>Back to Factor List</v>
      </c>
      <c r="B23" s="23" t="str">
        <f>HYPERLINK("#'Assumptions'!A1", "Assumptions")</f>
        <v>Assumptions</v>
      </c>
    </row>
    <row r="26" spans="1:4" s="58" customFormat="1" ht="52" x14ac:dyDescent="0.25">
      <c r="A26" s="57" t="s">
        <v>401</v>
      </c>
      <c r="B26" s="57" t="s">
        <v>438</v>
      </c>
      <c r="C26" s="57" t="s">
        <v>439</v>
      </c>
    </row>
    <row r="27" spans="1:4" x14ac:dyDescent="0.25">
      <c r="A27" s="43" t="s">
        <v>481</v>
      </c>
      <c r="B27" s="44">
        <v>2.96</v>
      </c>
      <c r="C27" s="44">
        <v>3.42</v>
      </c>
    </row>
    <row r="28" spans="1:4" x14ac:dyDescent="0.25">
      <c r="A28" s="43" t="s">
        <v>482</v>
      </c>
      <c r="B28" s="44">
        <v>2.98</v>
      </c>
      <c r="C28" s="44">
        <v>3.44</v>
      </c>
    </row>
    <row r="29" spans="1:4" x14ac:dyDescent="0.25">
      <c r="A29" s="43" t="s">
        <v>483</v>
      </c>
      <c r="B29" s="44">
        <v>2.99</v>
      </c>
      <c r="C29" s="44">
        <v>3.45</v>
      </c>
    </row>
    <row r="30" spans="1:4" x14ac:dyDescent="0.25">
      <c r="A30" s="43" t="s">
        <v>484</v>
      </c>
      <c r="B30" s="44">
        <v>3</v>
      </c>
      <c r="C30" s="44">
        <v>3.46</v>
      </c>
    </row>
    <row r="31" spans="1:4" x14ac:dyDescent="0.25">
      <c r="A31" s="43" t="s">
        <v>485</v>
      </c>
      <c r="B31" s="44">
        <v>3.02</v>
      </c>
      <c r="C31" s="44">
        <v>3.48</v>
      </c>
    </row>
    <row r="32" spans="1:4" x14ac:dyDescent="0.25">
      <c r="A32" s="43" t="s">
        <v>486</v>
      </c>
      <c r="B32" s="44">
        <v>3.03</v>
      </c>
      <c r="C32" s="44">
        <v>3.49</v>
      </c>
    </row>
    <row r="33" spans="1:3" x14ac:dyDescent="0.25">
      <c r="A33" s="43" t="s">
        <v>487</v>
      </c>
      <c r="B33" s="44">
        <v>3.04</v>
      </c>
      <c r="C33" s="44">
        <v>3.51</v>
      </c>
    </row>
    <row r="34" spans="1:3" x14ac:dyDescent="0.25">
      <c r="A34" s="43" t="s">
        <v>488</v>
      </c>
      <c r="B34" s="44">
        <v>3.06</v>
      </c>
      <c r="C34" s="44">
        <v>3.52</v>
      </c>
    </row>
    <row r="35" spans="1:3" x14ac:dyDescent="0.25">
      <c r="A35" s="43" t="s">
        <v>489</v>
      </c>
      <c r="B35" s="44">
        <v>3.07</v>
      </c>
      <c r="C35" s="44">
        <v>3.53</v>
      </c>
    </row>
    <row r="36" spans="1:3" x14ac:dyDescent="0.25">
      <c r="A36" s="43" t="s">
        <v>490</v>
      </c>
      <c r="B36" s="44">
        <v>3.09</v>
      </c>
      <c r="C36" s="44">
        <v>3.55</v>
      </c>
    </row>
    <row r="37" spans="1:3" x14ac:dyDescent="0.25">
      <c r="A37" s="43" t="s">
        <v>491</v>
      </c>
      <c r="B37" s="44">
        <v>3.1</v>
      </c>
      <c r="C37" s="44">
        <v>3.56</v>
      </c>
    </row>
    <row r="38" spans="1:3" x14ac:dyDescent="0.25">
      <c r="A38" s="43" t="s">
        <v>492</v>
      </c>
      <c r="B38" s="44">
        <v>3.12</v>
      </c>
      <c r="C38" s="44">
        <v>3.58</v>
      </c>
    </row>
    <row r="39" spans="1:3" x14ac:dyDescent="0.25">
      <c r="A39" s="43" t="s">
        <v>493</v>
      </c>
      <c r="B39" s="44">
        <v>3.13</v>
      </c>
      <c r="C39" s="44">
        <v>3.59</v>
      </c>
    </row>
    <row r="40" spans="1:3" x14ac:dyDescent="0.25">
      <c r="A40" s="43" t="s">
        <v>494</v>
      </c>
      <c r="B40" s="44">
        <v>3.15</v>
      </c>
      <c r="C40" s="44">
        <v>3.61</v>
      </c>
    </row>
    <row r="41" spans="1:3" x14ac:dyDescent="0.25">
      <c r="A41" s="43" t="s">
        <v>495</v>
      </c>
      <c r="B41" s="44">
        <v>3.17</v>
      </c>
      <c r="C41" s="44">
        <v>3.62</v>
      </c>
    </row>
    <row r="42" spans="1:3" x14ac:dyDescent="0.25">
      <c r="A42" s="43" t="s">
        <v>496</v>
      </c>
      <c r="B42" s="44">
        <v>3.18</v>
      </c>
      <c r="C42" s="44">
        <v>3.64</v>
      </c>
    </row>
    <row r="43" spans="1:3" x14ac:dyDescent="0.25">
      <c r="A43" s="43" t="s">
        <v>497</v>
      </c>
      <c r="B43" s="44">
        <v>3.2</v>
      </c>
      <c r="C43" s="44">
        <v>3.66</v>
      </c>
    </row>
    <row r="44" spans="1:3" x14ac:dyDescent="0.25">
      <c r="A44" s="43" t="s">
        <v>498</v>
      </c>
      <c r="B44" s="44">
        <v>3.22</v>
      </c>
      <c r="C44" s="44">
        <v>3.67</v>
      </c>
    </row>
    <row r="45" spans="1:3" x14ac:dyDescent="0.25">
      <c r="A45" s="43" t="s">
        <v>499</v>
      </c>
      <c r="B45" s="44">
        <v>3.23</v>
      </c>
      <c r="C45" s="44">
        <v>3.69</v>
      </c>
    </row>
    <row r="46" spans="1:3" x14ac:dyDescent="0.25">
      <c r="A46" s="43" t="s">
        <v>500</v>
      </c>
      <c r="B46" s="44">
        <v>3.25</v>
      </c>
      <c r="C46" s="44">
        <v>3.71</v>
      </c>
    </row>
    <row r="47" spans="1:3" x14ac:dyDescent="0.25">
      <c r="A47" s="43" t="s">
        <v>501</v>
      </c>
      <c r="B47" s="44">
        <v>3.27</v>
      </c>
      <c r="C47" s="44">
        <v>3.73</v>
      </c>
    </row>
    <row r="48" spans="1:3" x14ac:dyDescent="0.25">
      <c r="A48" s="43" t="s">
        <v>502</v>
      </c>
      <c r="B48" s="44">
        <v>3.29</v>
      </c>
      <c r="C48" s="44">
        <v>3.75</v>
      </c>
    </row>
    <row r="49" spans="1:3" x14ac:dyDescent="0.25">
      <c r="A49" s="43" t="s">
        <v>503</v>
      </c>
      <c r="B49" s="44">
        <v>3.31</v>
      </c>
      <c r="C49" s="44">
        <v>3.76</v>
      </c>
    </row>
    <row r="50" spans="1:3" x14ac:dyDescent="0.25">
      <c r="A50" s="43" t="s">
        <v>504</v>
      </c>
      <c r="B50" s="44">
        <v>3.33</v>
      </c>
      <c r="C50" s="44">
        <v>3.78</v>
      </c>
    </row>
    <row r="51" spans="1:3" x14ac:dyDescent="0.25">
      <c r="A51" s="43" t="s">
        <v>505</v>
      </c>
      <c r="B51" s="44">
        <v>3.35</v>
      </c>
      <c r="C51" s="44">
        <v>3.8</v>
      </c>
    </row>
    <row r="52" spans="1:3" x14ac:dyDescent="0.25">
      <c r="A52" s="43" t="s">
        <v>506</v>
      </c>
      <c r="B52" s="44">
        <v>3.37</v>
      </c>
      <c r="C52" s="44">
        <v>3.82</v>
      </c>
    </row>
    <row r="53" spans="1:3" x14ac:dyDescent="0.25">
      <c r="A53" s="43" t="s">
        <v>507</v>
      </c>
      <c r="B53" s="44">
        <v>3.39</v>
      </c>
      <c r="C53" s="44">
        <v>3.85</v>
      </c>
    </row>
    <row r="54" spans="1:3" x14ac:dyDescent="0.25">
      <c r="A54" s="43" t="s">
        <v>508</v>
      </c>
      <c r="B54" s="44">
        <v>3.41</v>
      </c>
      <c r="C54" s="44">
        <v>3.87</v>
      </c>
    </row>
    <row r="55" spans="1:3" x14ac:dyDescent="0.25">
      <c r="A55" s="43" t="s">
        <v>509</v>
      </c>
      <c r="B55" s="44">
        <v>3.44</v>
      </c>
      <c r="C55" s="44">
        <v>3.89</v>
      </c>
    </row>
    <row r="56" spans="1:3" x14ac:dyDescent="0.25">
      <c r="A56" s="43" t="s">
        <v>510</v>
      </c>
      <c r="B56" s="44">
        <v>3.46</v>
      </c>
      <c r="C56" s="44">
        <v>3.91</v>
      </c>
    </row>
    <row r="57" spans="1:3" x14ac:dyDescent="0.25">
      <c r="A57" s="43" t="s">
        <v>511</v>
      </c>
      <c r="B57" s="44">
        <v>3.48</v>
      </c>
      <c r="C57" s="44">
        <v>3.94</v>
      </c>
    </row>
    <row r="58" spans="1:3" x14ac:dyDescent="0.25">
      <c r="A58" s="43" t="s">
        <v>512</v>
      </c>
      <c r="B58" s="44">
        <v>3.51</v>
      </c>
      <c r="C58" s="44">
        <v>3.96</v>
      </c>
    </row>
    <row r="59" spans="1:3" x14ac:dyDescent="0.25">
      <c r="A59" s="43" t="s">
        <v>513</v>
      </c>
      <c r="B59" s="44">
        <v>3.53</v>
      </c>
      <c r="C59" s="44">
        <v>3.99</v>
      </c>
    </row>
    <row r="60" spans="1:3" x14ac:dyDescent="0.25">
      <c r="A60" s="43" t="s">
        <v>514</v>
      </c>
      <c r="B60" s="44">
        <v>3.55</v>
      </c>
      <c r="C60" s="44">
        <v>4.01</v>
      </c>
    </row>
    <row r="61" spans="1:3" x14ac:dyDescent="0.25">
      <c r="A61" s="43" t="s">
        <v>515</v>
      </c>
      <c r="B61" s="44">
        <v>3.58</v>
      </c>
      <c r="C61" s="44">
        <v>4.04</v>
      </c>
    </row>
    <row r="62" spans="1:3" x14ac:dyDescent="0.25">
      <c r="A62" s="43" t="s">
        <v>516</v>
      </c>
      <c r="B62" s="44">
        <v>3.61</v>
      </c>
      <c r="C62" s="44">
        <v>4.07</v>
      </c>
    </row>
    <row r="63" spans="1:3" x14ac:dyDescent="0.25">
      <c r="A63" s="43" t="s">
        <v>517</v>
      </c>
      <c r="B63" s="44">
        <v>3.63</v>
      </c>
      <c r="C63" s="44">
        <v>4.09</v>
      </c>
    </row>
    <row r="64" spans="1:3" x14ac:dyDescent="0.25">
      <c r="A64" s="43" t="s">
        <v>518</v>
      </c>
      <c r="B64" s="44">
        <v>3.66</v>
      </c>
      <c r="C64" s="44">
        <v>4.12</v>
      </c>
    </row>
    <row r="65" spans="1:3" x14ac:dyDescent="0.25">
      <c r="A65" s="43" t="s">
        <v>519</v>
      </c>
      <c r="B65" s="44">
        <v>3.69</v>
      </c>
      <c r="C65" s="44">
        <v>4.1500000000000004</v>
      </c>
    </row>
    <row r="66" spans="1:3" x14ac:dyDescent="0.25">
      <c r="A66" s="43" t="s">
        <v>520</v>
      </c>
      <c r="B66" s="44">
        <v>3.72</v>
      </c>
      <c r="C66" s="44">
        <v>4.18</v>
      </c>
    </row>
    <row r="67" spans="1:3" x14ac:dyDescent="0.25">
      <c r="A67" s="43" t="s">
        <v>521</v>
      </c>
      <c r="B67" s="44">
        <v>3.75</v>
      </c>
      <c r="C67" s="44">
        <v>4.22</v>
      </c>
    </row>
    <row r="68" spans="1:3" x14ac:dyDescent="0.25">
      <c r="A68" s="43" t="s">
        <v>522</v>
      </c>
      <c r="B68" s="44">
        <v>3.78</v>
      </c>
      <c r="C68" s="44">
        <v>4.25</v>
      </c>
    </row>
    <row r="69" spans="1:3" x14ac:dyDescent="0.25">
      <c r="A69" s="43" t="s">
        <v>523</v>
      </c>
      <c r="B69" s="44">
        <v>3.82</v>
      </c>
      <c r="C69" s="44">
        <v>4.28</v>
      </c>
    </row>
    <row r="70" spans="1:3" x14ac:dyDescent="0.25">
      <c r="A70" s="43" t="s">
        <v>524</v>
      </c>
      <c r="B70" s="44">
        <v>3.85</v>
      </c>
      <c r="C70" s="44">
        <v>4.32</v>
      </c>
    </row>
    <row r="71" spans="1:3" x14ac:dyDescent="0.25">
      <c r="A71" s="43" t="s">
        <v>525</v>
      </c>
      <c r="B71" s="44">
        <v>3.88</v>
      </c>
      <c r="C71" s="44">
        <v>4.3499999999999996</v>
      </c>
    </row>
    <row r="72" spans="1:3" x14ac:dyDescent="0.25">
      <c r="A72" s="43" t="s">
        <v>526</v>
      </c>
      <c r="B72" s="44">
        <v>3.92</v>
      </c>
      <c r="C72" s="44">
        <v>4.3899999999999997</v>
      </c>
    </row>
    <row r="73" spans="1:3" x14ac:dyDescent="0.25">
      <c r="A73" s="43" t="s">
        <v>527</v>
      </c>
      <c r="B73" s="44">
        <v>3.95</v>
      </c>
      <c r="C73" s="44">
        <v>4.43</v>
      </c>
    </row>
    <row r="74" spans="1:3" x14ac:dyDescent="0.25">
      <c r="A74" s="43" t="s">
        <v>528</v>
      </c>
      <c r="B74" s="44">
        <v>3.99</v>
      </c>
      <c r="C74" s="44">
        <v>4.47</v>
      </c>
    </row>
    <row r="75" spans="1:3" x14ac:dyDescent="0.25">
      <c r="A75" s="43" t="s">
        <v>529</v>
      </c>
      <c r="B75" s="44">
        <v>4.03</v>
      </c>
      <c r="C75" s="44">
        <v>4.51</v>
      </c>
    </row>
    <row r="76" spans="1:3" x14ac:dyDescent="0.25">
      <c r="A76" s="43" t="s">
        <v>530</v>
      </c>
      <c r="B76" s="44">
        <v>4.07</v>
      </c>
      <c r="C76" s="44">
        <v>4.5599999999999996</v>
      </c>
    </row>
    <row r="77" spans="1:3" x14ac:dyDescent="0.25">
      <c r="A77" s="43" t="s">
        <v>440</v>
      </c>
      <c r="B77" s="44">
        <v>4.1100000000000003</v>
      </c>
      <c r="C77" s="44">
        <v>4.5999999999999996</v>
      </c>
    </row>
    <row r="78" spans="1:3" x14ac:dyDescent="0.25">
      <c r="A78" s="43" t="s">
        <v>441</v>
      </c>
      <c r="B78" s="44">
        <v>4.1500000000000004</v>
      </c>
      <c r="C78" s="44">
        <v>4.6500000000000004</v>
      </c>
    </row>
    <row r="79" spans="1:3" x14ac:dyDescent="0.25">
      <c r="A79" s="43" t="s">
        <v>442</v>
      </c>
      <c r="B79" s="44">
        <v>4.2</v>
      </c>
      <c r="C79" s="44">
        <v>4.7</v>
      </c>
    </row>
    <row r="80" spans="1:3" x14ac:dyDescent="0.25">
      <c r="A80" s="43" t="s">
        <v>443</v>
      </c>
      <c r="B80" s="44">
        <v>4.24</v>
      </c>
      <c r="C80" s="44">
        <v>4.75</v>
      </c>
    </row>
    <row r="81" spans="1:3" x14ac:dyDescent="0.25">
      <c r="A81" s="43" t="s">
        <v>444</v>
      </c>
      <c r="B81" s="44">
        <v>4.29</v>
      </c>
      <c r="C81" s="44">
        <v>4.8</v>
      </c>
    </row>
    <row r="82" spans="1:3" x14ac:dyDescent="0.25">
      <c r="A82" s="43" t="s">
        <v>445</v>
      </c>
      <c r="B82" s="44">
        <v>4.34</v>
      </c>
      <c r="C82" s="44">
        <v>4.8499999999999996</v>
      </c>
    </row>
    <row r="83" spans="1:3" x14ac:dyDescent="0.25">
      <c r="A83" s="43" t="s">
        <v>446</v>
      </c>
      <c r="B83" s="44">
        <v>4.38</v>
      </c>
      <c r="C83" s="44">
        <v>4.91</v>
      </c>
    </row>
    <row r="84" spans="1:3" x14ac:dyDescent="0.25">
      <c r="A84" s="43" t="s">
        <v>447</v>
      </c>
      <c r="B84" s="44">
        <v>4.4400000000000004</v>
      </c>
      <c r="C84" s="44">
        <v>4.97</v>
      </c>
    </row>
    <row r="85" spans="1:3" x14ac:dyDescent="0.25">
      <c r="A85" s="43" t="s">
        <v>448</v>
      </c>
      <c r="B85" s="44">
        <v>4.49</v>
      </c>
      <c r="C85" s="44">
        <v>5.03</v>
      </c>
    </row>
    <row r="86" spans="1:3" x14ac:dyDescent="0.25">
      <c r="A86" s="43" t="s">
        <v>449</v>
      </c>
      <c r="B86" s="44">
        <v>4.54</v>
      </c>
      <c r="C86" s="44">
        <v>5.09</v>
      </c>
    </row>
    <row r="87" spans="1:3" x14ac:dyDescent="0.25">
      <c r="A87" s="43" t="s">
        <v>450</v>
      </c>
      <c r="B87" s="44">
        <v>4.5999999999999996</v>
      </c>
      <c r="C87" s="44">
        <v>5.15</v>
      </c>
    </row>
    <row r="88" spans="1:3" x14ac:dyDescent="0.25">
      <c r="A88" s="43" t="s">
        <v>451</v>
      </c>
      <c r="B88" s="44">
        <v>4.66</v>
      </c>
      <c r="C88" s="44">
        <v>5.22</v>
      </c>
    </row>
    <row r="89" spans="1:3" x14ac:dyDescent="0.25">
      <c r="A89" s="43" t="s">
        <v>452</v>
      </c>
      <c r="B89" s="44">
        <v>4.71</v>
      </c>
      <c r="C89" s="44">
        <v>5.29</v>
      </c>
    </row>
    <row r="90" spans="1:3" x14ac:dyDescent="0.25">
      <c r="A90" s="43" t="s">
        <v>453</v>
      </c>
      <c r="B90" s="44">
        <v>4.78</v>
      </c>
      <c r="C90" s="44">
        <v>5.36</v>
      </c>
    </row>
    <row r="91" spans="1:3" x14ac:dyDescent="0.25">
      <c r="A91" s="43" t="s">
        <v>454</v>
      </c>
      <c r="B91" s="44">
        <v>4.84</v>
      </c>
      <c r="C91" s="44">
        <v>5.43</v>
      </c>
    </row>
    <row r="92" spans="1:3" x14ac:dyDescent="0.25">
      <c r="A92" s="43" t="s">
        <v>455</v>
      </c>
      <c r="B92" s="44">
        <v>4.91</v>
      </c>
      <c r="C92" s="44">
        <v>5.51</v>
      </c>
    </row>
    <row r="93" spans="1:3" x14ac:dyDescent="0.25">
      <c r="A93" s="43" t="s">
        <v>456</v>
      </c>
      <c r="B93" s="44">
        <v>4.97</v>
      </c>
      <c r="C93" s="44">
        <v>5.59</v>
      </c>
    </row>
    <row r="94" spans="1:3" x14ac:dyDescent="0.25">
      <c r="A94" s="43" t="s">
        <v>457</v>
      </c>
      <c r="B94" s="44">
        <v>5.04</v>
      </c>
      <c r="C94" s="44">
        <v>5.67</v>
      </c>
    </row>
    <row r="95" spans="1:3" x14ac:dyDescent="0.25">
      <c r="A95" s="43" t="s">
        <v>458</v>
      </c>
      <c r="B95" s="44">
        <v>5.12</v>
      </c>
      <c r="C95" s="44">
        <v>5.76</v>
      </c>
    </row>
    <row r="96" spans="1:3" x14ac:dyDescent="0.25">
      <c r="A96" s="43" t="s">
        <v>459</v>
      </c>
      <c r="B96" s="44">
        <v>5.19</v>
      </c>
      <c r="C96" s="44">
        <v>5.85</v>
      </c>
    </row>
    <row r="97" spans="1:3" x14ac:dyDescent="0.25">
      <c r="A97" s="43" t="s">
        <v>460</v>
      </c>
      <c r="B97" s="44">
        <v>5.28</v>
      </c>
      <c r="C97" s="44">
        <v>5.95</v>
      </c>
    </row>
    <row r="98" spans="1:3" x14ac:dyDescent="0.25">
      <c r="A98" s="43" t="s">
        <v>461</v>
      </c>
      <c r="B98" s="44">
        <v>5.37</v>
      </c>
      <c r="C98" s="44">
        <v>6.07</v>
      </c>
    </row>
    <row r="99" spans="1:3" x14ac:dyDescent="0.25">
      <c r="A99" s="43" t="s">
        <v>462</v>
      </c>
      <c r="B99" s="44">
        <v>5.48</v>
      </c>
      <c r="C99" s="44">
        <v>6.2</v>
      </c>
    </row>
    <row r="100" spans="1:3" x14ac:dyDescent="0.25">
      <c r="A100" s="43" t="s">
        <v>463</v>
      </c>
      <c r="B100" s="44">
        <v>5.58</v>
      </c>
      <c r="C100" s="44">
        <v>6.33</v>
      </c>
    </row>
    <row r="101" spans="1:3" x14ac:dyDescent="0.25">
      <c r="A101" s="43" t="s">
        <v>464</v>
      </c>
      <c r="B101" s="44">
        <v>5.7</v>
      </c>
      <c r="C101" s="44">
        <v>6.46</v>
      </c>
    </row>
    <row r="102" spans="1:3" x14ac:dyDescent="0.25">
      <c r="A102" s="43" t="s">
        <v>465</v>
      </c>
      <c r="B102" s="44">
        <v>5.81</v>
      </c>
      <c r="C102" s="44">
        <v>6.61</v>
      </c>
    </row>
    <row r="103" spans="1:3" x14ac:dyDescent="0.25">
      <c r="A103" s="43" t="s">
        <v>466</v>
      </c>
      <c r="B103" s="44">
        <v>5.93</v>
      </c>
      <c r="C103" s="44">
        <v>6.76</v>
      </c>
    </row>
    <row r="104" spans="1:3" x14ac:dyDescent="0.25">
      <c r="A104" s="43" t="s">
        <v>467</v>
      </c>
      <c r="B104" s="44">
        <v>6.06</v>
      </c>
      <c r="C104" s="44">
        <v>6.91</v>
      </c>
    </row>
    <row r="105" spans="1:3" x14ac:dyDescent="0.25">
      <c r="A105" s="43" t="s">
        <v>468</v>
      </c>
      <c r="B105" s="44">
        <v>6.19</v>
      </c>
      <c r="C105" s="44">
        <v>7.08</v>
      </c>
    </row>
    <row r="106" spans="1:3" x14ac:dyDescent="0.25">
      <c r="A106" s="43" t="s">
        <v>469</v>
      </c>
      <c r="B106" s="44">
        <v>6.33</v>
      </c>
      <c r="C106" s="44">
        <v>7.25</v>
      </c>
    </row>
    <row r="107" spans="1:3" x14ac:dyDescent="0.25">
      <c r="A107" s="43" t="s">
        <v>470</v>
      </c>
      <c r="B107" s="44">
        <v>6.47</v>
      </c>
      <c r="C107" s="44">
        <v>7.43</v>
      </c>
    </row>
    <row r="108" spans="1:3" x14ac:dyDescent="0.25">
      <c r="A108" s="43" t="s">
        <v>471</v>
      </c>
      <c r="B108" s="44">
        <v>6.62</v>
      </c>
      <c r="C108" s="44">
        <v>7.62</v>
      </c>
    </row>
    <row r="109" spans="1:3" x14ac:dyDescent="0.25">
      <c r="A109" s="43" t="s">
        <v>472</v>
      </c>
      <c r="B109" s="44">
        <v>6.78</v>
      </c>
      <c r="C109" s="44">
        <v>7.82</v>
      </c>
    </row>
    <row r="110" spans="1:3" x14ac:dyDescent="0.25">
      <c r="A110" s="43" t="s">
        <v>473</v>
      </c>
      <c r="B110" s="44">
        <v>6.94</v>
      </c>
      <c r="C110" s="44">
        <v>8.0299999999999994</v>
      </c>
    </row>
    <row r="111" spans="1:3" x14ac:dyDescent="0.25">
      <c r="A111" s="43" t="s">
        <v>474</v>
      </c>
      <c r="B111" s="44">
        <v>7.11</v>
      </c>
      <c r="C111" s="44">
        <v>8.24</v>
      </c>
    </row>
    <row r="112" spans="1:3" x14ac:dyDescent="0.25">
      <c r="A112" s="43" t="s">
        <v>475</v>
      </c>
      <c r="B112" s="44">
        <v>7.28</v>
      </c>
      <c r="C112" s="44">
        <v>8.4700000000000006</v>
      </c>
    </row>
    <row r="113" spans="1:3" x14ac:dyDescent="0.25">
      <c r="A113" s="43" t="s">
        <v>476</v>
      </c>
      <c r="B113" s="44">
        <v>7.47</v>
      </c>
      <c r="C113" s="44">
        <v>8.6999999999999993</v>
      </c>
    </row>
    <row r="114" spans="1:3" x14ac:dyDescent="0.25">
      <c r="A114" s="43" t="s">
        <v>477</v>
      </c>
      <c r="B114" s="44">
        <v>7.65</v>
      </c>
      <c r="C114" s="44">
        <v>8.94</v>
      </c>
    </row>
    <row r="115" spans="1:3" x14ac:dyDescent="0.25">
      <c r="A115" s="43" t="s">
        <v>478</v>
      </c>
      <c r="B115" s="44">
        <v>7.85</v>
      </c>
      <c r="C115" s="44">
        <v>9.1999999999999993</v>
      </c>
    </row>
    <row r="116" spans="1:3" x14ac:dyDescent="0.25">
      <c r="A116" s="43" t="s">
        <v>479</v>
      </c>
      <c r="B116" s="44">
        <v>8.0500000000000007</v>
      </c>
      <c r="C116" s="44">
        <v>9.4600000000000009</v>
      </c>
    </row>
  </sheetData>
  <sheetProtection algorithmName="SHA-512" hashValue="Y0xTzRcYeNmBI4O1l7J/SDjgS4Why9QponSzHEOHo59CeAYc0KRNylG8L+q7D7nSSHe9z8kyae15BOtglxjrXA==" saltValue="n5V5ig3YX8GpyHT0S5k3KA==" spinCount="100000" sheet="1" objects="1" scenarios="1"/>
  <conditionalFormatting sqref="A6:A21">
    <cfRule type="expression" dxfId="247" priority="5" stopIfTrue="1">
      <formula>MOD(ROW(),2)=0</formula>
    </cfRule>
    <cfRule type="expression" dxfId="246" priority="6" stopIfTrue="1">
      <formula>MOD(ROW(),2)&lt;&gt;0</formula>
    </cfRule>
  </conditionalFormatting>
  <conditionalFormatting sqref="A26:A116">
    <cfRule type="expression" dxfId="245" priority="9" stopIfTrue="1">
      <formula>MOD(ROW(),2)=0</formula>
    </cfRule>
    <cfRule type="expression" dxfId="244" priority="10" stopIfTrue="1">
      <formula>MOD(ROW(),2)&lt;&gt;0</formula>
    </cfRule>
  </conditionalFormatting>
  <conditionalFormatting sqref="B26:C116">
    <cfRule type="expression" dxfId="243" priority="11" stopIfTrue="1">
      <formula>MOD(ROW(),2)=0</formula>
    </cfRule>
    <cfRule type="expression" dxfId="242" priority="12" stopIfTrue="1">
      <formula>MOD(ROW(),2)&lt;&gt;0</formula>
    </cfRule>
  </conditionalFormatting>
  <conditionalFormatting sqref="B6:D21">
    <cfRule type="expression" dxfId="241" priority="7" stopIfTrue="1">
      <formula>MOD(ROW(),2)=0</formula>
    </cfRule>
    <cfRule type="expression" dxfId="240" priority="8" stopIfTrue="1">
      <formula>MOD(ROW(),2)&lt;&gt;0</formula>
    </cfRule>
  </conditionalFormatting>
  <pageMargins left="0.7" right="0.7" top="0.75" bottom="0.75" header="0.3" footer="0.3"/>
  <tableParts count="1">
    <tablePart r:id="rId1"/>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2DA2D-187B-454E-AE9C-C3A2BEC64249}">
  <sheetPr codeName="Sheet46"/>
  <dimension ref="A1:E79"/>
  <sheetViews>
    <sheetView showGridLines="0"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LGPS_EW - Consolidated Factor Spreadsheet</v>
      </c>
    </row>
    <row r="3" spans="1:5" s="1" customFormat="1" ht="15.5" x14ac:dyDescent="0.35">
      <c r="A3" s="30" t="s">
        <v>2</v>
      </c>
      <c r="B3" s="3" t="str">
        <f>TABLE_FACTOR_TYPE_1 &amp; " - x-" &amp; TABLE_SERIES_NUMBER_1</f>
        <v>Scheme pays AA - x-603</v>
      </c>
    </row>
    <row r="6" spans="1:5" x14ac:dyDescent="0.25">
      <c r="A6" s="40" t="s">
        <v>394</v>
      </c>
      <c r="B6" s="47" t="s">
        <v>395</v>
      </c>
      <c r="C6" s="47"/>
      <c r="D6" s="47"/>
      <c r="E6" s="47"/>
    </row>
    <row r="7" spans="1:5" x14ac:dyDescent="0.25">
      <c r="A7" s="40" t="s">
        <v>396</v>
      </c>
      <c r="B7" s="47" t="s">
        <v>175</v>
      </c>
      <c r="C7" s="47"/>
      <c r="D7" s="47"/>
      <c r="E7" s="47"/>
    </row>
    <row r="8" spans="1:5" x14ac:dyDescent="0.25">
      <c r="A8" s="40" t="s">
        <v>162</v>
      </c>
      <c r="B8" s="47" t="s">
        <v>310</v>
      </c>
      <c r="C8" s="47"/>
      <c r="D8" s="47"/>
      <c r="E8" s="47"/>
    </row>
    <row r="9" spans="1:5" x14ac:dyDescent="0.25">
      <c r="A9" s="40" t="s">
        <v>163</v>
      </c>
      <c r="B9" s="47" t="s">
        <v>311</v>
      </c>
      <c r="C9" s="47"/>
      <c r="D9" s="47"/>
      <c r="E9" s="47"/>
    </row>
    <row r="10" spans="1:5" x14ac:dyDescent="0.25">
      <c r="A10" s="40" t="s">
        <v>6</v>
      </c>
      <c r="B10" s="47" t="s">
        <v>312</v>
      </c>
      <c r="C10" s="47"/>
      <c r="D10" s="47"/>
      <c r="E10" s="47"/>
    </row>
    <row r="11" spans="1:5" x14ac:dyDescent="0.25">
      <c r="A11" s="40" t="s">
        <v>164</v>
      </c>
      <c r="B11" s="47" t="s">
        <v>228</v>
      </c>
      <c r="C11" s="47"/>
      <c r="D11" s="47"/>
      <c r="E11" s="47"/>
    </row>
    <row r="12" spans="1:5" x14ac:dyDescent="0.25">
      <c r="A12" s="40" t="s">
        <v>165</v>
      </c>
      <c r="B12" s="47" t="s">
        <v>180</v>
      </c>
      <c r="C12" s="47"/>
      <c r="D12" s="47"/>
      <c r="E12" s="47"/>
    </row>
    <row r="13" spans="1:5" x14ac:dyDescent="0.25">
      <c r="A13" s="40" t="s">
        <v>397</v>
      </c>
      <c r="B13" s="47">
        <v>0</v>
      </c>
      <c r="C13" s="47"/>
      <c r="D13" s="47"/>
      <c r="E13" s="47"/>
    </row>
    <row r="14" spans="1:5" x14ac:dyDescent="0.25">
      <c r="A14" s="40" t="s">
        <v>167</v>
      </c>
      <c r="B14" s="47">
        <v>603</v>
      </c>
      <c r="C14" s="47"/>
      <c r="D14" s="47"/>
      <c r="E14" s="47"/>
    </row>
    <row r="15" spans="1:5" x14ac:dyDescent="0.25">
      <c r="A15" s="40" t="s">
        <v>398</v>
      </c>
      <c r="B15" s="47" t="s">
        <v>313</v>
      </c>
      <c r="C15" s="47"/>
      <c r="D15" s="47"/>
      <c r="E15" s="47"/>
    </row>
    <row r="16" spans="1:5" x14ac:dyDescent="0.25">
      <c r="A16" s="40" t="s">
        <v>169</v>
      </c>
      <c r="B16" s="47" t="s">
        <v>314</v>
      </c>
      <c r="C16" s="47"/>
      <c r="D16" s="47"/>
      <c r="E16" s="47"/>
    </row>
    <row r="17" spans="1:5" x14ac:dyDescent="0.25">
      <c r="A17" s="41" t="s">
        <v>399</v>
      </c>
      <c r="B17" s="47"/>
      <c r="C17" s="47"/>
      <c r="D17" s="47"/>
      <c r="E17" s="47"/>
    </row>
    <row r="18" spans="1:5" x14ac:dyDescent="0.25">
      <c r="A18" s="40" t="s">
        <v>171</v>
      </c>
      <c r="B18" s="49">
        <v>45134</v>
      </c>
      <c r="C18" s="49"/>
      <c r="D18" s="49"/>
      <c r="E18" s="49"/>
    </row>
    <row r="19" spans="1:5" x14ac:dyDescent="0.25">
      <c r="A19" s="40" t="s">
        <v>172</v>
      </c>
      <c r="B19" s="49">
        <v>45135</v>
      </c>
      <c r="C19" s="49"/>
      <c r="D19" s="49"/>
      <c r="E19" s="49"/>
    </row>
    <row r="20" spans="1:5" x14ac:dyDescent="0.25">
      <c r="A20" s="40" t="s">
        <v>173</v>
      </c>
      <c r="B20" s="47" t="s">
        <v>183</v>
      </c>
      <c r="C20" s="47"/>
      <c r="D20" s="47"/>
      <c r="E20" s="47"/>
    </row>
    <row r="21" spans="1:5" x14ac:dyDescent="0.25">
      <c r="A21" s="40" t="s">
        <v>400</v>
      </c>
      <c r="B21" s="47"/>
      <c r="C21" s="47"/>
      <c r="D21" s="47"/>
      <c r="E21" s="47"/>
    </row>
    <row r="23" spans="1:5" x14ac:dyDescent="0.25">
      <c r="A23" s="23" t="str">
        <f>HYPERLINK("#'Factor List'!A1", "Back to Factor List")</f>
        <v>Back to Factor List</v>
      </c>
      <c r="B23" s="23" t="str">
        <f>HYPERLINK("#'Assumptions'!A1", "Assumptions")</f>
        <v>Assumptions</v>
      </c>
    </row>
    <row r="26" spans="1:5" s="58" customFormat="1" ht="26" x14ac:dyDescent="0.25">
      <c r="A26" s="57" t="s">
        <v>401</v>
      </c>
      <c r="B26" s="57" t="s">
        <v>531</v>
      </c>
      <c r="C26" s="57" t="s">
        <v>532</v>
      </c>
      <c r="D26" s="57" t="s">
        <v>533</v>
      </c>
      <c r="E26" s="57" t="s">
        <v>534</v>
      </c>
    </row>
    <row r="27" spans="1:5" x14ac:dyDescent="0.25">
      <c r="A27" s="43">
        <v>16</v>
      </c>
      <c r="B27" s="44">
        <v>9.2100000000000009</v>
      </c>
      <c r="C27" s="44">
        <v>8.8000000000000007</v>
      </c>
      <c r="D27" s="44">
        <v>8.39</v>
      </c>
      <c r="E27" s="44">
        <v>8</v>
      </c>
    </row>
    <row r="28" spans="1:5" x14ac:dyDescent="0.25">
      <c r="A28" s="43">
        <v>17</v>
      </c>
      <c r="B28" s="44">
        <v>9.35</v>
      </c>
      <c r="C28" s="44">
        <v>8.93</v>
      </c>
      <c r="D28" s="44">
        <v>8.51</v>
      </c>
      <c r="E28" s="44">
        <v>8.11</v>
      </c>
    </row>
    <row r="29" spans="1:5" x14ac:dyDescent="0.25">
      <c r="A29" s="43">
        <v>18</v>
      </c>
      <c r="B29" s="44">
        <v>9.48</v>
      </c>
      <c r="C29" s="44">
        <v>9.0500000000000007</v>
      </c>
      <c r="D29" s="44">
        <v>8.6300000000000008</v>
      </c>
      <c r="E29" s="44">
        <v>8.23</v>
      </c>
    </row>
    <row r="30" spans="1:5" x14ac:dyDescent="0.25">
      <c r="A30" s="43">
        <v>19</v>
      </c>
      <c r="B30" s="44">
        <v>9.6199999999999992</v>
      </c>
      <c r="C30" s="44">
        <v>9.18</v>
      </c>
      <c r="D30" s="44">
        <v>8.76</v>
      </c>
      <c r="E30" s="44">
        <v>8.34</v>
      </c>
    </row>
    <row r="31" spans="1:5" x14ac:dyDescent="0.25">
      <c r="A31" s="43">
        <v>20</v>
      </c>
      <c r="B31" s="44">
        <v>9.76</v>
      </c>
      <c r="C31" s="44">
        <v>9.32</v>
      </c>
      <c r="D31" s="44">
        <v>8.8800000000000008</v>
      </c>
      <c r="E31" s="44">
        <v>8.4600000000000009</v>
      </c>
    </row>
    <row r="32" spans="1:5" x14ac:dyDescent="0.25">
      <c r="A32" s="43">
        <v>21</v>
      </c>
      <c r="B32" s="44">
        <v>9.9</v>
      </c>
      <c r="C32" s="44">
        <v>9.4499999999999993</v>
      </c>
      <c r="D32" s="44">
        <v>9.01</v>
      </c>
      <c r="E32" s="44">
        <v>8.58</v>
      </c>
    </row>
    <row r="33" spans="1:5" x14ac:dyDescent="0.25">
      <c r="A33" s="43">
        <v>22</v>
      </c>
      <c r="B33" s="44">
        <v>10.050000000000001</v>
      </c>
      <c r="C33" s="44">
        <v>9.59</v>
      </c>
      <c r="D33" s="44">
        <v>9.14</v>
      </c>
      <c r="E33" s="44">
        <v>8.6999999999999993</v>
      </c>
    </row>
    <row r="34" spans="1:5" x14ac:dyDescent="0.25">
      <c r="A34" s="43">
        <v>23</v>
      </c>
      <c r="B34" s="44">
        <v>10.19</v>
      </c>
      <c r="C34" s="44">
        <v>9.73</v>
      </c>
      <c r="D34" s="44">
        <v>9.27</v>
      </c>
      <c r="E34" s="44">
        <v>8.83</v>
      </c>
    </row>
    <row r="35" spans="1:5" x14ac:dyDescent="0.25">
      <c r="A35" s="43">
        <v>24</v>
      </c>
      <c r="B35" s="44">
        <v>10.34</v>
      </c>
      <c r="C35" s="44">
        <v>9.8699999999999992</v>
      </c>
      <c r="D35" s="44">
        <v>9.4</v>
      </c>
      <c r="E35" s="44">
        <v>8.9499999999999993</v>
      </c>
    </row>
    <row r="36" spans="1:5" x14ac:dyDescent="0.25">
      <c r="A36" s="43">
        <v>25</v>
      </c>
      <c r="B36" s="44">
        <v>10.49</v>
      </c>
      <c r="C36" s="44">
        <v>10.01</v>
      </c>
      <c r="D36" s="44">
        <v>9.5399999999999991</v>
      </c>
      <c r="E36" s="44">
        <v>9.08</v>
      </c>
    </row>
    <row r="37" spans="1:5" x14ac:dyDescent="0.25">
      <c r="A37" s="43">
        <v>26</v>
      </c>
      <c r="B37" s="44">
        <v>10.64</v>
      </c>
      <c r="C37" s="44">
        <v>10.15</v>
      </c>
      <c r="D37" s="44">
        <v>9.68</v>
      </c>
      <c r="E37" s="44">
        <v>9.2100000000000009</v>
      </c>
    </row>
    <row r="38" spans="1:5" x14ac:dyDescent="0.25">
      <c r="A38" s="43">
        <v>27</v>
      </c>
      <c r="B38" s="44">
        <v>10.8</v>
      </c>
      <c r="C38" s="44">
        <v>10.3</v>
      </c>
      <c r="D38" s="44">
        <v>9.81</v>
      </c>
      <c r="E38" s="44">
        <v>9.34</v>
      </c>
    </row>
    <row r="39" spans="1:5" x14ac:dyDescent="0.25">
      <c r="A39" s="43">
        <v>28</v>
      </c>
      <c r="B39" s="44">
        <v>10.95</v>
      </c>
      <c r="C39" s="44">
        <v>10.45</v>
      </c>
      <c r="D39" s="44">
        <v>9.9600000000000009</v>
      </c>
      <c r="E39" s="44">
        <v>9.4700000000000006</v>
      </c>
    </row>
    <row r="40" spans="1:5" x14ac:dyDescent="0.25">
      <c r="A40" s="43">
        <v>29</v>
      </c>
      <c r="B40" s="44">
        <v>11.11</v>
      </c>
      <c r="C40" s="44">
        <v>10.6</v>
      </c>
      <c r="D40" s="44">
        <v>10.1</v>
      </c>
      <c r="E40" s="44">
        <v>9.61</v>
      </c>
    </row>
    <row r="41" spans="1:5" x14ac:dyDescent="0.25">
      <c r="A41" s="43">
        <v>30</v>
      </c>
      <c r="B41" s="44">
        <v>11.27</v>
      </c>
      <c r="C41" s="44">
        <v>10.75</v>
      </c>
      <c r="D41" s="44">
        <v>10.24</v>
      </c>
      <c r="E41" s="44">
        <v>9.74</v>
      </c>
    </row>
    <row r="42" spans="1:5" x14ac:dyDescent="0.25">
      <c r="A42" s="43">
        <v>31</v>
      </c>
      <c r="B42" s="44">
        <v>11.44</v>
      </c>
      <c r="C42" s="44">
        <v>10.91</v>
      </c>
      <c r="D42" s="44">
        <v>10.39</v>
      </c>
      <c r="E42" s="44">
        <v>9.8800000000000008</v>
      </c>
    </row>
    <row r="43" spans="1:5" x14ac:dyDescent="0.25">
      <c r="A43" s="43">
        <v>32</v>
      </c>
      <c r="B43" s="44">
        <v>11.61</v>
      </c>
      <c r="C43" s="44">
        <v>11.07</v>
      </c>
      <c r="D43" s="44">
        <v>10.54</v>
      </c>
      <c r="E43" s="44">
        <v>10.02</v>
      </c>
    </row>
    <row r="44" spans="1:5" x14ac:dyDescent="0.25">
      <c r="A44" s="43">
        <v>33</v>
      </c>
      <c r="B44" s="44">
        <v>11.78</v>
      </c>
      <c r="C44" s="44">
        <v>11.23</v>
      </c>
      <c r="D44" s="44">
        <v>10.69</v>
      </c>
      <c r="E44" s="44">
        <v>10.17</v>
      </c>
    </row>
    <row r="45" spans="1:5" x14ac:dyDescent="0.25">
      <c r="A45" s="43">
        <v>34</v>
      </c>
      <c r="B45" s="44">
        <v>11.95</v>
      </c>
      <c r="C45" s="44">
        <v>11.39</v>
      </c>
      <c r="D45" s="44">
        <v>10.84</v>
      </c>
      <c r="E45" s="44">
        <v>10.31</v>
      </c>
    </row>
    <row r="46" spans="1:5" x14ac:dyDescent="0.25">
      <c r="A46" s="43">
        <v>35</v>
      </c>
      <c r="B46" s="44">
        <v>12.12</v>
      </c>
      <c r="C46" s="44">
        <v>11.56</v>
      </c>
      <c r="D46" s="44">
        <v>11</v>
      </c>
      <c r="E46" s="44">
        <v>10.46</v>
      </c>
    </row>
    <row r="47" spans="1:5" x14ac:dyDescent="0.25">
      <c r="A47" s="43">
        <v>36</v>
      </c>
      <c r="B47" s="44">
        <v>12.3</v>
      </c>
      <c r="C47" s="44">
        <v>11.72</v>
      </c>
      <c r="D47" s="44">
        <v>11.16</v>
      </c>
      <c r="E47" s="44">
        <v>10.61</v>
      </c>
    </row>
    <row r="48" spans="1:5" x14ac:dyDescent="0.25">
      <c r="A48" s="43">
        <v>37</v>
      </c>
      <c r="B48" s="44">
        <v>12.48</v>
      </c>
      <c r="C48" s="44">
        <v>11.89</v>
      </c>
      <c r="D48" s="44">
        <v>11.32</v>
      </c>
      <c r="E48" s="44">
        <v>10.76</v>
      </c>
    </row>
    <row r="49" spans="1:5" x14ac:dyDescent="0.25">
      <c r="A49" s="43">
        <v>38</v>
      </c>
      <c r="B49" s="44">
        <v>12.66</v>
      </c>
      <c r="C49" s="44">
        <v>12.07</v>
      </c>
      <c r="D49" s="44">
        <v>11.49</v>
      </c>
      <c r="E49" s="44">
        <v>10.92</v>
      </c>
    </row>
    <row r="50" spans="1:5" x14ac:dyDescent="0.25">
      <c r="A50" s="43">
        <v>39</v>
      </c>
      <c r="B50" s="44">
        <v>12.85</v>
      </c>
      <c r="C50" s="44">
        <v>12.24</v>
      </c>
      <c r="D50" s="44">
        <v>11.65</v>
      </c>
      <c r="E50" s="44">
        <v>11.07</v>
      </c>
    </row>
    <row r="51" spans="1:5" x14ac:dyDescent="0.25">
      <c r="A51" s="43">
        <v>40</v>
      </c>
      <c r="B51" s="44">
        <v>13.04</v>
      </c>
      <c r="C51" s="44">
        <v>12.42</v>
      </c>
      <c r="D51" s="44">
        <v>11.82</v>
      </c>
      <c r="E51" s="44">
        <v>11.23</v>
      </c>
    </row>
    <row r="52" spans="1:5" x14ac:dyDescent="0.25">
      <c r="A52" s="43">
        <v>41</v>
      </c>
      <c r="B52" s="44">
        <v>13.23</v>
      </c>
      <c r="C52" s="44">
        <v>12.61</v>
      </c>
      <c r="D52" s="44">
        <v>11.99</v>
      </c>
      <c r="E52" s="44">
        <v>11.4</v>
      </c>
    </row>
    <row r="53" spans="1:5" x14ac:dyDescent="0.25">
      <c r="A53" s="43">
        <v>42</v>
      </c>
      <c r="B53" s="44">
        <v>13.43</v>
      </c>
      <c r="C53" s="44">
        <v>12.79</v>
      </c>
      <c r="D53" s="44">
        <v>12.17</v>
      </c>
      <c r="E53" s="44">
        <v>11.56</v>
      </c>
    </row>
    <row r="54" spans="1:5" x14ac:dyDescent="0.25">
      <c r="A54" s="43">
        <v>43</v>
      </c>
      <c r="B54" s="44">
        <v>13.63</v>
      </c>
      <c r="C54" s="44">
        <v>12.98</v>
      </c>
      <c r="D54" s="44">
        <v>12.35</v>
      </c>
      <c r="E54" s="44">
        <v>11.73</v>
      </c>
    </row>
    <row r="55" spans="1:5" x14ac:dyDescent="0.25">
      <c r="A55" s="43">
        <v>44</v>
      </c>
      <c r="B55" s="44">
        <v>13.83</v>
      </c>
      <c r="C55" s="44">
        <v>13.17</v>
      </c>
      <c r="D55" s="44">
        <v>12.53</v>
      </c>
      <c r="E55" s="44">
        <v>11.9</v>
      </c>
    </row>
    <row r="56" spans="1:5" x14ac:dyDescent="0.25">
      <c r="A56" s="43">
        <v>45</v>
      </c>
      <c r="B56" s="44">
        <v>14.04</v>
      </c>
      <c r="C56" s="44">
        <v>13.37</v>
      </c>
      <c r="D56" s="44">
        <v>12.71</v>
      </c>
      <c r="E56" s="44">
        <v>12.07</v>
      </c>
    </row>
    <row r="57" spans="1:5" x14ac:dyDescent="0.25">
      <c r="A57" s="43">
        <v>46</v>
      </c>
      <c r="B57" s="44">
        <v>14.25</v>
      </c>
      <c r="C57" s="44">
        <v>13.57</v>
      </c>
      <c r="D57" s="44">
        <v>12.9</v>
      </c>
      <c r="E57" s="44">
        <v>12.25</v>
      </c>
    </row>
    <row r="58" spans="1:5" x14ac:dyDescent="0.25">
      <c r="A58" s="43">
        <v>47</v>
      </c>
      <c r="B58" s="44">
        <v>14.47</v>
      </c>
      <c r="C58" s="44">
        <v>13.77</v>
      </c>
      <c r="D58" s="44">
        <v>13.1</v>
      </c>
      <c r="E58" s="44">
        <v>12.43</v>
      </c>
    </row>
    <row r="59" spans="1:5" x14ac:dyDescent="0.25">
      <c r="A59" s="43">
        <v>48</v>
      </c>
      <c r="B59" s="44">
        <v>14.69</v>
      </c>
      <c r="C59" s="44">
        <v>13.98</v>
      </c>
      <c r="D59" s="44">
        <v>13.29</v>
      </c>
      <c r="E59" s="44">
        <v>12.62</v>
      </c>
    </row>
    <row r="60" spans="1:5" x14ac:dyDescent="0.25">
      <c r="A60" s="43">
        <v>49</v>
      </c>
      <c r="B60" s="44">
        <v>14.91</v>
      </c>
      <c r="C60" s="44">
        <v>14.19</v>
      </c>
      <c r="D60" s="44">
        <v>13.49</v>
      </c>
      <c r="E60" s="44">
        <v>12.81</v>
      </c>
    </row>
    <row r="61" spans="1:5" x14ac:dyDescent="0.25">
      <c r="A61" s="43">
        <v>50</v>
      </c>
      <c r="B61" s="44">
        <v>15.14</v>
      </c>
      <c r="C61" s="44">
        <v>14.41</v>
      </c>
      <c r="D61" s="44">
        <v>13.7</v>
      </c>
      <c r="E61" s="44">
        <v>13</v>
      </c>
    </row>
    <row r="62" spans="1:5" x14ac:dyDescent="0.25">
      <c r="A62" s="43">
        <v>51</v>
      </c>
      <c r="B62" s="44">
        <v>15.38</v>
      </c>
      <c r="C62" s="44">
        <v>14.63</v>
      </c>
      <c r="D62" s="44">
        <v>13.91</v>
      </c>
      <c r="E62" s="44">
        <v>13.2</v>
      </c>
    </row>
    <row r="63" spans="1:5" x14ac:dyDescent="0.25">
      <c r="A63" s="43">
        <v>52</v>
      </c>
      <c r="B63" s="44">
        <v>15.62</v>
      </c>
      <c r="C63" s="44">
        <v>14.86</v>
      </c>
      <c r="D63" s="44">
        <v>14.12</v>
      </c>
      <c r="E63" s="44">
        <v>13.4</v>
      </c>
    </row>
    <row r="64" spans="1:5" x14ac:dyDescent="0.25">
      <c r="A64" s="43">
        <v>53</v>
      </c>
      <c r="B64" s="44">
        <v>15.86</v>
      </c>
      <c r="C64" s="44">
        <v>15.09</v>
      </c>
      <c r="D64" s="44">
        <v>14.34</v>
      </c>
      <c r="E64" s="44">
        <v>13.6</v>
      </c>
    </row>
    <row r="65" spans="1:5" x14ac:dyDescent="0.25">
      <c r="A65" s="43">
        <v>54</v>
      </c>
      <c r="B65" s="44">
        <v>16.12</v>
      </c>
      <c r="C65" s="44">
        <v>15.33</v>
      </c>
      <c r="D65" s="44">
        <v>14.56</v>
      </c>
      <c r="E65" s="44">
        <v>13.81</v>
      </c>
    </row>
    <row r="66" spans="1:5" x14ac:dyDescent="0.25">
      <c r="A66" s="43">
        <v>55</v>
      </c>
      <c r="B66" s="44">
        <v>16.37</v>
      </c>
      <c r="C66" s="44">
        <v>15.57</v>
      </c>
      <c r="D66" s="44">
        <v>14.79</v>
      </c>
      <c r="E66" s="44">
        <v>14.03</v>
      </c>
    </row>
    <row r="67" spans="1:5" x14ac:dyDescent="0.25">
      <c r="A67" s="43">
        <v>56</v>
      </c>
      <c r="B67" s="44">
        <v>16.64</v>
      </c>
      <c r="C67" s="44">
        <v>15.82</v>
      </c>
      <c r="D67" s="44">
        <v>15.03</v>
      </c>
      <c r="E67" s="44">
        <v>14.25</v>
      </c>
    </row>
    <row r="68" spans="1:5" x14ac:dyDescent="0.25">
      <c r="A68" s="43">
        <v>57</v>
      </c>
      <c r="B68" s="44">
        <v>16.91</v>
      </c>
      <c r="C68" s="44">
        <v>16.079999999999998</v>
      </c>
      <c r="D68" s="44">
        <v>15.27</v>
      </c>
      <c r="E68" s="44">
        <v>14.48</v>
      </c>
    </row>
    <row r="69" spans="1:5" x14ac:dyDescent="0.25">
      <c r="A69" s="43">
        <v>58</v>
      </c>
      <c r="B69" s="44">
        <v>17.190000000000001</v>
      </c>
      <c r="C69" s="44">
        <v>16.350000000000001</v>
      </c>
      <c r="D69" s="44">
        <v>15.52</v>
      </c>
      <c r="E69" s="44">
        <v>14.72</v>
      </c>
    </row>
    <row r="70" spans="1:5" x14ac:dyDescent="0.25">
      <c r="A70" s="43">
        <v>59</v>
      </c>
      <c r="B70" s="44">
        <v>17.489999999999998</v>
      </c>
      <c r="C70" s="44">
        <v>16.62</v>
      </c>
      <c r="D70" s="44">
        <v>15.78</v>
      </c>
      <c r="E70" s="44">
        <v>14.96</v>
      </c>
    </row>
    <row r="71" spans="1:5" x14ac:dyDescent="0.25">
      <c r="A71" s="43">
        <v>60</v>
      </c>
      <c r="B71" s="44">
        <v>17.79</v>
      </c>
      <c r="C71" s="44">
        <v>16.91</v>
      </c>
      <c r="D71" s="44">
        <v>16.05</v>
      </c>
      <c r="E71" s="44">
        <v>15.21</v>
      </c>
    </row>
    <row r="72" spans="1:5" x14ac:dyDescent="0.25">
      <c r="A72" s="43">
        <v>61</v>
      </c>
      <c r="B72" s="44">
        <v>18.100000000000001</v>
      </c>
      <c r="C72" s="44">
        <v>17.2</v>
      </c>
      <c r="D72" s="44">
        <v>16.329999999999998</v>
      </c>
      <c r="E72" s="44">
        <v>15.48</v>
      </c>
    </row>
    <row r="73" spans="1:5" x14ac:dyDescent="0.25">
      <c r="A73" s="43">
        <v>62</v>
      </c>
      <c r="B73" s="44">
        <v>18.43</v>
      </c>
      <c r="C73" s="44">
        <v>17.510000000000002</v>
      </c>
      <c r="D73" s="44">
        <v>16.62</v>
      </c>
      <c r="E73" s="44">
        <v>15.75</v>
      </c>
    </row>
    <row r="74" spans="1:5" x14ac:dyDescent="0.25">
      <c r="A74" s="43">
        <v>63</v>
      </c>
      <c r="B74" s="44">
        <v>18.77</v>
      </c>
      <c r="C74" s="44">
        <v>17.84</v>
      </c>
      <c r="D74" s="44">
        <v>16.93</v>
      </c>
      <c r="E74" s="44">
        <v>16.04</v>
      </c>
    </row>
    <row r="75" spans="1:5" x14ac:dyDescent="0.25">
      <c r="A75" s="43">
        <v>64</v>
      </c>
      <c r="B75" s="44">
        <v>19.14</v>
      </c>
      <c r="C75" s="44">
        <v>18.18</v>
      </c>
      <c r="D75" s="44">
        <v>17.25</v>
      </c>
      <c r="E75" s="44">
        <v>16.34</v>
      </c>
    </row>
    <row r="76" spans="1:5" x14ac:dyDescent="0.25">
      <c r="A76" s="43">
        <v>65</v>
      </c>
      <c r="B76" s="44">
        <v>18.989999999999998</v>
      </c>
      <c r="C76" s="44">
        <v>18.54</v>
      </c>
      <c r="D76" s="44">
        <v>17.59</v>
      </c>
      <c r="E76" s="44">
        <v>16.66</v>
      </c>
    </row>
    <row r="77" spans="1:5" x14ac:dyDescent="0.25">
      <c r="A77" s="43">
        <v>66</v>
      </c>
      <c r="B77" s="44">
        <v>0</v>
      </c>
      <c r="C77" s="44">
        <v>18.39</v>
      </c>
      <c r="D77" s="44">
        <v>17.95</v>
      </c>
      <c r="E77" s="44">
        <v>17</v>
      </c>
    </row>
    <row r="78" spans="1:5" x14ac:dyDescent="0.25">
      <c r="A78" s="43">
        <v>67</v>
      </c>
      <c r="B78" s="44">
        <v>0</v>
      </c>
      <c r="C78" s="44">
        <v>0</v>
      </c>
      <c r="D78" s="44">
        <v>17.79</v>
      </c>
      <c r="E78" s="44">
        <v>17.350000000000001</v>
      </c>
    </row>
    <row r="79" spans="1:5" x14ac:dyDescent="0.25">
      <c r="A79" s="43">
        <v>68</v>
      </c>
      <c r="B79" s="44">
        <v>0</v>
      </c>
      <c r="C79" s="44">
        <v>0</v>
      </c>
      <c r="D79" s="44">
        <v>0</v>
      </c>
      <c r="E79" s="44">
        <v>17.190000000000001</v>
      </c>
    </row>
  </sheetData>
  <sheetProtection algorithmName="SHA-512" hashValue="qlnrB8+gtPwhUlugRLXu6j+etysyL3BZRmL35XJdgZo758UyqoPv1c2fCNMzgDkMt2dwqpfvp9IunceC4b1F4Q==" saltValue="jP3FqxIIqDpWSEs/8LSZlA==" spinCount="100000" sheet="1" objects="1" scenarios="1"/>
  <conditionalFormatting sqref="A6:A21">
    <cfRule type="expression" dxfId="239" priority="1" stopIfTrue="1">
      <formula>MOD(ROW(),2)=0</formula>
    </cfRule>
    <cfRule type="expression" dxfId="238" priority="2" stopIfTrue="1">
      <formula>MOD(ROW(),2)&lt;&gt;0</formula>
    </cfRule>
  </conditionalFormatting>
  <conditionalFormatting sqref="A26:A79">
    <cfRule type="expression" dxfId="237" priority="5" stopIfTrue="1">
      <formula>MOD(ROW(),2)=0</formula>
    </cfRule>
    <cfRule type="expression" dxfId="236" priority="6" stopIfTrue="1">
      <formula>MOD(ROW(),2)&lt;&gt;0</formula>
    </cfRule>
  </conditionalFormatting>
  <conditionalFormatting sqref="B6:E21">
    <cfRule type="expression" dxfId="235" priority="3" stopIfTrue="1">
      <formula>MOD(ROW(),2)=0</formula>
    </cfRule>
    <cfRule type="expression" dxfId="234" priority="4" stopIfTrue="1">
      <formula>MOD(ROW(),2)&lt;&gt;0</formula>
    </cfRule>
  </conditionalFormatting>
  <conditionalFormatting sqref="B26:E79">
    <cfRule type="expression" dxfId="233" priority="7" stopIfTrue="1">
      <formula>MOD(ROW(),2)=0</formula>
    </cfRule>
    <cfRule type="expression" dxfId="232" priority="8" stopIfTrue="1">
      <formula>MOD(ROW(),2)&lt;&gt;0</formula>
    </cfRule>
  </conditionalFormatting>
  <pageMargins left="0.7" right="0.7" top="0.75" bottom="0.75" header="0.3" footer="0.3"/>
  <tableParts count="1">
    <tablePart r:id="rId1"/>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E9F45-336C-482A-BEEC-3DAB5CD7FF71}">
  <sheetPr codeName="Sheet47"/>
  <dimension ref="A1:C46"/>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LGPS_EW - Consolidated Factor Spreadsheet</v>
      </c>
    </row>
    <row r="3" spans="1:3" s="1" customFormat="1" ht="15.5" x14ac:dyDescent="0.35">
      <c r="A3" s="30" t="s">
        <v>2</v>
      </c>
      <c r="B3" s="3" t="str">
        <f>TABLE_FACTOR_TYPE_1 &amp; " - x-" &amp; TABLE_SERIES_NUMBER_1</f>
        <v>Scheme pays LTA - x-609</v>
      </c>
    </row>
    <row r="6" spans="1:3" x14ac:dyDescent="0.25">
      <c r="A6" s="40" t="s">
        <v>394</v>
      </c>
      <c r="B6" s="47" t="s">
        <v>395</v>
      </c>
      <c r="C6" s="47"/>
    </row>
    <row r="7" spans="1:3" x14ac:dyDescent="0.25">
      <c r="A7" s="40" t="s">
        <v>396</v>
      </c>
      <c r="B7" s="47" t="s">
        <v>175</v>
      </c>
      <c r="C7" s="47"/>
    </row>
    <row r="8" spans="1:3" x14ac:dyDescent="0.25">
      <c r="A8" s="40" t="s">
        <v>162</v>
      </c>
      <c r="B8" s="47" t="s">
        <v>176</v>
      </c>
      <c r="C8" s="47"/>
    </row>
    <row r="9" spans="1:3" x14ac:dyDescent="0.25">
      <c r="A9" s="40" t="s">
        <v>163</v>
      </c>
      <c r="B9" s="47" t="s">
        <v>315</v>
      </c>
      <c r="C9" s="47"/>
    </row>
    <row r="10" spans="1:3" ht="50" x14ac:dyDescent="0.25">
      <c r="A10" s="40" t="s">
        <v>6</v>
      </c>
      <c r="B10" s="47" t="s">
        <v>316</v>
      </c>
      <c r="C10" s="47"/>
    </row>
    <row r="11" spans="1:3" x14ac:dyDescent="0.25">
      <c r="A11" s="40" t="s">
        <v>164</v>
      </c>
      <c r="B11" s="47" t="s">
        <v>264</v>
      </c>
      <c r="C11" s="47"/>
    </row>
    <row r="12" spans="1:3" x14ac:dyDescent="0.25">
      <c r="A12" s="40" t="s">
        <v>165</v>
      </c>
      <c r="B12" s="47" t="s">
        <v>317</v>
      </c>
      <c r="C12" s="47"/>
    </row>
    <row r="13" spans="1:3" x14ac:dyDescent="0.25">
      <c r="A13" s="40" t="s">
        <v>397</v>
      </c>
      <c r="B13" s="47">
        <v>0</v>
      </c>
      <c r="C13" s="47"/>
    </row>
    <row r="14" spans="1:3" x14ac:dyDescent="0.25">
      <c r="A14" s="40" t="s">
        <v>167</v>
      </c>
      <c r="B14" s="47">
        <v>609</v>
      </c>
      <c r="C14" s="47"/>
    </row>
    <row r="15" spans="1:3" x14ac:dyDescent="0.25">
      <c r="A15" s="40" t="s">
        <v>398</v>
      </c>
      <c r="B15" s="47" t="s">
        <v>318</v>
      </c>
      <c r="C15" s="47"/>
    </row>
    <row r="16" spans="1:3" x14ac:dyDescent="0.25">
      <c r="A16" s="40" t="s">
        <v>169</v>
      </c>
      <c r="B16" s="47" t="s">
        <v>267</v>
      </c>
      <c r="C16" s="47"/>
    </row>
    <row r="17" spans="1:3" x14ac:dyDescent="0.25">
      <c r="A17" s="41" t="s">
        <v>399</v>
      </c>
      <c r="B17" s="47"/>
      <c r="C17" s="47"/>
    </row>
    <row r="18" spans="1:3" x14ac:dyDescent="0.25">
      <c r="A18" s="40" t="s">
        <v>171</v>
      </c>
      <c r="B18" s="49">
        <v>45134</v>
      </c>
      <c r="C18" s="49"/>
    </row>
    <row r="19" spans="1:3" x14ac:dyDescent="0.25">
      <c r="A19" s="40" t="s">
        <v>172</v>
      </c>
      <c r="B19" s="49">
        <v>45135</v>
      </c>
      <c r="C19" s="49"/>
    </row>
    <row r="20" spans="1:3" x14ac:dyDescent="0.25">
      <c r="A20" s="40" t="s">
        <v>173</v>
      </c>
      <c r="B20" s="47" t="s">
        <v>183</v>
      </c>
      <c r="C20" s="47"/>
    </row>
    <row r="21" spans="1:3" x14ac:dyDescent="0.25">
      <c r="A21" s="40" t="s">
        <v>400</v>
      </c>
      <c r="B21" s="47"/>
      <c r="C21" s="47"/>
    </row>
    <row r="23" spans="1:3" x14ac:dyDescent="0.25">
      <c r="A23" s="23" t="str">
        <f>HYPERLINK("#'Factor List'!A1", "Back to Factor List")</f>
        <v>Back to Factor List</v>
      </c>
      <c r="B23" s="23" t="str">
        <f>HYPERLINK("#'Assumptions'!A1", "Assumptions")</f>
        <v>Assumptions</v>
      </c>
    </row>
    <row r="26" spans="1:3" s="58" customFormat="1" ht="26" x14ac:dyDescent="0.25">
      <c r="A26" s="57" t="s">
        <v>401</v>
      </c>
      <c r="B26" s="57" t="s">
        <v>535</v>
      </c>
      <c r="C26" s="57" t="s">
        <v>536</v>
      </c>
    </row>
    <row r="27" spans="1:3" x14ac:dyDescent="0.25">
      <c r="A27" s="43">
        <v>55</v>
      </c>
      <c r="B27" s="44">
        <v>24.92</v>
      </c>
      <c r="C27" s="44">
        <v>24.92</v>
      </c>
    </row>
    <row r="28" spans="1:3" x14ac:dyDescent="0.25">
      <c r="A28" s="43">
        <v>56</v>
      </c>
      <c r="B28" s="44">
        <v>24.35</v>
      </c>
      <c r="C28" s="44">
        <v>24.35</v>
      </c>
    </row>
    <row r="29" spans="1:3" x14ac:dyDescent="0.25">
      <c r="A29" s="43">
        <v>57</v>
      </c>
      <c r="B29" s="44">
        <v>23.77</v>
      </c>
      <c r="C29" s="44">
        <v>23.77</v>
      </c>
    </row>
    <row r="30" spans="1:3" x14ac:dyDescent="0.25">
      <c r="A30" s="43">
        <v>58</v>
      </c>
      <c r="B30" s="44">
        <v>23.18</v>
      </c>
      <c r="C30" s="44">
        <v>23.18</v>
      </c>
    </row>
    <row r="31" spans="1:3" x14ac:dyDescent="0.25">
      <c r="A31" s="43">
        <v>59</v>
      </c>
      <c r="B31" s="44">
        <v>22.6</v>
      </c>
      <c r="C31" s="44">
        <v>22.6</v>
      </c>
    </row>
    <row r="32" spans="1:3" x14ac:dyDescent="0.25">
      <c r="A32" s="43">
        <v>60</v>
      </c>
      <c r="B32" s="44">
        <v>22</v>
      </c>
      <c r="C32" s="44">
        <v>22</v>
      </c>
    </row>
    <row r="33" spans="1:3" x14ac:dyDescent="0.25">
      <c r="A33" s="43">
        <v>61</v>
      </c>
      <c r="B33" s="44">
        <v>21.41</v>
      </c>
      <c r="C33" s="44">
        <v>21.41</v>
      </c>
    </row>
    <row r="34" spans="1:3" x14ac:dyDescent="0.25">
      <c r="A34" s="43">
        <v>62</v>
      </c>
      <c r="B34" s="44">
        <v>20.81</v>
      </c>
      <c r="C34" s="44">
        <v>20.81</v>
      </c>
    </row>
    <row r="35" spans="1:3" x14ac:dyDescent="0.25">
      <c r="A35" s="43">
        <v>63</v>
      </c>
      <c r="B35" s="44">
        <v>20.22</v>
      </c>
      <c r="C35" s="44">
        <v>20.22</v>
      </c>
    </row>
    <row r="36" spans="1:3" x14ac:dyDescent="0.25">
      <c r="A36" s="43">
        <v>64</v>
      </c>
      <c r="B36" s="44">
        <v>19.62</v>
      </c>
      <c r="C36" s="44">
        <v>19.62</v>
      </c>
    </row>
    <row r="37" spans="1:3" x14ac:dyDescent="0.25">
      <c r="A37" s="43">
        <v>65</v>
      </c>
      <c r="B37" s="44">
        <v>18.989999999999998</v>
      </c>
      <c r="C37" s="44">
        <v>18.989999999999998</v>
      </c>
    </row>
    <row r="38" spans="1:3" x14ac:dyDescent="0.25">
      <c r="A38" s="43">
        <v>66</v>
      </c>
      <c r="B38" s="44">
        <v>18.309999999999999</v>
      </c>
      <c r="C38" s="44">
        <v>18.309999999999999</v>
      </c>
    </row>
    <row r="39" spans="1:3" x14ac:dyDescent="0.25">
      <c r="A39" s="43">
        <v>67</v>
      </c>
      <c r="B39" s="44">
        <v>17.64</v>
      </c>
      <c r="C39" s="44">
        <v>17.64</v>
      </c>
    </row>
    <row r="40" spans="1:3" x14ac:dyDescent="0.25">
      <c r="A40" s="43">
        <v>68</v>
      </c>
      <c r="B40" s="44">
        <v>16.96</v>
      </c>
      <c r="C40" s="44">
        <v>16.96</v>
      </c>
    </row>
    <row r="41" spans="1:3" x14ac:dyDescent="0.25">
      <c r="A41" s="43">
        <v>69</v>
      </c>
      <c r="B41" s="44">
        <v>16.28</v>
      </c>
      <c r="C41" s="44">
        <v>16.28</v>
      </c>
    </row>
    <row r="42" spans="1:3" x14ac:dyDescent="0.25">
      <c r="A42" s="43">
        <v>70</v>
      </c>
      <c r="B42" s="44">
        <v>15.6</v>
      </c>
      <c r="C42" s="44">
        <v>15.6</v>
      </c>
    </row>
    <row r="43" spans="1:3" x14ac:dyDescent="0.25">
      <c r="A43" s="43">
        <v>71</v>
      </c>
      <c r="B43" s="44">
        <v>14.92</v>
      </c>
      <c r="C43" s="44">
        <v>14.92</v>
      </c>
    </row>
    <row r="44" spans="1:3" x14ac:dyDescent="0.25">
      <c r="A44" s="43">
        <v>72</v>
      </c>
      <c r="B44" s="44">
        <v>14.25</v>
      </c>
      <c r="C44" s="44">
        <v>14.25</v>
      </c>
    </row>
    <row r="45" spans="1:3" x14ac:dyDescent="0.25">
      <c r="A45" s="43">
        <v>73</v>
      </c>
      <c r="B45" s="44">
        <v>13.59</v>
      </c>
      <c r="C45" s="44">
        <v>13.59</v>
      </c>
    </row>
    <row r="46" spans="1:3" x14ac:dyDescent="0.25">
      <c r="A46" s="43">
        <v>74</v>
      </c>
      <c r="B46" s="44">
        <v>12.94</v>
      </c>
      <c r="C46" s="44">
        <v>12.94</v>
      </c>
    </row>
  </sheetData>
  <sheetProtection algorithmName="SHA-512" hashValue="3Y32+NSw/MbdBA+hu/lla+fsODXcgUIF3+h+NpkPUX6B3BSNQDIcBUTubYriDynOz5lpJj3aNb67RuhX8yqjsQ==" saltValue="T7qC4nQyaGbRIewaYp5LYw==" spinCount="100000" sheet="1" objects="1" scenarios="1"/>
  <conditionalFormatting sqref="A6:A21">
    <cfRule type="expression" dxfId="231" priority="1" stopIfTrue="1">
      <formula>MOD(ROW(),2)=0</formula>
    </cfRule>
    <cfRule type="expression" dxfId="230" priority="2" stopIfTrue="1">
      <formula>MOD(ROW(),2)&lt;&gt;0</formula>
    </cfRule>
  </conditionalFormatting>
  <conditionalFormatting sqref="A26:A46">
    <cfRule type="expression" dxfId="229" priority="5" stopIfTrue="1">
      <formula>MOD(ROW(),2)=0</formula>
    </cfRule>
    <cfRule type="expression" dxfId="228" priority="6" stopIfTrue="1">
      <formula>MOD(ROW(),2)&lt;&gt;0</formula>
    </cfRule>
  </conditionalFormatting>
  <conditionalFormatting sqref="B6:C21">
    <cfRule type="expression" dxfId="227" priority="3" stopIfTrue="1">
      <formula>MOD(ROW(),2)=0</formula>
    </cfRule>
    <cfRule type="expression" dxfId="226" priority="4" stopIfTrue="1">
      <formula>MOD(ROW(),2)&lt;&gt;0</formula>
    </cfRule>
  </conditionalFormatting>
  <conditionalFormatting sqref="B26:C46">
    <cfRule type="expression" dxfId="225" priority="7" stopIfTrue="1">
      <formula>MOD(ROW(),2)=0</formula>
    </cfRule>
    <cfRule type="expression" dxfId="224" priority="8" stopIfTrue="1">
      <formula>MOD(ROW(),2)&lt;&gt;0</formula>
    </cfRule>
  </conditionalFormatting>
  <pageMargins left="0.7" right="0.7" top="0.75" bottom="0.75" header="0.3" footer="0.3"/>
  <tableParts count="1">
    <tablePart r:id="rId1"/>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0CB66-23FB-46E0-B092-86EEBE14C09A}">
  <sheetPr codeName="Sheet48"/>
  <dimension ref="A1:C74"/>
  <sheetViews>
    <sheetView showGridLines="0" workbookViewId="0">
      <selection activeCell="A6" sqref="A6"/>
    </sheetView>
  </sheetViews>
  <sheetFormatPr defaultRowHeight="12.5" x14ac:dyDescent="0.25"/>
  <cols>
    <col min="1" max="1" width="31.54296875" customWidth="1"/>
    <col min="2" max="3" width="22.54296875" customWidth="1"/>
  </cols>
  <sheetData>
    <row r="1" spans="1:3" s="1" customFormat="1" ht="20" x14ac:dyDescent="0.4">
      <c r="A1" s="2" t="s">
        <v>0</v>
      </c>
    </row>
    <row r="2" spans="1:3" s="1" customFormat="1" ht="15.5" x14ac:dyDescent="0.35">
      <c r="A2" s="30" t="s">
        <v>1</v>
      </c>
      <c r="B2" s="3" t="str">
        <f>wb_title</f>
        <v>LGPS_EW - Consolidated Factor Spreadsheet</v>
      </c>
    </row>
    <row r="3" spans="1:3" s="1" customFormat="1" ht="15.5" x14ac:dyDescent="0.35">
      <c r="A3" s="30" t="s">
        <v>2</v>
      </c>
      <c r="B3" s="3" t="str">
        <f>TABLE_FACTOR_TYPE_1 &amp; " - x-" &amp; TABLE_SERIES_NUMBER_1</f>
        <v>Scheme pays LTA - x-610</v>
      </c>
    </row>
    <row r="6" spans="1:3" x14ac:dyDescent="0.25">
      <c r="A6" s="40" t="s">
        <v>394</v>
      </c>
      <c r="B6" s="47" t="s">
        <v>395</v>
      </c>
      <c r="C6" s="47"/>
    </row>
    <row r="7" spans="1:3" x14ac:dyDescent="0.25">
      <c r="A7" s="40" t="s">
        <v>396</v>
      </c>
      <c r="B7" s="47" t="s">
        <v>175</v>
      </c>
      <c r="C7" s="47"/>
    </row>
    <row r="8" spans="1:3" x14ac:dyDescent="0.25">
      <c r="A8" s="40" t="s">
        <v>162</v>
      </c>
      <c r="B8" s="47" t="s">
        <v>176</v>
      </c>
      <c r="C8" s="47"/>
    </row>
    <row r="9" spans="1:3" x14ac:dyDescent="0.25">
      <c r="A9" s="40" t="s">
        <v>163</v>
      </c>
      <c r="B9" s="47" t="s">
        <v>315</v>
      </c>
      <c r="C9" s="47"/>
    </row>
    <row r="10" spans="1:3" ht="50" x14ac:dyDescent="0.25">
      <c r="A10" s="40" t="s">
        <v>6</v>
      </c>
      <c r="B10" s="47" t="s">
        <v>319</v>
      </c>
      <c r="C10" s="47"/>
    </row>
    <row r="11" spans="1:3" x14ac:dyDescent="0.25">
      <c r="A11" s="40" t="s">
        <v>164</v>
      </c>
      <c r="B11" s="47" t="s">
        <v>264</v>
      </c>
      <c r="C11" s="47"/>
    </row>
    <row r="12" spans="1:3" x14ac:dyDescent="0.25">
      <c r="A12" s="40" t="s">
        <v>165</v>
      </c>
      <c r="B12" s="47" t="s">
        <v>317</v>
      </c>
      <c r="C12" s="47"/>
    </row>
    <row r="13" spans="1:3" x14ac:dyDescent="0.25">
      <c r="A13" s="40" t="s">
        <v>397</v>
      </c>
      <c r="B13" s="47">
        <v>0</v>
      </c>
      <c r="C13" s="47"/>
    </row>
    <row r="14" spans="1:3" x14ac:dyDescent="0.25">
      <c r="A14" s="40" t="s">
        <v>167</v>
      </c>
      <c r="B14" s="47">
        <v>610</v>
      </c>
      <c r="C14" s="47"/>
    </row>
    <row r="15" spans="1:3" x14ac:dyDescent="0.25">
      <c r="A15" s="40" t="s">
        <v>398</v>
      </c>
      <c r="B15" s="47" t="s">
        <v>320</v>
      </c>
      <c r="C15" s="47"/>
    </row>
    <row r="16" spans="1:3" x14ac:dyDescent="0.25">
      <c r="A16" s="40" t="s">
        <v>169</v>
      </c>
      <c r="B16" s="47" t="s">
        <v>270</v>
      </c>
      <c r="C16" s="47"/>
    </row>
    <row r="17" spans="1:3" x14ac:dyDescent="0.25">
      <c r="A17" s="41" t="s">
        <v>399</v>
      </c>
      <c r="B17" s="47"/>
      <c r="C17" s="47"/>
    </row>
    <row r="18" spans="1:3" x14ac:dyDescent="0.25">
      <c r="A18" s="40" t="s">
        <v>171</v>
      </c>
      <c r="B18" s="49">
        <v>45134</v>
      </c>
      <c r="C18" s="49"/>
    </row>
    <row r="19" spans="1:3" x14ac:dyDescent="0.25">
      <c r="A19" s="40" t="s">
        <v>172</v>
      </c>
      <c r="B19" s="49">
        <v>45135</v>
      </c>
      <c r="C19" s="49"/>
    </row>
    <row r="20" spans="1:3" x14ac:dyDescent="0.25">
      <c r="A20" s="40" t="s">
        <v>173</v>
      </c>
      <c r="B20" s="47" t="s">
        <v>183</v>
      </c>
      <c r="C20" s="47"/>
    </row>
    <row r="21" spans="1:3" x14ac:dyDescent="0.25">
      <c r="A21" s="40" t="s">
        <v>400</v>
      </c>
      <c r="B21" s="47"/>
      <c r="C21" s="47"/>
    </row>
    <row r="23" spans="1:3" x14ac:dyDescent="0.25">
      <c r="A23" s="23" t="str">
        <f>HYPERLINK("#'Factor List'!A1", "Back to Factor List")</f>
        <v>Back to Factor List</v>
      </c>
      <c r="B23" s="23" t="str">
        <f>HYPERLINK("#'Assumptions'!A1", "Assumptions")</f>
        <v>Assumptions</v>
      </c>
    </row>
    <row r="26" spans="1:3" s="58" customFormat="1" ht="26" x14ac:dyDescent="0.25">
      <c r="A26" s="57" t="s">
        <v>401</v>
      </c>
      <c r="B26" s="57" t="s">
        <v>537</v>
      </c>
      <c r="C26" s="57" t="s">
        <v>538</v>
      </c>
    </row>
    <row r="27" spans="1:3" x14ac:dyDescent="0.25">
      <c r="A27" s="43">
        <v>20</v>
      </c>
      <c r="B27" s="44">
        <v>30.94</v>
      </c>
      <c r="C27" s="44">
        <v>30.94</v>
      </c>
    </row>
    <row r="28" spans="1:3" x14ac:dyDescent="0.25">
      <c r="A28" s="43">
        <v>21</v>
      </c>
      <c r="B28" s="44">
        <v>30.7</v>
      </c>
      <c r="C28" s="44">
        <v>30.7</v>
      </c>
    </row>
    <row r="29" spans="1:3" x14ac:dyDescent="0.25">
      <c r="A29" s="43">
        <v>22</v>
      </c>
      <c r="B29" s="44">
        <v>30.47</v>
      </c>
      <c r="C29" s="44">
        <v>30.47</v>
      </c>
    </row>
    <row r="30" spans="1:3" x14ac:dyDescent="0.25">
      <c r="A30" s="43">
        <v>23</v>
      </c>
      <c r="B30" s="44">
        <v>30.24</v>
      </c>
      <c r="C30" s="44">
        <v>30.24</v>
      </c>
    </row>
    <row r="31" spans="1:3" x14ac:dyDescent="0.25">
      <c r="A31" s="43">
        <v>24</v>
      </c>
      <c r="B31" s="44">
        <v>30</v>
      </c>
      <c r="C31" s="44">
        <v>30</v>
      </c>
    </row>
    <row r="32" spans="1:3" x14ac:dyDescent="0.25">
      <c r="A32" s="43">
        <v>25</v>
      </c>
      <c r="B32" s="44">
        <v>29.76</v>
      </c>
      <c r="C32" s="44">
        <v>29.76</v>
      </c>
    </row>
    <row r="33" spans="1:3" x14ac:dyDescent="0.25">
      <c r="A33" s="43">
        <v>26</v>
      </c>
      <c r="B33" s="44">
        <v>29.52</v>
      </c>
      <c r="C33" s="44">
        <v>29.52</v>
      </c>
    </row>
    <row r="34" spans="1:3" x14ac:dyDescent="0.25">
      <c r="A34" s="43">
        <v>27</v>
      </c>
      <c r="B34" s="44">
        <v>29.28</v>
      </c>
      <c r="C34" s="44">
        <v>29.28</v>
      </c>
    </row>
    <row r="35" spans="1:3" x14ac:dyDescent="0.25">
      <c r="A35" s="43">
        <v>28</v>
      </c>
      <c r="B35" s="44">
        <v>29.04</v>
      </c>
      <c r="C35" s="44">
        <v>29.04</v>
      </c>
    </row>
    <row r="36" spans="1:3" x14ac:dyDescent="0.25">
      <c r="A36" s="43">
        <v>29</v>
      </c>
      <c r="B36" s="44">
        <v>28.81</v>
      </c>
      <c r="C36" s="44">
        <v>28.81</v>
      </c>
    </row>
    <row r="37" spans="1:3" x14ac:dyDescent="0.25">
      <c r="A37" s="43">
        <v>30</v>
      </c>
      <c r="B37" s="44">
        <v>28.58</v>
      </c>
      <c r="C37" s="44">
        <v>28.58</v>
      </c>
    </row>
    <row r="38" spans="1:3" x14ac:dyDescent="0.25">
      <c r="A38" s="43">
        <v>31</v>
      </c>
      <c r="B38" s="44">
        <v>28.35</v>
      </c>
      <c r="C38" s="44">
        <v>28.35</v>
      </c>
    </row>
    <row r="39" spans="1:3" x14ac:dyDescent="0.25">
      <c r="A39" s="43">
        <v>32</v>
      </c>
      <c r="B39" s="44">
        <v>28.12</v>
      </c>
      <c r="C39" s="44">
        <v>28.12</v>
      </c>
    </row>
    <row r="40" spans="1:3" x14ac:dyDescent="0.25">
      <c r="A40" s="43">
        <v>33</v>
      </c>
      <c r="B40" s="44">
        <v>27.89</v>
      </c>
      <c r="C40" s="44">
        <v>27.89</v>
      </c>
    </row>
    <row r="41" spans="1:3" x14ac:dyDescent="0.25">
      <c r="A41" s="43">
        <v>34</v>
      </c>
      <c r="B41" s="44">
        <v>27.66</v>
      </c>
      <c r="C41" s="44">
        <v>27.66</v>
      </c>
    </row>
    <row r="42" spans="1:3" x14ac:dyDescent="0.25">
      <c r="A42" s="43">
        <v>35</v>
      </c>
      <c r="B42" s="44">
        <v>27.43</v>
      </c>
      <c r="C42" s="44">
        <v>27.43</v>
      </c>
    </row>
    <row r="43" spans="1:3" x14ac:dyDescent="0.25">
      <c r="A43" s="43">
        <v>36</v>
      </c>
      <c r="B43" s="44">
        <v>27.19</v>
      </c>
      <c r="C43" s="44">
        <v>27.19</v>
      </c>
    </row>
    <row r="44" spans="1:3" x14ac:dyDescent="0.25">
      <c r="A44" s="43">
        <v>37</v>
      </c>
      <c r="B44" s="44">
        <v>26.95</v>
      </c>
      <c r="C44" s="44">
        <v>26.95</v>
      </c>
    </row>
    <row r="45" spans="1:3" x14ac:dyDescent="0.25">
      <c r="A45" s="43">
        <v>38</v>
      </c>
      <c r="B45" s="44">
        <v>26.7</v>
      </c>
      <c r="C45" s="44">
        <v>26.7</v>
      </c>
    </row>
    <row r="46" spans="1:3" x14ac:dyDescent="0.25">
      <c r="A46" s="43">
        <v>39</v>
      </c>
      <c r="B46" s="44">
        <v>26.44</v>
      </c>
      <c r="C46" s="44">
        <v>26.44</v>
      </c>
    </row>
    <row r="47" spans="1:3" x14ac:dyDescent="0.25">
      <c r="A47" s="43">
        <v>40</v>
      </c>
      <c r="B47" s="44">
        <v>26.18</v>
      </c>
      <c r="C47" s="44">
        <v>26.18</v>
      </c>
    </row>
    <row r="48" spans="1:3" x14ac:dyDescent="0.25">
      <c r="A48" s="43">
        <v>41</v>
      </c>
      <c r="B48" s="44">
        <v>25.91</v>
      </c>
      <c r="C48" s="44">
        <v>25.91</v>
      </c>
    </row>
    <row r="49" spans="1:3" x14ac:dyDescent="0.25">
      <c r="A49" s="43">
        <v>42</v>
      </c>
      <c r="B49" s="44">
        <v>25.63</v>
      </c>
      <c r="C49" s="44">
        <v>25.63</v>
      </c>
    </row>
    <row r="50" spans="1:3" x14ac:dyDescent="0.25">
      <c r="A50" s="43">
        <v>43</v>
      </c>
      <c r="B50" s="44">
        <v>25.34</v>
      </c>
      <c r="C50" s="44">
        <v>25.34</v>
      </c>
    </row>
    <row r="51" spans="1:3" x14ac:dyDescent="0.25">
      <c r="A51" s="43">
        <v>44</v>
      </c>
      <c r="B51" s="44">
        <v>25.04</v>
      </c>
      <c r="C51" s="44">
        <v>25.04</v>
      </c>
    </row>
    <row r="52" spans="1:3" x14ac:dyDescent="0.25">
      <c r="A52" s="43">
        <v>45</v>
      </c>
      <c r="B52" s="44">
        <v>24.74</v>
      </c>
      <c r="C52" s="44">
        <v>24.74</v>
      </c>
    </row>
    <row r="53" spans="1:3" x14ac:dyDescent="0.25">
      <c r="A53" s="43">
        <v>46</v>
      </c>
      <c r="B53" s="44">
        <v>24.43</v>
      </c>
      <c r="C53" s="44">
        <v>24.43</v>
      </c>
    </row>
    <row r="54" spans="1:3" x14ac:dyDescent="0.25">
      <c r="A54" s="43">
        <v>47</v>
      </c>
      <c r="B54" s="44">
        <v>24.11</v>
      </c>
      <c r="C54" s="44">
        <v>24.11</v>
      </c>
    </row>
    <row r="55" spans="1:3" x14ac:dyDescent="0.25">
      <c r="A55" s="43">
        <v>48</v>
      </c>
      <c r="B55" s="44">
        <v>23.78</v>
      </c>
      <c r="C55" s="44">
        <v>23.78</v>
      </c>
    </row>
    <row r="56" spans="1:3" x14ac:dyDescent="0.25">
      <c r="A56" s="43">
        <v>49</v>
      </c>
      <c r="B56" s="44">
        <v>23.43</v>
      </c>
      <c r="C56" s="44">
        <v>23.43</v>
      </c>
    </row>
    <row r="57" spans="1:3" x14ac:dyDescent="0.25">
      <c r="A57" s="43">
        <v>50</v>
      </c>
      <c r="B57" s="44">
        <v>23.08</v>
      </c>
      <c r="C57" s="44">
        <v>23.08</v>
      </c>
    </row>
    <row r="58" spans="1:3" x14ac:dyDescent="0.25">
      <c r="A58" s="43">
        <v>51</v>
      </c>
      <c r="B58" s="44">
        <v>22.71</v>
      </c>
      <c r="C58" s="44">
        <v>22.71</v>
      </c>
    </row>
    <row r="59" spans="1:3" x14ac:dyDescent="0.25">
      <c r="A59" s="43">
        <v>52</v>
      </c>
      <c r="B59" s="44">
        <v>22.32</v>
      </c>
      <c r="C59" s="44">
        <v>22.32</v>
      </c>
    </row>
    <row r="60" spans="1:3" x14ac:dyDescent="0.25">
      <c r="A60" s="43">
        <v>53</v>
      </c>
      <c r="B60" s="44">
        <v>21.92</v>
      </c>
      <c r="C60" s="44">
        <v>21.92</v>
      </c>
    </row>
    <row r="61" spans="1:3" x14ac:dyDescent="0.25">
      <c r="A61" s="43">
        <v>54</v>
      </c>
      <c r="B61" s="44">
        <v>21.5</v>
      </c>
      <c r="C61" s="44">
        <v>21.5</v>
      </c>
    </row>
    <row r="62" spans="1:3" x14ac:dyDescent="0.25">
      <c r="A62" s="43">
        <v>55</v>
      </c>
      <c r="B62" s="44">
        <v>21.07</v>
      </c>
      <c r="C62" s="44">
        <v>21.07</v>
      </c>
    </row>
    <row r="63" spans="1:3" x14ac:dyDescent="0.25">
      <c r="A63" s="43">
        <v>56</v>
      </c>
      <c r="B63" s="44">
        <v>20.63</v>
      </c>
      <c r="C63" s="44">
        <v>20.63</v>
      </c>
    </row>
    <row r="64" spans="1:3" x14ac:dyDescent="0.25">
      <c r="A64" s="43">
        <v>57</v>
      </c>
      <c r="B64" s="44">
        <v>20.170000000000002</v>
      </c>
      <c r="C64" s="44">
        <v>20.170000000000002</v>
      </c>
    </row>
    <row r="65" spans="1:3" x14ac:dyDescent="0.25">
      <c r="A65" s="43">
        <v>58</v>
      </c>
      <c r="B65" s="44">
        <v>19.71</v>
      </c>
      <c r="C65" s="44">
        <v>19.71</v>
      </c>
    </row>
    <row r="66" spans="1:3" x14ac:dyDescent="0.25">
      <c r="A66" s="43">
        <v>59</v>
      </c>
      <c r="B66" s="44">
        <v>19.22</v>
      </c>
      <c r="C66" s="44">
        <v>19.22</v>
      </c>
    </row>
    <row r="67" spans="1:3" x14ac:dyDescent="0.25">
      <c r="A67" s="43">
        <v>60</v>
      </c>
      <c r="B67" s="44">
        <v>18.73</v>
      </c>
      <c r="C67" s="44">
        <v>18.73</v>
      </c>
    </row>
    <row r="68" spans="1:3" x14ac:dyDescent="0.25">
      <c r="A68" s="43">
        <v>61</v>
      </c>
      <c r="B68" s="44">
        <v>18.21</v>
      </c>
      <c r="C68" s="44">
        <v>18.21</v>
      </c>
    </row>
    <row r="69" spans="1:3" x14ac:dyDescent="0.25">
      <c r="A69" s="43">
        <v>62</v>
      </c>
      <c r="B69" s="44">
        <v>17.690000000000001</v>
      </c>
      <c r="C69" s="44">
        <v>17.690000000000001</v>
      </c>
    </row>
    <row r="70" spans="1:3" x14ac:dyDescent="0.25">
      <c r="A70" s="43">
        <v>63</v>
      </c>
      <c r="B70" s="44">
        <v>17.149999999999999</v>
      </c>
      <c r="C70" s="44">
        <v>17.149999999999999</v>
      </c>
    </row>
    <row r="71" spans="1:3" x14ac:dyDescent="0.25">
      <c r="A71" s="43">
        <v>64</v>
      </c>
      <c r="B71" s="44">
        <v>16.61</v>
      </c>
      <c r="C71" s="44">
        <v>16.61</v>
      </c>
    </row>
    <row r="72" spans="1:3" x14ac:dyDescent="0.25">
      <c r="A72" s="43">
        <v>65</v>
      </c>
      <c r="B72" s="44">
        <v>16.05</v>
      </c>
      <c r="C72" s="44">
        <v>16.05</v>
      </c>
    </row>
    <row r="73" spans="1:3" x14ac:dyDescent="0.25">
      <c r="A73" s="43">
        <v>66</v>
      </c>
      <c r="B73" s="44">
        <v>15.47</v>
      </c>
      <c r="C73" s="44">
        <v>15.47</v>
      </c>
    </row>
    <row r="74" spans="1:3" x14ac:dyDescent="0.25">
      <c r="A74" s="43">
        <v>67</v>
      </c>
      <c r="B74" s="44">
        <v>14.89</v>
      </c>
      <c r="C74" s="44">
        <v>14.89</v>
      </c>
    </row>
  </sheetData>
  <sheetProtection algorithmName="SHA-512" hashValue="xk7ZDYOCgb5Lqi4WuHzyDa4NXUdDmZjE8Kgzm6SHJ3/tD1IuDJizI4tkl0zIMpVBOs/z/NHGtKkPvvgPZsa/cA==" saltValue="rLEhRLt5uSweuvnZKOS4dA==" spinCount="100000" sheet="1" objects="1" scenarios="1"/>
  <conditionalFormatting sqref="A6:A21">
    <cfRule type="expression" dxfId="223" priority="1" stopIfTrue="1">
      <formula>MOD(ROW(),2)=0</formula>
    </cfRule>
    <cfRule type="expression" dxfId="222" priority="2" stopIfTrue="1">
      <formula>MOD(ROW(),2)&lt;&gt;0</formula>
    </cfRule>
  </conditionalFormatting>
  <conditionalFormatting sqref="A26:A74">
    <cfRule type="expression" dxfId="221" priority="5" stopIfTrue="1">
      <formula>MOD(ROW(),2)=0</formula>
    </cfRule>
    <cfRule type="expression" dxfId="220" priority="6" stopIfTrue="1">
      <formula>MOD(ROW(),2)&lt;&gt;0</formula>
    </cfRule>
  </conditionalFormatting>
  <conditionalFormatting sqref="B6:C21">
    <cfRule type="expression" dxfId="219" priority="3" stopIfTrue="1">
      <formula>MOD(ROW(),2)=0</formula>
    </cfRule>
    <cfRule type="expression" dxfId="218" priority="4" stopIfTrue="1">
      <formula>MOD(ROW(),2)&lt;&gt;0</formula>
    </cfRule>
  </conditionalFormatting>
  <conditionalFormatting sqref="B26:C74">
    <cfRule type="expression" dxfId="217" priority="7" stopIfTrue="1">
      <formula>MOD(ROW(),2)=0</formula>
    </cfRule>
    <cfRule type="expression" dxfId="216" priority="8" stopIfTrue="1">
      <formula>MOD(ROW(),2)&lt;&gt;0</formula>
    </cfRule>
  </conditionalFormatting>
  <pageMargins left="0.7" right="0.7" top="0.75" bottom="0.75" header="0.3" footer="0.3"/>
  <tableParts count="1">
    <tablePart r:id="rId1"/>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58968-2C21-4C07-92D0-AEEA8C406E65}">
  <sheetPr codeName="Sheet49"/>
  <dimension ref="A1:AW74"/>
  <sheetViews>
    <sheetView showGridLines="0" topLeftCell="A5" workbookViewId="0">
      <selection activeCell="A6" sqref="A6"/>
    </sheetView>
  </sheetViews>
  <sheetFormatPr defaultRowHeight="12.5" x14ac:dyDescent="0.25"/>
  <cols>
    <col min="1" max="1" width="31.54296875" customWidth="1"/>
    <col min="2" max="49" width="10.7265625" customWidth="1"/>
  </cols>
  <sheetData>
    <row r="1" spans="1:13" s="1" customFormat="1" ht="20" x14ac:dyDescent="0.4">
      <c r="A1" s="2" t="s">
        <v>0</v>
      </c>
    </row>
    <row r="2" spans="1:13" s="1" customFormat="1" ht="15.5" x14ac:dyDescent="0.35">
      <c r="A2" s="30" t="s">
        <v>1</v>
      </c>
      <c r="B2" s="3" t="str">
        <f>wb_title</f>
        <v>LGPS_EW - Consolidated Factor Spreadsheet</v>
      </c>
    </row>
    <row r="3" spans="1:13" s="1" customFormat="1" ht="15.5" x14ac:dyDescent="0.35">
      <c r="A3" s="30" t="s">
        <v>2</v>
      </c>
      <c r="B3" s="3" t="str">
        <f>TABLE_FACTOR_TYPE_1 &amp; " - x-" &amp; TABLE_SERIES_NUMBER_1</f>
        <v>Added pension - x-701</v>
      </c>
    </row>
    <row r="6" spans="1:13" x14ac:dyDescent="0.25">
      <c r="A6" s="40" t="s">
        <v>394</v>
      </c>
      <c r="B6" s="47" t="s">
        <v>395</v>
      </c>
      <c r="C6" s="47"/>
      <c r="D6" s="47"/>
      <c r="E6" s="47"/>
      <c r="F6" s="47"/>
      <c r="G6" s="47"/>
      <c r="H6" s="47"/>
      <c r="I6" s="47"/>
      <c r="J6" s="47"/>
      <c r="K6" s="47"/>
      <c r="L6" s="47"/>
      <c r="M6" s="47"/>
    </row>
    <row r="7" spans="1:13" x14ac:dyDescent="0.25">
      <c r="A7" s="40" t="s">
        <v>396</v>
      </c>
      <c r="B7" s="47" t="s">
        <v>175</v>
      </c>
      <c r="C7" s="47"/>
      <c r="D7" s="47"/>
      <c r="E7" s="47"/>
      <c r="F7" s="47"/>
      <c r="G7" s="47"/>
      <c r="H7" s="47"/>
      <c r="I7" s="47"/>
      <c r="J7" s="47"/>
      <c r="K7" s="47"/>
      <c r="L7" s="47"/>
      <c r="M7" s="47"/>
    </row>
    <row r="8" spans="1:13" x14ac:dyDescent="0.25">
      <c r="A8" s="40" t="s">
        <v>162</v>
      </c>
      <c r="B8" s="47" t="s">
        <v>321</v>
      </c>
      <c r="C8" s="47"/>
      <c r="D8" s="47"/>
      <c r="E8" s="47"/>
      <c r="F8" s="47"/>
      <c r="G8" s="47"/>
      <c r="H8" s="47"/>
      <c r="I8" s="47"/>
      <c r="J8" s="47"/>
      <c r="K8" s="47"/>
      <c r="L8" s="47"/>
      <c r="M8" s="47"/>
    </row>
    <row r="9" spans="1:13" x14ac:dyDescent="0.25">
      <c r="A9" s="40" t="s">
        <v>163</v>
      </c>
      <c r="B9" s="47" t="s">
        <v>322</v>
      </c>
      <c r="C9" s="47"/>
      <c r="D9" s="47"/>
      <c r="E9" s="47"/>
      <c r="F9" s="47"/>
      <c r="G9" s="47"/>
      <c r="H9" s="47"/>
      <c r="I9" s="47"/>
      <c r="J9" s="47"/>
      <c r="K9" s="47"/>
      <c r="L9" s="47"/>
      <c r="M9" s="47"/>
    </row>
    <row r="10" spans="1:13" ht="25" x14ac:dyDescent="0.25">
      <c r="A10" s="40" t="s">
        <v>6</v>
      </c>
      <c r="B10" s="47" t="s">
        <v>323</v>
      </c>
      <c r="C10" s="47"/>
      <c r="D10" s="47"/>
      <c r="E10" s="47"/>
      <c r="F10" s="47"/>
      <c r="G10" s="47"/>
      <c r="H10" s="47"/>
      <c r="I10" s="47"/>
      <c r="J10" s="47"/>
      <c r="K10" s="47"/>
      <c r="L10" s="47"/>
      <c r="M10" s="47"/>
    </row>
    <row r="11" spans="1:13" x14ac:dyDescent="0.25">
      <c r="A11" s="40" t="s">
        <v>164</v>
      </c>
      <c r="B11" s="47" t="s">
        <v>179</v>
      </c>
      <c r="C11" s="47"/>
      <c r="D11" s="47"/>
      <c r="E11" s="47"/>
      <c r="F11" s="47"/>
      <c r="G11" s="47"/>
      <c r="H11" s="47"/>
      <c r="I11" s="47"/>
      <c r="J11" s="47"/>
      <c r="K11" s="47"/>
      <c r="L11" s="47"/>
      <c r="M11" s="47"/>
    </row>
    <row r="12" spans="1:13" x14ac:dyDescent="0.25">
      <c r="A12" s="40" t="s">
        <v>165</v>
      </c>
      <c r="B12" s="47" t="s">
        <v>324</v>
      </c>
      <c r="C12" s="47"/>
      <c r="D12" s="47"/>
      <c r="E12" s="47"/>
      <c r="F12" s="47"/>
      <c r="G12" s="47"/>
      <c r="H12" s="47"/>
      <c r="I12" s="47"/>
      <c r="J12" s="47"/>
      <c r="K12" s="47"/>
      <c r="L12" s="47"/>
      <c r="M12" s="47"/>
    </row>
    <row r="13" spans="1:13" x14ac:dyDescent="0.25">
      <c r="A13" s="40" t="s">
        <v>397</v>
      </c>
      <c r="B13" s="47">
        <v>0</v>
      </c>
      <c r="C13" s="47"/>
      <c r="D13" s="47"/>
      <c r="E13" s="47"/>
      <c r="F13" s="47"/>
      <c r="G13" s="47"/>
      <c r="H13" s="47"/>
      <c r="I13" s="47"/>
      <c r="J13" s="47"/>
      <c r="K13" s="47"/>
      <c r="L13" s="47"/>
      <c r="M13" s="47"/>
    </row>
    <row r="14" spans="1:13" x14ac:dyDescent="0.25">
      <c r="A14" s="40" t="s">
        <v>167</v>
      </c>
      <c r="B14" s="47">
        <v>701</v>
      </c>
      <c r="C14" s="47"/>
      <c r="D14" s="47"/>
      <c r="E14" s="47"/>
      <c r="F14" s="47"/>
      <c r="G14" s="47"/>
      <c r="H14" s="47"/>
      <c r="I14" s="47"/>
      <c r="J14" s="47"/>
      <c r="K14" s="47"/>
      <c r="L14" s="47"/>
      <c r="M14" s="47"/>
    </row>
    <row r="15" spans="1:13" x14ac:dyDescent="0.25">
      <c r="A15" s="40" t="s">
        <v>398</v>
      </c>
      <c r="B15" s="47" t="s">
        <v>325</v>
      </c>
      <c r="C15" s="47"/>
      <c r="D15" s="47"/>
      <c r="E15" s="47"/>
      <c r="F15" s="47"/>
      <c r="G15" s="47"/>
      <c r="H15" s="47"/>
      <c r="I15" s="47"/>
      <c r="J15" s="47"/>
      <c r="K15" s="47"/>
      <c r="L15" s="47"/>
      <c r="M15" s="47"/>
    </row>
    <row r="16" spans="1:13" x14ac:dyDescent="0.25">
      <c r="A16" s="40" t="s">
        <v>169</v>
      </c>
      <c r="B16" s="47" t="s">
        <v>267</v>
      </c>
      <c r="C16" s="47"/>
      <c r="D16" s="47"/>
      <c r="E16" s="47"/>
      <c r="F16" s="47"/>
      <c r="G16" s="47"/>
      <c r="H16" s="47"/>
      <c r="I16" s="47"/>
      <c r="J16" s="47"/>
      <c r="K16" s="47"/>
      <c r="L16" s="47"/>
      <c r="M16" s="47"/>
    </row>
    <row r="17" spans="1:49" x14ac:dyDescent="0.25">
      <c r="A17" s="41" t="s">
        <v>399</v>
      </c>
      <c r="B17" s="47"/>
      <c r="C17" s="47"/>
      <c r="D17" s="47"/>
      <c r="E17" s="47"/>
      <c r="F17" s="47"/>
      <c r="G17" s="47"/>
      <c r="H17" s="47"/>
      <c r="I17" s="47"/>
      <c r="J17" s="47"/>
      <c r="K17" s="47"/>
      <c r="L17" s="47"/>
      <c r="M17" s="47"/>
    </row>
    <row r="18" spans="1:49" x14ac:dyDescent="0.25">
      <c r="A18" s="40" t="s">
        <v>171</v>
      </c>
      <c r="B18" s="49">
        <v>45195</v>
      </c>
      <c r="C18" s="49"/>
      <c r="D18" s="49"/>
      <c r="E18" s="49"/>
      <c r="F18" s="49"/>
      <c r="G18" s="49"/>
      <c r="H18" s="49"/>
      <c r="I18" s="49"/>
      <c r="J18" s="49"/>
      <c r="K18" s="49"/>
      <c r="L18" s="49"/>
      <c r="M18" s="49"/>
    </row>
    <row r="19" spans="1:49" x14ac:dyDescent="0.25">
      <c r="A19" s="40" t="s">
        <v>172</v>
      </c>
      <c r="B19" s="49">
        <v>45201</v>
      </c>
      <c r="C19" s="49"/>
      <c r="D19" s="49"/>
      <c r="E19" s="49"/>
      <c r="F19" s="49"/>
      <c r="G19" s="49"/>
      <c r="H19" s="49"/>
      <c r="I19" s="49"/>
      <c r="J19" s="49"/>
      <c r="K19" s="49"/>
      <c r="L19" s="49"/>
      <c r="M19" s="49"/>
    </row>
    <row r="20" spans="1:49" x14ac:dyDescent="0.25">
      <c r="A20" s="40" t="s">
        <v>173</v>
      </c>
      <c r="B20" s="47" t="s">
        <v>183</v>
      </c>
      <c r="C20" s="47"/>
      <c r="D20" s="47"/>
      <c r="E20" s="47"/>
      <c r="F20" s="47"/>
      <c r="G20" s="47"/>
      <c r="H20" s="47"/>
      <c r="I20" s="47"/>
      <c r="J20" s="47"/>
      <c r="K20" s="47"/>
      <c r="L20" s="47"/>
      <c r="M20" s="47"/>
    </row>
    <row r="21" spans="1:49" x14ac:dyDescent="0.25">
      <c r="A21" s="40" t="s">
        <v>400</v>
      </c>
      <c r="B21" s="47"/>
      <c r="C21" s="47"/>
      <c r="D21" s="47"/>
      <c r="E21" s="47"/>
      <c r="F21" s="47"/>
      <c r="G21" s="47"/>
      <c r="H21" s="47"/>
      <c r="I21" s="47"/>
      <c r="J21" s="47"/>
      <c r="K21" s="47"/>
      <c r="L21" s="47"/>
      <c r="M21" s="47"/>
    </row>
    <row r="23" spans="1:49" x14ac:dyDescent="0.25">
      <c r="A23" s="23" t="str">
        <f>HYPERLINK("#'Factor List'!A1", "Back to Factor List")</f>
        <v>Back to Factor List</v>
      </c>
      <c r="B23" s="23" t="str">
        <f>HYPERLINK("#'Assumptions'!A1", "Assumptions")</f>
        <v>Assumptions</v>
      </c>
    </row>
    <row r="26" spans="1:49" s="58" customFormat="1" ht="39" x14ac:dyDescent="0.25">
      <c r="A26" s="57" t="s">
        <v>401</v>
      </c>
      <c r="B26" s="57" t="s">
        <v>539</v>
      </c>
      <c r="C26" s="57" t="s">
        <v>540</v>
      </c>
      <c r="D26" s="57" t="s">
        <v>541</v>
      </c>
      <c r="E26" s="57" t="s">
        <v>542</v>
      </c>
      <c r="F26" s="57" t="s">
        <v>543</v>
      </c>
      <c r="G26" s="57" t="s">
        <v>544</v>
      </c>
      <c r="H26" s="57" t="s">
        <v>545</v>
      </c>
      <c r="I26" s="57" t="s">
        <v>546</v>
      </c>
      <c r="J26" s="57" t="s">
        <v>547</v>
      </c>
      <c r="K26" s="57" t="s">
        <v>548</v>
      </c>
      <c r="L26" s="57" t="s">
        <v>549</v>
      </c>
      <c r="M26" s="57" t="s">
        <v>550</v>
      </c>
      <c r="N26" s="57" t="s">
        <v>551</v>
      </c>
      <c r="O26" s="57" t="s">
        <v>552</v>
      </c>
      <c r="P26" s="57" t="s">
        <v>553</v>
      </c>
      <c r="Q26" s="57" t="s">
        <v>554</v>
      </c>
      <c r="R26" s="57" t="s">
        <v>555</v>
      </c>
      <c r="S26" s="57" t="s">
        <v>556</v>
      </c>
      <c r="T26" s="57" t="s">
        <v>557</v>
      </c>
      <c r="U26" s="57" t="s">
        <v>558</v>
      </c>
      <c r="V26" s="57" t="s">
        <v>559</v>
      </c>
      <c r="W26" s="57" t="s">
        <v>560</v>
      </c>
      <c r="X26" s="57" t="s">
        <v>561</v>
      </c>
      <c r="Y26" s="57" t="s">
        <v>562</v>
      </c>
      <c r="Z26" s="57" t="s">
        <v>563</v>
      </c>
      <c r="AA26" s="57" t="s">
        <v>564</v>
      </c>
      <c r="AB26" s="57" t="s">
        <v>565</v>
      </c>
      <c r="AC26" s="57" t="s">
        <v>566</v>
      </c>
      <c r="AD26" s="57" t="s">
        <v>567</v>
      </c>
      <c r="AE26" s="57" t="s">
        <v>568</v>
      </c>
      <c r="AF26" s="57" t="s">
        <v>569</v>
      </c>
      <c r="AG26" s="57" t="s">
        <v>570</v>
      </c>
      <c r="AH26" s="57" t="s">
        <v>571</v>
      </c>
      <c r="AI26" s="57" t="s">
        <v>572</v>
      </c>
      <c r="AJ26" s="57" t="s">
        <v>573</v>
      </c>
      <c r="AK26" s="57" t="s">
        <v>574</v>
      </c>
      <c r="AL26" s="57" t="s">
        <v>575</v>
      </c>
      <c r="AM26" s="57" t="s">
        <v>576</v>
      </c>
      <c r="AN26" s="57" t="s">
        <v>577</v>
      </c>
      <c r="AO26" s="57" t="s">
        <v>578</v>
      </c>
      <c r="AP26" s="57" t="s">
        <v>579</v>
      </c>
      <c r="AQ26" s="57" t="s">
        <v>580</v>
      </c>
      <c r="AR26" s="57" t="s">
        <v>581</v>
      </c>
      <c r="AS26" s="57" t="s">
        <v>582</v>
      </c>
      <c r="AT26" s="57" t="s">
        <v>583</v>
      </c>
      <c r="AU26" s="57" t="s">
        <v>584</v>
      </c>
      <c r="AV26" s="57" t="s">
        <v>585</v>
      </c>
      <c r="AW26" s="57" t="s">
        <v>586</v>
      </c>
    </row>
    <row r="27" spans="1:49" x14ac:dyDescent="0.25">
      <c r="A27" s="43">
        <v>16</v>
      </c>
      <c r="B27" s="44"/>
      <c r="C27" s="44"/>
      <c r="D27" s="44"/>
      <c r="E27" s="44"/>
      <c r="F27" s="44"/>
      <c r="G27" s="44"/>
      <c r="H27" s="44"/>
      <c r="I27" s="44"/>
      <c r="J27" s="44"/>
      <c r="K27" s="44"/>
      <c r="L27" s="44"/>
      <c r="M27" s="44">
        <v>21</v>
      </c>
      <c r="N27" s="44">
        <v>19.72</v>
      </c>
      <c r="O27" s="44">
        <v>18.62</v>
      </c>
      <c r="P27" s="44">
        <v>17.68</v>
      </c>
      <c r="Q27" s="44">
        <v>16.850000000000001</v>
      </c>
      <c r="R27" s="44">
        <v>16.13</v>
      </c>
      <c r="S27" s="44">
        <v>15.49</v>
      </c>
      <c r="T27" s="44">
        <v>14.91</v>
      </c>
      <c r="U27" s="44">
        <v>14.4</v>
      </c>
      <c r="V27" s="44">
        <v>13.94</v>
      </c>
      <c r="W27" s="44">
        <v>13.52</v>
      </c>
      <c r="X27" s="44">
        <v>13.14</v>
      </c>
      <c r="Y27" s="44">
        <v>12.8</v>
      </c>
      <c r="Z27" s="44">
        <v>12.48</v>
      </c>
      <c r="AA27" s="44">
        <v>12.19</v>
      </c>
      <c r="AB27" s="44">
        <v>11.93</v>
      </c>
      <c r="AC27" s="44">
        <v>11.68</v>
      </c>
      <c r="AD27" s="44">
        <v>11.45</v>
      </c>
      <c r="AE27" s="44">
        <v>11.24</v>
      </c>
      <c r="AF27" s="44">
        <v>11.05</v>
      </c>
      <c r="AG27" s="44">
        <v>10.87</v>
      </c>
      <c r="AH27" s="44">
        <v>10.7</v>
      </c>
      <c r="AI27" s="44">
        <v>10.54</v>
      </c>
      <c r="AJ27" s="44">
        <v>10.39</v>
      </c>
      <c r="AK27" s="44">
        <v>10.26</v>
      </c>
      <c r="AL27" s="44">
        <v>10.130000000000001</v>
      </c>
      <c r="AM27" s="44">
        <v>10.01</v>
      </c>
      <c r="AN27" s="44">
        <v>9.89</v>
      </c>
      <c r="AO27" s="44">
        <v>9.7899999999999991</v>
      </c>
      <c r="AP27" s="44">
        <v>9.69</v>
      </c>
      <c r="AQ27" s="44">
        <v>9.6</v>
      </c>
      <c r="AR27" s="44">
        <v>9.51</v>
      </c>
      <c r="AS27" s="44">
        <v>9.43</v>
      </c>
      <c r="AT27" s="44">
        <v>9.35</v>
      </c>
      <c r="AU27" s="44">
        <v>9.2799999999999994</v>
      </c>
      <c r="AV27" s="44">
        <v>9.2100000000000009</v>
      </c>
      <c r="AW27" s="44">
        <v>9.15</v>
      </c>
    </row>
    <row r="28" spans="1:49" x14ac:dyDescent="0.25">
      <c r="A28" s="43">
        <v>17</v>
      </c>
      <c r="B28" s="44"/>
      <c r="C28" s="44"/>
      <c r="D28" s="44"/>
      <c r="E28" s="44"/>
      <c r="F28" s="44"/>
      <c r="G28" s="44"/>
      <c r="H28" s="44"/>
      <c r="I28" s="44"/>
      <c r="J28" s="44"/>
      <c r="K28" s="44"/>
      <c r="L28" s="44"/>
      <c r="M28" s="44">
        <v>21.29</v>
      </c>
      <c r="N28" s="44">
        <v>19.989999999999998</v>
      </c>
      <c r="O28" s="44">
        <v>18.88</v>
      </c>
      <c r="P28" s="44">
        <v>17.920000000000002</v>
      </c>
      <c r="Q28" s="44">
        <v>17.079999999999998</v>
      </c>
      <c r="R28" s="44">
        <v>16.350000000000001</v>
      </c>
      <c r="S28" s="44">
        <v>15.7</v>
      </c>
      <c r="T28" s="44">
        <v>15.12</v>
      </c>
      <c r="U28" s="44">
        <v>14.6</v>
      </c>
      <c r="V28" s="44">
        <v>14.13</v>
      </c>
      <c r="W28" s="44">
        <v>13.71</v>
      </c>
      <c r="X28" s="44">
        <v>13.32</v>
      </c>
      <c r="Y28" s="44">
        <v>12.97</v>
      </c>
      <c r="Z28" s="44">
        <v>12.65</v>
      </c>
      <c r="AA28" s="44">
        <v>12.36</v>
      </c>
      <c r="AB28" s="44">
        <v>12.09</v>
      </c>
      <c r="AC28" s="44">
        <v>11.84</v>
      </c>
      <c r="AD28" s="44">
        <v>11.61</v>
      </c>
      <c r="AE28" s="44">
        <v>11.4</v>
      </c>
      <c r="AF28" s="44">
        <v>11.2</v>
      </c>
      <c r="AG28" s="44">
        <v>11.02</v>
      </c>
      <c r="AH28" s="44">
        <v>10.85</v>
      </c>
      <c r="AI28" s="44">
        <v>10.69</v>
      </c>
      <c r="AJ28" s="44">
        <v>10.54</v>
      </c>
      <c r="AK28" s="44">
        <v>10.4</v>
      </c>
      <c r="AL28" s="44">
        <v>10.27</v>
      </c>
      <c r="AM28" s="44">
        <v>10.15</v>
      </c>
      <c r="AN28" s="44">
        <v>10.029999999999999</v>
      </c>
      <c r="AO28" s="44">
        <v>9.93</v>
      </c>
      <c r="AP28" s="44">
        <v>9.83</v>
      </c>
      <c r="AQ28" s="44">
        <v>9.74</v>
      </c>
      <c r="AR28" s="44">
        <v>9.65</v>
      </c>
      <c r="AS28" s="44">
        <v>9.57</v>
      </c>
      <c r="AT28" s="44">
        <v>9.49</v>
      </c>
      <c r="AU28" s="44">
        <v>9.42</v>
      </c>
      <c r="AV28" s="44">
        <v>9.35</v>
      </c>
      <c r="AW28" s="44"/>
    </row>
    <row r="29" spans="1:49" x14ac:dyDescent="0.25">
      <c r="A29" s="43">
        <v>18</v>
      </c>
      <c r="B29" s="44"/>
      <c r="C29" s="44"/>
      <c r="D29" s="44"/>
      <c r="E29" s="44"/>
      <c r="F29" s="44"/>
      <c r="G29" s="44"/>
      <c r="H29" s="44"/>
      <c r="I29" s="44"/>
      <c r="J29" s="44"/>
      <c r="K29" s="44"/>
      <c r="L29" s="44"/>
      <c r="M29" s="44">
        <v>21.58</v>
      </c>
      <c r="N29" s="44">
        <v>20.260000000000002</v>
      </c>
      <c r="O29" s="44">
        <v>19.13</v>
      </c>
      <c r="P29" s="44">
        <v>18.16</v>
      </c>
      <c r="Q29" s="44">
        <v>17.309999999999999</v>
      </c>
      <c r="R29" s="44">
        <v>16.57</v>
      </c>
      <c r="S29" s="44">
        <v>15.91</v>
      </c>
      <c r="T29" s="44">
        <v>15.32</v>
      </c>
      <c r="U29" s="44">
        <v>14.8</v>
      </c>
      <c r="V29" s="44">
        <v>14.32</v>
      </c>
      <c r="W29" s="44">
        <v>13.9</v>
      </c>
      <c r="X29" s="44">
        <v>13.51</v>
      </c>
      <c r="Y29" s="44">
        <v>13.15</v>
      </c>
      <c r="Z29" s="44">
        <v>12.83</v>
      </c>
      <c r="AA29" s="44">
        <v>12.53</v>
      </c>
      <c r="AB29" s="44">
        <v>12.26</v>
      </c>
      <c r="AC29" s="44">
        <v>12.01</v>
      </c>
      <c r="AD29" s="44">
        <v>11.77</v>
      </c>
      <c r="AE29" s="44">
        <v>11.56</v>
      </c>
      <c r="AF29" s="44">
        <v>11.36</v>
      </c>
      <c r="AG29" s="44">
        <v>11.17</v>
      </c>
      <c r="AH29" s="44">
        <v>11</v>
      </c>
      <c r="AI29" s="44">
        <v>10.84</v>
      </c>
      <c r="AJ29" s="44">
        <v>10.69</v>
      </c>
      <c r="AK29" s="44">
        <v>10.55</v>
      </c>
      <c r="AL29" s="44">
        <v>10.42</v>
      </c>
      <c r="AM29" s="44">
        <v>10.29</v>
      </c>
      <c r="AN29" s="44">
        <v>10.18</v>
      </c>
      <c r="AO29" s="44">
        <v>10.07</v>
      </c>
      <c r="AP29" s="44">
        <v>9.9700000000000006</v>
      </c>
      <c r="AQ29" s="44">
        <v>9.8800000000000008</v>
      </c>
      <c r="AR29" s="44">
        <v>9.7899999999999991</v>
      </c>
      <c r="AS29" s="44">
        <v>9.7100000000000009</v>
      </c>
      <c r="AT29" s="44">
        <v>9.6300000000000008</v>
      </c>
      <c r="AU29" s="44">
        <v>9.56</v>
      </c>
      <c r="AV29" s="44"/>
      <c r="AW29" s="44"/>
    </row>
    <row r="30" spans="1:49" x14ac:dyDescent="0.25">
      <c r="A30" s="43">
        <v>19</v>
      </c>
      <c r="B30" s="44"/>
      <c r="C30" s="44"/>
      <c r="D30" s="44"/>
      <c r="E30" s="44"/>
      <c r="F30" s="44"/>
      <c r="G30" s="44"/>
      <c r="H30" s="44"/>
      <c r="I30" s="44"/>
      <c r="J30" s="44"/>
      <c r="K30" s="44"/>
      <c r="L30" s="44"/>
      <c r="M30" s="44">
        <v>21.87</v>
      </c>
      <c r="N30" s="44">
        <v>20.53</v>
      </c>
      <c r="O30" s="44">
        <v>19.39</v>
      </c>
      <c r="P30" s="44">
        <v>18.41</v>
      </c>
      <c r="Q30" s="44">
        <v>17.55</v>
      </c>
      <c r="R30" s="44">
        <v>16.8</v>
      </c>
      <c r="S30" s="44">
        <v>16.13</v>
      </c>
      <c r="T30" s="44">
        <v>15.53</v>
      </c>
      <c r="U30" s="44">
        <v>15</v>
      </c>
      <c r="V30" s="44">
        <v>14.52</v>
      </c>
      <c r="W30" s="44">
        <v>14.09</v>
      </c>
      <c r="X30" s="44">
        <v>13.69</v>
      </c>
      <c r="Y30" s="44">
        <v>13.33</v>
      </c>
      <c r="Z30" s="44">
        <v>13.01</v>
      </c>
      <c r="AA30" s="44">
        <v>12.7</v>
      </c>
      <c r="AB30" s="44">
        <v>12.43</v>
      </c>
      <c r="AC30" s="44">
        <v>12.17</v>
      </c>
      <c r="AD30" s="44">
        <v>11.94</v>
      </c>
      <c r="AE30" s="44">
        <v>11.72</v>
      </c>
      <c r="AF30" s="44">
        <v>11.52</v>
      </c>
      <c r="AG30" s="44">
        <v>11.33</v>
      </c>
      <c r="AH30" s="44">
        <v>11.15</v>
      </c>
      <c r="AI30" s="44">
        <v>10.99</v>
      </c>
      <c r="AJ30" s="44">
        <v>10.84</v>
      </c>
      <c r="AK30" s="44">
        <v>10.7</v>
      </c>
      <c r="AL30" s="44">
        <v>10.57</v>
      </c>
      <c r="AM30" s="44">
        <v>10.44</v>
      </c>
      <c r="AN30" s="44">
        <v>10.33</v>
      </c>
      <c r="AO30" s="44">
        <v>10.220000000000001</v>
      </c>
      <c r="AP30" s="44">
        <v>10.119999999999999</v>
      </c>
      <c r="AQ30" s="44">
        <v>10.02</v>
      </c>
      <c r="AR30" s="44">
        <v>9.93</v>
      </c>
      <c r="AS30" s="44">
        <v>9.85</v>
      </c>
      <c r="AT30" s="44">
        <v>9.77</v>
      </c>
      <c r="AU30" s="44"/>
      <c r="AV30" s="44"/>
      <c r="AW30" s="44"/>
    </row>
    <row r="31" spans="1:49" x14ac:dyDescent="0.25">
      <c r="A31" s="43">
        <v>20</v>
      </c>
      <c r="B31" s="44"/>
      <c r="C31" s="44"/>
      <c r="D31" s="44"/>
      <c r="E31" s="44"/>
      <c r="F31" s="44"/>
      <c r="G31" s="44"/>
      <c r="H31" s="44"/>
      <c r="I31" s="44"/>
      <c r="J31" s="44"/>
      <c r="K31" s="44"/>
      <c r="L31" s="44"/>
      <c r="M31" s="44">
        <v>22.16</v>
      </c>
      <c r="N31" s="44">
        <v>20.81</v>
      </c>
      <c r="O31" s="44">
        <v>19.66</v>
      </c>
      <c r="P31" s="44">
        <v>18.66</v>
      </c>
      <c r="Q31" s="44">
        <v>17.79</v>
      </c>
      <c r="R31" s="44">
        <v>17.03</v>
      </c>
      <c r="S31" s="44">
        <v>16.350000000000001</v>
      </c>
      <c r="T31" s="44">
        <v>15.75</v>
      </c>
      <c r="U31" s="44">
        <v>15.21</v>
      </c>
      <c r="V31" s="44">
        <v>14.72</v>
      </c>
      <c r="W31" s="44">
        <v>14.28</v>
      </c>
      <c r="X31" s="44">
        <v>13.88</v>
      </c>
      <c r="Y31" s="44">
        <v>13.52</v>
      </c>
      <c r="Z31" s="44">
        <v>13.18</v>
      </c>
      <c r="AA31" s="44">
        <v>12.88</v>
      </c>
      <c r="AB31" s="44">
        <v>12.6</v>
      </c>
      <c r="AC31" s="44">
        <v>12.34</v>
      </c>
      <c r="AD31" s="44">
        <v>12.1</v>
      </c>
      <c r="AE31" s="44">
        <v>11.88</v>
      </c>
      <c r="AF31" s="44">
        <v>11.68</v>
      </c>
      <c r="AG31" s="44">
        <v>11.49</v>
      </c>
      <c r="AH31" s="44">
        <v>11.31</v>
      </c>
      <c r="AI31" s="44">
        <v>11.15</v>
      </c>
      <c r="AJ31" s="44">
        <v>10.99</v>
      </c>
      <c r="AK31" s="44">
        <v>10.85</v>
      </c>
      <c r="AL31" s="44">
        <v>10.72</v>
      </c>
      <c r="AM31" s="44">
        <v>10.59</v>
      </c>
      <c r="AN31" s="44">
        <v>10.48</v>
      </c>
      <c r="AO31" s="44">
        <v>10.37</v>
      </c>
      <c r="AP31" s="44">
        <v>10.27</v>
      </c>
      <c r="AQ31" s="44">
        <v>10.17</v>
      </c>
      <c r="AR31" s="44">
        <v>10.08</v>
      </c>
      <c r="AS31" s="44">
        <v>10</v>
      </c>
      <c r="AT31" s="44"/>
      <c r="AU31" s="44"/>
      <c r="AV31" s="44"/>
      <c r="AW31" s="44"/>
    </row>
    <row r="32" spans="1:49" x14ac:dyDescent="0.25">
      <c r="A32" s="43">
        <v>21</v>
      </c>
      <c r="B32" s="44"/>
      <c r="C32" s="44"/>
      <c r="D32" s="44"/>
      <c r="E32" s="44"/>
      <c r="F32" s="44"/>
      <c r="G32" s="44"/>
      <c r="H32" s="44"/>
      <c r="I32" s="44"/>
      <c r="J32" s="44"/>
      <c r="K32" s="44"/>
      <c r="L32" s="44"/>
      <c r="M32" s="44">
        <v>22.47</v>
      </c>
      <c r="N32" s="44">
        <v>21.1</v>
      </c>
      <c r="O32" s="44">
        <v>19.93</v>
      </c>
      <c r="P32" s="44">
        <v>18.91</v>
      </c>
      <c r="Q32" s="44">
        <v>18.03</v>
      </c>
      <c r="R32" s="44">
        <v>17.260000000000002</v>
      </c>
      <c r="S32" s="44">
        <v>16.57</v>
      </c>
      <c r="T32" s="44">
        <v>15.96</v>
      </c>
      <c r="U32" s="44">
        <v>15.41</v>
      </c>
      <c r="V32" s="44">
        <v>14.92</v>
      </c>
      <c r="W32" s="44">
        <v>14.48</v>
      </c>
      <c r="X32" s="44">
        <v>14.07</v>
      </c>
      <c r="Y32" s="44">
        <v>13.7</v>
      </c>
      <c r="Z32" s="44">
        <v>13.37</v>
      </c>
      <c r="AA32" s="44">
        <v>13.06</v>
      </c>
      <c r="AB32" s="44">
        <v>12.78</v>
      </c>
      <c r="AC32" s="44">
        <v>12.51</v>
      </c>
      <c r="AD32" s="44">
        <v>12.27</v>
      </c>
      <c r="AE32" s="44">
        <v>12.05</v>
      </c>
      <c r="AF32" s="44">
        <v>11.84</v>
      </c>
      <c r="AG32" s="44">
        <v>11.65</v>
      </c>
      <c r="AH32" s="44">
        <v>11.47</v>
      </c>
      <c r="AI32" s="44">
        <v>11.31</v>
      </c>
      <c r="AJ32" s="44">
        <v>11.15</v>
      </c>
      <c r="AK32" s="44">
        <v>11.01</v>
      </c>
      <c r="AL32" s="44">
        <v>10.87</v>
      </c>
      <c r="AM32" s="44">
        <v>10.75</v>
      </c>
      <c r="AN32" s="44">
        <v>10.63</v>
      </c>
      <c r="AO32" s="44">
        <v>10.52</v>
      </c>
      <c r="AP32" s="44">
        <v>10.42</v>
      </c>
      <c r="AQ32" s="44">
        <v>10.32</v>
      </c>
      <c r="AR32" s="44">
        <v>10.24</v>
      </c>
      <c r="AS32" s="44"/>
      <c r="AT32" s="44"/>
      <c r="AU32" s="44"/>
      <c r="AV32" s="44"/>
      <c r="AW32" s="44"/>
    </row>
    <row r="33" spans="1:49" x14ac:dyDescent="0.25">
      <c r="A33" s="43">
        <v>22</v>
      </c>
      <c r="B33" s="44"/>
      <c r="C33" s="44"/>
      <c r="D33" s="44"/>
      <c r="E33" s="44"/>
      <c r="F33" s="44"/>
      <c r="G33" s="44"/>
      <c r="H33" s="44"/>
      <c r="I33" s="44"/>
      <c r="J33" s="44"/>
      <c r="K33" s="44"/>
      <c r="L33" s="44"/>
      <c r="M33" s="44">
        <v>22.77</v>
      </c>
      <c r="N33" s="44">
        <v>21.38</v>
      </c>
      <c r="O33" s="44">
        <v>20.2</v>
      </c>
      <c r="P33" s="44">
        <v>19.170000000000002</v>
      </c>
      <c r="Q33" s="44">
        <v>18.28</v>
      </c>
      <c r="R33" s="44">
        <v>17.489999999999998</v>
      </c>
      <c r="S33" s="44">
        <v>16.8</v>
      </c>
      <c r="T33" s="44">
        <v>16.18</v>
      </c>
      <c r="U33" s="44">
        <v>15.63</v>
      </c>
      <c r="V33" s="44">
        <v>15.13</v>
      </c>
      <c r="W33" s="44">
        <v>14.68</v>
      </c>
      <c r="X33" s="44">
        <v>14.27</v>
      </c>
      <c r="Y33" s="44">
        <v>13.89</v>
      </c>
      <c r="Z33" s="44">
        <v>13.55</v>
      </c>
      <c r="AA33" s="44">
        <v>13.24</v>
      </c>
      <c r="AB33" s="44">
        <v>12.95</v>
      </c>
      <c r="AC33" s="44">
        <v>12.69</v>
      </c>
      <c r="AD33" s="44">
        <v>12.45</v>
      </c>
      <c r="AE33" s="44">
        <v>12.22</v>
      </c>
      <c r="AF33" s="44">
        <v>12.01</v>
      </c>
      <c r="AG33" s="44">
        <v>11.82</v>
      </c>
      <c r="AH33" s="44">
        <v>11.64</v>
      </c>
      <c r="AI33" s="44">
        <v>11.47</v>
      </c>
      <c r="AJ33" s="44">
        <v>11.31</v>
      </c>
      <c r="AK33" s="44">
        <v>11.17</v>
      </c>
      <c r="AL33" s="44">
        <v>11.03</v>
      </c>
      <c r="AM33" s="44">
        <v>10.91</v>
      </c>
      <c r="AN33" s="44">
        <v>10.79</v>
      </c>
      <c r="AO33" s="44">
        <v>10.68</v>
      </c>
      <c r="AP33" s="44">
        <v>10.58</v>
      </c>
      <c r="AQ33" s="44">
        <v>10.48</v>
      </c>
      <c r="AR33" s="44"/>
      <c r="AS33" s="44"/>
      <c r="AT33" s="44"/>
      <c r="AU33" s="44"/>
      <c r="AV33" s="44"/>
      <c r="AW33" s="44"/>
    </row>
    <row r="34" spans="1:49" x14ac:dyDescent="0.25">
      <c r="A34" s="43">
        <v>23</v>
      </c>
      <c r="B34" s="44"/>
      <c r="C34" s="44"/>
      <c r="D34" s="44"/>
      <c r="E34" s="44"/>
      <c r="F34" s="44"/>
      <c r="G34" s="44"/>
      <c r="H34" s="44"/>
      <c r="I34" s="44"/>
      <c r="J34" s="44"/>
      <c r="K34" s="44"/>
      <c r="L34" s="44"/>
      <c r="M34" s="44">
        <v>23.08</v>
      </c>
      <c r="N34" s="44">
        <v>21.67</v>
      </c>
      <c r="O34" s="44">
        <v>20.47</v>
      </c>
      <c r="P34" s="44">
        <v>19.43</v>
      </c>
      <c r="Q34" s="44">
        <v>18.53</v>
      </c>
      <c r="R34" s="44">
        <v>17.73</v>
      </c>
      <c r="S34" s="44">
        <v>17.03</v>
      </c>
      <c r="T34" s="44">
        <v>16.399999999999999</v>
      </c>
      <c r="U34" s="44">
        <v>15.84</v>
      </c>
      <c r="V34" s="44">
        <v>15.34</v>
      </c>
      <c r="W34" s="44">
        <v>14.88</v>
      </c>
      <c r="X34" s="44">
        <v>14.46</v>
      </c>
      <c r="Y34" s="44">
        <v>14.09</v>
      </c>
      <c r="Z34" s="44">
        <v>13.74</v>
      </c>
      <c r="AA34" s="44">
        <v>13.43</v>
      </c>
      <c r="AB34" s="44">
        <v>13.14</v>
      </c>
      <c r="AC34" s="44">
        <v>12.87</v>
      </c>
      <c r="AD34" s="44">
        <v>12.62</v>
      </c>
      <c r="AE34" s="44">
        <v>12.39</v>
      </c>
      <c r="AF34" s="44">
        <v>12.18</v>
      </c>
      <c r="AG34" s="44">
        <v>11.99</v>
      </c>
      <c r="AH34" s="44">
        <v>11.8</v>
      </c>
      <c r="AI34" s="44">
        <v>11.63</v>
      </c>
      <c r="AJ34" s="44">
        <v>11.48</v>
      </c>
      <c r="AK34" s="44">
        <v>11.33</v>
      </c>
      <c r="AL34" s="44">
        <v>11.19</v>
      </c>
      <c r="AM34" s="44">
        <v>11.07</v>
      </c>
      <c r="AN34" s="44">
        <v>10.95</v>
      </c>
      <c r="AO34" s="44">
        <v>10.84</v>
      </c>
      <c r="AP34" s="44">
        <v>10.74</v>
      </c>
      <c r="AQ34" s="44"/>
      <c r="AR34" s="44"/>
      <c r="AS34" s="44"/>
      <c r="AT34" s="44"/>
      <c r="AU34" s="44"/>
      <c r="AV34" s="44"/>
      <c r="AW34" s="44"/>
    </row>
    <row r="35" spans="1:49" x14ac:dyDescent="0.25">
      <c r="A35" s="43">
        <v>24</v>
      </c>
      <c r="B35" s="44"/>
      <c r="C35" s="44"/>
      <c r="D35" s="44"/>
      <c r="E35" s="44"/>
      <c r="F35" s="44"/>
      <c r="G35" s="44"/>
      <c r="H35" s="44"/>
      <c r="I35" s="44"/>
      <c r="J35" s="44"/>
      <c r="K35" s="44"/>
      <c r="L35" s="44"/>
      <c r="M35" s="44">
        <v>23.39</v>
      </c>
      <c r="N35" s="44">
        <v>21.97</v>
      </c>
      <c r="O35" s="44">
        <v>20.75</v>
      </c>
      <c r="P35" s="44">
        <v>19.7</v>
      </c>
      <c r="Q35" s="44">
        <v>18.78</v>
      </c>
      <c r="R35" s="44">
        <v>17.98</v>
      </c>
      <c r="S35" s="44">
        <v>17.260000000000002</v>
      </c>
      <c r="T35" s="44">
        <v>16.63</v>
      </c>
      <c r="U35" s="44">
        <v>16.059999999999999</v>
      </c>
      <c r="V35" s="44">
        <v>15.55</v>
      </c>
      <c r="W35" s="44">
        <v>15.08</v>
      </c>
      <c r="X35" s="44">
        <v>14.67</v>
      </c>
      <c r="Y35" s="44">
        <v>14.28</v>
      </c>
      <c r="Z35" s="44">
        <v>13.93</v>
      </c>
      <c r="AA35" s="44">
        <v>13.61</v>
      </c>
      <c r="AB35" s="44">
        <v>13.32</v>
      </c>
      <c r="AC35" s="44">
        <v>13.05</v>
      </c>
      <c r="AD35" s="44">
        <v>12.8</v>
      </c>
      <c r="AE35" s="44">
        <v>12.57</v>
      </c>
      <c r="AF35" s="44">
        <v>12.36</v>
      </c>
      <c r="AG35" s="44">
        <v>12.16</v>
      </c>
      <c r="AH35" s="44">
        <v>11.97</v>
      </c>
      <c r="AI35" s="44">
        <v>11.8</v>
      </c>
      <c r="AJ35" s="44">
        <v>11.65</v>
      </c>
      <c r="AK35" s="44">
        <v>11.5</v>
      </c>
      <c r="AL35" s="44">
        <v>11.36</v>
      </c>
      <c r="AM35" s="44">
        <v>11.23</v>
      </c>
      <c r="AN35" s="44">
        <v>11.12</v>
      </c>
      <c r="AO35" s="44">
        <v>11.01</v>
      </c>
      <c r="AP35" s="44"/>
      <c r="AQ35" s="44"/>
      <c r="AR35" s="44"/>
      <c r="AS35" s="44"/>
      <c r="AT35" s="44"/>
      <c r="AU35" s="44"/>
      <c r="AV35" s="44"/>
      <c r="AW35" s="44"/>
    </row>
    <row r="36" spans="1:49" x14ac:dyDescent="0.25">
      <c r="A36" s="43">
        <v>25</v>
      </c>
      <c r="B36" s="44"/>
      <c r="C36" s="44"/>
      <c r="D36" s="44"/>
      <c r="E36" s="44"/>
      <c r="F36" s="44"/>
      <c r="G36" s="44"/>
      <c r="H36" s="44"/>
      <c r="I36" s="44"/>
      <c r="J36" s="44"/>
      <c r="K36" s="44"/>
      <c r="L36" s="44"/>
      <c r="M36" s="44">
        <v>23.71</v>
      </c>
      <c r="N36" s="44">
        <v>22.27</v>
      </c>
      <c r="O36" s="44">
        <v>21.03</v>
      </c>
      <c r="P36" s="44">
        <v>19.97</v>
      </c>
      <c r="Q36" s="44">
        <v>19.04</v>
      </c>
      <c r="R36" s="44">
        <v>18.22</v>
      </c>
      <c r="S36" s="44">
        <v>17.5</v>
      </c>
      <c r="T36" s="44">
        <v>16.86</v>
      </c>
      <c r="U36" s="44">
        <v>16.28</v>
      </c>
      <c r="V36" s="44">
        <v>15.76</v>
      </c>
      <c r="W36" s="44">
        <v>15.29</v>
      </c>
      <c r="X36" s="44">
        <v>14.87</v>
      </c>
      <c r="Y36" s="44">
        <v>14.48</v>
      </c>
      <c r="Z36" s="44">
        <v>14.13</v>
      </c>
      <c r="AA36" s="44">
        <v>13.81</v>
      </c>
      <c r="AB36" s="44">
        <v>13.51</v>
      </c>
      <c r="AC36" s="44">
        <v>13.23</v>
      </c>
      <c r="AD36" s="44">
        <v>12.98</v>
      </c>
      <c r="AE36" s="44">
        <v>12.75</v>
      </c>
      <c r="AF36" s="44">
        <v>12.53</v>
      </c>
      <c r="AG36" s="44">
        <v>12.33</v>
      </c>
      <c r="AH36" s="44">
        <v>12.15</v>
      </c>
      <c r="AI36" s="44">
        <v>11.98</v>
      </c>
      <c r="AJ36" s="44">
        <v>11.82</v>
      </c>
      <c r="AK36" s="44">
        <v>11.67</v>
      </c>
      <c r="AL36" s="44">
        <v>11.53</v>
      </c>
      <c r="AM36" s="44">
        <v>11.41</v>
      </c>
      <c r="AN36" s="44">
        <v>11.29</v>
      </c>
      <c r="AO36" s="44"/>
      <c r="AP36" s="44"/>
      <c r="AQ36" s="44"/>
      <c r="AR36" s="44"/>
      <c r="AS36" s="44"/>
      <c r="AT36" s="44"/>
      <c r="AU36" s="44"/>
      <c r="AV36" s="44"/>
      <c r="AW36" s="44"/>
    </row>
    <row r="37" spans="1:49" x14ac:dyDescent="0.25">
      <c r="A37" s="43">
        <v>26</v>
      </c>
      <c r="B37" s="44"/>
      <c r="C37" s="44"/>
      <c r="D37" s="44"/>
      <c r="E37" s="44"/>
      <c r="F37" s="44"/>
      <c r="G37" s="44"/>
      <c r="H37" s="44"/>
      <c r="I37" s="44"/>
      <c r="J37" s="44"/>
      <c r="K37" s="44"/>
      <c r="L37" s="44"/>
      <c r="M37" s="44">
        <v>24.03</v>
      </c>
      <c r="N37" s="44">
        <v>22.57</v>
      </c>
      <c r="O37" s="44">
        <v>21.32</v>
      </c>
      <c r="P37" s="44">
        <v>20.239999999999998</v>
      </c>
      <c r="Q37" s="44">
        <v>19.3</v>
      </c>
      <c r="R37" s="44">
        <v>18.47</v>
      </c>
      <c r="S37" s="44">
        <v>17.739999999999998</v>
      </c>
      <c r="T37" s="44">
        <v>17.09</v>
      </c>
      <c r="U37" s="44">
        <v>16.510000000000002</v>
      </c>
      <c r="V37" s="44">
        <v>15.98</v>
      </c>
      <c r="W37" s="44">
        <v>15.51</v>
      </c>
      <c r="X37" s="44">
        <v>15.08</v>
      </c>
      <c r="Y37" s="44">
        <v>14.69</v>
      </c>
      <c r="Z37" s="44">
        <v>14.33</v>
      </c>
      <c r="AA37" s="44">
        <v>14</v>
      </c>
      <c r="AB37" s="44">
        <v>13.7</v>
      </c>
      <c r="AC37" s="44">
        <v>13.42</v>
      </c>
      <c r="AD37" s="44">
        <v>13.17</v>
      </c>
      <c r="AE37" s="44">
        <v>12.93</v>
      </c>
      <c r="AF37" s="44">
        <v>12.72</v>
      </c>
      <c r="AG37" s="44">
        <v>12.52</v>
      </c>
      <c r="AH37" s="44">
        <v>12.33</v>
      </c>
      <c r="AI37" s="44">
        <v>12.16</v>
      </c>
      <c r="AJ37" s="44">
        <v>12</v>
      </c>
      <c r="AK37" s="44">
        <v>11.85</v>
      </c>
      <c r="AL37" s="44">
        <v>11.71</v>
      </c>
      <c r="AM37" s="44">
        <v>11.58</v>
      </c>
      <c r="AN37" s="44"/>
      <c r="AO37" s="44"/>
      <c r="AP37" s="44"/>
      <c r="AQ37" s="44"/>
      <c r="AR37" s="44"/>
      <c r="AS37" s="44"/>
      <c r="AT37" s="44"/>
      <c r="AU37" s="44"/>
      <c r="AV37" s="44"/>
      <c r="AW37" s="44"/>
    </row>
    <row r="38" spans="1:49" x14ac:dyDescent="0.25">
      <c r="A38" s="43">
        <v>27</v>
      </c>
      <c r="B38" s="44"/>
      <c r="C38" s="44"/>
      <c r="D38" s="44"/>
      <c r="E38" s="44"/>
      <c r="F38" s="44"/>
      <c r="G38" s="44"/>
      <c r="H38" s="44"/>
      <c r="I38" s="44"/>
      <c r="J38" s="44"/>
      <c r="K38" s="44"/>
      <c r="L38" s="44"/>
      <c r="M38" s="44">
        <v>24.36</v>
      </c>
      <c r="N38" s="44">
        <v>22.88</v>
      </c>
      <c r="O38" s="44">
        <v>21.61</v>
      </c>
      <c r="P38" s="44">
        <v>20.52</v>
      </c>
      <c r="Q38" s="44">
        <v>19.559999999999999</v>
      </c>
      <c r="R38" s="44">
        <v>18.73</v>
      </c>
      <c r="S38" s="44">
        <v>17.989999999999998</v>
      </c>
      <c r="T38" s="44">
        <v>17.329999999999998</v>
      </c>
      <c r="U38" s="44">
        <v>16.739999999999998</v>
      </c>
      <c r="V38" s="44">
        <v>16.2</v>
      </c>
      <c r="W38" s="44">
        <v>15.72</v>
      </c>
      <c r="X38" s="44">
        <v>15.29</v>
      </c>
      <c r="Y38" s="44">
        <v>14.89</v>
      </c>
      <c r="Z38" s="44">
        <v>14.53</v>
      </c>
      <c r="AA38" s="44">
        <v>14.2</v>
      </c>
      <c r="AB38" s="44">
        <v>13.9</v>
      </c>
      <c r="AC38" s="44">
        <v>13.62</v>
      </c>
      <c r="AD38" s="44">
        <v>13.36</v>
      </c>
      <c r="AE38" s="44">
        <v>13.12</v>
      </c>
      <c r="AF38" s="44">
        <v>12.9</v>
      </c>
      <c r="AG38" s="44">
        <v>12.7</v>
      </c>
      <c r="AH38" s="44">
        <v>12.51</v>
      </c>
      <c r="AI38" s="44">
        <v>12.34</v>
      </c>
      <c r="AJ38" s="44">
        <v>12.18</v>
      </c>
      <c r="AK38" s="44">
        <v>12.03</v>
      </c>
      <c r="AL38" s="44">
        <v>11.89</v>
      </c>
      <c r="AM38" s="44"/>
      <c r="AN38" s="44"/>
      <c r="AO38" s="44"/>
      <c r="AP38" s="44"/>
      <c r="AQ38" s="44"/>
      <c r="AR38" s="44"/>
      <c r="AS38" s="44"/>
      <c r="AT38" s="44"/>
      <c r="AU38" s="44"/>
      <c r="AV38" s="44"/>
      <c r="AW38" s="44"/>
    </row>
    <row r="39" spans="1:49" x14ac:dyDescent="0.25">
      <c r="A39" s="43">
        <v>28</v>
      </c>
      <c r="B39" s="44"/>
      <c r="C39" s="44"/>
      <c r="D39" s="44"/>
      <c r="E39" s="44"/>
      <c r="F39" s="44"/>
      <c r="G39" s="44"/>
      <c r="H39" s="44"/>
      <c r="I39" s="44"/>
      <c r="J39" s="44"/>
      <c r="K39" s="44"/>
      <c r="L39" s="44"/>
      <c r="M39" s="44">
        <v>24.69</v>
      </c>
      <c r="N39" s="44">
        <v>23.19</v>
      </c>
      <c r="O39" s="44">
        <v>21.91</v>
      </c>
      <c r="P39" s="44">
        <v>20.8</v>
      </c>
      <c r="Q39" s="44">
        <v>19.829999999999998</v>
      </c>
      <c r="R39" s="44">
        <v>18.989999999999998</v>
      </c>
      <c r="S39" s="44">
        <v>18.23</v>
      </c>
      <c r="T39" s="44">
        <v>17.57</v>
      </c>
      <c r="U39" s="44">
        <v>16.97</v>
      </c>
      <c r="V39" s="44">
        <v>16.43</v>
      </c>
      <c r="W39" s="44">
        <v>15.95</v>
      </c>
      <c r="X39" s="44">
        <v>15.5</v>
      </c>
      <c r="Y39" s="44">
        <v>15.1</v>
      </c>
      <c r="Z39" s="44">
        <v>14.74</v>
      </c>
      <c r="AA39" s="44">
        <v>14.4</v>
      </c>
      <c r="AB39" s="44">
        <v>14.1</v>
      </c>
      <c r="AC39" s="44">
        <v>13.82</v>
      </c>
      <c r="AD39" s="44">
        <v>13.56</v>
      </c>
      <c r="AE39" s="44">
        <v>13.32</v>
      </c>
      <c r="AF39" s="44">
        <v>13.1</v>
      </c>
      <c r="AG39" s="44">
        <v>12.89</v>
      </c>
      <c r="AH39" s="44">
        <v>12.7</v>
      </c>
      <c r="AI39" s="44">
        <v>12.53</v>
      </c>
      <c r="AJ39" s="44">
        <v>12.37</v>
      </c>
      <c r="AK39" s="44">
        <v>12.22</v>
      </c>
      <c r="AL39" s="44"/>
      <c r="AM39" s="44"/>
      <c r="AN39" s="44"/>
      <c r="AO39" s="44"/>
      <c r="AP39" s="44"/>
      <c r="AQ39" s="44"/>
      <c r="AR39" s="44"/>
      <c r="AS39" s="44"/>
      <c r="AT39" s="44"/>
      <c r="AU39" s="44"/>
      <c r="AV39" s="44"/>
      <c r="AW39" s="44"/>
    </row>
    <row r="40" spans="1:49" x14ac:dyDescent="0.25">
      <c r="A40" s="43">
        <v>29</v>
      </c>
      <c r="B40" s="44"/>
      <c r="C40" s="44"/>
      <c r="D40" s="44"/>
      <c r="E40" s="44"/>
      <c r="F40" s="44"/>
      <c r="G40" s="44"/>
      <c r="H40" s="44"/>
      <c r="I40" s="44"/>
      <c r="J40" s="44"/>
      <c r="K40" s="44"/>
      <c r="L40" s="44"/>
      <c r="M40" s="44">
        <v>25.03</v>
      </c>
      <c r="N40" s="44">
        <v>23.51</v>
      </c>
      <c r="O40" s="44">
        <v>22.21</v>
      </c>
      <c r="P40" s="44">
        <v>21.09</v>
      </c>
      <c r="Q40" s="44">
        <v>20.11</v>
      </c>
      <c r="R40" s="44">
        <v>19.25</v>
      </c>
      <c r="S40" s="44">
        <v>18.489999999999998</v>
      </c>
      <c r="T40" s="44">
        <v>17.809999999999999</v>
      </c>
      <c r="U40" s="44">
        <v>17.21</v>
      </c>
      <c r="V40" s="44">
        <v>16.66</v>
      </c>
      <c r="W40" s="44">
        <v>16.170000000000002</v>
      </c>
      <c r="X40" s="44">
        <v>15.72</v>
      </c>
      <c r="Y40" s="44">
        <v>15.32</v>
      </c>
      <c r="Z40" s="44">
        <v>14.95</v>
      </c>
      <c r="AA40" s="44">
        <v>14.61</v>
      </c>
      <c r="AB40" s="44">
        <v>14.3</v>
      </c>
      <c r="AC40" s="44">
        <v>14.02</v>
      </c>
      <c r="AD40" s="44">
        <v>13.76</v>
      </c>
      <c r="AE40" s="44">
        <v>13.51</v>
      </c>
      <c r="AF40" s="44">
        <v>13.29</v>
      </c>
      <c r="AG40" s="44">
        <v>13.09</v>
      </c>
      <c r="AH40" s="44">
        <v>12.9</v>
      </c>
      <c r="AI40" s="44">
        <v>12.72</v>
      </c>
      <c r="AJ40" s="44">
        <v>12.56</v>
      </c>
      <c r="AK40" s="44"/>
      <c r="AL40" s="44"/>
      <c r="AM40" s="44"/>
      <c r="AN40" s="44"/>
      <c r="AO40" s="44"/>
      <c r="AP40" s="44"/>
      <c r="AQ40" s="44"/>
      <c r="AR40" s="44"/>
      <c r="AS40" s="44"/>
      <c r="AT40" s="44"/>
      <c r="AU40" s="44"/>
      <c r="AV40" s="44"/>
      <c r="AW40" s="44"/>
    </row>
    <row r="41" spans="1:49" x14ac:dyDescent="0.25">
      <c r="A41" s="43">
        <v>30</v>
      </c>
      <c r="B41" s="44"/>
      <c r="C41" s="44"/>
      <c r="D41" s="44"/>
      <c r="E41" s="44"/>
      <c r="F41" s="44"/>
      <c r="G41" s="44"/>
      <c r="H41" s="44"/>
      <c r="I41" s="44"/>
      <c r="J41" s="44"/>
      <c r="K41" s="44"/>
      <c r="L41" s="44"/>
      <c r="M41" s="44">
        <v>25.37</v>
      </c>
      <c r="N41" s="44">
        <v>23.83</v>
      </c>
      <c r="O41" s="44">
        <v>22.51</v>
      </c>
      <c r="P41" s="44">
        <v>21.38</v>
      </c>
      <c r="Q41" s="44">
        <v>20.39</v>
      </c>
      <c r="R41" s="44">
        <v>19.52</v>
      </c>
      <c r="S41" s="44">
        <v>18.75</v>
      </c>
      <c r="T41" s="44">
        <v>18.059999999999999</v>
      </c>
      <c r="U41" s="44">
        <v>17.45</v>
      </c>
      <c r="V41" s="44">
        <v>16.899999999999999</v>
      </c>
      <c r="W41" s="44">
        <v>16.399999999999999</v>
      </c>
      <c r="X41" s="44">
        <v>15.95</v>
      </c>
      <c r="Y41" s="44">
        <v>15.54</v>
      </c>
      <c r="Z41" s="44">
        <v>15.17</v>
      </c>
      <c r="AA41" s="44">
        <v>14.83</v>
      </c>
      <c r="AB41" s="44">
        <v>14.51</v>
      </c>
      <c r="AC41" s="44">
        <v>14.23</v>
      </c>
      <c r="AD41" s="44">
        <v>13.96</v>
      </c>
      <c r="AE41" s="44">
        <v>13.72</v>
      </c>
      <c r="AF41" s="44">
        <v>13.49</v>
      </c>
      <c r="AG41" s="44">
        <v>13.29</v>
      </c>
      <c r="AH41" s="44">
        <v>13.1</v>
      </c>
      <c r="AI41" s="44">
        <v>12.92</v>
      </c>
      <c r="AJ41" s="44"/>
      <c r="AK41" s="44"/>
      <c r="AL41" s="44"/>
      <c r="AM41" s="44"/>
      <c r="AN41" s="44"/>
      <c r="AO41" s="44"/>
      <c r="AP41" s="44"/>
      <c r="AQ41" s="44"/>
      <c r="AR41" s="44"/>
      <c r="AS41" s="44"/>
      <c r="AT41" s="44"/>
      <c r="AU41" s="44"/>
      <c r="AV41" s="44"/>
      <c r="AW41" s="44"/>
    </row>
    <row r="42" spans="1:49" x14ac:dyDescent="0.25">
      <c r="A42" s="43">
        <v>31</v>
      </c>
      <c r="B42" s="44"/>
      <c r="C42" s="44"/>
      <c r="D42" s="44"/>
      <c r="E42" s="44"/>
      <c r="F42" s="44"/>
      <c r="G42" s="44"/>
      <c r="H42" s="44"/>
      <c r="I42" s="44"/>
      <c r="J42" s="44"/>
      <c r="K42" s="44"/>
      <c r="L42" s="44"/>
      <c r="M42" s="44">
        <v>25.72</v>
      </c>
      <c r="N42" s="44">
        <v>24.16</v>
      </c>
      <c r="O42" s="44">
        <v>22.82</v>
      </c>
      <c r="P42" s="44">
        <v>21.67</v>
      </c>
      <c r="Q42" s="44">
        <v>20.67</v>
      </c>
      <c r="R42" s="44">
        <v>19.79</v>
      </c>
      <c r="S42" s="44">
        <v>19.010000000000002</v>
      </c>
      <c r="T42" s="44">
        <v>18.32</v>
      </c>
      <c r="U42" s="44">
        <v>17.7</v>
      </c>
      <c r="V42" s="44">
        <v>17.14</v>
      </c>
      <c r="W42" s="44">
        <v>16.64</v>
      </c>
      <c r="X42" s="44">
        <v>16.18</v>
      </c>
      <c r="Y42" s="44">
        <v>15.77</v>
      </c>
      <c r="Z42" s="44">
        <v>15.39</v>
      </c>
      <c r="AA42" s="44">
        <v>15.04</v>
      </c>
      <c r="AB42" s="44">
        <v>14.73</v>
      </c>
      <c r="AC42" s="44">
        <v>14.44</v>
      </c>
      <c r="AD42" s="44">
        <v>14.17</v>
      </c>
      <c r="AE42" s="44">
        <v>13.93</v>
      </c>
      <c r="AF42" s="44">
        <v>13.7</v>
      </c>
      <c r="AG42" s="44">
        <v>13.5</v>
      </c>
      <c r="AH42" s="44">
        <v>13.31</v>
      </c>
      <c r="AI42" s="44"/>
      <c r="AJ42" s="44"/>
      <c r="AK42" s="44"/>
      <c r="AL42" s="44"/>
      <c r="AM42" s="44"/>
      <c r="AN42" s="44"/>
      <c r="AO42" s="44"/>
      <c r="AP42" s="44"/>
      <c r="AQ42" s="44"/>
      <c r="AR42" s="44"/>
      <c r="AS42" s="44"/>
      <c r="AT42" s="44"/>
      <c r="AU42" s="44"/>
      <c r="AV42" s="44"/>
      <c r="AW42" s="44"/>
    </row>
    <row r="43" spans="1:49" x14ac:dyDescent="0.25">
      <c r="A43" s="43">
        <v>32</v>
      </c>
      <c r="B43" s="44"/>
      <c r="C43" s="44"/>
      <c r="D43" s="44"/>
      <c r="E43" s="44"/>
      <c r="F43" s="44"/>
      <c r="G43" s="44"/>
      <c r="H43" s="44"/>
      <c r="I43" s="44"/>
      <c r="J43" s="44"/>
      <c r="K43" s="44"/>
      <c r="L43" s="44"/>
      <c r="M43" s="44">
        <v>26.07</v>
      </c>
      <c r="N43" s="44">
        <v>24.49</v>
      </c>
      <c r="O43" s="44">
        <v>23.14</v>
      </c>
      <c r="P43" s="44">
        <v>21.97</v>
      </c>
      <c r="Q43" s="44">
        <v>20.96</v>
      </c>
      <c r="R43" s="44">
        <v>20.07</v>
      </c>
      <c r="S43" s="44">
        <v>19.28</v>
      </c>
      <c r="T43" s="44">
        <v>18.57</v>
      </c>
      <c r="U43" s="44">
        <v>17.95</v>
      </c>
      <c r="V43" s="44">
        <v>17.38</v>
      </c>
      <c r="W43" s="44">
        <v>16.88</v>
      </c>
      <c r="X43" s="44">
        <v>16.41</v>
      </c>
      <c r="Y43" s="44">
        <v>16</v>
      </c>
      <c r="Z43" s="44">
        <v>15.62</v>
      </c>
      <c r="AA43" s="44">
        <v>15.27</v>
      </c>
      <c r="AB43" s="44">
        <v>14.95</v>
      </c>
      <c r="AC43" s="44">
        <v>14.66</v>
      </c>
      <c r="AD43" s="44">
        <v>14.39</v>
      </c>
      <c r="AE43" s="44">
        <v>14.15</v>
      </c>
      <c r="AF43" s="44">
        <v>13.92</v>
      </c>
      <c r="AG43" s="44">
        <v>13.71</v>
      </c>
      <c r="AH43" s="44"/>
      <c r="AI43" s="44"/>
      <c r="AJ43" s="44"/>
      <c r="AK43" s="44"/>
      <c r="AL43" s="44"/>
      <c r="AM43" s="44"/>
      <c r="AN43" s="44"/>
      <c r="AO43" s="44"/>
      <c r="AP43" s="44"/>
      <c r="AQ43" s="44"/>
      <c r="AR43" s="44"/>
      <c r="AS43" s="44"/>
      <c r="AT43" s="44"/>
      <c r="AU43" s="44"/>
      <c r="AV43" s="44"/>
      <c r="AW43" s="44"/>
    </row>
    <row r="44" spans="1:49" x14ac:dyDescent="0.25">
      <c r="A44" s="43">
        <v>33</v>
      </c>
      <c r="B44" s="44"/>
      <c r="C44" s="44"/>
      <c r="D44" s="44"/>
      <c r="E44" s="44"/>
      <c r="F44" s="44"/>
      <c r="G44" s="44"/>
      <c r="H44" s="44"/>
      <c r="I44" s="44"/>
      <c r="J44" s="44"/>
      <c r="K44" s="44"/>
      <c r="L44" s="44"/>
      <c r="M44" s="44">
        <v>26.43</v>
      </c>
      <c r="N44" s="44">
        <v>24.83</v>
      </c>
      <c r="O44" s="44">
        <v>23.46</v>
      </c>
      <c r="P44" s="44">
        <v>22.28</v>
      </c>
      <c r="Q44" s="44">
        <v>21.25</v>
      </c>
      <c r="R44" s="44">
        <v>20.350000000000001</v>
      </c>
      <c r="S44" s="44">
        <v>19.55</v>
      </c>
      <c r="T44" s="44">
        <v>18.84</v>
      </c>
      <c r="U44" s="44">
        <v>18.2</v>
      </c>
      <c r="V44" s="44">
        <v>17.63</v>
      </c>
      <c r="W44" s="44">
        <v>17.12</v>
      </c>
      <c r="X44" s="44">
        <v>16.66</v>
      </c>
      <c r="Y44" s="44">
        <v>16.23</v>
      </c>
      <c r="Z44" s="44">
        <v>15.85</v>
      </c>
      <c r="AA44" s="44">
        <v>15.5</v>
      </c>
      <c r="AB44" s="44">
        <v>15.18</v>
      </c>
      <c r="AC44" s="44">
        <v>14.88</v>
      </c>
      <c r="AD44" s="44">
        <v>14.62</v>
      </c>
      <c r="AE44" s="44">
        <v>14.37</v>
      </c>
      <c r="AF44" s="44">
        <v>14.14</v>
      </c>
      <c r="AG44" s="44"/>
      <c r="AH44" s="44"/>
      <c r="AI44" s="44"/>
      <c r="AJ44" s="44"/>
      <c r="AK44" s="44"/>
      <c r="AL44" s="44"/>
      <c r="AM44" s="44"/>
      <c r="AN44" s="44"/>
      <c r="AO44" s="44"/>
      <c r="AP44" s="44"/>
      <c r="AQ44" s="44"/>
      <c r="AR44" s="44"/>
      <c r="AS44" s="44"/>
      <c r="AT44" s="44"/>
      <c r="AU44" s="44"/>
      <c r="AV44" s="44"/>
      <c r="AW44" s="44"/>
    </row>
    <row r="45" spans="1:49" x14ac:dyDescent="0.25">
      <c r="A45" s="43">
        <v>34</v>
      </c>
      <c r="B45" s="44"/>
      <c r="C45" s="44"/>
      <c r="D45" s="44"/>
      <c r="E45" s="44"/>
      <c r="F45" s="44"/>
      <c r="G45" s="44"/>
      <c r="H45" s="44"/>
      <c r="I45" s="44"/>
      <c r="J45" s="44"/>
      <c r="K45" s="44"/>
      <c r="L45" s="44"/>
      <c r="M45" s="44">
        <v>26.8</v>
      </c>
      <c r="N45" s="44">
        <v>25.17</v>
      </c>
      <c r="O45" s="44">
        <v>23.79</v>
      </c>
      <c r="P45" s="44">
        <v>22.59</v>
      </c>
      <c r="Q45" s="44">
        <v>21.55</v>
      </c>
      <c r="R45" s="44">
        <v>20.64</v>
      </c>
      <c r="S45" s="44">
        <v>19.829999999999998</v>
      </c>
      <c r="T45" s="44">
        <v>19.11</v>
      </c>
      <c r="U45" s="44">
        <v>18.47</v>
      </c>
      <c r="V45" s="44">
        <v>17.89</v>
      </c>
      <c r="W45" s="44">
        <v>17.37</v>
      </c>
      <c r="X45" s="44">
        <v>16.899999999999999</v>
      </c>
      <c r="Y45" s="44">
        <v>16.48</v>
      </c>
      <c r="Z45" s="44">
        <v>16.09</v>
      </c>
      <c r="AA45" s="44">
        <v>15.74</v>
      </c>
      <c r="AB45" s="44">
        <v>15.41</v>
      </c>
      <c r="AC45" s="44">
        <v>15.12</v>
      </c>
      <c r="AD45" s="44">
        <v>14.85</v>
      </c>
      <c r="AE45" s="44">
        <v>14.6</v>
      </c>
      <c r="AF45" s="44"/>
      <c r="AG45" s="44"/>
      <c r="AH45" s="44"/>
      <c r="AI45" s="44"/>
      <c r="AJ45" s="44"/>
      <c r="AK45" s="44"/>
      <c r="AL45" s="44"/>
      <c r="AM45" s="44"/>
      <c r="AN45" s="44"/>
      <c r="AO45" s="44"/>
      <c r="AP45" s="44"/>
      <c r="AQ45" s="44"/>
      <c r="AR45" s="44"/>
      <c r="AS45" s="44"/>
      <c r="AT45" s="44"/>
      <c r="AU45" s="44"/>
      <c r="AV45" s="44"/>
      <c r="AW45" s="44"/>
    </row>
    <row r="46" spans="1:49" x14ac:dyDescent="0.25">
      <c r="A46" s="43">
        <v>35</v>
      </c>
      <c r="B46" s="44"/>
      <c r="C46" s="44"/>
      <c r="D46" s="44"/>
      <c r="E46" s="44"/>
      <c r="F46" s="44"/>
      <c r="G46" s="44"/>
      <c r="H46" s="44"/>
      <c r="I46" s="44"/>
      <c r="J46" s="44"/>
      <c r="K46" s="44"/>
      <c r="L46" s="44"/>
      <c r="M46" s="44">
        <v>27.17</v>
      </c>
      <c r="N46" s="44">
        <v>25.52</v>
      </c>
      <c r="O46" s="44">
        <v>24.12</v>
      </c>
      <c r="P46" s="44">
        <v>22.91</v>
      </c>
      <c r="Q46" s="44">
        <v>21.86</v>
      </c>
      <c r="R46" s="44">
        <v>20.93</v>
      </c>
      <c r="S46" s="44">
        <v>20.11</v>
      </c>
      <c r="T46" s="44">
        <v>19.39</v>
      </c>
      <c r="U46" s="44">
        <v>18.739999999999998</v>
      </c>
      <c r="V46" s="44">
        <v>18.16</v>
      </c>
      <c r="W46" s="44">
        <v>17.63</v>
      </c>
      <c r="X46" s="44">
        <v>17.16</v>
      </c>
      <c r="Y46" s="44">
        <v>16.73</v>
      </c>
      <c r="Z46" s="44">
        <v>16.34</v>
      </c>
      <c r="AA46" s="44">
        <v>15.98</v>
      </c>
      <c r="AB46" s="44">
        <v>15.66</v>
      </c>
      <c r="AC46" s="44">
        <v>15.36</v>
      </c>
      <c r="AD46" s="44">
        <v>15.09</v>
      </c>
      <c r="AE46" s="44"/>
      <c r="AF46" s="44"/>
      <c r="AG46" s="44"/>
      <c r="AH46" s="44"/>
      <c r="AI46" s="44"/>
      <c r="AJ46" s="44"/>
      <c r="AK46" s="44"/>
      <c r="AL46" s="44"/>
      <c r="AM46" s="44"/>
      <c r="AN46" s="44"/>
      <c r="AO46" s="44"/>
      <c r="AP46" s="44"/>
      <c r="AQ46" s="44"/>
      <c r="AR46" s="44"/>
      <c r="AS46" s="44"/>
      <c r="AT46" s="44"/>
      <c r="AU46" s="44"/>
      <c r="AV46" s="44"/>
      <c r="AW46" s="44"/>
    </row>
    <row r="47" spans="1:49" x14ac:dyDescent="0.25">
      <c r="A47" s="43">
        <v>36</v>
      </c>
      <c r="B47" s="44"/>
      <c r="C47" s="44"/>
      <c r="D47" s="44"/>
      <c r="E47" s="44"/>
      <c r="F47" s="44"/>
      <c r="G47" s="44"/>
      <c r="H47" s="44"/>
      <c r="I47" s="44"/>
      <c r="J47" s="44"/>
      <c r="K47" s="44"/>
      <c r="L47" s="44"/>
      <c r="M47" s="44">
        <v>27.55</v>
      </c>
      <c r="N47" s="44">
        <v>25.88</v>
      </c>
      <c r="O47" s="44">
        <v>24.46</v>
      </c>
      <c r="P47" s="44">
        <v>23.23</v>
      </c>
      <c r="Q47" s="44">
        <v>22.17</v>
      </c>
      <c r="R47" s="44">
        <v>21.23</v>
      </c>
      <c r="S47" s="44">
        <v>20.399999999999999</v>
      </c>
      <c r="T47" s="44">
        <v>19.670000000000002</v>
      </c>
      <c r="U47" s="44">
        <v>19.010000000000002</v>
      </c>
      <c r="V47" s="44">
        <v>18.43</v>
      </c>
      <c r="W47" s="44">
        <v>17.899999999999999</v>
      </c>
      <c r="X47" s="44">
        <v>17.420000000000002</v>
      </c>
      <c r="Y47" s="44">
        <v>16.989999999999998</v>
      </c>
      <c r="Z47" s="44">
        <v>16.59</v>
      </c>
      <c r="AA47" s="44">
        <v>16.23</v>
      </c>
      <c r="AB47" s="44">
        <v>15.91</v>
      </c>
      <c r="AC47" s="44">
        <v>15.61</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5">
      <c r="A48" s="43">
        <v>37</v>
      </c>
      <c r="B48" s="44"/>
      <c r="C48" s="44"/>
      <c r="D48" s="44"/>
      <c r="E48" s="44"/>
      <c r="F48" s="44"/>
      <c r="G48" s="44"/>
      <c r="H48" s="44"/>
      <c r="I48" s="44"/>
      <c r="J48" s="44"/>
      <c r="K48" s="44"/>
      <c r="L48" s="44"/>
      <c r="M48" s="44">
        <v>27.93</v>
      </c>
      <c r="N48" s="44">
        <v>26.25</v>
      </c>
      <c r="O48" s="44">
        <v>24.81</v>
      </c>
      <c r="P48" s="44">
        <v>23.57</v>
      </c>
      <c r="Q48" s="44">
        <v>22.49</v>
      </c>
      <c r="R48" s="44">
        <v>21.54</v>
      </c>
      <c r="S48" s="44">
        <v>20.7</v>
      </c>
      <c r="T48" s="44">
        <v>19.96</v>
      </c>
      <c r="U48" s="44">
        <v>19.3</v>
      </c>
      <c r="V48" s="44">
        <v>18.71</v>
      </c>
      <c r="W48" s="44">
        <v>18.170000000000002</v>
      </c>
      <c r="X48" s="44">
        <v>17.690000000000001</v>
      </c>
      <c r="Y48" s="44">
        <v>17.25</v>
      </c>
      <c r="Z48" s="44">
        <v>16.86</v>
      </c>
      <c r="AA48" s="44">
        <v>16.5</v>
      </c>
      <c r="AB48" s="44">
        <v>16.170000000000002</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5">
      <c r="A49" s="43">
        <v>38</v>
      </c>
      <c r="B49" s="44"/>
      <c r="C49" s="44"/>
      <c r="D49" s="44"/>
      <c r="E49" s="44"/>
      <c r="F49" s="44"/>
      <c r="G49" s="44"/>
      <c r="H49" s="44"/>
      <c r="I49" s="44"/>
      <c r="J49" s="44"/>
      <c r="K49" s="44"/>
      <c r="L49" s="44"/>
      <c r="M49" s="44">
        <v>28.33</v>
      </c>
      <c r="N49" s="44">
        <v>26.62</v>
      </c>
      <c r="O49" s="44">
        <v>25.16</v>
      </c>
      <c r="P49" s="44">
        <v>23.91</v>
      </c>
      <c r="Q49" s="44">
        <v>22.81</v>
      </c>
      <c r="R49" s="44">
        <v>21.86</v>
      </c>
      <c r="S49" s="44">
        <v>21.01</v>
      </c>
      <c r="T49" s="44">
        <v>20.260000000000002</v>
      </c>
      <c r="U49" s="44">
        <v>19.59</v>
      </c>
      <c r="V49" s="44">
        <v>18.989999999999998</v>
      </c>
      <c r="W49" s="44">
        <v>18.45</v>
      </c>
      <c r="X49" s="44">
        <v>17.97</v>
      </c>
      <c r="Y49" s="44">
        <v>17.53</v>
      </c>
      <c r="Z49" s="44">
        <v>17.13</v>
      </c>
      <c r="AA49" s="44">
        <v>16.77</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5">
      <c r="A50" s="43">
        <v>39</v>
      </c>
      <c r="B50" s="44"/>
      <c r="C50" s="44"/>
      <c r="D50" s="44"/>
      <c r="E50" s="44"/>
      <c r="F50" s="44"/>
      <c r="G50" s="44"/>
      <c r="H50" s="44"/>
      <c r="I50" s="44"/>
      <c r="J50" s="44"/>
      <c r="K50" s="44"/>
      <c r="L50" s="44"/>
      <c r="M50" s="44">
        <v>28.73</v>
      </c>
      <c r="N50" s="44">
        <v>27</v>
      </c>
      <c r="O50" s="44">
        <v>25.52</v>
      </c>
      <c r="P50" s="44">
        <v>24.25</v>
      </c>
      <c r="Q50" s="44">
        <v>23.15</v>
      </c>
      <c r="R50" s="44">
        <v>22.18</v>
      </c>
      <c r="S50" s="44">
        <v>21.33</v>
      </c>
      <c r="T50" s="44">
        <v>20.57</v>
      </c>
      <c r="U50" s="44">
        <v>19.89</v>
      </c>
      <c r="V50" s="44">
        <v>19.29</v>
      </c>
      <c r="W50" s="44">
        <v>18.75</v>
      </c>
      <c r="X50" s="44">
        <v>18.260000000000002</v>
      </c>
      <c r="Y50" s="44">
        <v>17.82</v>
      </c>
      <c r="Z50" s="44">
        <v>17.420000000000002</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5">
      <c r="A51" s="43">
        <v>40</v>
      </c>
      <c r="B51" s="44"/>
      <c r="C51" s="44"/>
      <c r="D51" s="44"/>
      <c r="E51" s="44"/>
      <c r="F51" s="44"/>
      <c r="G51" s="44"/>
      <c r="H51" s="44"/>
      <c r="I51" s="44"/>
      <c r="J51" s="44"/>
      <c r="K51" s="44"/>
      <c r="L51" s="44"/>
      <c r="M51" s="44">
        <v>29.14</v>
      </c>
      <c r="N51" s="44">
        <v>27.39</v>
      </c>
      <c r="O51" s="44">
        <v>25.9</v>
      </c>
      <c r="P51" s="44">
        <v>24.61</v>
      </c>
      <c r="Q51" s="44">
        <v>23.49</v>
      </c>
      <c r="R51" s="44">
        <v>22.51</v>
      </c>
      <c r="S51" s="44">
        <v>21.65</v>
      </c>
      <c r="T51" s="44">
        <v>20.89</v>
      </c>
      <c r="U51" s="44">
        <v>20.21</v>
      </c>
      <c r="V51" s="44">
        <v>19.600000000000001</v>
      </c>
      <c r="W51" s="44">
        <v>19.05</v>
      </c>
      <c r="X51" s="44">
        <v>18.559999999999999</v>
      </c>
      <c r="Y51" s="44">
        <v>18.11</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5">
      <c r="A52" s="43">
        <v>41</v>
      </c>
      <c r="B52" s="44"/>
      <c r="C52" s="44"/>
      <c r="D52" s="44"/>
      <c r="E52" s="44"/>
      <c r="F52" s="44"/>
      <c r="G52" s="44"/>
      <c r="H52" s="44"/>
      <c r="I52" s="44"/>
      <c r="J52" s="44"/>
      <c r="K52" s="44"/>
      <c r="L52" s="44"/>
      <c r="M52" s="44">
        <v>29.56</v>
      </c>
      <c r="N52" s="44">
        <v>27.79</v>
      </c>
      <c r="O52" s="44">
        <v>26.28</v>
      </c>
      <c r="P52" s="44">
        <v>24.98</v>
      </c>
      <c r="Q52" s="44">
        <v>23.85</v>
      </c>
      <c r="R52" s="44">
        <v>22.86</v>
      </c>
      <c r="S52" s="44">
        <v>21.99</v>
      </c>
      <c r="T52" s="44">
        <v>21.22</v>
      </c>
      <c r="U52" s="44">
        <v>20.53</v>
      </c>
      <c r="V52" s="44">
        <v>19.920000000000002</v>
      </c>
      <c r="W52" s="44">
        <v>19.37</v>
      </c>
      <c r="X52" s="44">
        <v>18.87</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5">
      <c r="A53" s="43">
        <v>42</v>
      </c>
      <c r="B53" s="44"/>
      <c r="C53" s="44"/>
      <c r="D53" s="44"/>
      <c r="E53" s="44"/>
      <c r="F53" s="44"/>
      <c r="G53" s="44"/>
      <c r="H53" s="44"/>
      <c r="I53" s="44"/>
      <c r="J53" s="44"/>
      <c r="K53" s="44"/>
      <c r="L53" s="44"/>
      <c r="M53" s="44">
        <v>29.99</v>
      </c>
      <c r="N53" s="44">
        <v>28.2</v>
      </c>
      <c r="O53" s="44">
        <v>26.67</v>
      </c>
      <c r="P53" s="44">
        <v>25.35</v>
      </c>
      <c r="Q53" s="44">
        <v>24.21</v>
      </c>
      <c r="R53" s="44">
        <v>23.21</v>
      </c>
      <c r="S53" s="44">
        <v>22.34</v>
      </c>
      <c r="T53" s="44">
        <v>21.56</v>
      </c>
      <c r="U53" s="44">
        <v>20.86</v>
      </c>
      <c r="V53" s="44">
        <v>20.25</v>
      </c>
      <c r="W53" s="44">
        <v>19.690000000000001</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5">
      <c r="A54" s="43">
        <v>43</v>
      </c>
      <c r="B54" s="44"/>
      <c r="C54" s="44"/>
      <c r="D54" s="44"/>
      <c r="E54" s="44"/>
      <c r="F54" s="44"/>
      <c r="G54" s="44"/>
      <c r="H54" s="44"/>
      <c r="I54" s="44"/>
      <c r="J54" s="44"/>
      <c r="K54" s="44"/>
      <c r="L54" s="44"/>
      <c r="M54" s="44">
        <v>30.43</v>
      </c>
      <c r="N54" s="44">
        <v>28.62</v>
      </c>
      <c r="O54" s="44">
        <v>27.07</v>
      </c>
      <c r="P54" s="44">
        <v>25.74</v>
      </c>
      <c r="Q54" s="44">
        <v>24.59</v>
      </c>
      <c r="R54" s="44">
        <v>23.58</v>
      </c>
      <c r="S54" s="44">
        <v>22.7</v>
      </c>
      <c r="T54" s="44">
        <v>21.91</v>
      </c>
      <c r="U54" s="44">
        <v>21.21</v>
      </c>
      <c r="V54" s="44">
        <v>20.59</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5">
      <c r="A55" s="43">
        <v>44</v>
      </c>
      <c r="B55" s="44"/>
      <c r="C55" s="44"/>
      <c r="D55" s="44"/>
      <c r="E55" s="44"/>
      <c r="F55" s="44"/>
      <c r="G55" s="44"/>
      <c r="H55" s="44"/>
      <c r="I55" s="44"/>
      <c r="J55" s="44"/>
      <c r="K55" s="44"/>
      <c r="L55" s="44"/>
      <c r="M55" s="44">
        <v>30.88</v>
      </c>
      <c r="N55" s="44">
        <v>29.05</v>
      </c>
      <c r="O55" s="44">
        <v>27.49</v>
      </c>
      <c r="P55" s="44">
        <v>26.15</v>
      </c>
      <c r="Q55" s="44">
        <v>24.98</v>
      </c>
      <c r="R55" s="44">
        <v>23.96</v>
      </c>
      <c r="S55" s="44">
        <v>23.07</v>
      </c>
      <c r="T55" s="44">
        <v>22.28</v>
      </c>
      <c r="U55" s="44">
        <v>21.58</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5">
      <c r="A56" s="43">
        <v>45</v>
      </c>
      <c r="B56" s="44"/>
      <c r="C56" s="44"/>
      <c r="D56" s="44"/>
      <c r="E56" s="44"/>
      <c r="F56" s="44"/>
      <c r="G56" s="44"/>
      <c r="H56" s="44"/>
      <c r="I56" s="44"/>
      <c r="J56" s="44"/>
      <c r="K56" s="44"/>
      <c r="L56" s="44"/>
      <c r="M56" s="44">
        <v>31.35</v>
      </c>
      <c r="N56" s="44">
        <v>29.5</v>
      </c>
      <c r="O56" s="44">
        <v>27.92</v>
      </c>
      <c r="P56" s="44">
        <v>26.56</v>
      </c>
      <c r="Q56" s="44">
        <v>25.39</v>
      </c>
      <c r="R56" s="44">
        <v>24.36</v>
      </c>
      <c r="S56" s="44">
        <v>23.46</v>
      </c>
      <c r="T56" s="44">
        <v>22.67</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5">
      <c r="A57" s="43">
        <v>46</v>
      </c>
      <c r="B57" s="44"/>
      <c r="C57" s="44"/>
      <c r="D57" s="44"/>
      <c r="E57" s="44"/>
      <c r="F57" s="44"/>
      <c r="G57" s="44"/>
      <c r="H57" s="44"/>
      <c r="I57" s="44"/>
      <c r="J57" s="44"/>
      <c r="K57" s="44"/>
      <c r="L57" s="44"/>
      <c r="M57" s="44">
        <v>31.84</v>
      </c>
      <c r="N57" s="44">
        <v>29.96</v>
      </c>
      <c r="O57" s="44">
        <v>28.37</v>
      </c>
      <c r="P57" s="44">
        <v>27</v>
      </c>
      <c r="Q57" s="44">
        <v>25.81</v>
      </c>
      <c r="R57" s="44">
        <v>24.78</v>
      </c>
      <c r="S57" s="44">
        <v>23.87</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5">
      <c r="A58" s="43">
        <v>47</v>
      </c>
      <c r="B58" s="44"/>
      <c r="C58" s="44"/>
      <c r="D58" s="44"/>
      <c r="E58" s="44"/>
      <c r="F58" s="44"/>
      <c r="G58" s="44"/>
      <c r="H58" s="44"/>
      <c r="I58" s="44"/>
      <c r="J58" s="44"/>
      <c r="K58" s="44"/>
      <c r="L58" s="44"/>
      <c r="M58" s="44">
        <v>32.340000000000003</v>
      </c>
      <c r="N58" s="44">
        <v>30.44</v>
      </c>
      <c r="O58" s="44">
        <v>28.83</v>
      </c>
      <c r="P58" s="44">
        <v>27.45</v>
      </c>
      <c r="Q58" s="44">
        <v>26.26</v>
      </c>
      <c r="R58" s="44">
        <v>25.22</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5">
      <c r="A59" s="43">
        <v>48</v>
      </c>
      <c r="B59" s="44"/>
      <c r="C59" s="44"/>
      <c r="D59" s="44"/>
      <c r="E59" s="44"/>
      <c r="F59" s="44"/>
      <c r="G59" s="44"/>
      <c r="H59" s="44"/>
      <c r="I59" s="44"/>
      <c r="J59" s="44"/>
      <c r="K59" s="44"/>
      <c r="L59" s="44"/>
      <c r="M59" s="44">
        <v>32.86</v>
      </c>
      <c r="N59" s="44">
        <v>30.95</v>
      </c>
      <c r="O59" s="44">
        <v>29.32</v>
      </c>
      <c r="P59" s="44">
        <v>27.93</v>
      </c>
      <c r="Q59" s="44">
        <v>26.72</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5">
      <c r="A60" s="43">
        <v>49</v>
      </c>
      <c r="B60" s="44"/>
      <c r="C60" s="44"/>
      <c r="D60" s="44"/>
      <c r="E60" s="44"/>
      <c r="F60" s="44"/>
      <c r="G60" s="44"/>
      <c r="H60" s="44"/>
      <c r="I60" s="44"/>
      <c r="J60" s="44"/>
      <c r="K60" s="44"/>
      <c r="L60" s="44"/>
      <c r="M60" s="44">
        <v>33.4</v>
      </c>
      <c r="N60" s="44">
        <v>31.47</v>
      </c>
      <c r="O60" s="44">
        <v>29.83</v>
      </c>
      <c r="P60" s="44">
        <v>28.43</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5">
      <c r="A61" s="43">
        <v>50</v>
      </c>
      <c r="B61" s="44"/>
      <c r="C61" s="44"/>
      <c r="D61" s="44"/>
      <c r="E61" s="44"/>
      <c r="F61" s="44"/>
      <c r="G61" s="44"/>
      <c r="H61" s="44"/>
      <c r="I61" s="44"/>
      <c r="J61" s="44"/>
      <c r="K61" s="44"/>
      <c r="L61" s="44"/>
      <c r="M61" s="44">
        <v>33.97</v>
      </c>
      <c r="N61" s="44">
        <v>32.020000000000003</v>
      </c>
      <c r="O61" s="44">
        <v>30.37</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5">
      <c r="A62" s="43">
        <v>51</v>
      </c>
      <c r="B62" s="44"/>
      <c r="C62" s="44"/>
      <c r="D62" s="44"/>
      <c r="E62" s="44"/>
      <c r="F62" s="44"/>
      <c r="G62" s="44"/>
      <c r="H62" s="44"/>
      <c r="I62" s="44"/>
      <c r="J62" s="44"/>
      <c r="K62" s="44"/>
      <c r="L62" s="44"/>
      <c r="M62" s="44">
        <v>34.57</v>
      </c>
      <c r="N62" s="44">
        <v>32.6</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5">
      <c r="A63" s="43">
        <v>52</v>
      </c>
      <c r="B63" s="44"/>
      <c r="C63" s="44"/>
      <c r="D63" s="44"/>
      <c r="E63" s="44"/>
      <c r="F63" s="44"/>
      <c r="G63" s="44"/>
      <c r="H63" s="44"/>
      <c r="I63" s="44"/>
      <c r="J63" s="44"/>
      <c r="K63" s="44"/>
      <c r="L63" s="44"/>
      <c r="M63" s="44">
        <v>35.200000000000003</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5">
      <c r="A64" s="43">
        <v>53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5">
      <c r="A65" s="43">
        <v>54</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5">
      <c r="A66" s="43">
        <v>55</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5">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5">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5">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5">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5">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5">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5">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5">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r6HX1PgLZFndQDJMtjdF0TL3F6pLIkR3XKz+ecTSzihpGNIoMBqPuaItHfOol5hL0XNlN3kMJw9qAwLkdIWdKA==" saltValue="mvKjUnyRe2kgxGGQECmXNg==" spinCount="100000" sheet="1" objects="1" scenarios="1"/>
  <conditionalFormatting sqref="A6:A21">
    <cfRule type="expression" dxfId="215" priority="1" stopIfTrue="1">
      <formula>MOD(ROW(),2)=0</formula>
    </cfRule>
    <cfRule type="expression" dxfId="214" priority="2" stopIfTrue="1">
      <formula>MOD(ROW(),2)&lt;&gt;0</formula>
    </cfRule>
  </conditionalFormatting>
  <conditionalFormatting sqref="A26:A74">
    <cfRule type="expression" dxfId="213" priority="5" stopIfTrue="1">
      <formula>MOD(ROW(),2)=0</formula>
    </cfRule>
    <cfRule type="expression" dxfId="212" priority="6" stopIfTrue="1">
      <formula>MOD(ROW(),2)&lt;&gt;0</formula>
    </cfRule>
  </conditionalFormatting>
  <conditionalFormatting sqref="B6:M21">
    <cfRule type="expression" dxfId="211" priority="3" stopIfTrue="1">
      <formula>MOD(ROW(),2)=0</formula>
    </cfRule>
    <cfRule type="expression" dxfId="210" priority="4" stopIfTrue="1">
      <formula>MOD(ROW(),2)&lt;&gt;0</formula>
    </cfRule>
  </conditionalFormatting>
  <conditionalFormatting sqref="B26:AW74">
    <cfRule type="expression" dxfId="209" priority="7" stopIfTrue="1">
      <formula>MOD(ROW(),2)=0</formula>
    </cfRule>
    <cfRule type="expression" dxfId="208" priority="8" stopIfTrue="1">
      <formula>MOD(ROW(),2)&lt;&gt;0</formula>
    </cfRule>
  </conditionalFormatting>
  <pageMargins left="0.7" right="0.7" top="0.75" bottom="0.75" header="0.3" footer="0.3"/>
  <tableParts count="1">
    <tablePart r:id="rId1"/>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F98D1-97E0-4EEE-A9A7-A33106EFF916}">
  <sheetPr codeName="Sheet50"/>
  <dimension ref="A1:AW74"/>
  <sheetViews>
    <sheetView showGridLines="0" workbookViewId="0">
      <selection activeCell="A6" sqref="A6"/>
    </sheetView>
  </sheetViews>
  <sheetFormatPr defaultRowHeight="12.5" x14ac:dyDescent="0.25"/>
  <cols>
    <col min="1" max="1" width="31.54296875" customWidth="1"/>
    <col min="2" max="49" width="10.7265625" customWidth="1"/>
  </cols>
  <sheetData>
    <row r="1" spans="1:13" s="1" customFormat="1" ht="20" x14ac:dyDescent="0.4">
      <c r="A1" s="2" t="s">
        <v>0</v>
      </c>
    </row>
    <row r="2" spans="1:13" s="1" customFormat="1" ht="15.5" x14ac:dyDescent="0.35">
      <c r="A2" s="30" t="s">
        <v>1</v>
      </c>
      <c r="B2" s="3" t="str">
        <f>wb_title</f>
        <v>LGPS_EW - Consolidated Factor Spreadsheet</v>
      </c>
    </row>
    <row r="3" spans="1:13" s="1" customFormat="1" ht="15.5" x14ac:dyDescent="0.35">
      <c r="A3" s="30" t="s">
        <v>2</v>
      </c>
      <c r="B3" s="3" t="str">
        <f>TABLE_FACTOR_TYPE_1 &amp; " - x-" &amp; TABLE_SERIES_NUMBER_1</f>
        <v>Added pension - x-702</v>
      </c>
    </row>
    <row r="6" spans="1:13" x14ac:dyDescent="0.25">
      <c r="A6" s="40" t="s">
        <v>394</v>
      </c>
      <c r="B6" s="47" t="s">
        <v>395</v>
      </c>
      <c r="C6" s="47"/>
      <c r="D6" s="47"/>
      <c r="E6" s="47"/>
      <c r="F6" s="47"/>
      <c r="G6" s="47"/>
      <c r="H6" s="47"/>
      <c r="I6" s="47"/>
      <c r="J6" s="47"/>
      <c r="K6" s="47"/>
      <c r="L6" s="47"/>
      <c r="M6" s="47"/>
    </row>
    <row r="7" spans="1:13" x14ac:dyDescent="0.25">
      <c r="A7" s="40" t="s">
        <v>396</v>
      </c>
      <c r="B7" s="47" t="s">
        <v>175</v>
      </c>
      <c r="C7" s="47"/>
      <c r="D7" s="47"/>
      <c r="E7" s="47"/>
      <c r="F7" s="47"/>
      <c r="G7" s="47"/>
      <c r="H7" s="47"/>
      <c r="I7" s="47"/>
      <c r="J7" s="47"/>
      <c r="K7" s="47"/>
      <c r="L7" s="47"/>
      <c r="M7" s="47"/>
    </row>
    <row r="8" spans="1:13" x14ac:dyDescent="0.25">
      <c r="A8" s="40" t="s">
        <v>162</v>
      </c>
      <c r="B8" s="47" t="s">
        <v>321</v>
      </c>
      <c r="C8" s="47"/>
      <c r="D8" s="47"/>
      <c r="E8" s="47"/>
      <c r="F8" s="47"/>
      <c r="G8" s="47"/>
      <c r="H8" s="47"/>
      <c r="I8" s="47"/>
      <c r="J8" s="47"/>
      <c r="K8" s="47"/>
      <c r="L8" s="47"/>
      <c r="M8" s="47"/>
    </row>
    <row r="9" spans="1:13" x14ac:dyDescent="0.25">
      <c r="A9" s="40" t="s">
        <v>163</v>
      </c>
      <c r="B9" s="47" t="s">
        <v>322</v>
      </c>
      <c r="C9" s="47"/>
      <c r="D9" s="47"/>
      <c r="E9" s="47"/>
      <c r="F9" s="47"/>
      <c r="G9" s="47"/>
      <c r="H9" s="47"/>
      <c r="I9" s="47"/>
      <c r="J9" s="47"/>
      <c r="K9" s="47"/>
      <c r="L9" s="47"/>
      <c r="M9" s="47"/>
    </row>
    <row r="10" spans="1:13" ht="25" x14ac:dyDescent="0.25">
      <c r="A10" s="40" t="s">
        <v>6</v>
      </c>
      <c r="B10" s="47" t="s">
        <v>326</v>
      </c>
      <c r="C10" s="47"/>
      <c r="D10" s="47"/>
      <c r="E10" s="47"/>
      <c r="F10" s="47"/>
      <c r="G10" s="47"/>
      <c r="H10" s="47"/>
      <c r="I10" s="47"/>
      <c r="J10" s="47"/>
      <c r="K10" s="47"/>
      <c r="L10" s="47"/>
      <c r="M10" s="47"/>
    </row>
    <row r="11" spans="1:13" x14ac:dyDescent="0.25">
      <c r="A11" s="40" t="s">
        <v>164</v>
      </c>
      <c r="B11" s="47" t="s">
        <v>184</v>
      </c>
      <c r="C11" s="47"/>
      <c r="D11" s="47"/>
      <c r="E11" s="47"/>
      <c r="F11" s="47"/>
      <c r="G11" s="47"/>
      <c r="H11" s="47"/>
      <c r="I11" s="47"/>
      <c r="J11" s="47"/>
      <c r="K11" s="47"/>
      <c r="L11" s="47"/>
      <c r="M11" s="47"/>
    </row>
    <row r="12" spans="1:13" x14ac:dyDescent="0.25">
      <c r="A12" s="40" t="s">
        <v>165</v>
      </c>
      <c r="B12" s="47" t="s">
        <v>324</v>
      </c>
      <c r="C12" s="47"/>
      <c r="D12" s="47"/>
      <c r="E12" s="47"/>
      <c r="F12" s="47"/>
      <c r="G12" s="47"/>
      <c r="H12" s="47"/>
      <c r="I12" s="47"/>
      <c r="J12" s="47"/>
      <c r="K12" s="47"/>
      <c r="L12" s="47"/>
      <c r="M12" s="47"/>
    </row>
    <row r="13" spans="1:13" x14ac:dyDescent="0.25">
      <c r="A13" s="40" t="s">
        <v>397</v>
      </c>
      <c r="B13" s="47">
        <v>0</v>
      </c>
      <c r="C13" s="47"/>
      <c r="D13" s="47"/>
      <c r="E13" s="47"/>
      <c r="F13" s="47"/>
      <c r="G13" s="47"/>
      <c r="H13" s="47"/>
      <c r="I13" s="47"/>
      <c r="J13" s="47"/>
      <c r="K13" s="47"/>
      <c r="L13" s="47"/>
      <c r="M13" s="47"/>
    </row>
    <row r="14" spans="1:13" x14ac:dyDescent="0.25">
      <c r="A14" s="40" t="s">
        <v>167</v>
      </c>
      <c r="B14" s="47">
        <v>702</v>
      </c>
      <c r="C14" s="47"/>
      <c r="D14" s="47"/>
      <c r="E14" s="47"/>
      <c r="F14" s="47"/>
      <c r="G14" s="47"/>
      <c r="H14" s="47"/>
      <c r="I14" s="47"/>
      <c r="J14" s="47"/>
      <c r="K14" s="47"/>
      <c r="L14" s="47"/>
      <c r="M14" s="47"/>
    </row>
    <row r="15" spans="1:13" x14ac:dyDescent="0.25">
      <c r="A15" s="40" t="s">
        <v>398</v>
      </c>
      <c r="B15" s="47" t="s">
        <v>327</v>
      </c>
      <c r="C15" s="47"/>
      <c r="D15" s="47"/>
      <c r="E15" s="47"/>
      <c r="F15" s="47"/>
      <c r="G15" s="47"/>
      <c r="H15" s="47"/>
      <c r="I15" s="47"/>
      <c r="J15" s="47"/>
      <c r="K15" s="47"/>
      <c r="L15" s="47"/>
      <c r="M15" s="47"/>
    </row>
    <row r="16" spans="1:13" x14ac:dyDescent="0.25">
      <c r="A16" s="40" t="s">
        <v>169</v>
      </c>
      <c r="B16" s="47" t="s">
        <v>270</v>
      </c>
      <c r="C16" s="47"/>
      <c r="D16" s="47"/>
      <c r="E16" s="47"/>
      <c r="F16" s="47"/>
      <c r="G16" s="47"/>
      <c r="H16" s="47"/>
      <c r="I16" s="47"/>
      <c r="J16" s="47"/>
      <c r="K16" s="47"/>
      <c r="L16" s="47"/>
      <c r="M16" s="47"/>
    </row>
    <row r="17" spans="1:49" x14ac:dyDescent="0.25">
      <c r="A17" s="41" t="s">
        <v>399</v>
      </c>
      <c r="B17" s="47"/>
      <c r="C17" s="47"/>
      <c r="D17" s="47"/>
      <c r="E17" s="47"/>
      <c r="F17" s="47"/>
      <c r="G17" s="47"/>
      <c r="H17" s="47"/>
      <c r="I17" s="47"/>
      <c r="J17" s="47"/>
      <c r="K17" s="47"/>
      <c r="L17" s="47"/>
      <c r="M17" s="47"/>
    </row>
    <row r="18" spans="1:49" x14ac:dyDescent="0.25">
      <c r="A18" s="40" t="s">
        <v>171</v>
      </c>
      <c r="B18" s="49">
        <v>45195</v>
      </c>
      <c r="C18" s="49"/>
      <c r="D18" s="49"/>
      <c r="E18" s="49"/>
      <c r="F18" s="49"/>
      <c r="G18" s="49"/>
      <c r="H18" s="49"/>
      <c r="I18" s="49"/>
      <c r="J18" s="49"/>
      <c r="K18" s="49"/>
      <c r="L18" s="49"/>
      <c r="M18" s="49"/>
    </row>
    <row r="19" spans="1:49" x14ac:dyDescent="0.25">
      <c r="A19" s="40" t="s">
        <v>172</v>
      </c>
      <c r="B19" s="49">
        <v>45201</v>
      </c>
      <c r="C19" s="49"/>
      <c r="D19" s="49"/>
      <c r="E19" s="49"/>
      <c r="F19" s="49"/>
      <c r="G19" s="49"/>
      <c r="H19" s="49"/>
      <c r="I19" s="49"/>
      <c r="J19" s="49"/>
      <c r="K19" s="49"/>
      <c r="L19" s="49"/>
      <c r="M19" s="49"/>
    </row>
    <row r="20" spans="1:49" x14ac:dyDescent="0.25">
      <c r="A20" s="40" t="s">
        <v>173</v>
      </c>
      <c r="B20" s="47" t="s">
        <v>183</v>
      </c>
      <c r="C20" s="47"/>
      <c r="D20" s="47"/>
      <c r="E20" s="47"/>
      <c r="F20" s="47"/>
      <c r="G20" s="47"/>
      <c r="H20" s="47"/>
      <c r="I20" s="47"/>
      <c r="J20" s="47"/>
      <c r="K20" s="47"/>
      <c r="L20" s="47"/>
      <c r="M20" s="47"/>
    </row>
    <row r="21" spans="1:49" x14ac:dyDescent="0.25">
      <c r="A21" s="40" t="s">
        <v>400</v>
      </c>
      <c r="B21" s="47"/>
      <c r="C21" s="47"/>
      <c r="D21" s="47"/>
      <c r="E21" s="47"/>
      <c r="F21" s="47"/>
      <c r="G21" s="47"/>
      <c r="H21" s="47"/>
      <c r="I21" s="47"/>
      <c r="J21" s="47"/>
      <c r="K21" s="47"/>
      <c r="L21" s="47"/>
      <c r="M21" s="47"/>
    </row>
    <row r="23" spans="1:49" x14ac:dyDescent="0.25">
      <c r="A23" s="23" t="str">
        <f>HYPERLINK("#'Factor List'!A1", "Back to Factor List")</f>
        <v>Back to Factor List</v>
      </c>
      <c r="B23" s="23" t="str">
        <f>HYPERLINK("#'Assumptions'!A1", "Assumptions")</f>
        <v>Assumptions</v>
      </c>
    </row>
    <row r="26" spans="1:49" s="58" customFormat="1" ht="39" x14ac:dyDescent="0.25">
      <c r="A26" s="57" t="s">
        <v>401</v>
      </c>
      <c r="B26" s="57" t="s">
        <v>539</v>
      </c>
      <c r="C26" s="57" t="s">
        <v>540</v>
      </c>
      <c r="D26" s="57" t="s">
        <v>541</v>
      </c>
      <c r="E26" s="57" t="s">
        <v>542</v>
      </c>
      <c r="F26" s="57" t="s">
        <v>543</v>
      </c>
      <c r="G26" s="57" t="s">
        <v>544</v>
      </c>
      <c r="H26" s="57" t="s">
        <v>545</v>
      </c>
      <c r="I26" s="57" t="s">
        <v>546</v>
      </c>
      <c r="J26" s="57" t="s">
        <v>547</v>
      </c>
      <c r="K26" s="57" t="s">
        <v>548</v>
      </c>
      <c r="L26" s="57" t="s">
        <v>549</v>
      </c>
      <c r="M26" s="57" t="s">
        <v>550</v>
      </c>
      <c r="N26" s="57" t="s">
        <v>551</v>
      </c>
      <c r="O26" s="57" t="s">
        <v>552</v>
      </c>
      <c r="P26" s="57" t="s">
        <v>553</v>
      </c>
      <c r="Q26" s="57" t="s">
        <v>554</v>
      </c>
      <c r="R26" s="57" t="s">
        <v>555</v>
      </c>
      <c r="S26" s="57" t="s">
        <v>556</v>
      </c>
      <c r="T26" s="57" t="s">
        <v>557</v>
      </c>
      <c r="U26" s="57" t="s">
        <v>558</v>
      </c>
      <c r="V26" s="57" t="s">
        <v>559</v>
      </c>
      <c r="W26" s="57" t="s">
        <v>560</v>
      </c>
      <c r="X26" s="57" t="s">
        <v>561</v>
      </c>
      <c r="Y26" s="57" t="s">
        <v>562</v>
      </c>
      <c r="Z26" s="57" t="s">
        <v>563</v>
      </c>
      <c r="AA26" s="57" t="s">
        <v>564</v>
      </c>
      <c r="AB26" s="57" t="s">
        <v>565</v>
      </c>
      <c r="AC26" s="57" t="s">
        <v>566</v>
      </c>
      <c r="AD26" s="57" t="s">
        <v>567</v>
      </c>
      <c r="AE26" s="57" t="s">
        <v>568</v>
      </c>
      <c r="AF26" s="57" t="s">
        <v>569</v>
      </c>
      <c r="AG26" s="57" t="s">
        <v>570</v>
      </c>
      <c r="AH26" s="57" t="s">
        <v>571</v>
      </c>
      <c r="AI26" s="57" t="s">
        <v>572</v>
      </c>
      <c r="AJ26" s="57" t="s">
        <v>573</v>
      </c>
      <c r="AK26" s="57" t="s">
        <v>574</v>
      </c>
      <c r="AL26" s="57" t="s">
        <v>575</v>
      </c>
      <c r="AM26" s="57" t="s">
        <v>576</v>
      </c>
      <c r="AN26" s="57" t="s">
        <v>577</v>
      </c>
      <c r="AO26" s="57" t="s">
        <v>578</v>
      </c>
      <c r="AP26" s="57" t="s">
        <v>579</v>
      </c>
      <c r="AQ26" s="57" t="s">
        <v>580</v>
      </c>
      <c r="AR26" s="57" t="s">
        <v>581</v>
      </c>
      <c r="AS26" s="57" t="s">
        <v>582</v>
      </c>
      <c r="AT26" s="57" t="s">
        <v>583</v>
      </c>
      <c r="AU26" s="57" t="s">
        <v>584</v>
      </c>
      <c r="AV26" s="57" t="s">
        <v>585</v>
      </c>
      <c r="AW26" s="57" t="s">
        <v>586</v>
      </c>
    </row>
    <row r="27" spans="1:49" x14ac:dyDescent="0.25">
      <c r="A27" s="43">
        <v>16</v>
      </c>
      <c r="B27" s="44"/>
      <c r="C27" s="44"/>
      <c r="D27" s="44"/>
      <c r="E27" s="44"/>
      <c r="F27" s="44"/>
      <c r="G27" s="44"/>
      <c r="H27" s="44"/>
      <c r="I27" s="44"/>
      <c r="J27" s="44"/>
      <c r="K27" s="44"/>
      <c r="L27" s="44"/>
      <c r="M27" s="44">
        <v>22.78</v>
      </c>
      <c r="N27" s="44">
        <v>21.39</v>
      </c>
      <c r="O27" s="44">
        <v>20.2</v>
      </c>
      <c r="P27" s="44">
        <v>19.170000000000002</v>
      </c>
      <c r="Q27" s="44">
        <v>18.28</v>
      </c>
      <c r="R27" s="44">
        <v>17.489999999999998</v>
      </c>
      <c r="S27" s="44">
        <v>16.79</v>
      </c>
      <c r="T27" s="44">
        <v>16.170000000000002</v>
      </c>
      <c r="U27" s="44">
        <v>15.61</v>
      </c>
      <c r="V27" s="44">
        <v>15.11</v>
      </c>
      <c r="W27" s="44">
        <v>14.66</v>
      </c>
      <c r="X27" s="44">
        <v>14.25</v>
      </c>
      <c r="Y27" s="44">
        <v>13.87</v>
      </c>
      <c r="Z27" s="44">
        <v>13.53</v>
      </c>
      <c r="AA27" s="44">
        <v>13.21</v>
      </c>
      <c r="AB27" s="44">
        <v>12.92</v>
      </c>
      <c r="AC27" s="44">
        <v>12.65</v>
      </c>
      <c r="AD27" s="44">
        <v>12.41</v>
      </c>
      <c r="AE27" s="44">
        <v>12.18</v>
      </c>
      <c r="AF27" s="44">
        <v>11.96</v>
      </c>
      <c r="AG27" s="44">
        <v>11.77</v>
      </c>
      <c r="AH27" s="44">
        <v>11.58</v>
      </c>
      <c r="AI27" s="44">
        <v>11.41</v>
      </c>
      <c r="AJ27" s="44">
        <v>11.25</v>
      </c>
      <c r="AK27" s="44">
        <v>11.1</v>
      </c>
      <c r="AL27" s="44">
        <v>10.96</v>
      </c>
      <c r="AM27" s="44">
        <v>10.82</v>
      </c>
      <c r="AN27" s="44">
        <v>10.7</v>
      </c>
      <c r="AO27" s="44">
        <v>10.58</v>
      </c>
      <c r="AP27" s="44">
        <v>10.48</v>
      </c>
      <c r="AQ27" s="44">
        <v>10.37</v>
      </c>
      <c r="AR27" s="44">
        <v>10.28</v>
      </c>
      <c r="AS27" s="44">
        <v>10.19</v>
      </c>
      <c r="AT27" s="44">
        <v>10.1</v>
      </c>
      <c r="AU27" s="44">
        <v>10.02</v>
      </c>
      <c r="AV27" s="44">
        <v>9.9499999999999993</v>
      </c>
      <c r="AW27" s="44">
        <v>9.8800000000000008</v>
      </c>
    </row>
    <row r="28" spans="1:49" x14ac:dyDescent="0.25">
      <c r="A28" s="43">
        <v>17</v>
      </c>
      <c r="B28" s="44"/>
      <c r="C28" s="44"/>
      <c r="D28" s="44"/>
      <c r="E28" s="44"/>
      <c r="F28" s="44"/>
      <c r="G28" s="44"/>
      <c r="H28" s="44"/>
      <c r="I28" s="44"/>
      <c r="J28" s="44"/>
      <c r="K28" s="44"/>
      <c r="L28" s="44"/>
      <c r="M28" s="44">
        <v>23.1</v>
      </c>
      <c r="N28" s="44">
        <v>21.69</v>
      </c>
      <c r="O28" s="44">
        <v>20.48</v>
      </c>
      <c r="P28" s="44">
        <v>19.440000000000001</v>
      </c>
      <c r="Q28" s="44">
        <v>18.53</v>
      </c>
      <c r="R28" s="44">
        <v>17.73</v>
      </c>
      <c r="S28" s="44">
        <v>17.02</v>
      </c>
      <c r="T28" s="44">
        <v>16.39</v>
      </c>
      <c r="U28" s="44">
        <v>15.83</v>
      </c>
      <c r="V28" s="44">
        <v>15.32</v>
      </c>
      <c r="W28" s="44">
        <v>14.86</v>
      </c>
      <c r="X28" s="44">
        <v>14.44</v>
      </c>
      <c r="Y28" s="44">
        <v>14.06</v>
      </c>
      <c r="Z28" s="44">
        <v>13.71</v>
      </c>
      <c r="AA28" s="44">
        <v>13.4</v>
      </c>
      <c r="AB28" s="44">
        <v>13.1</v>
      </c>
      <c r="AC28" s="44">
        <v>12.83</v>
      </c>
      <c r="AD28" s="44">
        <v>12.58</v>
      </c>
      <c r="AE28" s="44">
        <v>12.35</v>
      </c>
      <c r="AF28" s="44">
        <v>12.13</v>
      </c>
      <c r="AG28" s="44">
        <v>11.93</v>
      </c>
      <c r="AH28" s="44">
        <v>11.74</v>
      </c>
      <c r="AI28" s="44">
        <v>11.57</v>
      </c>
      <c r="AJ28" s="44">
        <v>11.41</v>
      </c>
      <c r="AK28" s="44">
        <v>11.25</v>
      </c>
      <c r="AL28" s="44">
        <v>11.11</v>
      </c>
      <c r="AM28" s="44">
        <v>10.98</v>
      </c>
      <c r="AN28" s="44">
        <v>10.85</v>
      </c>
      <c r="AO28" s="44">
        <v>10.74</v>
      </c>
      <c r="AP28" s="44">
        <v>10.63</v>
      </c>
      <c r="AQ28" s="44">
        <v>10.52</v>
      </c>
      <c r="AR28" s="44">
        <v>10.43</v>
      </c>
      <c r="AS28" s="44">
        <v>10.34</v>
      </c>
      <c r="AT28" s="44">
        <v>10.25</v>
      </c>
      <c r="AU28" s="44">
        <v>10.17</v>
      </c>
      <c r="AV28" s="44">
        <v>10.09</v>
      </c>
      <c r="AW28" s="44"/>
    </row>
    <row r="29" spans="1:49" x14ac:dyDescent="0.25">
      <c r="A29" s="43">
        <v>18</v>
      </c>
      <c r="B29" s="44"/>
      <c r="C29" s="44"/>
      <c r="D29" s="44"/>
      <c r="E29" s="44"/>
      <c r="F29" s="44"/>
      <c r="G29" s="44"/>
      <c r="H29" s="44"/>
      <c r="I29" s="44"/>
      <c r="J29" s="44"/>
      <c r="K29" s="44"/>
      <c r="L29" s="44"/>
      <c r="M29" s="44">
        <v>23.42</v>
      </c>
      <c r="N29" s="44">
        <v>21.99</v>
      </c>
      <c r="O29" s="44">
        <v>20.76</v>
      </c>
      <c r="P29" s="44">
        <v>19.71</v>
      </c>
      <c r="Q29" s="44">
        <v>18.79</v>
      </c>
      <c r="R29" s="44">
        <v>17.98</v>
      </c>
      <c r="S29" s="44">
        <v>17.260000000000002</v>
      </c>
      <c r="T29" s="44">
        <v>16.62</v>
      </c>
      <c r="U29" s="44">
        <v>16.05</v>
      </c>
      <c r="V29" s="44">
        <v>15.53</v>
      </c>
      <c r="W29" s="44">
        <v>15.07</v>
      </c>
      <c r="X29" s="44">
        <v>14.65</v>
      </c>
      <c r="Y29" s="44">
        <v>14.26</v>
      </c>
      <c r="Z29" s="44">
        <v>13.91</v>
      </c>
      <c r="AA29" s="44">
        <v>13.58</v>
      </c>
      <c r="AB29" s="44">
        <v>13.28</v>
      </c>
      <c r="AC29" s="44">
        <v>13.01</v>
      </c>
      <c r="AD29" s="44">
        <v>12.76</v>
      </c>
      <c r="AE29" s="44">
        <v>12.52</v>
      </c>
      <c r="AF29" s="44">
        <v>12.3</v>
      </c>
      <c r="AG29" s="44">
        <v>12.1</v>
      </c>
      <c r="AH29" s="44">
        <v>11.91</v>
      </c>
      <c r="AI29" s="44">
        <v>11.73</v>
      </c>
      <c r="AJ29" s="44">
        <v>11.57</v>
      </c>
      <c r="AK29" s="44">
        <v>11.42</v>
      </c>
      <c r="AL29" s="44">
        <v>11.27</v>
      </c>
      <c r="AM29" s="44">
        <v>11.14</v>
      </c>
      <c r="AN29" s="44">
        <v>11.01</v>
      </c>
      <c r="AO29" s="44">
        <v>10.89</v>
      </c>
      <c r="AP29" s="44">
        <v>10.78</v>
      </c>
      <c r="AQ29" s="44">
        <v>10.68</v>
      </c>
      <c r="AR29" s="44">
        <v>10.58</v>
      </c>
      <c r="AS29" s="44">
        <v>10.49</v>
      </c>
      <c r="AT29" s="44">
        <v>10.4</v>
      </c>
      <c r="AU29" s="44">
        <v>10.32</v>
      </c>
      <c r="AV29" s="44"/>
      <c r="AW29" s="44"/>
    </row>
    <row r="30" spans="1:49" x14ac:dyDescent="0.25">
      <c r="A30" s="43">
        <v>19</v>
      </c>
      <c r="B30" s="44"/>
      <c r="C30" s="44"/>
      <c r="D30" s="44"/>
      <c r="E30" s="44"/>
      <c r="F30" s="44"/>
      <c r="G30" s="44"/>
      <c r="H30" s="44"/>
      <c r="I30" s="44"/>
      <c r="J30" s="44"/>
      <c r="K30" s="44"/>
      <c r="L30" s="44"/>
      <c r="M30" s="44">
        <v>23.74</v>
      </c>
      <c r="N30" s="44">
        <v>22.29</v>
      </c>
      <c r="O30" s="44">
        <v>21.05</v>
      </c>
      <c r="P30" s="44">
        <v>19.98</v>
      </c>
      <c r="Q30" s="44">
        <v>19.05</v>
      </c>
      <c r="R30" s="44">
        <v>18.23</v>
      </c>
      <c r="S30" s="44">
        <v>17.5</v>
      </c>
      <c r="T30" s="44">
        <v>16.850000000000001</v>
      </c>
      <c r="U30" s="44">
        <v>16.27</v>
      </c>
      <c r="V30" s="44">
        <v>15.75</v>
      </c>
      <c r="W30" s="44">
        <v>15.28</v>
      </c>
      <c r="X30" s="44">
        <v>14.85</v>
      </c>
      <c r="Y30" s="44">
        <v>14.46</v>
      </c>
      <c r="Z30" s="44">
        <v>14.1</v>
      </c>
      <c r="AA30" s="44">
        <v>13.77</v>
      </c>
      <c r="AB30" s="44">
        <v>13.47</v>
      </c>
      <c r="AC30" s="44">
        <v>13.19</v>
      </c>
      <c r="AD30" s="44">
        <v>12.94</v>
      </c>
      <c r="AE30" s="44">
        <v>12.7</v>
      </c>
      <c r="AF30" s="44">
        <v>12.48</v>
      </c>
      <c r="AG30" s="44">
        <v>12.27</v>
      </c>
      <c r="AH30" s="44">
        <v>12.08</v>
      </c>
      <c r="AI30" s="44">
        <v>11.9</v>
      </c>
      <c r="AJ30" s="44">
        <v>11.73</v>
      </c>
      <c r="AK30" s="44">
        <v>11.58</v>
      </c>
      <c r="AL30" s="44">
        <v>11.43</v>
      </c>
      <c r="AM30" s="44">
        <v>11.3</v>
      </c>
      <c r="AN30" s="44">
        <v>11.17</v>
      </c>
      <c r="AO30" s="44">
        <v>11.05</v>
      </c>
      <c r="AP30" s="44">
        <v>10.94</v>
      </c>
      <c r="AQ30" s="44">
        <v>10.83</v>
      </c>
      <c r="AR30" s="44">
        <v>10.73</v>
      </c>
      <c r="AS30" s="44">
        <v>10.64</v>
      </c>
      <c r="AT30" s="44">
        <v>10.56</v>
      </c>
      <c r="AU30" s="44"/>
      <c r="AV30" s="44"/>
      <c r="AW30" s="44"/>
    </row>
    <row r="31" spans="1:49" x14ac:dyDescent="0.25">
      <c r="A31" s="43">
        <v>20</v>
      </c>
      <c r="B31" s="44"/>
      <c r="C31" s="44"/>
      <c r="D31" s="44"/>
      <c r="E31" s="44"/>
      <c r="F31" s="44"/>
      <c r="G31" s="44"/>
      <c r="H31" s="44"/>
      <c r="I31" s="44"/>
      <c r="J31" s="44"/>
      <c r="K31" s="44"/>
      <c r="L31" s="44"/>
      <c r="M31" s="44">
        <v>24.07</v>
      </c>
      <c r="N31" s="44">
        <v>22.6</v>
      </c>
      <c r="O31" s="44">
        <v>21.34</v>
      </c>
      <c r="P31" s="44">
        <v>20.260000000000002</v>
      </c>
      <c r="Q31" s="44">
        <v>19.309999999999999</v>
      </c>
      <c r="R31" s="44">
        <v>18.48</v>
      </c>
      <c r="S31" s="44">
        <v>17.739999999999998</v>
      </c>
      <c r="T31" s="44">
        <v>17.09</v>
      </c>
      <c r="U31" s="44">
        <v>16.5</v>
      </c>
      <c r="V31" s="44">
        <v>15.97</v>
      </c>
      <c r="W31" s="44">
        <v>15.49</v>
      </c>
      <c r="X31" s="44">
        <v>15.06</v>
      </c>
      <c r="Y31" s="44">
        <v>14.66</v>
      </c>
      <c r="Z31" s="44">
        <v>14.3</v>
      </c>
      <c r="AA31" s="44">
        <v>13.97</v>
      </c>
      <c r="AB31" s="44">
        <v>13.66</v>
      </c>
      <c r="AC31" s="44">
        <v>13.38</v>
      </c>
      <c r="AD31" s="44">
        <v>13.12</v>
      </c>
      <c r="AE31" s="44">
        <v>12.88</v>
      </c>
      <c r="AF31" s="44">
        <v>12.65</v>
      </c>
      <c r="AG31" s="44">
        <v>12.44</v>
      </c>
      <c r="AH31" s="44">
        <v>12.25</v>
      </c>
      <c r="AI31" s="44">
        <v>12.07</v>
      </c>
      <c r="AJ31" s="44">
        <v>11.9</v>
      </c>
      <c r="AK31" s="44">
        <v>11.74</v>
      </c>
      <c r="AL31" s="44">
        <v>11.6</v>
      </c>
      <c r="AM31" s="44">
        <v>11.46</v>
      </c>
      <c r="AN31" s="44">
        <v>11.33</v>
      </c>
      <c r="AO31" s="44">
        <v>11.21</v>
      </c>
      <c r="AP31" s="44">
        <v>11.1</v>
      </c>
      <c r="AQ31" s="44">
        <v>10.99</v>
      </c>
      <c r="AR31" s="44">
        <v>10.89</v>
      </c>
      <c r="AS31" s="44">
        <v>10.8</v>
      </c>
      <c r="AT31" s="44"/>
      <c r="AU31" s="44"/>
      <c r="AV31" s="44"/>
      <c r="AW31" s="44"/>
    </row>
    <row r="32" spans="1:49" x14ac:dyDescent="0.25">
      <c r="A32" s="43">
        <v>21</v>
      </c>
      <c r="B32" s="44"/>
      <c r="C32" s="44"/>
      <c r="D32" s="44"/>
      <c r="E32" s="44"/>
      <c r="F32" s="44"/>
      <c r="G32" s="44"/>
      <c r="H32" s="44"/>
      <c r="I32" s="44"/>
      <c r="J32" s="44"/>
      <c r="K32" s="44"/>
      <c r="L32" s="44"/>
      <c r="M32" s="44">
        <v>24.4</v>
      </c>
      <c r="N32" s="44">
        <v>22.91</v>
      </c>
      <c r="O32" s="44">
        <v>21.64</v>
      </c>
      <c r="P32" s="44">
        <v>20.54</v>
      </c>
      <c r="Q32" s="44">
        <v>19.579999999999998</v>
      </c>
      <c r="R32" s="44">
        <v>18.739999999999998</v>
      </c>
      <c r="S32" s="44">
        <v>17.989999999999998</v>
      </c>
      <c r="T32" s="44">
        <v>17.32</v>
      </c>
      <c r="U32" s="44">
        <v>16.73</v>
      </c>
      <c r="V32" s="44">
        <v>16.190000000000001</v>
      </c>
      <c r="W32" s="44">
        <v>15.71</v>
      </c>
      <c r="X32" s="44">
        <v>15.27</v>
      </c>
      <c r="Y32" s="44">
        <v>14.87</v>
      </c>
      <c r="Z32" s="44">
        <v>14.5</v>
      </c>
      <c r="AA32" s="44">
        <v>14.16</v>
      </c>
      <c r="AB32" s="44">
        <v>13.85</v>
      </c>
      <c r="AC32" s="44">
        <v>13.57</v>
      </c>
      <c r="AD32" s="44">
        <v>13.3</v>
      </c>
      <c r="AE32" s="44">
        <v>13.06</v>
      </c>
      <c r="AF32" s="44">
        <v>12.83</v>
      </c>
      <c r="AG32" s="44">
        <v>12.62</v>
      </c>
      <c r="AH32" s="44">
        <v>12.43</v>
      </c>
      <c r="AI32" s="44">
        <v>12.24</v>
      </c>
      <c r="AJ32" s="44">
        <v>12.07</v>
      </c>
      <c r="AK32" s="44">
        <v>11.91</v>
      </c>
      <c r="AL32" s="44">
        <v>11.77</v>
      </c>
      <c r="AM32" s="44">
        <v>11.63</v>
      </c>
      <c r="AN32" s="44">
        <v>11.5</v>
      </c>
      <c r="AO32" s="44">
        <v>11.38</v>
      </c>
      <c r="AP32" s="44">
        <v>11.26</v>
      </c>
      <c r="AQ32" s="44">
        <v>11.16</v>
      </c>
      <c r="AR32" s="44">
        <v>11.06</v>
      </c>
      <c r="AS32" s="44"/>
      <c r="AT32" s="44"/>
      <c r="AU32" s="44"/>
      <c r="AV32" s="44"/>
      <c r="AW32" s="44"/>
    </row>
    <row r="33" spans="1:49" x14ac:dyDescent="0.25">
      <c r="A33" s="43">
        <v>22</v>
      </c>
      <c r="B33" s="44"/>
      <c r="C33" s="44"/>
      <c r="D33" s="44"/>
      <c r="E33" s="44"/>
      <c r="F33" s="44"/>
      <c r="G33" s="44"/>
      <c r="H33" s="44"/>
      <c r="I33" s="44"/>
      <c r="J33" s="44"/>
      <c r="K33" s="44"/>
      <c r="L33" s="44"/>
      <c r="M33" s="44">
        <v>24.74</v>
      </c>
      <c r="N33" s="44">
        <v>23.23</v>
      </c>
      <c r="O33" s="44">
        <v>21.94</v>
      </c>
      <c r="P33" s="44">
        <v>20.82</v>
      </c>
      <c r="Q33" s="44">
        <v>19.850000000000001</v>
      </c>
      <c r="R33" s="44">
        <v>19</v>
      </c>
      <c r="S33" s="44">
        <v>18.239999999999998</v>
      </c>
      <c r="T33" s="44">
        <v>17.57</v>
      </c>
      <c r="U33" s="44">
        <v>16.96</v>
      </c>
      <c r="V33" s="44">
        <v>16.420000000000002</v>
      </c>
      <c r="W33" s="44">
        <v>15.93</v>
      </c>
      <c r="X33" s="44">
        <v>15.48</v>
      </c>
      <c r="Y33" s="44">
        <v>15.07</v>
      </c>
      <c r="Z33" s="44">
        <v>14.7</v>
      </c>
      <c r="AA33" s="44">
        <v>14.36</v>
      </c>
      <c r="AB33" s="44">
        <v>14.05</v>
      </c>
      <c r="AC33" s="44">
        <v>13.76</v>
      </c>
      <c r="AD33" s="44">
        <v>13.49</v>
      </c>
      <c r="AE33" s="44">
        <v>13.24</v>
      </c>
      <c r="AF33" s="44">
        <v>13.01</v>
      </c>
      <c r="AG33" s="44">
        <v>12.8</v>
      </c>
      <c r="AH33" s="44">
        <v>12.6</v>
      </c>
      <c r="AI33" s="44">
        <v>12.42</v>
      </c>
      <c r="AJ33" s="44">
        <v>12.25</v>
      </c>
      <c r="AK33" s="44">
        <v>12.09</v>
      </c>
      <c r="AL33" s="44">
        <v>11.94</v>
      </c>
      <c r="AM33" s="44">
        <v>11.8</v>
      </c>
      <c r="AN33" s="44">
        <v>11.67</v>
      </c>
      <c r="AO33" s="44">
        <v>11.55</v>
      </c>
      <c r="AP33" s="44">
        <v>11.43</v>
      </c>
      <c r="AQ33" s="44">
        <v>11.33</v>
      </c>
      <c r="AR33" s="44"/>
      <c r="AS33" s="44"/>
      <c r="AT33" s="44"/>
      <c r="AU33" s="44"/>
      <c r="AV33" s="44"/>
      <c r="AW33" s="44"/>
    </row>
    <row r="34" spans="1:49" x14ac:dyDescent="0.25">
      <c r="A34" s="43">
        <v>23</v>
      </c>
      <c r="B34" s="44"/>
      <c r="C34" s="44"/>
      <c r="D34" s="44"/>
      <c r="E34" s="44"/>
      <c r="F34" s="44"/>
      <c r="G34" s="44"/>
      <c r="H34" s="44"/>
      <c r="I34" s="44"/>
      <c r="J34" s="44"/>
      <c r="K34" s="44"/>
      <c r="L34" s="44"/>
      <c r="M34" s="44">
        <v>25.08</v>
      </c>
      <c r="N34" s="44">
        <v>23.55</v>
      </c>
      <c r="O34" s="44">
        <v>22.24</v>
      </c>
      <c r="P34" s="44">
        <v>21.11</v>
      </c>
      <c r="Q34" s="44">
        <v>20.13</v>
      </c>
      <c r="R34" s="44">
        <v>19.260000000000002</v>
      </c>
      <c r="S34" s="44">
        <v>18.489999999999998</v>
      </c>
      <c r="T34" s="44">
        <v>17.809999999999999</v>
      </c>
      <c r="U34" s="44">
        <v>17.2</v>
      </c>
      <c r="V34" s="44">
        <v>16.649999999999999</v>
      </c>
      <c r="W34" s="44">
        <v>16.149999999999999</v>
      </c>
      <c r="X34" s="44">
        <v>15.7</v>
      </c>
      <c r="Y34" s="44">
        <v>15.29</v>
      </c>
      <c r="Z34" s="44">
        <v>14.91</v>
      </c>
      <c r="AA34" s="44">
        <v>14.56</v>
      </c>
      <c r="AB34" s="44">
        <v>14.25</v>
      </c>
      <c r="AC34" s="44">
        <v>13.95</v>
      </c>
      <c r="AD34" s="44">
        <v>13.68</v>
      </c>
      <c r="AE34" s="44">
        <v>13.43</v>
      </c>
      <c r="AF34" s="44">
        <v>13.2</v>
      </c>
      <c r="AG34" s="44">
        <v>12.99</v>
      </c>
      <c r="AH34" s="44">
        <v>12.79</v>
      </c>
      <c r="AI34" s="44">
        <v>12.6</v>
      </c>
      <c r="AJ34" s="44">
        <v>12.43</v>
      </c>
      <c r="AK34" s="44">
        <v>12.26</v>
      </c>
      <c r="AL34" s="44">
        <v>12.11</v>
      </c>
      <c r="AM34" s="44">
        <v>11.97</v>
      </c>
      <c r="AN34" s="44">
        <v>11.84</v>
      </c>
      <c r="AO34" s="44">
        <v>11.72</v>
      </c>
      <c r="AP34" s="44">
        <v>11.6</v>
      </c>
      <c r="AQ34" s="44"/>
      <c r="AR34" s="44"/>
      <c r="AS34" s="44"/>
      <c r="AT34" s="44"/>
      <c r="AU34" s="44"/>
      <c r="AV34" s="44"/>
      <c r="AW34" s="44"/>
    </row>
    <row r="35" spans="1:49" x14ac:dyDescent="0.25">
      <c r="A35" s="43">
        <v>24</v>
      </c>
      <c r="B35" s="44"/>
      <c r="C35" s="44"/>
      <c r="D35" s="44"/>
      <c r="E35" s="44"/>
      <c r="F35" s="44"/>
      <c r="G35" s="44"/>
      <c r="H35" s="44"/>
      <c r="I35" s="44"/>
      <c r="J35" s="44"/>
      <c r="K35" s="44"/>
      <c r="L35" s="44"/>
      <c r="M35" s="44">
        <v>25.43</v>
      </c>
      <c r="N35" s="44">
        <v>23.88</v>
      </c>
      <c r="O35" s="44">
        <v>22.55</v>
      </c>
      <c r="P35" s="44">
        <v>21.4</v>
      </c>
      <c r="Q35" s="44">
        <v>20.41</v>
      </c>
      <c r="R35" s="44">
        <v>19.53</v>
      </c>
      <c r="S35" s="44">
        <v>18.75</v>
      </c>
      <c r="T35" s="44">
        <v>18.059999999999999</v>
      </c>
      <c r="U35" s="44">
        <v>17.440000000000001</v>
      </c>
      <c r="V35" s="44">
        <v>16.88</v>
      </c>
      <c r="W35" s="44">
        <v>16.38</v>
      </c>
      <c r="X35" s="44">
        <v>15.92</v>
      </c>
      <c r="Y35" s="44">
        <v>15.5</v>
      </c>
      <c r="Z35" s="44">
        <v>15.12</v>
      </c>
      <c r="AA35" s="44">
        <v>14.77</v>
      </c>
      <c r="AB35" s="44">
        <v>14.45</v>
      </c>
      <c r="AC35" s="44">
        <v>14.15</v>
      </c>
      <c r="AD35" s="44">
        <v>13.88</v>
      </c>
      <c r="AE35" s="44">
        <v>13.62</v>
      </c>
      <c r="AF35" s="44">
        <v>13.39</v>
      </c>
      <c r="AG35" s="44">
        <v>13.17</v>
      </c>
      <c r="AH35" s="44">
        <v>12.97</v>
      </c>
      <c r="AI35" s="44">
        <v>12.78</v>
      </c>
      <c r="AJ35" s="44">
        <v>12.61</v>
      </c>
      <c r="AK35" s="44">
        <v>12.44</v>
      </c>
      <c r="AL35" s="44">
        <v>12.29</v>
      </c>
      <c r="AM35" s="44">
        <v>12.15</v>
      </c>
      <c r="AN35" s="44">
        <v>12.02</v>
      </c>
      <c r="AO35" s="44">
        <v>11.9</v>
      </c>
      <c r="AP35" s="44"/>
      <c r="AQ35" s="44"/>
      <c r="AR35" s="44"/>
      <c r="AS35" s="44"/>
      <c r="AT35" s="44"/>
      <c r="AU35" s="44"/>
      <c r="AV35" s="44"/>
      <c r="AW35" s="44"/>
    </row>
    <row r="36" spans="1:49" x14ac:dyDescent="0.25">
      <c r="A36" s="43">
        <v>25</v>
      </c>
      <c r="B36" s="44"/>
      <c r="C36" s="44"/>
      <c r="D36" s="44"/>
      <c r="E36" s="44"/>
      <c r="F36" s="44"/>
      <c r="G36" s="44"/>
      <c r="H36" s="44"/>
      <c r="I36" s="44"/>
      <c r="J36" s="44"/>
      <c r="K36" s="44"/>
      <c r="L36" s="44"/>
      <c r="M36" s="44">
        <v>25.78</v>
      </c>
      <c r="N36" s="44">
        <v>24.21</v>
      </c>
      <c r="O36" s="44">
        <v>22.86</v>
      </c>
      <c r="P36" s="44">
        <v>21.7</v>
      </c>
      <c r="Q36" s="44">
        <v>20.69</v>
      </c>
      <c r="R36" s="44">
        <v>19.8</v>
      </c>
      <c r="S36" s="44">
        <v>19.010000000000002</v>
      </c>
      <c r="T36" s="44">
        <v>18.309999999999999</v>
      </c>
      <c r="U36" s="44">
        <v>17.68</v>
      </c>
      <c r="V36" s="44">
        <v>17.12</v>
      </c>
      <c r="W36" s="44">
        <v>16.61</v>
      </c>
      <c r="X36" s="44">
        <v>16.14</v>
      </c>
      <c r="Y36" s="44">
        <v>15.72</v>
      </c>
      <c r="Z36" s="44">
        <v>15.33</v>
      </c>
      <c r="AA36" s="44">
        <v>14.98</v>
      </c>
      <c r="AB36" s="44">
        <v>14.65</v>
      </c>
      <c r="AC36" s="44">
        <v>14.35</v>
      </c>
      <c r="AD36" s="44">
        <v>14.08</v>
      </c>
      <c r="AE36" s="44">
        <v>13.82</v>
      </c>
      <c r="AF36" s="44">
        <v>13.58</v>
      </c>
      <c r="AG36" s="44">
        <v>13.36</v>
      </c>
      <c r="AH36" s="44">
        <v>13.16</v>
      </c>
      <c r="AI36" s="44">
        <v>12.97</v>
      </c>
      <c r="AJ36" s="44">
        <v>12.79</v>
      </c>
      <c r="AK36" s="44">
        <v>12.63</v>
      </c>
      <c r="AL36" s="44">
        <v>12.48</v>
      </c>
      <c r="AM36" s="44">
        <v>12.33</v>
      </c>
      <c r="AN36" s="44">
        <v>12.2</v>
      </c>
      <c r="AO36" s="44"/>
      <c r="AP36" s="44"/>
      <c r="AQ36" s="44"/>
      <c r="AR36" s="44"/>
      <c r="AS36" s="44"/>
      <c r="AT36" s="44"/>
      <c r="AU36" s="44"/>
      <c r="AV36" s="44"/>
      <c r="AW36" s="44"/>
    </row>
    <row r="37" spans="1:49" x14ac:dyDescent="0.25">
      <c r="A37" s="43">
        <v>26</v>
      </c>
      <c r="B37" s="44"/>
      <c r="C37" s="44"/>
      <c r="D37" s="44"/>
      <c r="E37" s="44"/>
      <c r="F37" s="44"/>
      <c r="G37" s="44"/>
      <c r="H37" s="44"/>
      <c r="I37" s="44"/>
      <c r="J37" s="44"/>
      <c r="K37" s="44"/>
      <c r="L37" s="44"/>
      <c r="M37" s="44">
        <v>26.14</v>
      </c>
      <c r="N37" s="44">
        <v>24.54</v>
      </c>
      <c r="O37" s="44">
        <v>23.18</v>
      </c>
      <c r="P37" s="44">
        <v>22</v>
      </c>
      <c r="Q37" s="44">
        <v>20.98</v>
      </c>
      <c r="R37" s="44">
        <v>20.079999999999998</v>
      </c>
      <c r="S37" s="44">
        <v>19.28</v>
      </c>
      <c r="T37" s="44">
        <v>18.57</v>
      </c>
      <c r="U37" s="44">
        <v>17.93</v>
      </c>
      <c r="V37" s="44">
        <v>17.36</v>
      </c>
      <c r="W37" s="44">
        <v>16.84</v>
      </c>
      <c r="X37" s="44">
        <v>16.37</v>
      </c>
      <c r="Y37" s="44">
        <v>15.94</v>
      </c>
      <c r="Z37" s="44">
        <v>15.55</v>
      </c>
      <c r="AA37" s="44">
        <v>15.19</v>
      </c>
      <c r="AB37" s="44">
        <v>14.86</v>
      </c>
      <c r="AC37" s="44">
        <v>14.56</v>
      </c>
      <c r="AD37" s="44">
        <v>14.28</v>
      </c>
      <c r="AE37" s="44">
        <v>14.02</v>
      </c>
      <c r="AF37" s="44">
        <v>13.78</v>
      </c>
      <c r="AG37" s="44">
        <v>13.56</v>
      </c>
      <c r="AH37" s="44">
        <v>13.35</v>
      </c>
      <c r="AI37" s="44">
        <v>13.16</v>
      </c>
      <c r="AJ37" s="44">
        <v>12.98</v>
      </c>
      <c r="AK37" s="44">
        <v>12.82</v>
      </c>
      <c r="AL37" s="44">
        <v>12.66</v>
      </c>
      <c r="AM37" s="44">
        <v>12.52</v>
      </c>
      <c r="AN37" s="44"/>
      <c r="AO37" s="44"/>
      <c r="AP37" s="44"/>
      <c r="AQ37" s="44"/>
      <c r="AR37" s="44"/>
      <c r="AS37" s="44"/>
      <c r="AT37" s="44"/>
      <c r="AU37" s="44"/>
      <c r="AV37" s="44"/>
      <c r="AW37" s="44"/>
    </row>
    <row r="38" spans="1:49" x14ac:dyDescent="0.25">
      <c r="A38" s="43">
        <v>27</v>
      </c>
      <c r="B38" s="44"/>
      <c r="C38" s="44"/>
      <c r="D38" s="44"/>
      <c r="E38" s="44"/>
      <c r="F38" s="44"/>
      <c r="G38" s="44"/>
      <c r="H38" s="44"/>
      <c r="I38" s="44"/>
      <c r="J38" s="44"/>
      <c r="K38" s="44"/>
      <c r="L38" s="44"/>
      <c r="M38" s="44">
        <v>26.5</v>
      </c>
      <c r="N38" s="44">
        <v>24.88</v>
      </c>
      <c r="O38" s="44">
        <v>23.5</v>
      </c>
      <c r="P38" s="44">
        <v>22.31</v>
      </c>
      <c r="Q38" s="44">
        <v>21.27</v>
      </c>
      <c r="R38" s="44">
        <v>20.350000000000001</v>
      </c>
      <c r="S38" s="44">
        <v>19.55</v>
      </c>
      <c r="T38" s="44">
        <v>18.829999999999998</v>
      </c>
      <c r="U38" s="44">
        <v>18.18</v>
      </c>
      <c r="V38" s="44">
        <v>17.600000000000001</v>
      </c>
      <c r="W38" s="44">
        <v>17.079999999999998</v>
      </c>
      <c r="X38" s="44">
        <v>16.600000000000001</v>
      </c>
      <c r="Y38" s="44">
        <v>16.170000000000002</v>
      </c>
      <c r="Z38" s="44">
        <v>15.77</v>
      </c>
      <c r="AA38" s="44">
        <v>15.41</v>
      </c>
      <c r="AB38" s="44">
        <v>15.07</v>
      </c>
      <c r="AC38" s="44">
        <v>14.77</v>
      </c>
      <c r="AD38" s="44">
        <v>14.48</v>
      </c>
      <c r="AE38" s="44">
        <v>14.22</v>
      </c>
      <c r="AF38" s="44">
        <v>13.98</v>
      </c>
      <c r="AG38" s="44">
        <v>13.76</v>
      </c>
      <c r="AH38" s="44">
        <v>13.55</v>
      </c>
      <c r="AI38" s="44">
        <v>13.36</v>
      </c>
      <c r="AJ38" s="44">
        <v>13.18</v>
      </c>
      <c r="AK38" s="44">
        <v>13.01</v>
      </c>
      <c r="AL38" s="44">
        <v>12.86</v>
      </c>
      <c r="AM38" s="44"/>
      <c r="AN38" s="44"/>
      <c r="AO38" s="44"/>
      <c r="AP38" s="44"/>
      <c r="AQ38" s="44"/>
      <c r="AR38" s="44"/>
      <c r="AS38" s="44"/>
      <c r="AT38" s="44"/>
      <c r="AU38" s="44"/>
      <c r="AV38" s="44"/>
      <c r="AW38" s="44"/>
    </row>
    <row r="39" spans="1:49" x14ac:dyDescent="0.25">
      <c r="A39" s="43">
        <v>28</v>
      </c>
      <c r="B39" s="44"/>
      <c r="C39" s="44"/>
      <c r="D39" s="44"/>
      <c r="E39" s="44"/>
      <c r="F39" s="44"/>
      <c r="G39" s="44"/>
      <c r="H39" s="44"/>
      <c r="I39" s="44"/>
      <c r="J39" s="44"/>
      <c r="K39" s="44"/>
      <c r="L39" s="44"/>
      <c r="M39" s="44">
        <v>26.87</v>
      </c>
      <c r="N39" s="44">
        <v>25.23</v>
      </c>
      <c r="O39" s="44">
        <v>23.83</v>
      </c>
      <c r="P39" s="44">
        <v>22.62</v>
      </c>
      <c r="Q39" s="44">
        <v>21.57</v>
      </c>
      <c r="R39" s="44">
        <v>20.64</v>
      </c>
      <c r="S39" s="44">
        <v>19.82</v>
      </c>
      <c r="T39" s="44">
        <v>19.09</v>
      </c>
      <c r="U39" s="44">
        <v>18.440000000000001</v>
      </c>
      <c r="V39" s="44">
        <v>17.850000000000001</v>
      </c>
      <c r="W39" s="44">
        <v>17.32</v>
      </c>
      <c r="X39" s="44">
        <v>16.84</v>
      </c>
      <c r="Y39" s="44">
        <v>16.399999999999999</v>
      </c>
      <c r="Z39" s="44">
        <v>16</v>
      </c>
      <c r="AA39" s="44">
        <v>15.63</v>
      </c>
      <c r="AB39" s="44">
        <v>15.29</v>
      </c>
      <c r="AC39" s="44">
        <v>14.98</v>
      </c>
      <c r="AD39" s="44">
        <v>14.7</v>
      </c>
      <c r="AE39" s="44">
        <v>14.43</v>
      </c>
      <c r="AF39" s="44">
        <v>14.19</v>
      </c>
      <c r="AG39" s="44">
        <v>13.96</v>
      </c>
      <c r="AH39" s="44">
        <v>13.75</v>
      </c>
      <c r="AI39" s="44">
        <v>13.56</v>
      </c>
      <c r="AJ39" s="44">
        <v>13.38</v>
      </c>
      <c r="AK39" s="44">
        <v>13.21</v>
      </c>
      <c r="AL39" s="44"/>
      <c r="AM39" s="44"/>
      <c r="AN39" s="44"/>
      <c r="AO39" s="44"/>
      <c r="AP39" s="44"/>
      <c r="AQ39" s="44"/>
      <c r="AR39" s="44"/>
      <c r="AS39" s="44"/>
      <c r="AT39" s="44"/>
      <c r="AU39" s="44"/>
      <c r="AV39" s="44"/>
      <c r="AW39" s="44"/>
    </row>
    <row r="40" spans="1:49" x14ac:dyDescent="0.25">
      <c r="A40" s="43">
        <v>29</v>
      </c>
      <c r="B40" s="44"/>
      <c r="C40" s="44"/>
      <c r="D40" s="44"/>
      <c r="E40" s="44"/>
      <c r="F40" s="44"/>
      <c r="G40" s="44"/>
      <c r="H40" s="44"/>
      <c r="I40" s="44"/>
      <c r="J40" s="44"/>
      <c r="K40" s="44"/>
      <c r="L40" s="44"/>
      <c r="M40" s="44">
        <v>27.24</v>
      </c>
      <c r="N40" s="44">
        <v>25.58</v>
      </c>
      <c r="O40" s="44">
        <v>24.16</v>
      </c>
      <c r="P40" s="44">
        <v>22.93</v>
      </c>
      <c r="Q40" s="44">
        <v>21.87</v>
      </c>
      <c r="R40" s="44">
        <v>20.93</v>
      </c>
      <c r="S40" s="44">
        <v>20.100000000000001</v>
      </c>
      <c r="T40" s="44">
        <v>19.36</v>
      </c>
      <c r="U40" s="44">
        <v>18.7</v>
      </c>
      <c r="V40" s="44">
        <v>18.100000000000001</v>
      </c>
      <c r="W40" s="44">
        <v>17.559999999999999</v>
      </c>
      <c r="X40" s="44">
        <v>17.079999999999998</v>
      </c>
      <c r="Y40" s="44">
        <v>16.63</v>
      </c>
      <c r="Z40" s="44">
        <v>16.23</v>
      </c>
      <c r="AA40" s="44">
        <v>15.85</v>
      </c>
      <c r="AB40" s="44">
        <v>15.51</v>
      </c>
      <c r="AC40" s="44">
        <v>15.2</v>
      </c>
      <c r="AD40" s="44">
        <v>14.91</v>
      </c>
      <c r="AE40" s="44">
        <v>14.65</v>
      </c>
      <c r="AF40" s="44">
        <v>14.4</v>
      </c>
      <c r="AG40" s="44">
        <v>14.17</v>
      </c>
      <c r="AH40" s="44">
        <v>13.96</v>
      </c>
      <c r="AI40" s="44">
        <v>13.77</v>
      </c>
      <c r="AJ40" s="44">
        <v>13.59</v>
      </c>
      <c r="AK40" s="44"/>
      <c r="AL40" s="44"/>
      <c r="AM40" s="44"/>
      <c r="AN40" s="44"/>
      <c r="AO40" s="44"/>
      <c r="AP40" s="44"/>
      <c r="AQ40" s="44"/>
      <c r="AR40" s="44"/>
      <c r="AS40" s="44"/>
      <c r="AT40" s="44"/>
      <c r="AU40" s="44"/>
      <c r="AV40" s="44"/>
      <c r="AW40" s="44"/>
    </row>
    <row r="41" spans="1:49" x14ac:dyDescent="0.25">
      <c r="A41" s="43">
        <v>30</v>
      </c>
      <c r="B41" s="44"/>
      <c r="C41" s="44"/>
      <c r="D41" s="44"/>
      <c r="E41" s="44"/>
      <c r="F41" s="44"/>
      <c r="G41" s="44"/>
      <c r="H41" s="44"/>
      <c r="I41" s="44"/>
      <c r="J41" s="44"/>
      <c r="K41" s="44"/>
      <c r="L41" s="44"/>
      <c r="M41" s="44">
        <v>27.62</v>
      </c>
      <c r="N41" s="44">
        <v>25.93</v>
      </c>
      <c r="O41" s="44">
        <v>24.5</v>
      </c>
      <c r="P41" s="44">
        <v>23.25</v>
      </c>
      <c r="Q41" s="44">
        <v>22.17</v>
      </c>
      <c r="R41" s="44">
        <v>21.22</v>
      </c>
      <c r="S41" s="44">
        <v>20.38</v>
      </c>
      <c r="T41" s="44">
        <v>19.63</v>
      </c>
      <c r="U41" s="44">
        <v>18.96</v>
      </c>
      <c r="V41" s="44">
        <v>18.36</v>
      </c>
      <c r="W41" s="44">
        <v>17.809999999999999</v>
      </c>
      <c r="X41" s="44">
        <v>17.32</v>
      </c>
      <c r="Y41" s="44">
        <v>16.87</v>
      </c>
      <c r="Z41" s="44">
        <v>16.46</v>
      </c>
      <c r="AA41" s="44">
        <v>16.079999999999998</v>
      </c>
      <c r="AB41" s="44">
        <v>15.74</v>
      </c>
      <c r="AC41" s="44">
        <v>15.42</v>
      </c>
      <c r="AD41" s="44">
        <v>15.13</v>
      </c>
      <c r="AE41" s="44">
        <v>14.86</v>
      </c>
      <c r="AF41" s="44">
        <v>14.62</v>
      </c>
      <c r="AG41" s="44">
        <v>14.39</v>
      </c>
      <c r="AH41" s="44">
        <v>14.18</v>
      </c>
      <c r="AI41" s="44">
        <v>13.98</v>
      </c>
      <c r="AJ41" s="44"/>
      <c r="AK41" s="44"/>
      <c r="AL41" s="44"/>
      <c r="AM41" s="44"/>
      <c r="AN41" s="44"/>
      <c r="AO41" s="44"/>
      <c r="AP41" s="44"/>
      <c r="AQ41" s="44"/>
      <c r="AR41" s="44"/>
      <c r="AS41" s="44"/>
      <c r="AT41" s="44"/>
      <c r="AU41" s="44"/>
      <c r="AV41" s="44"/>
      <c r="AW41" s="44"/>
    </row>
    <row r="42" spans="1:49" x14ac:dyDescent="0.25">
      <c r="A42" s="43">
        <v>31</v>
      </c>
      <c r="B42" s="44"/>
      <c r="C42" s="44"/>
      <c r="D42" s="44"/>
      <c r="E42" s="44"/>
      <c r="F42" s="44"/>
      <c r="G42" s="44"/>
      <c r="H42" s="44"/>
      <c r="I42" s="44"/>
      <c r="J42" s="44"/>
      <c r="K42" s="44"/>
      <c r="L42" s="44"/>
      <c r="M42" s="44">
        <v>28</v>
      </c>
      <c r="N42" s="44">
        <v>26.29</v>
      </c>
      <c r="O42" s="44">
        <v>24.84</v>
      </c>
      <c r="P42" s="44">
        <v>23.58</v>
      </c>
      <c r="Q42" s="44">
        <v>22.48</v>
      </c>
      <c r="R42" s="44">
        <v>21.52</v>
      </c>
      <c r="S42" s="44">
        <v>20.67</v>
      </c>
      <c r="T42" s="44">
        <v>19.91</v>
      </c>
      <c r="U42" s="44">
        <v>19.23</v>
      </c>
      <c r="V42" s="44">
        <v>18.62</v>
      </c>
      <c r="W42" s="44">
        <v>18.07</v>
      </c>
      <c r="X42" s="44">
        <v>17.57</v>
      </c>
      <c r="Y42" s="44">
        <v>17.11</v>
      </c>
      <c r="Z42" s="44">
        <v>16.7</v>
      </c>
      <c r="AA42" s="44">
        <v>16.32</v>
      </c>
      <c r="AB42" s="44">
        <v>15.97</v>
      </c>
      <c r="AC42" s="44">
        <v>15.65</v>
      </c>
      <c r="AD42" s="44">
        <v>15.36</v>
      </c>
      <c r="AE42" s="44">
        <v>15.09</v>
      </c>
      <c r="AF42" s="44">
        <v>14.84</v>
      </c>
      <c r="AG42" s="44">
        <v>14.61</v>
      </c>
      <c r="AH42" s="44">
        <v>14.4</v>
      </c>
      <c r="AI42" s="44"/>
      <c r="AJ42" s="44"/>
      <c r="AK42" s="44"/>
      <c r="AL42" s="44"/>
      <c r="AM42" s="44"/>
      <c r="AN42" s="44"/>
      <c r="AO42" s="44"/>
      <c r="AP42" s="44"/>
      <c r="AQ42" s="44"/>
      <c r="AR42" s="44"/>
      <c r="AS42" s="44"/>
      <c r="AT42" s="44"/>
      <c r="AU42" s="44"/>
      <c r="AV42" s="44"/>
      <c r="AW42" s="44"/>
    </row>
    <row r="43" spans="1:49" x14ac:dyDescent="0.25">
      <c r="A43" s="43">
        <v>32</v>
      </c>
      <c r="B43" s="44"/>
      <c r="C43" s="44"/>
      <c r="D43" s="44"/>
      <c r="E43" s="44"/>
      <c r="F43" s="44"/>
      <c r="G43" s="44"/>
      <c r="H43" s="44"/>
      <c r="I43" s="44"/>
      <c r="J43" s="44"/>
      <c r="K43" s="44"/>
      <c r="L43" s="44"/>
      <c r="M43" s="44">
        <v>28.39</v>
      </c>
      <c r="N43" s="44">
        <v>26.66</v>
      </c>
      <c r="O43" s="44">
        <v>25.18</v>
      </c>
      <c r="P43" s="44">
        <v>23.91</v>
      </c>
      <c r="Q43" s="44">
        <v>22.8</v>
      </c>
      <c r="R43" s="44">
        <v>21.82</v>
      </c>
      <c r="S43" s="44">
        <v>20.96</v>
      </c>
      <c r="T43" s="44">
        <v>20.190000000000001</v>
      </c>
      <c r="U43" s="44">
        <v>19.5</v>
      </c>
      <c r="V43" s="44">
        <v>18.89</v>
      </c>
      <c r="W43" s="44">
        <v>18.329999999999998</v>
      </c>
      <c r="X43" s="44">
        <v>17.82</v>
      </c>
      <c r="Y43" s="44">
        <v>17.36</v>
      </c>
      <c r="Z43" s="44">
        <v>16.940000000000001</v>
      </c>
      <c r="AA43" s="44">
        <v>16.559999999999999</v>
      </c>
      <c r="AB43" s="44">
        <v>16.21</v>
      </c>
      <c r="AC43" s="44">
        <v>15.89</v>
      </c>
      <c r="AD43" s="44">
        <v>15.59</v>
      </c>
      <c r="AE43" s="44">
        <v>15.32</v>
      </c>
      <c r="AF43" s="44">
        <v>15.07</v>
      </c>
      <c r="AG43" s="44">
        <v>14.84</v>
      </c>
      <c r="AH43" s="44"/>
      <c r="AI43" s="44"/>
      <c r="AJ43" s="44"/>
      <c r="AK43" s="44"/>
      <c r="AL43" s="44"/>
      <c r="AM43" s="44"/>
      <c r="AN43" s="44"/>
      <c r="AO43" s="44"/>
      <c r="AP43" s="44"/>
      <c r="AQ43" s="44"/>
      <c r="AR43" s="44"/>
      <c r="AS43" s="44"/>
      <c r="AT43" s="44"/>
      <c r="AU43" s="44"/>
      <c r="AV43" s="44"/>
      <c r="AW43" s="44"/>
    </row>
    <row r="44" spans="1:49" x14ac:dyDescent="0.25">
      <c r="A44" s="43">
        <v>33</v>
      </c>
      <c r="B44" s="44"/>
      <c r="C44" s="44"/>
      <c r="D44" s="44"/>
      <c r="E44" s="44"/>
      <c r="F44" s="44"/>
      <c r="G44" s="44"/>
      <c r="H44" s="44"/>
      <c r="I44" s="44"/>
      <c r="J44" s="44"/>
      <c r="K44" s="44"/>
      <c r="L44" s="44"/>
      <c r="M44" s="44">
        <v>28.78</v>
      </c>
      <c r="N44" s="44">
        <v>27.03</v>
      </c>
      <c r="O44" s="44">
        <v>25.54</v>
      </c>
      <c r="P44" s="44">
        <v>24.25</v>
      </c>
      <c r="Q44" s="44">
        <v>23.12</v>
      </c>
      <c r="R44" s="44">
        <v>22.13</v>
      </c>
      <c r="S44" s="44">
        <v>21.26</v>
      </c>
      <c r="T44" s="44">
        <v>20.48</v>
      </c>
      <c r="U44" s="44">
        <v>19.78</v>
      </c>
      <c r="V44" s="44">
        <v>19.16</v>
      </c>
      <c r="W44" s="44">
        <v>18.59</v>
      </c>
      <c r="X44" s="44">
        <v>18.079999999999998</v>
      </c>
      <c r="Y44" s="44">
        <v>17.62</v>
      </c>
      <c r="Z44" s="44">
        <v>17.2</v>
      </c>
      <c r="AA44" s="44">
        <v>16.809999999999999</v>
      </c>
      <c r="AB44" s="44">
        <v>16.45</v>
      </c>
      <c r="AC44" s="44">
        <v>16.13</v>
      </c>
      <c r="AD44" s="44">
        <v>15.83</v>
      </c>
      <c r="AE44" s="44">
        <v>15.56</v>
      </c>
      <c r="AF44" s="44">
        <v>15.3</v>
      </c>
      <c r="AG44" s="44"/>
      <c r="AH44" s="44"/>
      <c r="AI44" s="44"/>
      <c r="AJ44" s="44"/>
      <c r="AK44" s="44"/>
      <c r="AL44" s="44"/>
      <c r="AM44" s="44"/>
      <c r="AN44" s="44"/>
      <c r="AO44" s="44"/>
      <c r="AP44" s="44"/>
      <c r="AQ44" s="44"/>
      <c r="AR44" s="44"/>
      <c r="AS44" s="44"/>
      <c r="AT44" s="44"/>
      <c r="AU44" s="44"/>
      <c r="AV44" s="44"/>
      <c r="AW44" s="44"/>
    </row>
    <row r="45" spans="1:49" x14ac:dyDescent="0.25">
      <c r="A45" s="43">
        <v>34</v>
      </c>
      <c r="B45" s="44"/>
      <c r="C45" s="44"/>
      <c r="D45" s="44"/>
      <c r="E45" s="44"/>
      <c r="F45" s="44"/>
      <c r="G45" s="44"/>
      <c r="H45" s="44"/>
      <c r="I45" s="44"/>
      <c r="J45" s="44"/>
      <c r="K45" s="44"/>
      <c r="L45" s="44"/>
      <c r="M45" s="44">
        <v>29.19</v>
      </c>
      <c r="N45" s="44">
        <v>27.41</v>
      </c>
      <c r="O45" s="44">
        <v>25.9</v>
      </c>
      <c r="P45" s="44">
        <v>24.59</v>
      </c>
      <c r="Q45" s="44">
        <v>23.45</v>
      </c>
      <c r="R45" s="44">
        <v>22.45</v>
      </c>
      <c r="S45" s="44">
        <v>21.56</v>
      </c>
      <c r="T45" s="44">
        <v>20.77</v>
      </c>
      <c r="U45" s="44">
        <v>20.07</v>
      </c>
      <c r="V45" s="44">
        <v>19.440000000000001</v>
      </c>
      <c r="W45" s="44">
        <v>18.87</v>
      </c>
      <c r="X45" s="44">
        <v>18.350000000000001</v>
      </c>
      <c r="Y45" s="44">
        <v>17.88</v>
      </c>
      <c r="Z45" s="44">
        <v>17.45</v>
      </c>
      <c r="AA45" s="44">
        <v>17.059999999999999</v>
      </c>
      <c r="AB45" s="44">
        <v>16.7</v>
      </c>
      <c r="AC45" s="44">
        <v>16.38</v>
      </c>
      <c r="AD45" s="44">
        <v>16.079999999999998</v>
      </c>
      <c r="AE45" s="44">
        <v>15.8</v>
      </c>
      <c r="AF45" s="44"/>
      <c r="AG45" s="44"/>
      <c r="AH45" s="44"/>
      <c r="AI45" s="44"/>
      <c r="AJ45" s="44"/>
      <c r="AK45" s="44"/>
      <c r="AL45" s="44"/>
      <c r="AM45" s="44"/>
      <c r="AN45" s="44"/>
      <c r="AO45" s="44"/>
      <c r="AP45" s="44"/>
      <c r="AQ45" s="44"/>
      <c r="AR45" s="44"/>
      <c r="AS45" s="44"/>
      <c r="AT45" s="44"/>
      <c r="AU45" s="44"/>
      <c r="AV45" s="44"/>
      <c r="AW45" s="44"/>
    </row>
    <row r="46" spans="1:49" x14ac:dyDescent="0.25">
      <c r="A46" s="43">
        <v>35</v>
      </c>
      <c r="B46" s="44"/>
      <c r="C46" s="44"/>
      <c r="D46" s="44"/>
      <c r="E46" s="44"/>
      <c r="F46" s="44"/>
      <c r="G46" s="44"/>
      <c r="H46" s="44"/>
      <c r="I46" s="44"/>
      <c r="J46" s="44"/>
      <c r="K46" s="44"/>
      <c r="L46" s="44"/>
      <c r="M46" s="44">
        <v>29.59</v>
      </c>
      <c r="N46" s="44">
        <v>27.8</v>
      </c>
      <c r="O46" s="44">
        <v>26.26</v>
      </c>
      <c r="P46" s="44">
        <v>24.94</v>
      </c>
      <c r="Q46" s="44">
        <v>23.78</v>
      </c>
      <c r="R46" s="44">
        <v>22.77</v>
      </c>
      <c r="S46" s="44">
        <v>21.87</v>
      </c>
      <c r="T46" s="44">
        <v>21.07</v>
      </c>
      <c r="U46" s="44">
        <v>20.36</v>
      </c>
      <c r="V46" s="44">
        <v>19.72</v>
      </c>
      <c r="W46" s="44">
        <v>19.14</v>
      </c>
      <c r="X46" s="44">
        <v>18.62</v>
      </c>
      <c r="Y46" s="44">
        <v>18.149999999999999</v>
      </c>
      <c r="Z46" s="44">
        <v>17.72</v>
      </c>
      <c r="AA46" s="44">
        <v>17.32</v>
      </c>
      <c r="AB46" s="44">
        <v>16.96</v>
      </c>
      <c r="AC46" s="44">
        <v>16.63</v>
      </c>
      <c r="AD46" s="44">
        <v>16.329999999999998</v>
      </c>
      <c r="AE46" s="44"/>
      <c r="AF46" s="44"/>
      <c r="AG46" s="44"/>
      <c r="AH46" s="44"/>
      <c r="AI46" s="44"/>
      <c r="AJ46" s="44"/>
      <c r="AK46" s="44"/>
      <c r="AL46" s="44"/>
      <c r="AM46" s="44"/>
      <c r="AN46" s="44"/>
      <c r="AO46" s="44"/>
      <c r="AP46" s="44"/>
      <c r="AQ46" s="44"/>
      <c r="AR46" s="44"/>
      <c r="AS46" s="44"/>
      <c r="AT46" s="44"/>
      <c r="AU46" s="44"/>
      <c r="AV46" s="44"/>
      <c r="AW46" s="44"/>
    </row>
    <row r="47" spans="1:49" x14ac:dyDescent="0.25">
      <c r="A47" s="43">
        <v>36</v>
      </c>
      <c r="B47" s="44"/>
      <c r="C47" s="44"/>
      <c r="D47" s="44"/>
      <c r="E47" s="44"/>
      <c r="F47" s="44"/>
      <c r="G47" s="44"/>
      <c r="H47" s="44"/>
      <c r="I47" s="44"/>
      <c r="J47" s="44"/>
      <c r="K47" s="44"/>
      <c r="L47" s="44"/>
      <c r="M47" s="44">
        <v>30.01</v>
      </c>
      <c r="N47" s="44">
        <v>28.19</v>
      </c>
      <c r="O47" s="44">
        <v>26.63</v>
      </c>
      <c r="P47" s="44">
        <v>25.29</v>
      </c>
      <c r="Q47" s="44">
        <v>24.12</v>
      </c>
      <c r="R47" s="44">
        <v>23.09</v>
      </c>
      <c r="S47" s="44">
        <v>22.19</v>
      </c>
      <c r="T47" s="44">
        <v>21.38</v>
      </c>
      <c r="U47" s="44">
        <v>20.66</v>
      </c>
      <c r="V47" s="44">
        <v>20.010000000000002</v>
      </c>
      <c r="W47" s="44">
        <v>19.43</v>
      </c>
      <c r="X47" s="44">
        <v>18.899999999999999</v>
      </c>
      <c r="Y47" s="44">
        <v>18.420000000000002</v>
      </c>
      <c r="Z47" s="44">
        <v>17.989999999999998</v>
      </c>
      <c r="AA47" s="44">
        <v>17.59</v>
      </c>
      <c r="AB47" s="44">
        <v>17.23</v>
      </c>
      <c r="AC47" s="44">
        <v>16.899999999999999</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5">
      <c r="A48" s="43">
        <v>37</v>
      </c>
      <c r="B48" s="44"/>
      <c r="C48" s="44"/>
      <c r="D48" s="44"/>
      <c r="E48" s="44"/>
      <c r="F48" s="44"/>
      <c r="G48" s="44"/>
      <c r="H48" s="44"/>
      <c r="I48" s="44"/>
      <c r="J48" s="44"/>
      <c r="K48" s="44"/>
      <c r="L48" s="44"/>
      <c r="M48" s="44">
        <v>30.43</v>
      </c>
      <c r="N48" s="44">
        <v>28.59</v>
      </c>
      <c r="O48" s="44">
        <v>27.01</v>
      </c>
      <c r="P48" s="44">
        <v>25.65</v>
      </c>
      <c r="Q48" s="44">
        <v>24.47</v>
      </c>
      <c r="R48" s="44">
        <v>23.43</v>
      </c>
      <c r="S48" s="44">
        <v>22.51</v>
      </c>
      <c r="T48" s="44">
        <v>21.69</v>
      </c>
      <c r="U48" s="44">
        <v>20.97</v>
      </c>
      <c r="V48" s="44">
        <v>20.309999999999999</v>
      </c>
      <c r="W48" s="44">
        <v>19.72</v>
      </c>
      <c r="X48" s="44">
        <v>19.190000000000001</v>
      </c>
      <c r="Y48" s="44">
        <v>18.71</v>
      </c>
      <c r="Z48" s="44">
        <v>18.27</v>
      </c>
      <c r="AA48" s="44">
        <v>17.87</v>
      </c>
      <c r="AB48" s="44">
        <v>17.5</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5">
      <c r="A49" s="43">
        <v>38</v>
      </c>
      <c r="B49" s="44"/>
      <c r="C49" s="44"/>
      <c r="D49" s="44"/>
      <c r="E49" s="44"/>
      <c r="F49" s="44"/>
      <c r="G49" s="44"/>
      <c r="H49" s="44"/>
      <c r="I49" s="44"/>
      <c r="J49" s="44"/>
      <c r="K49" s="44"/>
      <c r="L49" s="44"/>
      <c r="M49" s="44">
        <v>30.86</v>
      </c>
      <c r="N49" s="44">
        <v>28.99</v>
      </c>
      <c r="O49" s="44">
        <v>27.4</v>
      </c>
      <c r="P49" s="44">
        <v>26.02</v>
      </c>
      <c r="Q49" s="44">
        <v>24.82</v>
      </c>
      <c r="R49" s="44">
        <v>23.77</v>
      </c>
      <c r="S49" s="44">
        <v>22.84</v>
      </c>
      <c r="T49" s="44">
        <v>22.02</v>
      </c>
      <c r="U49" s="44">
        <v>21.28</v>
      </c>
      <c r="V49" s="44">
        <v>20.62</v>
      </c>
      <c r="W49" s="44">
        <v>20.02</v>
      </c>
      <c r="X49" s="44">
        <v>19.489999999999998</v>
      </c>
      <c r="Y49" s="44">
        <v>19</v>
      </c>
      <c r="Z49" s="44">
        <v>18.559999999999999</v>
      </c>
      <c r="AA49" s="44">
        <v>18.16</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5">
      <c r="A50" s="43">
        <v>39</v>
      </c>
      <c r="B50" s="44"/>
      <c r="C50" s="44"/>
      <c r="D50" s="44"/>
      <c r="E50" s="44"/>
      <c r="F50" s="44"/>
      <c r="G50" s="44"/>
      <c r="H50" s="44"/>
      <c r="I50" s="44"/>
      <c r="J50" s="44"/>
      <c r="K50" s="44"/>
      <c r="L50" s="44"/>
      <c r="M50" s="44">
        <v>31.3</v>
      </c>
      <c r="N50" s="44">
        <v>29.41</v>
      </c>
      <c r="O50" s="44">
        <v>27.79</v>
      </c>
      <c r="P50" s="44">
        <v>26.4</v>
      </c>
      <c r="Q50" s="44">
        <v>25.18</v>
      </c>
      <c r="R50" s="44">
        <v>24.12</v>
      </c>
      <c r="S50" s="44">
        <v>23.18</v>
      </c>
      <c r="T50" s="44">
        <v>22.35</v>
      </c>
      <c r="U50" s="44">
        <v>21.6</v>
      </c>
      <c r="V50" s="44">
        <v>20.93</v>
      </c>
      <c r="W50" s="44">
        <v>20.329999999999998</v>
      </c>
      <c r="X50" s="44">
        <v>19.79</v>
      </c>
      <c r="Y50" s="44">
        <v>19.3</v>
      </c>
      <c r="Z50" s="44">
        <v>18.86</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5">
      <c r="A51" s="43">
        <v>40</v>
      </c>
      <c r="B51" s="44"/>
      <c r="C51" s="44"/>
      <c r="D51" s="44"/>
      <c r="E51" s="44"/>
      <c r="F51" s="44"/>
      <c r="G51" s="44"/>
      <c r="H51" s="44"/>
      <c r="I51" s="44"/>
      <c r="J51" s="44"/>
      <c r="K51" s="44"/>
      <c r="L51" s="44"/>
      <c r="M51" s="44">
        <v>31.75</v>
      </c>
      <c r="N51" s="44">
        <v>29.83</v>
      </c>
      <c r="O51" s="44">
        <v>28.19</v>
      </c>
      <c r="P51" s="44">
        <v>26.78</v>
      </c>
      <c r="Q51" s="44">
        <v>25.55</v>
      </c>
      <c r="R51" s="44">
        <v>24.48</v>
      </c>
      <c r="S51" s="44">
        <v>23.53</v>
      </c>
      <c r="T51" s="44">
        <v>22.69</v>
      </c>
      <c r="U51" s="44">
        <v>21.93</v>
      </c>
      <c r="V51" s="44">
        <v>21.26</v>
      </c>
      <c r="W51" s="44">
        <v>20.66</v>
      </c>
      <c r="X51" s="44">
        <v>20.11</v>
      </c>
      <c r="Y51" s="44">
        <v>19.62</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5">
      <c r="A52" s="43">
        <v>41</v>
      </c>
      <c r="B52" s="44"/>
      <c r="C52" s="44"/>
      <c r="D52" s="44"/>
      <c r="E52" s="44"/>
      <c r="F52" s="44"/>
      <c r="G52" s="44"/>
      <c r="H52" s="44"/>
      <c r="I52" s="44"/>
      <c r="J52" s="44"/>
      <c r="K52" s="44"/>
      <c r="L52" s="44"/>
      <c r="M52" s="44">
        <v>32.200000000000003</v>
      </c>
      <c r="N52" s="44">
        <v>30.26</v>
      </c>
      <c r="O52" s="44">
        <v>28.6</v>
      </c>
      <c r="P52" s="44">
        <v>27.18</v>
      </c>
      <c r="Q52" s="44">
        <v>25.93</v>
      </c>
      <c r="R52" s="44">
        <v>24.85</v>
      </c>
      <c r="S52" s="44">
        <v>23.89</v>
      </c>
      <c r="T52" s="44">
        <v>23.04</v>
      </c>
      <c r="U52" s="44">
        <v>22.28</v>
      </c>
      <c r="V52" s="44">
        <v>21.6</v>
      </c>
      <c r="W52" s="44">
        <v>20.99</v>
      </c>
      <c r="X52" s="44">
        <v>20.440000000000001</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5">
      <c r="A53" s="43">
        <v>42</v>
      </c>
      <c r="B53" s="44"/>
      <c r="C53" s="44"/>
      <c r="D53" s="44"/>
      <c r="E53" s="44"/>
      <c r="F53" s="44"/>
      <c r="G53" s="44"/>
      <c r="H53" s="44"/>
      <c r="I53" s="44"/>
      <c r="J53" s="44"/>
      <c r="K53" s="44"/>
      <c r="L53" s="44"/>
      <c r="M53" s="44">
        <v>32.67</v>
      </c>
      <c r="N53" s="44">
        <v>30.7</v>
      </c>
      <c r="O53" s="44">
        <v>29.03</v>
      </c>
      <c r="P53" s="44">
        <v>27.58</v>
      </c>
      <c r="Q53" s="44">
        <v>26.33</v>
      </c>
      <c r="R53" s="44">
        <v>25.23</v>
      </c>
      <c r="S53" s="44">
        <v>24.26</v>
      </c>
      <c r="T53" s="44">
        <v>23.4</v>
      </c>
      <c r="U53" s="44">
        <v>22.63</v>
      </c>
      <c r="V53" s="44">
        <v>21.95</v>
      </c>
      <c r="W53" s="44">
        <v>21.33</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5">
      <c r="A54" s="43">
        <v>43</v>
      </c>
      <c r="B54" s="44"/>
      <c r="C54" s="44"/>
      <c r="D54" s="44"/>
      <c r="E54" s="44"/>
      <c r="F54" s="44"/>
      <c r="G54" s="44"/>
      <c r="H54" s="44"/>
      <c r="I54" s="44"/>
      <c r="J54" s="44"/>
      <c r="K54" s="44"/>
      <c r="L54" s="44"/>
      <c r="M54" s="44">
        <v>33.15</v>
      </c>
      <c r="N54" s="44">
        <v>31.16</v>
      </c>
      <c r="O54" s="44">
        <v>29.46</v>
      </c>
      <c r="P54" s="44">
        <v>28</v>
      </c>
      <c r="Q54" s="44">
        <v>26.73</v>
      </c>
      <c r="R54" s="44">
        <v>25.62</v>
      </c>
      <c r="S54" s="44">
        <v>24.64</v>
      </c>
      <c r="T54" s="44">
        <v>23.77</v>
      </c>
      <c r="U54" s="44">
        <v>23</v>
      </c>
      <c r="V54" s="44">
        <v>22.31</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5">
      <c r="A55" s="43">
        <v>44</v>
      </c>
      <c r="B55" s="44"/>
      <c r="C55" s="44"/>
      <c r="D55" s="44"/>
      <c r="E55" s="44"/>
      <c r="F55" s="44"/>
      <c r="G55" s="44"/>
      <c r="H55" s="44"/>
      <c r="I55" s="44"/>
      <c r="J55" s="44"/>
      <c r="K55" s="44"/>
      <c r="L55" s="44"/>
      <c r="M55" s="44">
        <v>33.64</v>
      </c>
      <c r="N55" s="44">
        <v>31.62</v>
      </c>
      <c r="O55" s="44">
        <v>29.91</v>
      </c>
      <c r="P55" s="44">
        <v>28.43</v>
      </c>
      <c r="Q55" s="44">
        <v>27.14</v>
      </c>
      <c r="R55" s="44">
        <v>26.02</v>
      </c>
      <c r="S55" s="44">
        <v>25.03</v>
      </c>
      <c r="T55" s="44">
        <v>24.16</v>
      </c>
      <c r="U55" s="44">
        <v>23.38</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5">
      <c r="A56" s="43">
        <v>45</v>
      </c>
      <c r="B56" s="44"/>
      <c r="C56" s="44"/>
      <c r="D56" s="44"/>
      <c r="E56" s="44"/>
      <c r="F56" s="44"/>
      <c r="G56" s="44"/>
      <c r="H56" s="44"/>
      <c r="I56" s="44"/>
      <c r="J56" s="44"/>
      <c r="K56" s="44"/>
      <c r="L56" s="44"/>
      <c r="M56" s="44">
        <v>34.14</v>
      </c>
      <c r="N56" s="44">
        <v>32.1</v>
      </c>
      <c r="O56" s="44">
        <v>30.37</v>
      </c>
      <c r="P56" s="44">
        <v>28.87</v>
      </c>
      <c r="Q56" s="44">
        <v>27.58</v>
      </c>
      <c r="R56" s="44">
        <v>26.44</v>
      </c>
      <c r="S56" s="44">
        <v>25.44</v>
      </c>
      <c r="T56" s="44">
        <v>24.56</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5">
      <c r="A57" s="43">
        <v>46</v>
      </c>
      <c r="B57" s="44"/>
      <c r="C57" s="44"/>
      <c r="D57" s="44"/>
      <c r="E57" s="44"/>
      <c r="F57" s="44"/>
      <c r="G57" s="44"/>
      <c r="H57" s="44"/>
      <c r="I57" s="44"/>
      <c r="J57" s="44"/>
      <c r="K57" s="44"/>
      <c r="L57" s="44"/>
      <c r="M57" s="44">
        <v>34.659999999999997</v>
      </c>
      <c r="N57" s="44">
        <v>32.6</v>
      </c>
      <c r="O57" s="44">
        <v>30.84</v>
      </c>
      <c r="P57" s="44">
        <v>29.33</v>
      </c>
      <c r="Q57" s="44">
        <v>28.02</v>
      </c>
      <c r="R57" s="44">
        <v>26.88</v>
      </c>
      <c r="S57" s="44">
        <v>25.87</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5">
      <c r="A58" s="43">
        <v>47</v>
      </c>
      <c r="B58" s="44"/>
      <c r="C58" s="44"/>
      <c r="D58" s="44"/>
      <c r="E58" s="44"/>
      <c r="F58" s="44"/>
      <c r="G58" s="44"/>
      <c r="H58" s="44"/>
      <c r="I58" s="44"/>
      <c r="J58" s="44"/>
      <c r="K58" s="44"/>
      <c r="L58" s="44"/>
      <c r="M58" s="44">
        <v>35.19</v>
      </c>
      <c r="N58" s="44">
        <v>33.11</v>
      </c>
      <c r="O58" s="44">
        <v>31.33</v>
      </c>
      <c r="P58" s="44">
        <v>29.81</v>
      </c>
      <c r="Q58" s="44">
        <v>28.49</v>
      </c>
      <c r="R58" s="44">
        <v>27.33</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5">
      <c r="A59" s="43">
        <v>48</v>
      </c>
      <c r="B59" s="44"/>
      <c r="C59" s="44"/>
      <c r="D59" s="44"/>
      <c r="E59" s="44"/>
      <c r="F59" s="44"/>
      <c r="G59" s="44"/>
      <c r="H59" s="44"/>
      <c r="I59" s="44"/>
      <c r="J59" s="44"/>
      <c r="K59" s="44"/>
      <c r="L59" s="44"/>
      <c r="M59" s="44">
        <v>35.75</v>
      </c>
      <c r="N59" s="44">
        <v>33.64</v>
      </c>
      <c r="O59" s="44">
        <v>31.84</v>
      </c>
      <c r="P59" s="44">
        <v>30.31</v>
      </c>
      <c r="Q59" s="44">
        <v>28.97</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5">
      <c r="A60" s="43">
        <v>49</v>
      </c>
      <c r="B60" s="44"/>
      <c r="C60" s="44"/>
      <c r="D60" s="44"/>
      <c r="E60" s="44"/>
      <c r="F60" s="44"/>
      <c r="G60" s="44"/>
      <c r="H60" s="44"/>
      <c r="I60" s="44"/>
      <c r="J60" s="44"/>
      <c r="K60" s="44"/>
      <c r="L60" s="44"/>
      <c r="M60" s="44">
        <v>36.32</v>
      </c>
      <c r="N60" s="44">
        <v>34.19</v>
      </c>
      <c r="O60" s="44">
        <v>32.380000000000003</v>
      </c>
      <c r="P60" s="44">
        <v>30.82</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5">
      <c r="A61" s="43">
        <v>50</v>
      </c>
      <c r="B61" s="44"/>
      <c r="C61" s="44"/>
      <c r="D61" s="44"/>
      <c r="E61" s="44"/>
      <c r="F61" s="44"/>
      <c r="G61" s="44"/>
      <c r="H61" s="44"/>
      <c r="I61" s="44"/>
      <c r="J61" s="44"/>
      <c r="K61" s="44"/>
      <c r="L61" s="44"/>
      <c r="M61" s="44">
        <v>36.92</v>
      </c>
      <c r="N61" s="44">
        <v>34.76</v>
      </c>
      <c r="O61" s="44">
        <v>32.94</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5">
      <c r="A62" s="43">
        <v>51</v>
      </c>
      <c r="B62" s="44"/>
      <c r="C62" s="44"/>
      <c r="D62" s="44"/>
      <c r="E62" s="44"/>
      <c r="F62" s="44"/>
      <c r="G62" s="44"/>
      <c r="H62" s="44"/>
      <c r="I62" s="44"/>
      <c r="J62" s="44"/>
      <c r="K62" s="44"/>
      <c r="L62" s="44"/>
      <c r="M62" s="44">
        <v>37.54</v>
      </c>
      <c r="N62" s="44">
        <v>35.369999999999997</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5">
      <c r="A63" s="43">
        <v>52</v>
      </c>
      <c r="B63" s="44"/>
      <c r="C63" s="44"/>
      <c r="D63" s="44"/>
      <c r="E63" s="44"/>
      <c r="F63" s="44"/>
      <c r="G63" s="44"/>
      <c r="H63" s="44"/>
      <c r="I63" s="44"/>
      <c r="J63" s="44"/>
      <c r="K63" s="44"/>
      <c r="L63" s="44"/>
      <c r="M63" s="44">
        <v>38.19</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5">
      <c r="A64" s="43">
        <v>53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5">
      <c r="A65" s="43">
        <v>54</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5">
      <c r="A66" s="43">
        <v>55</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5">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5">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5">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5">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5">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5">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5">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5">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DbnHoUFk8pdc794Rq9JVbZyLQDpC/cq2zaaQhwFPaEsFpBPqhKbTb+If4k/WE3U++i4dA4+/jLqhIMIegqYqlA==" saltValue="xtOpG5glIBHeamzuDkZfZA==" spinCount="100000" sheet="1" objects="1" scenarios="1"/>
  <conditionalFormatting sqref="A6:A21">
    <cfRule type="expression" dxfId="207" priority="1" stopIfTrue="1">
      <formula>MOD(ROW(),2)=0</formula>
    </cfRule>
    <cfRule type="expression" dxfId="206" priority="2" stopIfTrue="1">
      <formula>MOD(ROW(),2)&lt;&gt;0</formula>
    </cfRule>
  </conditionalFormatting>
  <conditionalFormatting sqref="A26:A74">
    <cfRule type="expression" dxfId="205" priority="5" stopIfTrue="1">
      <formula>MOD(ROW(),2)=0</formula>
    </cfRule>
    <cfRule type="expression" dxfId="204" priority="6" stopIfTrue="1">
      <formula>MOD(ROW(),2)&lt;&gt;0</formula>
    </cfRule>
  </conditionalFormatting>
  <conditionalFormatting sqref="B6:M21">
    <cfRule type="expression" dxfId="203" priority="3" stopIfTrue="1">
      <formula>MOD(ROW(),2)=0</formula>
    </cfRule>
    <cfRule type="expression" dxfId="202" priority="4" stopIfTrue="1">
      <formula>MOD(ROW(),2)&lt;&gt;0</formula>
    </cfRule>
  </conditionalFormatting>
  <conditionalFormatting sqref="B26:AW74">
    <cfRule type="expression" dxfId="201" priority="7" stopIfTrue="1">
      <formula>MOD(ROW(),2)=0</formula>
    </cfRule>
    <cfRule type="expression" dxfId="200" priority="8" stopIfTrue="1">
      <formula>MOD(ROW(),2)&lt;&gt;0</formula>
    </cfRule>
  </conditionalFormatting>
  <pageMargins left="0.7" right="0.7" top="0.75" bottom="0.75" header="0.3" footer="0.3"/>
  <tableParts count="1">
    <tablePart r:id="rId1"/>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7DA35-4AFE-4D21-A946-EAB5CAD42DDD}">
  <sheetPr codeName="Sheet51"/>
  <dimension ref="A1:AW74"/>
  <sheetViews>
    <sheetView showGridLines="0" workbookViewId="0">
      <selection activeCell="A6" sqref="A6"/>
    </sheetView>
  </sheetViews>
  <sheetFormatPr defaultRowHeight="12.5" x14ac:dyDescent="0.25"/>
  <cols>
    <col min="1" max="1" width="31.54296875" customWidth="1"/>
    <col min="2" max="49" width="10.7265625" customWidth="1"/>
  </cols>
  <sheetData>
    <row r="1" spans="1:13" s="1" customFormat="1" ht="20" x14ac:dyDescent="0.4">
      <c r="A1" s="2" t="s">
        <v>0</v>
      </c>
    </row>
    <row r="2" spans="1:13" s="1" customFormat="1" ht="15.5" x14ac:dyDescent="0.35">
      <c r="A2" s="30" t="s">
        <v>1</v>
      </c>
      <c r="B2" s="3" t="str">
        <f>wb_title</f>
        <v>LGPS_EW - Consolidated Factor Spreadsheet</v>
      </c>
    </row>
    <row r="3" spans="1:13" s="1" customFormat="1" ht="15.5" x14ac:dyDescent="0.35">
      <c r="A3" s="30" t="s">
        <v>2</v>
      </c>
      <c r="B3" s="3" t="str">
        <f>TABLE_FACTOR_TYPE_1 &amp; " - x-" &amp; TABLE_SERIES_NUMBER_1</f>
        <v>Added pension - x-703</v>
      </c>
    </row>
    <row r="6" spans="1:13" x14ac:dyDescent="0.25">
      <c r="A6" s="40" t="s">
        <v>394</v>
      </c>
      <c r="B6" s="47" t="s">
        <v>395</v>
      </c>
      <c r="C6" s="47"/>
      <c r="D6" s="47"/>
      <c r="E6" s="47"/>
      <c r="F6" s="47"/>
      <c r="G6" s="47"/>
      <c r="H6" s="47"/>
      <c r="I6" s="47"/>
      <c r="J6" s="47"/>
      <c r="K6" s="47"/>
      <c r="L6" s="47"/>
      <c r="M6" s="47"/>
    </row>
    <row r="7" spans="1:13" x14ac:dyDescent="0.25">
      <c r="A7" s="40" t="s">
        <v>396</v>
      </c>
      <c r="B7" s="47" t="s">
        <v>175</v>
      </c>
      <c r="C7" s="47"/>
      <c r="D7" s="47"/>
      <c r="E7" s="47"/>
      <c r="F7" s="47"/>
      <c r="G7" s="47"/>
      <c r="H7" s="47"/>
      <c r="I7" s="47"/>
      <c r="J7" s="47"/>
      <c r="K7" s="47"/>
      <c r="L7" s="47"/>
      <c r="M7" s="47"/>
    </row>
    <row r="8" spans="1:13" x14ac:dyDescent="0.25">
      <c r="A8" s="40" t="s">
        <v>162</v>
      </c>
      <c r="B8" s="47" t="s">
        <v>321</v>
      </c>
      <c r="C8" s="47"/>
      <c r="D8" s="47"/>
      <c r="E8" s="47"/>
      <c r="F8" s="47"/>
      <c r="G8" s="47"/>
      <c r="H8" s="47"/>
      <c r="I8" s="47"/>
      <c r="J8" s="47"/>
      <c r="K8" s="47"/>
      <c r="L8" s="47"/>
      <c r="M8" s="47"/>
    </row>
    <row r="9" spans="1:13" x14ac:dyDescent="0.25">
      <c r="A9" s="40" t="s">
        <v>163</v>
      </c>
      <c r="B9" s="47" t="s">
        <v>322</v>
      </c>
      <c r="C9" s="47"/>
      <c r="D9" s="47"/>
      <c r="E9" s="47"/>
      <c r="F9" s="47"/>
      <c r="G9" s="47"/>
      <c r="H9" s="47"/>
      <c r="I9" s="47"/>
      <c r="J9" s="47"/>
      <c r="K9" s="47"/>
      <c r="L9" s="47"/>
      <c r="M9" s="47"/>
    </row>
    <row r="10" spans="1:13" ht="25" x14ac:dyDescent="0.25">
      <c r="A10" s="40" t="s">
        <v>6</v>
      </c>
      <c r="B10" s="47" t="s">
        <v>328</v>
      </c>
      <c r="C10" s="47"/>
      <c r="D10" s="47"/>
      <c r="E10" s="47"/>
      <c r="F10" s="47"/>
      <c r="G10" s="47"/>
      <c r="H10" s="47"/>
      <c r="I10" s="47"/>
      <c r="J10" s="47"/>
      <c r="K10" s="47"/>
      <c r="L10" s="47"/>
      <c r="M10" s="47"/>
    </row>
    <row r="11" spans="1:13" x14ac:dyDescent="0.25">
      <c r="A11" s="40" t="s">
        <v>164</v>
      </c>
      <c r="B11" s="47" t="s">
        <v>179</v>
      </c>
      <c r="C11" s="47"/>
      <c r="D11" s="47"/>
      <c r="E11" s="47"/>
      <c r="F11" s="47"/>
      <c r="G11" s="47"/>
      <c r="H11" s="47"/>
      <c r="I11" s="47"/>
      <c r="J11" s="47"/>
      <c r="K11" s="47"/>
      <c r="L11" s="47"/>
      <c r="M11" s="47"/>
    </row>
    <row r="12" spans="1:13" x14ac:dyDescent="0.25">
      <c r="A12" s="40" t="s">
        <v>165</v>
      </c>
      <c r="B12" s="47" t="s">
        <v>324</v>
      </c>
      <c r="C12" s="47"/>
      <c r="D12" s="47"/>
      <c r="E12" s="47"/>
      <c r="F12" s="47"/>
      <c r="G12" s="47"/>
      <c r="H12" s="47"/>
      <c r="I12" s="47"/>
      <c r="J12" s="47"/>
      <c r="K12" s="47"/>
      <c r="L12" s="47"/>
      <c r="M12" s="47"/>
    </row>
    <row r="13" spans="1:13" x14ac:dyDescent="0.25">
      <c r="A13" s="40" t="s">
        <v>397</v>
      </c>
      <c r="B13" s="47">
        <v>0</v>
      </c>
      <c r="C13" s="47"/>
      <c r="D13" s="47"/>
      <c r="E13" s="47"/>
      <c r="F13" s="47"/>
      <c r="G13" s="47"/>
      <c r="H13" s="47"/>
      <c r="I13" s="47"/>
      <c r="J13" s="47"/>
      <c r="K13" s="47"/>
      <c r="L13" s="47"/>
      <c r="M13" s="47"/>
    </row>
    <row r="14" spans="1:13" x14ac:dyDescent="0.25">
      <c r="A14" s="40" t="s">
        <v>167</v>
      </c>
      <c r="B14" s="47">
        <v>703</v>
      </c>
      <c r="C14" s="47"/>
      <c r="D14" s="47"/>
      <c r="E14" s="47"/>
      <c r="F14" s="47"/>
      <c r="G14" s="47"/>
      <c r="H14" s="47"/>
      <c r="I14" s="47"/>
      <c r="J14" s="47"/>
      <c r="K14" s="47"/>
      <c r="L14" s="47"/>
      <c r="M14" s="47"/>
    </row>
    <row r="15" spans="1:13" x14ac:dyDescent="0.25">
      <c r="A15" s="40" t="s">
        <v>398</v>
      </c>
      <c r="B15" s="47" t="s">
        <v>329</v>
      </c>
      <c r="C15" s="47"/>
      <c r="D15" s="47"/>
      <c r="E15" s="47"/>
      <c r="F15" s="47"/>
      <c r="G15" s="47"/>
      <c r="H15" s="47"/>
      <c r="I15" s="47"/>
      <c r="J15" s="47"/>
      <c r="K15" s="47"/>
      <c r="L15" s="47"/>
      <c r="M15" s="47"/>
    </row>
    <row r="16" spans="1:13" x14ac:dyDescent="0.25">
      <c r="A16" s="40" t="s">
        <v>169</v>
      </c>
      <c r="B16" s="47" t="s">
        <v>298</v>
      </c>
      <c r="C16" s="47"/>
      <c r="D16" s="47"/>
      <c r="E16" s="47"/>
      <c r="F16" s="47"/>
      <c r="G16" s="47"/>
      <c r="H16" s="47"/>
      <c r="I16" s="47"/>
      <c r="J16" s="47"/>
      <c r="K16" s="47"/>
      <c r="L16" s="47"/>
      <c r="M16" s="47"/>
    </row>
    <row r="17" spans="1:49" x14ac:dyDescent="0.25">
      <c r="A17" s="41" t="s">
        <v>399</v>
      </c>
      <c r="B17" s="47"/>
      <c r="C17" s="47"/>
      <c r="D17" s="47"/>
      <c r="E17" s="47"/>
      <c r="F17" s="47"/>
      <c r="G17" s="47"/>
      <c r="H17" s="47"/>
      <c r="I17" s="47"/>
      <c r="J17" s="47"/>
      <c r="K17" s="47"/>
      <c r="L17" s="47"/>
      <c r="M17" s="47"/>
    </row>
    <row r="18" spans="1:49" x14ac:dyDescent="0.25">
      <c r="A18" s="40" t="s">
        <v>171</v>
      </c>
      <c r="B18" s="49">
        <v>45195</v>
      </c>
      <c r="C18" s="49"/>
      <c r="D18" s="49"/>
      <c r="E18" s="49"/>
      <c r="F18" s="49"/>
      <c r="G18" s="49"/>
      <c r="H18" s="49"/>
      <c r="I18" s="49"/>
      <c r="J18" s="49"/>
      <c r="K18" s="49"/>
      <c r="L18" s="49"/>
      <c r="M18" s="49"/>
    </row>
    <row r="19" spans="1:49" x14ac:dyDescent="0.25">
      <c r="A19" s="40" t="s">
        <v>172</v>
      </c>
      <c r="B19" s="49">
        <v>45201</v>
      </c>
      <c r="C19" s="49"/>
      <c r="D19" s="49"/>
      <c r="E19" s="49"/>
      <c r="F19" s="49"/>
      <c r="G19" s="49"/>
      <c r="H19" s="49"/>
      <c r="I19" s="49"/>
      <c r="J19" s="49"/>
      <c r="K19" s="49"/>
      <c r="L19" s="49"/>
      <c r="M19" s="49"/>
    </row>
    <row r="20" spans="1:49" x14ac:dyDescent="0.25">
      <c r="A20" s="40" t="s">
        <v>173</v>
      </c>
      <c r="B20" s="47" t="s">
        <v>183</v>
      </c>
      <c r="C20" s="47"/>
      <c r="D20" s="47"/>
      <c r="E20" s="47"/>
      <c r="F20" s="47"/>
      <c r="G20" s="47"/>
      <c r="H20" s="47"/>
      <c r="I20" s="47"/>
      <c r="J20" s="47"/>
      <c r="K20" s="47"/>
      <c r="L20" s="47"/>
      <c r="M20" s="47"/>
    </row>
    <row r="21" spans="1:49" x14ac:dyDescent="0.25">
      <c r="A21" s="40" t="s">
        <v>400</v>
      </c>
      <c r="B21" s="47"/>
      <c r="C21" s="47"/>
      <c r="D21" s="47"/>
      <c r="E21" s="47"/>
      <c r="F21" s="47"/>
      <c r="G21" s="47"/>
      <c r="H21" s="47"/>
      <c r="I21" s="47"/>
      <c r="J21" s="47"/>
      <c r="K21" s="47"/>
      <c r="L21" s="47"/>
      <c r="M21" s="47"/>
    </row>
    <row r="23" spans="1:49" x14ac:dyDescent="0.25">
      <c r="A23" s="23" t="str">
        <f>HYPERLINK("#'Factor List'!A1", "Back to Factor List")</f>
        <v>Back to Factor List</v>
      </c>
      <c r="B23" s="23" t="str">
        <f>HYPERLINK("#'Assumptions'!A1", "Assumptions")</f>
        <v>Assumptions</v>
      </c>
    </row>
    <row r="26" spans="1:49" s="58" customFormat="1" ht="39" x14ac:dyDescent="0.25">
      <c r="A26" s="57" t="s">
        <v>401</v>
      </c>
      <c r="B26" s="57" t="s">
        <v>539</v>
      </c>
      <c r="C26" s="57" t="s">
        <v>540</v>
      </c>
      <c r="D26" s="57" t="s">
        <v>541</v>
      </c>
      <c r="E26" s="57" t="s">
        <v>542</v>
      </c>
      <c r="F26" s="57" t="s">
        <v>543</v>
      </c>
      <c r="G26" s="57" t="s">
        <v>544</v>
      </c>
      <c r="H26" s="57" t="s">
        <v>545</v>
      </c>
      <c r="I26" s="57" t="s">
        <v>546</v>
      </c>
      <c r="J26" s="57" t="s">
        <v>547</v>
      </c>
      <c r="K26" s="57" t="s">
        <v>548</v>
      </c>
      <c r="L26" s="57" t="s">
        <v>549</v>
      </c>
      <c r="M26" s="57" t="s">
        <v>550</v>
      </c>
      <c r="N26" s="57" t="s">
        <v>551</v>
      </c>
      <c r="O26" s="57" t="s">
        <v>552</v>
      </c>
      <c r="P26" s="57" t="s">
        <v>553</v>
      </c>
      <c r="Q26" s="57" t="s">
        <v>554</v>
      </c>
      <c r="R26" s="57" t="s">
        <v>555</v>
      </c>
      <c r="S26" s="57" t="s">
        <v>556</v>
      </c>
      <c r="T26" s="57" t="s">
        <v>557</v>
      </c>
      <c r="U26" s="57" t="s">
        <v>558</v>
      </c>
      <c r="V26" s="57" t="s">
        <v>559</v>
      </c>
      <c r="W26" s="57" t="s">
        <v>560</v>
      </c>
      <c r="X26" s="57" t="s">
        <v>561</v>
      </c>
      <c r="Y26" s="57" t="s">
        <v>562</v>
      </c>
      <c r="Z26" s="57" t="s">
        <v>563</v>
      </c>
      <c r="AA26" s="57" t="s">
        <v>564</v>
      </c>
      <c r="AB26" s="57" t="s">
        <v>565</v>
      </c>
      <c r="AC26" s="57" t="s">
        <v>566</v>
      </c>
      <c r="AD26" s="57" t="s">
        <v>567</v>
      </c>
      <c r="AE26" s="57" t="s">
        <v>568</v>
      </c>
      <c r="AF26" s="57" t="s">
        <v>569</v>
      </c>
      <c r="AG26" s="57" t="s">
        <v>570</v>
      </c>
      <c r="AH26" s="57" t="s">
        <v>571</v>
      </c>
      <c r="AI26" s="57" t="s">
        <v>572</v>
      </c>
      <c r="AJ26" s="57" t="s">
        <v>573</v>
      </c>
      <c r="AK26" s="57" t="s">
        <v>574</v>
      </c>
      <c r="AL26" s="57" t="s">
        <v>575</v>
      </c>
      <c r="AM26" s="57" t="s">
        <v>576</v>
      </c>
      <c r="AN26" s="57" t="s">
        <v>577</v>
      </c>
      <c r="AO26" s="57" t="s">
        <v>578</v>
      </c>
      <c r="AP26" s="57" t="s">
        <v>579</v>
      </c>
      <c r="AQ26" s="57" t="s">
        <v>580</v>
      </c>
      <c r="AR26" s="57" t="s">
        <v>581</v>
      </c>
      <c r="AS26" s="57" t="s">
        <v>582</v>
      </c>
      <c r="AT26" s="57" t="s">
        <v>583</v>
      </c>
      <c r="AU26" s="57" t="s">
        <v>584</v>
      </c>
      <c r="AV26" s="57" t="s">
        <v>585</v>
      </c>
      <c r="AW26" s="57" t="s">
        <v>586</v>
      </c>
    </row>
    <row r="27" spans="1:49" x14ac:dyDescent="0.25">
      <c r="A27" s="43">
        <v>16</v>
      </c>
      <c r="B27" s="44"/>
      <c r="C27" s="44"/>
      <c r="D27" s="44"/>
      <c r="E27" s="44"/>
      <c r="F27" s="44"/>
      <c r="G27" s="44"/>
      <c r="H27" s="44"/>
      <c r="I27" s="44"/>
      <c r="J27" s="44"/>
      <c r="K27" s="44"/>
      <c r="L27" s="44"/>
      <c r="M27" s="44">
        <v>23.35</v>
      </c>
      <c r="N27" s="44">
        <v>21.92</v>
      </c>
      <c r="O27" s="44">
        <v>20.71</v>
      </c>
      <c r="P27" s="44">
        <v>19.649999999999999</v>
      </c>
      <c r="Q27" s="44">
        <v>18.739999999999998</v>
      </c>
      <c r="R27" s="44">
        <v>17.93</v>
      </c>
      <c r="S27" s="44">
        <v>17.22</v>
      </c>
      <c r="T27" s="44">
        <v>16.579999999999998</v>
      </c>
      <c r="U27" s="44">
        <v>16.010000000000002</v>
      </c>
      <c r="V27" s="44">
        <v>15.5</v>
      </c>
      <c r="W27" s="44">
        <v>15.03</v>
      </c>
      <c r="X27" s="44">
        <v>14.61</v>
      </c>
      <c r="Y27" s="44">
        <v>14.23</v>
      </c>
      <c r="Z27" s="44">
        <v>13.88</v>
      </c>
      <c r="AA27" s="44">
        <v>13.56</v>
      </c>
      <c r="AB27" s="44">
        <v>13.26</v>
      </c>
      <c r="AC27" s="44">
        <v>12.99</v>
      </c>
      <c r="AD27" s="44">
        <v>12.73</v>
      </c>
      <c r="AE27" s="44">
        <v>12.5</v>
      </c>
      <c r="AF27" s="44">
        <v>12.28</v>
      </c>
      <c r="AG27" s="44">
        <v>12.08</v>
      </c>
      <c r="AH27" s="44">
        <v>11.89</v>
      </c>
      <c r="AI27" s="44">
        <v>11.72</v>
      </c>
      <c r="AJ27" s="44">
        <v>11.55</v>
      </c>
      <c r="AK27" s="44">
        <v>11.4</v>
      </c>
      <c r="AL27" s="44">
        <v>11.26</v>
      </c>
      <c r="AM27" s="44">
        <v>11.13</v>
      </c>
      <c r="AN27" s="44">
        <v>11</v>
      </c>
      <c r="AO27" s="44">
        <v>10.88</v>
      </c>
      <c r="AP27" s="44">
        <v>10.77</v>
      </c>
      <c r="AQ27" s="44">
        <v>10.67</v>
      </c>
      <c r="AR27" s="44">
        <v>10.57</v>
      </c>
      <c r="AS27" s="44">
        <v>10.48</v>
      </c>
      <c r="AT27" s="44">
        <v>10.4</v>
      </c>
      <c r="AU27" s="44">
        <v>10.32</v>
      </c>
      <c r="AV27" s="44">
        <v>10.24</v>
      </c>
      <c r="AW27" s="44">
        <v>10.17</v>
      </c>
    </row>
    <row r="28" spans="1:49" x14ac:dyDescent="0.25">
      <c r="A28" s="43">
        <v>17</v>
      </c>
      <c r="B28" s="44"/>
      <c r="C28" s="44"/>
      <c r="D28" s="44"/>
      <c r="E28" s="44"/>
      <c r="F28" s="44"/>
      <c r="G28" s="44"/>
      <c r="H28" s="44"/>
      <c r="I28" s="44"/>
      <c r="J28" s="44"/>
      <c r="K28" s="44"/>
      <c r="L28" s="44"/>
      <c r="M28" s="44">
        <v>23.79</v>
      </c>
      <c r="N28" s="44">
        <v>22.34</v>
      </c>
      <c r="O28" s="44">
        <v>21.1</v>
      </c>
      <c r="P28" s="44">
        <v>20.03</v>
      </c>
      <c r="Q28" s="44">
        <v>19.09</v>
      </c>
      <c r="R28" s="44">
        <v>18.27</v>
      </c>
      <c r="S28" s="44">
        <v>17.54</v>
      </c>
      <c r="T28" s="44">
        <v>16.899999999999999</v>
      </c>
      <c r="U28" s="44">
        <v>16.32</v>
      </c>
      <c r="V28" s="44">
        <v>15.79</v>
      </c>
      <c r="W28" s="44">
        <v>15.32</v>
      </c>
      <c r="X28" s="44">
        <v>14.89</v>
      </c>
      <c r="Y28" s="44">
        <v>14.5</v>
      </c>
      <c r="Z28" s="44">
        <v>14.14</v>
      </c>
      <c r="AA28" s="44">
        <v>13.82</v>
      </c>
      <c r="AB28" s="44">
        <v>13.51</v>
      </c>
      <c r="AC28" s="44">
        <v>13.24</v>
      </c>
      <c r="AD28" s="44">
        <v>12.98</v>
      </c>
      <c r="AE28" s="44">
        <v>12.74</v>
      </c>
      <c r="AF28" s="44">
        <v>12.52</v>
      </c>
      <c r="AG28" s="44">
        <v>12.31</v>
      </c>
      <c r="AH28" s="44">
        <v>12.12</v>
      </c>
      <c r="AI28" s="44">
        <v>11.95</v>
      </c>
      <c r="AJ28" s="44">
        <v>11.78</v>
      </c>
      <c r="AK28" s="44">
        <v>11.62</v>
      </c>
      <c r="AL28" s="44">
        <v>11.48</v>
      </c>
      <c r="AM28" s="44">
        <v>11.34</v>
      </c>
      <c r="AN28" s="44">
        <v>11.22</v>
      </c>
      <c r="AO28" s="44">
        <v>11.1</v>
      </c>
      <c r="AP28" s="44">
        <v>10.99</v>
      </c>
      <c r="AQ28" s="44">
        <v>10.88</v>
      </c>
      <c r="AR28" s="44">
        <v>10.78</v>
      </c>
      <c r="AS28" s="44">
        <v>10.69</v>
      </c>
      <c r="AT28" s="44">
        <v>10.61</v>
      </c>
      <c r="AU28" s="44">
        <v>10.53</v>
      </c>
      <c r="AV28" s="44">
        <v>10.45</v>
      </c>
      <c r="AW28" s="44"/>
    </row>
    <row r="29" spans="1:49" x14ac:dyDescent="0.25">
      <c r="A29" s="43">
        <v>18</v>
      </c>
      <c r="B29" s="44"/>
      <c r="C29" s="44"/>
      <c r="D29" s="44"/>
      <c r="E29" s="44"/>
      <c r="F29" s="44"/>
      <c r="G29" s="44"/>
      <c r="H29" s="44"/>
      <c r="I29" s="44"/>
      <c r="J29" s="44"/>
      <c r="K29" s="44"/>
      <c r="L29" s="44"/>
      <c r="M29" s="44">
        <v>24.3</v>
      </c>
      <c r="N29" s="44">
        <v>22.82</v>
      </c>
      <c r="O29" s="44">
        <v>21.55</v>
      </c>
      <c r="P29" s="44">
        <v>20.45</v>
      </c>
      <c r="Q29" s="44">
        <v>19.5</v>
      </c>
      <c r="R29" s="44">
        <v>18.66</v>
      </c>
      <c r="S29" s="44">
        <v>17.920000000000002</v>
      </c>
      <c r="T29" s="44">
        <v>17.260000000000002</v>
      </c>
      <c r="U29" s="44">
        <v>16.670000000000002</v>
      </c>
      <c r="V29" s="44">
        <v>16.13</v>
      </c>
      <c r="W29" s="44">
        <v>15.65</v>
      </c>
      <c r="X29" s="44">
        <v>15.21</v>
      </c>
      <c r="Y29" s="44">
        <v>14.81</v>
      </c>
      <c r="Z29" s="44">
        <v>14.45</v>
      </c>
      <c r="AA29" s="44">
        <v>14.11</v>
      </c>
      <c r="AB29" s="44">
        <v>13.8</v>
      </c>
      <c r="AC29" s="44">
        <v>13.52</v>
      </c>
      <c r="AD29" s="44">
        <v>13.26</v>
      </c>
      <c r="AE29" s="44">
        <v>13.02</v>
      </c>
      <c r="AF29" s="44">
        <v>12.79</v>
      </c>
      <c r="AG29" s="44">
        <v>12.58</v>
      </c>
      <c r="AH29" s="44">
        <v>12.39</v>
      </c>
      <c r="AI29" s="44">
        <v>12.21</v>
      </c>
      <c r="AJ29" s="44">
        <v>12.04</v>
      </c>
      <c r="AK29" s="44">
        <v>11.88</v>
      </c>
      <c r="AL29" s="44">
        <v>11.73</v>
      </c>
      <c r="AM29" s="44">
        <v>11.59</v>
      </c>
      <c r="AN29" s="44">
        <v>11.46</v>
      </c>
      <c r="AO29" s="44">
        <v>11.34</v>
      </c>
      <c r="AP29" s="44">
        <v>11.23</v>
      </c>
      <c r="AQ29" s="44">
        <v>11.12</v>
      </c>
      <c r="AR29" s="44">
        <v>11.02</v>
      </c>
      <c r="AS29" s="44">
        <v>10.93</v>
      </c>
      <c r="AT29" s="44">
        <v>10.84</v>
      </c>
      <c r="AU29" s="44">
        <v>10.76</v>
      </c>
      <c r="AV29" s="44"/>
      <c r="AW29" s="44"/>
    </row>
    <row r="30" spans="1:49" x14ac:dyDescent="0.25">
      <c r="A30" s="43">
        <v>19</v>
      </c>
      <c r="B30" s="44"/>
      <c r="C30" s="44"/>
      <c r="D30" s="44"/>
      <c r="E30" s="44"/>
      <c r="F30" s="44"/>
      <c r="G30" s="44"/>
      <c r="H30" s="44"/>
      <c r="I30" s="44"/>
      <c r="J30" s="44"/>
      <c r="K30" s="44"/>
      <c r="L30" s="44"/>
      <c r="M30" s="44">
        <v>24.75</v>
      </c>
      <c r="N30" s="44">
        <v>23.24</v>
      </c>
      <c r="O30" s="44">
        <v>21.95</v>
      </c>
      <c r="P30" s="44">
        <v>20.83</v>
      </c>
      <c r="Q30" s="44">
        <v>19.86</v>
      </c>
      <c r="R30" s="44">
        <v>19.010000000000002</v>
      </c>
      <c r="S30" s="44">
        <v>18.25</v>
      </c>
      <c r="T30" s="44">
        <v>17.579999999999998</v>
      </c>
      <c r="U30" s="44">
        <v>16.98</v>
      </c>
      <c r="V30" s="44">
        <v>16.43</v>
      </c>
      <c r="W30" s="44">
        <v>15.94</v>
      </c>
      <c r="X30" s="44">
        <v>15.5</v>
      </c>
      <c r="Y30" s="44">
        <v>15.09</v>
      </c>
      <c r="Z30" s="44">
        <v>14.72</v>
      </c>
      <c r="AA30" s="44">
        <v>14.38</v>
      </c>
      <c r="AB30" s="44">
        <v>14.06</v>
      </c>
      <c r="AC30" s="44">
        <v>13.78</v>
      </c>
      <c r="AD30" s="44">
        <v>13.51</v>
      </c>
      <c r="AE30" s="44">
        <v>13.26</v>
      </c>
      <c r="AF30" s="44">
        <v>13.03</v>
      </c>
      <c r="AG30" s="44">
        <v>12.82</v>
      </c>
      <c r="AH30" s="44">
        <v>12.62</v>
      </c>
      <c r="AI30" s="44">
        <v>12.44</v>
      </c>
      <c r="AJ30" s="44">
        <v>12.27</v>
      </c>
      <c r="AK30" s="44">
        <v>12.11</v>
      </c>
      <c r="AL30" s="44">
        <v>11.96</v>
      </c>
      <c r="AM30" s="44">
        <v>11.82</v>
      </c>
      <c r="AN30" s="44">
        <v>11.69</v>
      </c>
      <c r="AO30" s="44">
        <v>11.56</v>
      </c>
      <c r="AP30" s="44">
        <v>11.45</v>
      </c>
      <c r="AQ30" s="44">
        <v>11.34</v>
      </c>
      <c r="AR30" s="44">
        <v>11.24</v>
      </c>
      <c r="AS30" s="44">
        <v>11.15</v>
      </c>
      <c r="AT30" s="44">
        <v>11.06</v>
      </c>
      <c r="AU30" s="44"/>
      <c r="AV30" s="44"/>
      <c r="AW30" s="44"/>
    </row>
    <row r="31" spans="1:49" x14ac:dyDescent="0.25">
      <c r="A31" s="43">
        <v>20</v>
      </c>
      <c r="B31" s="44"/>
      <c r="C31" s="44"/>
      <c r="D31" s="44"/>
      <c r="E31" s="44"/>
      <c r="F31" s="44"/>
      <c r="G31" s="44"/>
      <c r="H31" s="44"/>
      <c r="I31" s="44"/>
      <c r="J31" s="44"/>
      <c r="K31" s="44"/>
      <c r="L31" s="44"/>
      <c r="M31" s="44">
        <v>25.08</v>
      </c>
      <c r="N31" s="44">
        <v>23.55</v>
      </c>
      <c r="O31" s="44">
        <v>22.25</v>
      </c>
      <c r="P31" s="44">
        <v>21.12</v>
      </c>
      <c r="Q31" s="44">
        <v>20.13</v>
      </c>
      <c r="R31" s="44">
        <v>19.27</v>
      </c>
      <c r="S31" s="44">
        <v>18.5</v>
      </c>
      <c r="T31" s="44">
        <v>17.82</v>
      </c>
      <c r="U31" s="44">
        <v>17.21</v>
      </c>
      <c r="V31" s="44">
        <v>16.66</v>
      </c>
      <c r="W31" s="44">
        <v>16.16</v>
      </c>
      <c r="X31" s="44">
        <v>15.71</v>
      </c>
      <c r="Y31" s="44">
        <v>15.3</v>
      </c>
      <c r="Z31" s="44">
        <v>14.92</v>
      </c>
      <c r="AA31" s="44">
        <v>14.58</v>
      </c>
      <c r="AB31" s="44">
        <v>14.26</v>
      </c>
      <c r="AC31" s="44">
        <v>13.97</v>
      </c>
      <c r="AD31" s="44">
        <v>13.7</v>
      </c>
      <c r="AE31" s="44">
        <v>13.45</v>
      </c>
      <c r="AF31" s="44">
        <v>13.22</v>
      </c>
      <c r="AG31" s="44">
        <v>13</v>
      </c>
      <c r="AH31" s="44">
        <v>12.8</v>
      </c>
      <c r="AI31" s="44">
        <v>12.62</v>
      </c>
      <c r="AJ31" s="44">
        <v>12.44</v>
      </c>
      <c r="AK31" s="44">
        <v>12.28</v>
      </c>
      <c r="AL31" s="44">
        <v>12.13</v>
      </c>
      <c r="AM31" s="44">
        <v>11.99</v>
      </c>
      <c r="AN31" s="44">
        <v>11.86</v>
      </c>
      <c r="AO31" s="44">
        <v>11.73</v>
      </c>
      <c r="AP31" s="44">
        <v>11.62</v>
      </c>
      <c r="AQ31" s="44">
        <v>11.51</v>
      </c>
      <c r="AR31" s="44">
        <v>11.41</v>
      </c>
      <c r="AS31" s="44">
        <v>11.32</v>
      </c>
      <c r="AT31" s="44"/>
      <c r="AU31" s="44"/>
      <c r="AV31" s="44"/>
      <c r="AW31" s="44"/>
    </row>
    <row r="32" spans="1:49" x14ac:dyDescent="0.25">
      <c r="A32" s="43">
        <v>21</v>
      </c>
      <c r="B32" s="44"/>
      <c r="C32" s="44"/>
      <c r="D32" s="44"/>
      <c r="E32" s="44"/>
      <c r="F32" s="44"/>
      <c r="G32" s="44"/>
      <c r="H32" s="44"/>
      <c r="I32" s="44"/>
      <c r="J32" s="44"/>
      <c r="K32" s="44"/>
      <c r="L32" s="44"/>
      <c r="M32" s="44">
        <v>25.43</v>
      </c>
      <c r="N32" s="44">
        <v>23.88</v>
      </c>
      <c r="O32" s="44">
        <v>22.55</v>
      </c>
      <c r="P32" s="44">
        <v>21.41</v>
      </c>
      <c r="Q32" s="44">
        <v>20.41</v>
      </c>
      <c r="R32" s="44">
        <v>19.53</v>
      </c>
      <c r="S32" s="44">
        <v>18.760000000000002</v>
      </c>
      <c r="T32" s="44">
        <v>18.07</v>
      </c>
      <c r="U32" s="44">
        <v>17.45</v>
      </c>
      <c r="V32" s="44">
        <v>16.89</v>
      </c>
      <c r="W32" s="44">
        <v>16.38</v>
      </c>
      <c r="X32" s="44">
        <v>15.93</v>
      </c>
      <c r="Y32" s="44">
        <v>15.51</v>
      </c>
      <c r="Z32" s="44">
        <v>15.13</v>
      </c>
      <c r="AA32" s="44">
        <v>14.78</v>
      </c>
      <c r="AB32" s="44">
        <v>14.46</v>
      </c>
      <c r="AC32" s="44">
        <v>14.16</v>
      </c>
      <c r="AD32" s="44">
        <v>13.89</v>
      </c>
      <c r="AE32" s="44">
        <v>13.64</v>
      </c>
      <c r="AF32" s="44">
        <v>13.4</v>
      </c>
      <c r="AG32" s="44">
        <v>13.19</v>
      </c>
      <c r="AH32" s="44">
        <v>12.98</v>
      </c>
      <c r="AI32" s="44">
        <v>12.8</v>
      </c>
      <c r="AJ32" s="44">
        <v>12.62</v>
      </c>
      <c r="AK32" s="44">
        <v>12.46</v>
      </c>
      <c r="AL32" s="44">
        <v>12.31</v>
      </c>
      <c r="AM32" s="44">
        <v>12.16</v>
      </c>
      <c r="AN32" s="44">
        <v>12.03</v>
      </c>
      <c r="AO32" s="44">
        <v>11.91</v>
      </c>
      <c r="AP32" s="44">
        <v>11.79</v>
      </c>
      <c r="AQ32" s="44">
        <v>11.68</v>
      </c>
      <c r="AR32" s="44">
        <v>11.58</v>
      </c>
      <c r="AS32" s="44"/>
      <c r="AT32" s="44"/>
      <c r="AU32" s="44"/>
      <c r="AV32" s="44"/>
      <c r="AW32" s="44"/>
    </row>
    <row r="33" spans="1:49" x14ac:dyDescent="0.25">
      <c r="A33" s="43">
        <v>22</v>
      </c>
      <c r="B33" s="44"/>
      <c r="C33" s="44"/>
      <c r="D33" s="44"/>
      <c r="E33" s="44"/>
      <c r="F33" s="44"/>
      <c r="G33" s="44"/>
      <c r="H33" s="44"/>
      <c r="I33" s="44"/>
      <c r="J33" s="44"/>
      <c r="K33" s="44"/>
      <c r="L33" s="44"/>
      <c r="M33" s="44">
        <v>25.77</v>
      </c>
      <c r="N33" s="44">
        <v>24.2</v>
      </c>
      <c r="O33" s="44">
        <v>22.86</v>
      </c>
      <c r="P33" s="44">
        <v>21.7</v>
      </c>
      <c r="Q33" s="44">
        <v>20.69</v>
      </c>
      <c r="R33" s="44">
        <v>19.8</v>
      </c>
      <c r="S33" s="44">
        <v>19.010000000000002</v>
      </c>
      <c r="T33" s="44">
        <v>18.309999999999999</v>
      </c>
      <c r="U33" s="44">
        <v>17.690000000000001</v>
      </c>
      <c r="V33" s="44">
        <v>17.12</v>
      </c>
      <c r="W33" s="44">
        <v>16.61</v>
      </c>
      <c r="X33" s="44">
        <v>16.149999999999999</v>
      </c>
      <c r="Y33" s="44">
        <v>15.73</v>
      </c>
      <c r="Z33" s="44">
        <v>15.34</v>
      </c>
      <c r="AA33" s="44">
        <v>14.99</v>
      </c>
      <c r="AB33" s="44">
        <v>14.66</v>
      </c>
      <c r="AC33" s="44">
        <v>14.36</v>
      </c>
      <c r="AD33" s="44">
        <v>14.09</v>
      </c>
      <c r="AE33" s="44">
        <v>13.83</v>
      </c>
      <c r="AF33" s="44">
        <v>13.59</v>
      </c>
      <c r="AG33" s="44">
        <v>13.37</v>
      </c>
      <c r="AH33" s="44">
        <v>13.17</v>
      </c>
      <c r="AI33" s="44">
        <v>12.98</v>
      </c>
      <c r="AJ33" s="44">
        <v>12.8</v>
      </c>
      <c r="AK33" s="44">
        <v>12.64</v>
      </c>
      <c r="AL33" s="44">
        <v>12.49</v>
      </c>
      <c r="AM33" s="44">
        <v>12.34</v>
      </c>
      <c r="AN33" s="44">
        <v>12.21</v>
      </c>
      <c r="AO33" s="44">
        <v>12.09</v>
      </c>
      <c r="AP33" s="44">
        <v>11.97</v>
      </c>
      <c r="AQ33" s="44">
        <v>11.86</v>
      </c>
      <c r="AR33" s="44"/>
      <c r="AS33" s="44"/>
      <c r="AT33" s="44"/>
      <c r="AU33" s="44"/>
      <c r="AV33" s="44"/>
      <c r="AW33" s="44"/>
    </row>
    <row r="34" spans="1:49" x14ac:dyDescent="0.25">
      <c r="A34" s="43">
        <v>23</v>
      </c>
      <c r="B34" s="44"/>
      <c r="C34" s="44"/>
      <c r="D34" s="44"/>
      <c r="E34" s="44"/>
      <c r="F34" s="44"/>
      <c r="G34" s="44"/>
      <c r="H34" s="44"/>
      <c r="I34" s="44"/>
      <c r="J34" s="44"/>
      <c r="K34" s="44"/>
      <c r="L34" s="44"/>
      <c r="M34" s="44">
        <v>26.13</v>
      </c>
      <c r="N34" s="44">
        <v>24.53</v>
      </c>
      <c r="O34" s="44">
        <v>23.17</v>
      </c>
      <c r="P34" s="44">
        <v>22</v>
      </c>
      <c r="Q34" s="44">
        <v>20.97</v>
      </c>
      <c r="R34" s="44">
        <v>20.07</v>
      </c>
      <c r="S34" s="44">
        <v>19.28</v>
      </c>
      <c r="T34" s="44">
        <v>18.57</v>
      </c>
      <c r="U34" s="44">
        <v>17.93</v>
      </c>
      <c r="V34" s="44">
        <v>17.36</v>
      </c>
      <c r="W34" s="44">
        <v>16.84</v>
      </c>
      <c r="X34" s="44">
        <v>16.37</v>
      </c>
      <c r="Y34" s="44">
        <v>15.95</v>
      </c>
      <c r="Z34" s="44">
        <v>15.56</v>
      </c>
      <c r="AA34" s="44">
        <v>15.2</v>
      </c>
      <c r="AB34" s="44">
        <v>14.87</v>
      </c>
      <c r="AC34" s="44">
        <v>14.57</v>
      </c>
      <c r="AD34" s="44">
        <v>14.29</v>
      </c>
      <c r="AE34" s="44">
        <v>14.03</v>
      </c>
      <c r="AF34" s="44">
        <v>13.79</v>
      </c>
      <c r="AG34" s="44">
        <v>13.57</v>
      </c>
      <c r="AH34" s="44">
        <v>13.36</v>
      </c>
      <c r="AI34" s="44">
        <v>13.17</v>
      </c>
      <c r="AJ34" s="44">
        <v>12.99</v>
      </c>
      <c r="AK34" s="44">
        <v>12.83</v>
      </c>
      <c r="AL34" s="44">
        <v>12.67</v>
      </c>
      <c r="AM34" s="44">
        <v>12.53</v>
      </c>
      <c r="AN34" s="44">
        <v>12.39</v>
      </c>
      <c r="AO34" s="44">
        <v>12.27</v>
      </c>
      <c r="AP34" s="44">
        <v>12.15</v>
      </c>
      <c r="AQ34" s="44"/>
      <c r="AR34" s="44"/>
      <c r="AS34" s="44"/>
      <c r="AT34" s="44"/>
      <c r="AU34" s="44"/>
      <c r="AV34" s="44"/>
      <c r="AW34" s="44"/>
    </row>
    <row r="35" spans="1:49" x14ac:dyDescent="0.25">
      <c r="A35" s="43">
        <v>24</v>
      </c>
      <c r="B35" s="44"/>
      <c r="C35" s="44"/>
      <c r="D35" s="44"/>
      <c r="E35" s="44"/>
      <c r="F35" s="44"/>
      <c r="G35" s="44"/>
      <c r="H35" s="44"/>
      <c r="I35" s="44"/>
      <c r="J35" s="44"/>
      <c r="K35" s="44"/>
      <c r="L35" s="44"/>
      <c r="M35" s="44">
        <v>26.48</v>
      </c>
      <c r="N35" s="44">
        <v>24.87</v>
      </c>
      <c r="O35" s="44">
        <v>23.49</v>
      </c>
      <c r="P35" s="44">
        <v>22.3</v>
      </c>
      <c r="Q35" s="44">
        <v>21.26</v>
      </c>
      <c r="R35" s="44">
        <v>20.350000000000001</v>
      </c>
      <c r="S35" s="44">
        <v>19.54</v>
      </c>
      <c r="T35" s="44">
        <v>18.82</v>
      </c>
      <c r="U35" s="44">
        <v>18.18</v>
      </c>
      <c r="V35" s="44">
        <v>17.600000000000001</v>
      </c>
      <c r="W35" s="44">
        <v>17.079999999999998</v>
      </c>
      <c r="X35" s="44">
        <v>16.600000000000001</v>
      </c>
      <c r="Y35" s="44">
        <v>16.170000000000002</v>
      </c>
      <c r="Z35" s="44">
        <v>15.77</v>
      </c>
      <c r="AA35" s="44">
        <v>15.41</v>
      </c>
      <c r="AB35" s="44">
        <v>15.08</v>
      </c>
      <c r="AC35" s="44">
        <v>14.77</v>
      </c>
      <c r="AD35" s="44">
        <v>14.49</v>
      </c>
      <c r="AE35" s="44">
        <v>14.23</v>
      </c>
      <c r="AF35" s="44">
        <v>13.99</v>
      </c>
      <c r="AG35" s="44">
        <v>13.76</v>
      </c>
      <c r="AH35" s="44">
        <v>13.56</v>
      </c>
      <c r="AI35" s="44">
        <v>13.36</v>
      </c>
      <c r="AJ35" s="44">
        <v>13.18</v>
      </c>
      <c r="AK35" s="44">
        <v>13.02</v>
      </c>
      <c r="AL35" s="44">
        <v>12.86</v>
      </c>
      <c r="AM35" s="44">
        <v>12.72</v>
      </c>
      <c r="AN35" s="44">
        <v>12.58</v>
      </c>
      <c r="AO35" s="44">
        <v>12.46</v>
      </c>
      <c r="AP35" s="44"/>
      <c r="AQ35" s="44"/>
      <c r="AR35" s="44"/>
      <c r="AS35" s="44"/>
      <c r="AT35" s="44"/>
      <c r="AU35" s="44"/>
      <c r="AV35" s="44"/>
      <c r="AW35" s="44"/>
    </row>
    <row r="36" spans="1:49" x14ac:dyDescent="0.25">
      <c r="A36" s="43">
        <v>25</v>
      </c>
      <c r="B36" s="44"/>
      <c r="C36" s="44"/>
      <c r="D36" s="44"/>
      <c r="E36" s="44"/>
      <c r="F36" s="44"/>
      <c r="G36" s="44"/>
      <c r="H36" s="44"/>
      <c r="I36" s="44"/>
      <c r="J36" s="44"/>
      <c r="K36" s="44"/>
      <c r="L36" s="44"/>
      <c r="M36" s="44">
        <v>26.84</v>
      </c>
      <c r="N36" s="44">
        <v>25.21</v>
      </c>
      <c r="O36" s="44">
        <v>23.81</v>
      </c>
      <c r="P36" s="44">
        <v>22.61</v>
      </c>
      <c r="Q36" s="44">
        <v>21.55</v>
      </c>
      <c r="R36" s="44">
        <v>20.63</v>
      </c>
      <c r="S36" s="44">
        <v>19.809999999999999</v>
      </c>
      <c r="T36" s="44">
        <v>19.079999999999998</v>
      </c>
      <c r="U36" s="44">
        <v>18.43</v>
      </c>
      <c r="V36" s="44">
        <v>17.84</v>
      </c>
      <c r="W36" s="44">
        <v>17.309999999999999</v>
      </c>
      <c r="X36" s="44">
        <v>16.829999999999998</v>
      </c>
      <c r="Y36" s="44">
        <v>16.399999999999999</v>
      </c>
      <c r="Z36" s="44">
        <v>16</v>
      </c>
      <c r="AA36" s="44">
        <v>15.63</v>
      </c>
      <c r="AB36" s="44">
        <v>15.29</v>
      </c>
      <c r="AC36" s="44">
        <v>14.98</v>
      </c>
      <c r="AD36" s="44">
        <v>14.7</v>
      </c>
      <c r="AE36" s="44">
        <v>14.43</v>
      </c>
      <c r="AF36" s="44">
        <v>14.19</v>
      </c>
      <c r="AG36" s="44">
        <v>13.96</v>
      </c>
      <c r="AH36" s="44">
        <v>13.75</v>
      </c>
      <c r="AI36" s="44">
        <v>13.56</v>
      </c>
      <c r="AJ36" s="44">
        <v>13.38</v>
      </c>
      <c r="AK36" s="44">
        <v>13.21</v>
      </c>
      <c r="AL36" s="44">
        <v>13.06</v>
      </c>
      <c r="AM36" s="44">
        <v>12.91</v>
      </c>
      <c r="AN36" s="44">
        <v>12.78</v>
      </c>
      <c r="AO36" s="44"/>
      <c r="AP36" s="44"/>
      <c r="AQ36" s="44"/>
      <c r="AR36" s="44"/>
      <c r="AS36" s="44"/>
      <c r="AT36" s="44"/>
      <c r="AU36" s="44"/>
      <c r="AV36" s="44"/>
      <c r="AW36" s="44"/>
    </row>
    <row r="37" spans="1:49" x14ac:dyDescent="0.25">
      <c r="A37" s="43">
        <v>26</v>
      </c>
      <c r="B37" s="44"/>
      <c r="C37" s="44"/>
      <c r="D37" s="44"/>
      <c r="E37" s="44"/>
      <c r="F37" s="44"/>
      <c r="G37" s="44"/>
      <c r="H37" s="44"/>
      <c r="I37" s="44"/>
      <c r="J37" s="44"/>
      <c r="K37" s="44"/>
      <c r="L37" s="44"/>
      <c r="M37" s="44">
        <v>27.21</v>
      </c>
      <c r="N37" s="44">
        <v>25.55</v>
      </c>
      <c r="O37" s="44">
        <v>24.14</v>
      </c>
      <c r="P37" s="44">
        <v>22.92</v>
      </c>
      <c r="Q37" s="44">
        <v>21.85</v>
      </c>
      <c r="R37" s="44">
        <v>20.91</v>
      </c>
      <c r="S37" s="44">
        <v>20.09</v>
      </c>
      <c r="T37" s="44">
        <v>19.350000000000001</v>
      </c>
      <c r="U37" s="44">
        <v>18.690000000000001</v>
      </c>
      <c r="V37" s="44">
        <v>18.09</v>
      </c>
      <c r="W37" s="44">
        <v>17.559999999999999</v>
      </c>
      <c r="X37" s="44">
        <v>17.07</v>
      </c>
      <c r="Y37" s="44">
        <v>16.63</v>
      </c>
      <c r="Z37" s="44">
        <v>16.22</v>
      </c>
      <c r="AA37" s="44">
        <v>15.85</v>
      </c>
      <c r="AB37" s="44">
        <v>15.51</v>
      </c>
      <c r="AC37" s="44">
        <v>15.2</v>
      </c>
      <c r="AD37" s="44">
        <v>14.91</v>
      </c>
      <c r="AE37" s="44">
        <v>14.64</v>
      </c>
      <c r="AF37" s="44">
        <v>14.4</v>
      </c>
      <c r="AG37" s="44">
        <v>14.17</v>
      </c>
      <c r="AH37" s="44">
        <v>13.96</v>
      </c>
      <c r="AI37" s="44">
        <v>13.76</v>
      </c>
      <c r="AJ37" s="44">
        <v>13.58</v>
      </c>
      <c r="AK37" s="44">
        <v>13.41</v>
      </c>
      <c r="AL37" s="44">
        <v>13.26</v>
      </c>
      <c r="AM37" s="44">
        <v>13.11</v>
      </c>
      <c r="AN37" s="44"/>
      <c r="AO37" s="44"/>
      <c r="AP37" s="44"/>
      <c r="AQ37" s="44"/>
      <c r="AR37" s="44"/>
      <c r="AS37" s="44"/>
      <c r="AT37" s="44"/>
      <c r="AU37" s="44"/>
      <c r="AV37" s="44"/>
      <c r="AW37" s="44"/>
    </row>
    <row r="38" spans="1:49" x14ac:dyDescent="0.25">
      <c r="A38" s="43">
        <v>27</v>
      </c>
      <c r="B38" s="44"/>
      <c r="C38" s="44"/>
      <c r="D38" s="44"/>
      <c r="E38" s="44"/>
      <c r="F38" s="44"/>
      <c r="G38" s="44"/>
      <c r="H38" s="44"/>
      <c r="I38" s="44"/>
      <c r="J38" s="44"/>
      <c r="K38" s="44"/>
      <c r="L38" s="44"/>
      <c r="M38" s="44">
        <v>27.58</v>
      </c>
      <c r="N38" s="44">
        <v>25.9</v>
      </c>
      <c r="O38" s="44">
        <v>24.47</v>
      </c>
      <c r="P38" s="44">
        <v>23.23</v>
      </c>
      <c r="Q38" s="44">
        <v>22.15</v>
      </c>
      <c r="R38" s="44">
        <v>21.2</v>
      </c>
      <c r="S38" s="44">
        <v>20.36</v>
      </c>
      <c r="T38" s="44">
        <v>19.62</v>
      </c>
      <c r="U38" s="44">
        <v>18.95</v>
      </c>
      <c r="V38" s="44">
        <v>18.350000000000001</v>
      </c>
      <c r="W38" s="44">
        <v>17.8</v>
      </c>
      <c r="X38" s="44">
        <v>17.309999999999999</v>
      </c>
      <c r="Y38" s="44">
        <v>16.86</v>
      </c>
      <c r="Z38" s="44">
        <v>16.45</v>
      </c>
      <c r="AA38" s="44">
        <v>16.079999999999998</v>
      </c>
      <c r="AB38" s="44">
        <v>15.73</v>
      </c>
      <c r="AC38" s="44">
        <v>15.42</v>
      </c>
      <c r="AD38" s="44">
        <v>15.13</v>
      </c>
      <c r="AE38" s="44">
        <v>14.86</v>
      </c>
      <c r="AF38" s="44">
        <v>14.61</v>
      </c>
      <c r="AG38" s="44">
        <v>14.38</v>
      </c>
      <c r="AH38" s="44">
        <v>14.17</v>
      </c>
      <c r="AI38" s="44">
        <v>13.97</v>
      </c>
      <c r="AJ38" s="44">
        <v>13.79</v>
      </c>
      <c r="AK38" s="44">
        <v>13.62</v>
      </c>
      <c r="AL38" s="44">
        <v>13.46</v>
      </c>
      <c r="AM38" s="44"/>
      <c r="AN38" s="44"/>
      <c r="AO38" s="44"/>
      <c r="AP38" s="44"/>
      <c r="AQ38" s="44"/>
      <c r="AR38" s="44"/>
      <c r="AS38" s="44"/>
      <c r="AT38" s="44"/>
      <c r="AU38" s="44"/>
      <c r="AV38" s="44"/>
      <c r="AW38" s="44"/>
    </row>
    <row r="39" spans="1:49" x14ac:dyDescent="0.25">
      <c r="A39" s="43">
        <v>28</v>
      </c>
      <c r="B39" s="44"/>
      <c r="C39" s="44"/>
      <c r="D39" s="44"/>
      <c r="E39" s="44"/>
      <c r="F39" s="44"/>
      <c r="G39" s="44"/>
      <c r="H39" s="44"/>
      <c r="I39" s="44"/>
      <c r="J39" s="44"/>
      <c r="K39" s="44"/>
      <c r="L39" s="44"/>
      <c r="M39" s="44">
        <v>27.96</v>
      </c>
      <c r="N39" s="44">
        <v>26.26</v>
      </c>
      <c r="O39" s="44">
        <v>24.8</v>
      </c>
      <c r="P39" s="44">
        <v>23.55</v>
      </c>
      <c r="Q39" s="44">
        <v>22.46</v>
      </c>
      <c r="R39" s="44">
        <v>21.5</v>
      </c>
      <c r="S39" s="44">
        <v>20.65</v>
      </c>
      <c r="T39" s="44">
        <v>19.89</v>
      </c>
      <c r="U39" s="44">
        <v>19.21</v>
      </c>
      <c r="V39" s="44">
        <v>18.600000000000001</v>
      </c>
      <c r="W39" s="44">
        <v>18.05</v>
      </c>
      <c r="X39" s="44">
        <v>17.559999999999999</v>
      </c>
      <c r="Y39" s="44">
        <v>17.100000000000001</v>
      </c>
      <c r="Z39" s="44">
        <v>16.690000000000001</v>
      </c>
      <c r="AA39" s="44">
        <v>16.309999999999999</v>
      </c>
      <c r="AB39" s="44">
        <v>15.96</v>
      </c>
      <c r="AC39" s="44">
        <v>15.64</v>
      </c>
      <c r="AD39" s="44">
        <v>15.35</v>
      </c>
      <c r="AE39" s="44">
        <v>15.08</v>
      </c>
      <c r="AF39" s="44">
        <v>14.83</v>
      </c>
      <c r="AG39" s="44">
        <v>14.6</v>
      </c>
      <c r="AH39" s="44">
        <v>14.38</v>
      </c>
      <c r="AI39" s="44">
        <v>14.18</v>
      </c>
      <c r="AJ39" s="44">
        <v>14</v>
      </c>
      <c r="AK39" s="44">
        <v>13.83</v>
      </c>
      <c r="AL39" s="44"/>
      <c r="AM39" s="44"/>
      <c r="AN39" s="44"/>
      <c r="AO39" s="44"/>
      <c r="AP39" s="44"/>
      <c r="AQ39" s="44"/>
      <c r="AR39" s="44"/>
      <c r="AS39" s="44"/>
      <c r="AT39" s="44"/>
      <c r="AU39" s="44"/>
      <c r="AV39" s="44"/>
      <c r="AW39" s="44"/>
    </row>
    <row r="40" spans="1:49" x14ac:dyDescent="0.25">
      <c r="A40" s="43">
        <v>29</v>
      </c>
      <c r="B40" s="44"/>
      <c r="C40" s="44"/>
      <c r="D40" s="44"/>
      <c r="E40" s="44"/>
      <c r="F40" s="44"/>
      <c r="G40" s="44"/>
      <c r="H40" s="44"/>
      <c r="I40" s="44"/>
      <c r="J40" s="44"/>
      <c r="K40" s="44"/>
      <c r="L40" s="44"/>
      <c r="M40" s="44">
        <v>28.34</v>
      </c>
      <c r="N40" s="44">
        <v>26.62</v>
      </c>
      <c r="O40" s="44">
        <v>25.15</v>
      </c>
      <c r="P40" s="44">
        <v>23.87</v>
      </c>
      <c r="Q40" s="44">
        <v>22.77</v>
      </c>
      <c r="R40" s="44">
        <v>21.79</v>
      </c>
      <c r="S40" s="44">
        <v>20.93</v>
      </c>
      <c r="T40" s="44">
        <v>20.170000000000002</v>
      </c>
      <c r="U40" s="44">
        <v>19.48</v>
      </c>
      <c r="V40" s="44">
        <v>18.87</v>
      </c>
      <c r="W40" s="44">
        <v>18.309999999999999</v>
      </c>
      <c r="X40" s="44">
        <v>17.809999999999999</v>
      </c>
      <c r="Y40" s="44">
        <v>17.350000000000001</v>
      </c>
      <c r="Z40" s="44">
        <v>16.93</v>
      </c>
      <c r="AA40" s="44">
        <v>16.55</v>
      </c>
      <c r="AB40" s="44">
        <v>16.190000000000001</v>
      </c>
      <c r="AC40" s="44">
        <v>15.87</v>
      </c>
      <c r="AD40" s="44">
        <v>15.58</v>
      </c>
      <c r="AE40" s="44">
        <v>15.3</v>
      </c>
      <c r="AF40" s="44">
        <v>15.05</v>
      </c>
      <c r="AG40" s="44">
        <v>14.82</v>
      </c>
      <c r="AH40" s="44">
        <v>14.6</v>
      </c>
      <c r="AI40" s="44">
        <v>14.41</v>
      </c>
      <c r="AJ40" s="44">
        <v>14.22</v>
      </c>
      <c r="AK40" s="44"/>
      <c r="AL40" s="44"/>
      <c r="AM40" s="44"/>
      <c r="AN40" s="44"/>
      <c r="AO40" s="44"/>
      <c r="AP40" s="44"/>
      <c r="AQ40" s="44"/>
      <c r="AR40" s="44"/>
      <c r="AS40" s="44"/>
      <c r="AT40" s="44"/>
      <c r="AU40" s="44"/>
      <c r="AV40" s="44"/>
      <c r="AW40" s="44"/>
    </row>
    <row r="41" spans="1:49" x14ac:dyDescent="0.25">
      <c r="A41" s="43">
        <v>30</v>
      </c>
      <c r="B41" s="44"/>
      <c r="C41" s="44"/>
      <c r="D41" s="44"/>
      <c r="E41" s="44"/>
      <c r="F41" s="44"/>
      <c r="G41" s="44"/>
      <c r="H41" s="44"/>
      <c r="I41" s="44"/>
      <c r="J41" s="44"/>
      <c r="K41" s="44"/>
      <c r="L41" s="44"/>
      <c r="M41" s="44">
        <v>28.73</v>
      </c>
      <c r="N41" s="44">
        <v>26.98</v>
      </c>
      <c r="O41" s="44">
        <v>25.49</v>
      </c>
      <c r="P41" s="44">
        <v>24.2</v>
      </c>
      <c r="Q41" s="44">
        <v>23.08</v>
      </c>
      <c r="R41" s="44">
        <v>22.1</v>
      </c>
      <c r="S41" s="44">
        <v>21.23</v>
      </c>
      <c r="T41" s="44">
        <v>20.45</v>
      </c>
      <c r="U41" s="44">
        <v>19.760000000000002</v>
      </c>
      <c r="V41" s="44">
        <v>19.13</v>
      </c>
      <c r="W41" s="44">
        <v>18.57</v>
      </c>
      <c r="X41" s="44">
        <v>18.059999999999999</v>
      </c>
      <c r="Y41" s="44">
        <v>17.600000000000001</v>
      </c>
      <c r="Z41" s="44">
        <v>17.170000000000002</v>
      </c>
      <c r="AA41" s="44">
        <v>16.79</v>
      </c>
      <c r="AB41" s="44">
        <v>16.43</v>
      </c>
      <c r="AC41" s="44">
        <v>16.11</v>
      </c>
      <c r="AD41" s="44">
        <v>15.81</v>
      </c>
      <c r="AE41" s="44">
        <v>15.53</v>
      </c>
      <c r="AF41" s="44">
        <v>15.28</v>
      </c>
      <c r="AG41" s="44">
        <v>15.05</v>
      </c>
      <c r="AH41" s="44">
        <v>14.83</v>
      </c>
      <c r="AI41" s="44">
        <v>14.63</v>
      </c>
      <c r="AJ41" s="44"/>
      <c r="AK41" s="44"/>
      <c r="AL41" s="44"/>
      <c r="AM41" s="44"/>
      <c r="AN41" s="44"/>
      <c r="AO41" s="44"/>
      <c r="AP41" s="44"/>
      <c r="AQ41" s="44"/>
      <c r="AR41" s="44"/>
      <c r="AS41" s="44"/>
      <c r="AT41" s="44"/>
      <c r="AU41" s="44"/>
      <c r="AV41" s="44"/>
      <c r="AW41" s="44"/>
    </row>
    <row r="42" spans="1:49" x14ac:dyDescent="0.25">
      <c r="A42" s="43">
        <v>31</v>
      </c>
      <c r="B42" s="44"/>
      <c r="C42" s="44"/>
      <c r="D42" s="44"/>
      <c r="E42" s="44"/>
      <c r="F42" s="44"/>
      <c r="G42" s="44"/>
      <c r="H42" s="44"/>
      <c r="I42" s="44"/>
      <c r="J42" s="44"/>
      <c r="K42" s="44"/>
      <c r="L42" s="44"/>
      <c r="M42" s="44">
        <v>29.12</v>
      </c>
      <c r="N42" s="44">
        <v>27.35</v>
      </c>
      <c r="O42" s="44">
        <v>25.84</v>
      </c>
      <c r="P42" s="44">
        <v>24.54</v>
      </c>
      <c r="Q42" s="44">
        <v>23.4</v>
      </c>
      <c r="R42" s="44">
        <v>22.41</v>
      </c>
      <c r="S42" s="44">
        <v>21.52</v>
      </c>
      <c r="T42" s="44">
        <v>20.74</v>
      </c>
      <c r="U42" s="44">
        <v>20.04</v>
      </c>
      <c r="V42" s="44">
        <v>19.41</v>
      </c>
      <c r="W42" s="44">
        <v>18.84</v>
      </c>
      <c r="X42" s="44">
        <v>18.32</v>
      </c>
      <c r="Y42" s="44">
        <v>17.850000000000001</v>
      </c>
      <c r="Z42" s="44">
        <v>17.420000000000002</v>
      </c>
      <c r="AA42" s="44">
        <v>17.03</v>
      </c>
      <c r="AB42" s="44">
        <v>16.68</v>
      </c>
      <c r="AC42" s="44">
        <v>16.350000000000001</v>
      </c>
      <c r="AD42" s="44">
        <v>16.05</v>
      </c>
      <c r="AE42" s="44">
        <v>15.77</v>
      </c>
      <c r="AF42" s="44">
        <v>15.52</v>
      </c>
      <c r="AG42" s="44">
        <v>15.28</v>
      </c>
      <c r="AH42" s="44">
        <v>15.07</v>
      </c>
      <c r="AI42" s="44"/>
      <c r="AJ42" s="44"/>
      <c r="AK42" s="44"/>
      <c r="AL42" s="44"/>
      <c r="AM42" s="44"/>
      <c r="AN42" s="44"/>
      <c r="AO42" s="44"/>
      <c r="AP42" s="44"/>
      <c r="AQ42" s="44"/>
      <c r="AR42" s="44"/>
      <c r="AS42" s="44"/>
      <c r="AT42" s="44"/>
      <c r="AU42" s="44"/>
      <c r="AV42" s="44"/>
      <c r="AW42" s="44"/>
    </row>
    <row r="43" spans="1:49" x14ac:dyDescent="0.25">
      <c r="A43" s="43">
        <v>32</v>
      </c>
      <c r="B43" s="44"/>
      <c r="C43" s="44"/>
      <c r="D43" s="44"/>
      <c r="E43" s="44"/>
      <c r="F43" s="44"/>
      <c r="G43" s="44"/>
      <c r="H43" s="44"/>
      <c r="I43" s="44"/>
      <c r="J43" s="44"/>
      <c r="K43" s="44"/>
      <c r="L43" s="44"/>
      <c r="M43" s="44">
        <v>29.52</v>
      </c>
      <c r="N43" s="44">
        <v>27.73</v>
      </c>
      <c r="O43" s="44">
        <v>26.2</v>
      </c>
      <c r="P43" s="44">
        <v>24.88</v>
      </c>
      <c r="Q43" s="44">
        <v>23.73</v>
      </c>
      <c r="R43" s="44">
        <v>22.72</v>
      </c>
      <c r="S43" s="44">
        <v>21.83</v>
      </c>
      <c r="T43" s="44">
        <v>21.03</v>
      </c>
      <c r="U43" s="44">
        <v>20.32</v>
      </c>
      <c r="V43" s="44">
        <v>19.68</v>
      </c>
      <c r="W43" s="44">
        <v>19.11</v>
      </c>
      <c r="X43" s="44">
        <v>18.59</v>
      </c>
      <c r="Y43" s="44">
        <v>18.11</v>
      </c>
      <c r="Z43" s="44">
        <v>17.68</v>
      </c>
      <c r="AA43" s="44">
        <v>17.29</v>
      </c>
      <c r="AB43" s="44">
        <v>16.93</v>
      </c>
      <c r="AC43" s="44">
        <v>16.600000000000001</v>
      </c>
      <c r="AD43" s="44">
        <v>16.29</v>
      </c>
      <c r="AE43" s="44">
        <v>16.02</v>
      </c>
      <c r="AF43" s="44">
        <v>15.76</v>
      </c>
      <c r="AG43" s="44">
        <v>15.53</v>
      </c>
      <c r="AH43" s="44"/>
      <c r="AI43" s="44"/>
      <c r="AJ43" s="44"/>
      <c r="AK43" s="44"/>
      <c r="AL43" s="44"/>
      <c r="AM43" s="44"/>
      <c r="AN43" s="44"/>
      <c r="AO43" s="44"/>
      <c r="AP43" s="44"/>
      <c r="AQ43" s="44"/>
      <c r="AR43" s="44"/>
      <c r="AS43" s="44"/>
      <c r="AT43" s="44"/>
      <c r="AU43" s="44"/>
      <c r="AV43" s="44"/>
      <c r="AW43" s="44"/>
    </row>
    <row r="44" spans="1:49" x14ac:dyDescent="0.25">
      <c r="A44" s="43">
        <v>33</v>
      </c>
      <c r="B44" s="44"/>
      <c r="C44" s="44"/>
      <c r="D44" s="44"/>
      <c r="E44" s="44"/>
      <c r="F44" s="44"/>
      <c r="G44" s="44"/>
      <c r="H44" s="44"/>
      <c r="I44" s="44"/>
      <c r="J44" s="44"/>
      <c r="K44" s="44"/>
      <c r="L44" s="44"/>
      <c r="M44" s="44">
        <v>29.93</v>
      </c>
      <c r="N44" s="44">
        <v>28.11</v>
      </c>
      <c r="O44" s="44">
        <v>26.56</v>
      </c>
      <c r="P44" s="44">
        <v>25.23</v>
      </c>
      <c r="Q44" s="44">
        <v>24.06</v>
      </c>
      <c r="R44" s="44">
        <v>23.04</v>
      </c>
      <c r="S44" s="44">
        <v>22.13</v>
      </c>
      <c r="T44" s="44">
        <v>21.33</v>
      </c>
      <c r="U44" s="44">
        <v>20.61</v>
      </c>
      <c r="V44" s="44">
        <v>19.97</v>
      </c>
      <c r="W44" s="44">
        <v>19.38</v>
      </c>
      <c r="X44" s="44">
        <v>18.86</v>
      </c>
      <c r="Y44" s="44">
        <v>18.38</v>
      </c>
      <c r="Z44" s="44">
        <v>17.940000000000001</v>
      </c>
      <c r="AA44" s="44">
        <v>17.55</v>
      </c>
      <c r="AB44" s="44">
        <v>17.18</v>
      </c>
      <c r="AC44" s="44">
        <v>16.850000000000001</v>
      </c>
      <c r="AD44" s="44">
        <v>16.55</v>
      </c>
      <c r="AE44" s="44">
        <v>16.27</v>
      </c>
      <c r="AF44" s="44">
        <v>16.010000000000002</v>
      </c>
      <c r="AG44" s="44"/>
      <c r="AH44" s="44"/>
      <c r="AI44" s="44"/>
      <c r="AJ44" s="44"/>
      <c r="AK44" s="44"/>
      <c r="AL44" s="44"/>
      <c r="AM44" s="44"/>
      <c r="AN44" s="44"/>
      <c r="AO44" s="44"/>
      <c r="AP44" s="44"/>
      <c r="AQ44" s="44"/>
      <c r="AR44" s="44"/>
      <c r="AS44" s="44"/>
      <c r="AT44" s="44"/>
      <c r="AU44" s="44"/>
      <c r="AV44" s="44"/>
      <c r="AW44" s="44"/>
    </row>
    <row r="45" spans="1:49" x14ac:dyDescent="0.25">
      <c r="A45" s="43">
        <v>34</v>
      </c>
      <c r="B45" s="44"/>
      <c r="C45" s="44"/>
      <c r="D45" s="44"/>
      <c r="E45" s="44"/>
      <c r="F45" s="44"/>
      <c r="G45" s="44"/>
      <c r="H45" s="44"/>
      <c r="I45" s="44"/>
      <c r="J45" s="44"/>
      <c r="K45" s="44"/>
      <c r="L45" s="44"/>
      <c r="M45" s="44">
        <v>30.34</v>
      </c>
      <c r="N45" s="44">
        <v>28.5</v>
      </c>
      <c r="O45" s="44">
        <v>26.93</v>
      </c>
      <c r="P45" s="44">
        <v>25.58</v>
      </c>
      <c r="Q45" s="44">
        <v>24.4</v>
      </c>
      <c r="R45" s="44">
        <v>23.36</v>
      </c>
      <c r="S45" s="44">
        <v>22.45</v>
      </c>
      <c r="T45" s="44">
        <v>21.64</v>
      </c>
      <c r="U45" s="44">
        <v>20.91</v>
      </c>
      <c r="V45" s="44">
        <v>20.260000000000002</v>
      </c>
      <c r="W45" s="44">
        <v>19.670000000000002</v>
      </c>
      <c r="X45" s="44">
        <v>19.14</v>
      </c>
      <c r="Y45" s="44">
        <v>18.649999999999999</v>
      </c>
      <c r="Z45" s="44">
        <v>18.22</v>
      </c>
      <c r="AA45" s="44">
        <v>17.82</v>
      </c>
      <c r="AB45" s="44">
        <v>17.45</v>
      </c>
      <c r="AC45" s="44">
        <v>17.12</v>
      </c>
      <c r="AD45" s="44">
        <v>16.809999999999999</v>
      </c>
      <c r="AE45" s="44">
        <v>16.53</v>
      </c>
      <c r="AF45" s="44"/>
      <c r="AG45" s="44"/>
      <c r="AH45" s="44"/>
      <c r="AI45" s="44"/>
      <c r="AJ45" s="44"/>
      <c r="AK45" s="44"/>
      <c r="AL45" s="44"/>
      <c r="AM45" s="44"/>
      <c r="AN45" s="44"/>
      <c r="AO45" s="44"/>
      <c r="AP45" s="44"/>
      <c r="AQ45" s="44"/>
      <c r="AR45" s="44"/>
      <c r="AS45" s="44"/>
      <c r="AT45" s="44"/>
      <c r="AU45" s="44"/>
      <c r="AV45" s="44"/>
      <c r="AW45" s="44"/>
    </row>
    <row r="46" spans="1:49" x14ac:dyDescent="0.25">
      <c r="A46" s="43">
        <v>35</v>
      </c>
      <c r="B46" s="44"/>
      <c r="C46" s="44"/>
      <c r="D46" s="44"/>
      <c r="E46" s="44"/>
      <c r="F46" s="44"/>
      <c r="G46" s="44"/>
      <c r="H46" s="44"/>
      <c r="I46" s="44"/>
      <c r="J46" s="44"/>
      <c r="K46" s="44"/>
      <c r="L46" s="44"/>
      <c r="M46" s="44">
        <v>30.76</v>
      </c>
      <c r="N46" s="44">
        <v>28.9</v>
      </c>
      <c r="O46" s="44">
        <v>27.31</v>
      </c>
      <c r="P46" s="44">
        <v>25.94</v>
      </c>
      <c r="Q46" s="44">
        <v>24.74</v>
      </c>
      <c r="R46" s="44">
        <v>23.7</v>
      </c>
      <c r="S46" s="44">
        <v>22.77</v>
      </c>
      <c r="T46" s="44">
        <v>21.95</v>
      </c>
      <c r="U46" s="44">
        <v>21.21</v>
      </c>
      <c r="V46" s="44">
        <v>20.55</v>
      </c>
      <c r="W46" s="44">
        <v>19.96</v>
      </c>
      <c r="X46" s="44">
        <v>19.420000000000002</v>
      </c>
      <c r="Y46" s="44">
        <v>18.940000000000001</v>
      </c>
      <c r="Z46" s="44">
        <v>18.489999999999998</v>
      </c>
      <c r="AA46" s="44">
        <v>18.09</v>
      </c>
      <c r="AB46" s="44">
        <v>17.72</v>
      </c>
      <c r="AC46" s="44">
        <v>17.39</v>
      </c>
      <c r="AD46" s="44">
        <v>17.079999999999998</v>
      </c>
      <c r="AE46" s="44"/>
      <c r="AF46" s="44"/>
      <c r="AG46" s="44"/>
      <c r="AH46" s="44"/>
      <c r="AI46" s="44"/>
      <c r="AJ46" s="44"/>
      <c r="AK46" s="44"/>
      <c r="AL46" s="44"/>
      <c r="AM46" s="44"/>
      <c r="AN46" s="44"/>
      <c r="AO46" s="44"/>
      <c r="AP46" s="44"/>
      <c r="AQ46" s="44"/>
      <c r="AR46" s="44"/>
      <c r="AS46" s="44"/>
      <c r="AT46" s="44"/>
      <c r="AU46" s="44"/>
      <c r="AV46" s="44"/>
      <c r="AW46" s="44"/>
    </row>
    <row r="47" spans="1:49" x14ac:dyDescent="0.25">
      <c r="A47" s="43">
        <v>36</v>
      </c>
      <c r="B47" s="44"/>
      <c r="C47" s="44"/>
      <c r="D47" s="44"/>
      <c r="E47" s="44"/>
      <c r="F47" s="44"/>
      <c r="G47" s="44"/>
      <c r="H47" s="44"/>
      <c r="I47" s="44"/>
      <c r="J47" s="44"/>
      <c r="K47" s="44"/>
      <c r="L47" s="44"/>
      <c r="M47" s="44">
        <v>31.18</v>
      </c>
      <c r="N47" s="44">
        <v>29.3</v>
      </c>
      <c r="O47" s="44">
        <v>27.69</v>
      </c>
      <c r="P47" s="44">
        <v>26.3</v>
      </c>
      <c r="Q47" s="44">
        <v>25.09</v>
      </c>
      <c r="R47" s="44">
        <v>24.03</v>
      </c>
      <c r="S47" s="44">
        <v>23.1</v>
      </c>
      <c r="T47" s="44">
        <v>22.27</v>
      </c>
      <c r="U47" s="44">
        <v>21.52</v>
      </c>
      <c r="V47" s="44">
        <v>20.86</v>
      </c>
      <c r="W47" s="44">
        <v>20.260000000000002</v>
      </c>
      <c r="X47" s="44">
        <v>19.72</v>
      </c>
      <c r="Y47" s="44">
        <v>19.23</v>
      </c>
      <c r="Z47" s="44">
        <v>18.78</v>
      </c>
      <c r="AA47" s="44">
        <v>18.38</v>
      </c>
      <c r="AB47" s="44">
        <v>18.010000000000002</v>
      </c>
      <c r="AC47" s="44">
        <v>17.670000000000002</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5">
      <c r="A48" s="43">
        <v>37</v>
      </c>
      <c r="B48" s="44"/>
      <c r="C48" s="44"/>
      <c r="D48" s="44"/>
      <c r="E48" s="44"/>
      <c r="F48" s="44"/>
      <c r="G48" s="44"/>
      <c r="H48" s="44"/>
      <c r="I48" s="44"/>
      <c r="J48" s="44"/>
      <c r="K48" s="44"/>
      <c r="L48" s="44"/>
      <c r="M48" s="44">
        <v>31.62</v>
      </c>
      <c r="N48" s="44">
        <v>29.71</v>
      </c>
      <c r="O48" s="44">
        <v>28.08</v>
      </c>
      <c r="P48" s="44">
        <v>26.67</v>
      </c>
      <c r="Q48" s="44">
        <v>25.45</v>
      </c>
      <c r="R48" s="44">
        <v>24.38</v>
      </c>
      <c r="S48" s="44">
        <v>23.43</v>
      </c>
      <c r="T48" s="44">
        <v>22.59</v>
      </c>
      <c r="U48" s="44">
        <v>21.84</v>
      </c>
      <c r="V48" s="44">
        <v>21.17</v>
      </c>
      <c r="W48" s="44">
        <v>20.57</v>
      </c>
      <c r="X48" s="44">
        <v>20.02</v>
      </c>
      <c r="Y48" s="44">
        <v>19.53</v>
      </c>
      <c r="Z48" s="44">
        <v>19.079999999999998</v>
      </c>
      <c r="AA48" s="44">
        <v>18.670000000000002</v>
      </c>
      <c r="AB48" s="44">
        <v>18.3</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5">
      <c r="A49" s="43">
        <v>38</v>
      </c>
      <c r="B49" s="44"/>
      <c r="C49" s="44"/>
      <c r="D49" s="44"/>
      <c r="E49" s="44"/>
      <c r="F49" s="44"/>
      <c r="G49" s="44"/>
      <c r="H49" s="44"/>
      <c r="I49" s="44"/>
      <c r="J49" s="44"/>
      <c r="K49" s="44"/>
      <c r="L49" s="44"/>
      <c r="M49" s="44">
        <v>32.06</v>
      </c>
      <c r="N49" s="44">
        <v>30.13</v>
      </c>
      <c r="O49" s="44">
        <v>28.48</v>
      </c>
      <c r="P49" s="44">
        <v>27.06</v>
      </c>
      <c r="Q49" s="44">
        <v>25.82</v>
      </c>
      <c r="R49" s="44">
        <v>24.73</v>
      </c>
      <c r="S49" s="44">
        <v>23.78</v>
      </c>
      <c r="T49" s="44">
        <v>22.93</v>
      </c>
      <c r="U49" s="44">
        <v>22.17</v>
      </c>
      <c r="V49" s="44">
        <v>21.49</v>
      </c>
      <c r="W49" s="44">
        <v>20.88</v>
      </c>
      <c r="X49" s="44">
        <v>20.329999999999998</v>
      </c>
      <c r="Y49" s="44">
        <v>19.84</v>
      </c>
      <c r="Z49" s="44">
        <v>19.39</v>
      </c>
      <c r="AA49" s="44">
        <v>18.98</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5">
      <c r="A50" s="43">
        <v>39</v>
      </c>
      <c r="B50" s="44"/>
      <c r="C50" s="44"/>
      <c r="D50" s="44"/>
      <c r="E50" s="44"/>
      <c r="F50" s="44"/>
      <c r="G50" s="44"/>
      <c r="H50" s="44"/>
      <c r="I50" s="44"/>
      <c r="J50" s="44"/>
      <c r="K50" s="44"/>
      <c r="L50" s="44"/>
      <c r="M50" s="44">
        <v>32.51</v>
      </c>
      <c r="N50" s="44">
        <v>30.55</v>
      </c>
      <c r="O50" s="44">
        <v>28.88</v>
      </c>
      <c r="P50" s="44">
        <v>27.44</v>
      </c>
      <c r="Q50" s="44">
        <v>26.19</v>
      </c>
      <c r="R50" s="44">
        <v>25.1</v>
      </c>
      <c r="S50" s="44">
        <v>24.13</v>
      </c>
      <c r="T50" s="44">
        <v>23.27</v>
      </c>
      <c r="U50" s="44">
        <v>22.51</v>
      </c>
      <c r="V50" s="44">
        <v>21.83</v>
      </c>
      <c r="W50" s="44">
        <v>21.21</v>
      </c>
      <c r="X50" s="44">
        <v>20.66</v>
      </c>
      <c r="Y50" s="44">
        <v>20.16</v>
      </c>
      <c r="Z50" s="44">
        <v>19.71</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5">
      <c r="A51" s="43">
        <v>40</v>
      </c>
      <c r="B51" s="44"/>
      <c r="C51" s="44"/>
      <c r="D51" s="44"/>
      <c r="E51" s="44"/>
      <c r="F51" s="44"/>
      <c r="G51" s="44"/>
      <c r="H51" s="44"/>
      <c r="I51" s="44"/>
      <c r="J51" s="44"/>
      <c r="K51" s="44"/>
      <c r="L51" s="44"/>
      <c r="M51" s="44">
        <v>32.96</v>
      </c>
      <c r="N51" s="44">
        <v>30.98</v>
      </c>
      <c r="O51" s="44">
        <v>29.3</v>
      </c>
      <c r="P51" s="44">
        <v>27.84</v>
      </c>
      <c r="Q51" s="44">
        <v>26.58</v>
      </c>
      <c r="R51" s="44">
        <v>25.47</v>
      </c>
      <c r="S51" s="44">
        <v>24.5</v>
      </c>
      <c r="T51" s="44">
        <v>23.63</v>
      </c>
      <c r="U51" s="44">
        <v>22.86</v>
      </c>
      <c r="V51" s="44">
        <v>22.17</v>
      </c>
      <c r="W51" s="44">
        <v>21.55</v>
      </c>
      <c r="X51" s="44">
        <v>20.99</v>
      </c>
      <c r="Y51" s="44">
        <v>20.49</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5">
      <c r="A52" s="43">
        <v>41</v>
      </c>
      <c r="B52" s="44"/>
      <c r="C52" s="44"/>
      <c r="D52" s="44"/>
      <c r="E52" s="44"/>
      <c r="F52" s="44"/>
      <c r="G52" s="44"/>
      <c r="H52" s="44"/>
      <c r="I52" s="44"/>
      <c r="J52" s="44"/>
      <c r="K52" s="44"/>
      <c r="L52" s="44"/>
      <c r="M52" s="44">
        <v>33.43</v>
      </c>
      <c r="N52" s="44">
        <v>31.43</v>
      </c>
      <c r="O52" s="44">
        <v>29.72</v>
      </c>
      <c r="P52" s="44">
        <v>28.25</v>
      </c>
      <c r="Q52" s="44">
        <v>26.97</v>
      </c>
      <c r="R52" s="44">
        <v>25.86</v>
      </c>
      <c r="S52" s="44">
        <v>24.87</v>
      </c>
      <c r="T52" s="44">
        <v>24</v>
      </c>
      <c r="U52" s="44">
        <v>23.22</v>
      </c>
      <c r="V52" s="44">
        <v>22.53</v>
      </c>
      <c r="W52" s="44">
        <v>21.9</v>
      </c>
      <c r="X52" s="44">
        <v>21.35</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5">
      <c r="A53" s="43">
        <v>42</v>
      </c>
      <c r="B53" s="44"/>
      <c r="C53" s="44"/>
      <c r="D53" s="44"/>
      <c r="E53" s="44"/>
      <c r="F53" s="44"/>
      <c r="G53" s="44"/>
      <c r="H53" s="44"/>
      <c r="I53" s="44"/>
      <c r="J53" s="44"/>
      <c r="K53" s="44"/>
      <c r="L53" s="44"/>
      <c r="M53" s="44">
        <v>33.909999999999997</v>
      </c>
      <c r="N53" s="44">
        <v>31.88</v>
      </c>
      <c r="O53" s="44">
        <v>30.16</v>
      </c>
      <c r="P53" s="44">
        <v>28.67</v>
      </c>
      <c r="Q53" s="44">
        <v>27.38</v>
      </c>
      <c r="R53" s="44">
        <v>26.25</v>
      </c>
      <c r="S53" s="44">
        <v>25.26</v>
      </c>
      <c r="T53" s="44">
        <v>24.38</v>
      </c>
      <c r="U53" s="44">
        <v>23.59</v>
      </c>
      <c r="V53" s="44">
        <v>22.9</v>
      </c>
      <c r="W53" s="44">
        <v>22.27</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5">
      <c r="A54" s="43">
        <v>43</v>
      </c>
      <c r="B54" s="44"/>
      <c r="C54" s="44"/>
      <c r="D54" s="44"/>
      <c r="E54" s="44"/>
      <c r="F54" s="44"/>
      <c r="G54" s="44"/>
      <c r="H54" s="44"/>
      <c r="I54" s="44"/>
      <c r="J54" s="44"/>
      <c r="K54" s="44"/>
      <c r="L54" s="44"/>
      <c r="M54" s="44">
        <v>34.4</v>
      </c>
      <c r="N54" s="44">
        <v>32.35</v>
      </c>
      <c r="O54" s="44">
        <v>30.61</v>
      </c>
      <c r="P54" s="44">
        <v>29.1</v>
      </c>
      <c r="Q54" s="44">
        <v>27.8</v>
      </c>
      <c r="R54" s="44">
        <v>26.66</v>
      </c>
      <c r="S54" s="44">
        <v>25.66</v>
      </c>
      <c r="T54" s="44">
        <v>24.77</v>
      </c>
      <c r="U54" s="44">
        <v>23.98</v>
      </c>
      <c r="V54" s="44">
        <v>23.28</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5">
      <c r="A55" s="43">
        <v>44</v>
      </c>
      <c r="B55" s="44"/>
      <c r="C55" s="44"/>
      <c r="D55" s="44"/>
      <c r="E55" s="44"/>
      <c r="F55" s="44"/>
      <c r="G55" s="44"/>
      <c r="H55" s="44"/>
      <c r="I55" s="44"/>
      <c r="J55" s="44"/>
      <c r="K55" s="44"/>
      <c r="L55" s="44"/>
      <c r="M55" s="44">
        <v>34.9</v>
      </c>
      <c r="N55" s="44">
        <v>32.83</v>
      </c>
      <c r="O55" s="44">
        <v>31.07</v>
      </c>
      <c r="P55" s="44">
        <v>29.55</v>
      </c>
      <c r="Q55" s="44">
        <v>28.24</v>
      </c>
      <c r="R55" s="44">
        <v>27.09</v>
      </c>
      <c r="S55" s="44">
        <v>26.07</v>
      </c>
      <c r="T55" s="44">
        <v>25.18</v>
      </c>
      <c r="U55" s="44">
        <v>24.39</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5">
      <c r="A56" s="43">
        <v>45</v>
      </c>
      <c r="B56" s="44"/>
      <c r="C56" s="44"/>
      <c r="D56" s="44"/>
      <c r="E56" s="44"/>
      <c r="F56" s="44"/>
      <c r="G56" s="44"/>
      <c r="H56" s="44"/>
      <c r="I56" s="44"/>
      <c r="J56" s="44"/>
      <c r="K56" s="44"/>
      <c r="L56" s="44"/>
      <c r="M56" s="44">
        <v>35.42</v>
      </c>
      <c r="N56" s="44">
        <v>33.33</v>
      </c>
      <c r="O56" s="44">
        <v>31.55</v>
      </c>
      <c r="P56" s="44">
        <v>30.01</v>
      </c>
      <c r="Q56" s="44">
        <v>28.69</v>
      </c>
      <c r="R56" s="44">
        <v>27.53</v>
      </c>
      <c r="S56" s="44">
        <v>26.51</v>
      </c>
      <c r="T56" s="44">
        <v>25.61</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5">
      <c r="A57" s="43">
        <v>46</v>
      </c>
      <c r="B57" s="44"/>
      <c r="C57" s="44"/>
      <c r="D57" s="44"/>
      <c r="E57" s="44"/>
      <c r="F57" s="44"/>
      <c r="G57" s="44"/>
      <c r="H57" s="44"/>
      <c r="I57" s="44"/>
      <c r="J57" s="44"/>
      <c r="K57" s="44"/>
      <c r="L57" s="44"/>
      <c r="M57" s="44">
        <v>35.96</v>
      </c>
      <c r="N57" s="44">
        <v>33.840000000000003</v>
      </c>
      <c r="O57" s="44">
        <v>32.04</v>
      </c>
      <c r="P57" s="44">
        <v>30.49</v>
      </c>
      <c r="Q57" s="44">
        <v>29.15</v>
      </c>
      <c r="R57" s="44">
        <v>27.99</v>
      </c>
      <c r="S57" s="44">
        <v>26.96</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5">
      <c r="A58" s="43">
        <v>47</v>
      </c>
      <c r="B58" s="44"/>
      <c r="C58" s="44"/>
      <c r="D58" s="44"/>
      <c r="E58" s="44"/>
      <c r="F58" s="44"/>
      <c r="G58" s="44"/>
      <c r="H58" s="44"/>
      <c r="I58" s="44"/>
      <c r="J58" s="44"/>
      <c r="K58" s="44"/>
      <c r="L58" s="44"/>
      <c r="M58" s="44">
        <v>36.51</v>
      </c>
      <c r="N58" s="44">
        <v>34.369999999999997</v>
      </c>
      <c r="O58" s="44">
        <v>32.549999999999997</v>
      </c>
      <c r="P58" s="44">
        <v>30.99</v>
      </c>
      <c r="Q58" s="44">
        <v>29.64</v>
      </c>
      <c r="R58" s="44">
        <v>28.47</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5">
      <c r="A59" s="43">
        <v>48</v>
      </c>
      <c r="B59" s="44"/>
      <c r="C59" s="44"/>
      <c r="D59" s="44"/>
      <c r="E59" s="44"/>
      <c r="F59" s="44"/>
      <c r="G59" s="44"/>
      <c r="H59" s="44"/>
      <c r="I59" s="44"/>
      <c r="J59" s="44"/>
      <c r="K59" s="44"/>
      <c r="L59" s="44"/>
      <c r="M59" s="44">
        <v>37.08</v>
      </c>
      <c r="N59" s="44">
        <v>34.92</v>
      </c>
      <c r="O59" s="44">
        <v>33.090000000000003</v>
      </c>
      <c r="P59" s="44">
        <v>31.51</v>
      </c>
      <c r="Q59" s="44">
        <v>30.16</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5">
      <c r="A60" s="43">
        <v>49</v>
      </c>
      <c r="B60" s="44"/>
      <c r="C60" s="44"/>
      <c r="D60" s="44"/>
      <c r="E60" s="44"/>
      <c r="F60" s="44"/>
      <c r="G60" s="44"/>
      <c r="H60" s="44"/>
      <c r="I60" s="44"/>
      <c r="J60" s="44"/>
      <c r="K60" s="44"/>
      <c r="L60" s="44"/>
      <c r="M60" s="44">
        <v>37.67</v>
      </c>
      <c r="N60" s="44">
        <v>35.49</v>
      </c>
      <c r="O60" s="44">
        <v>33.64</v>
      </c>
      <c r="P60" s="44">
        <v>32.06</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5">
      <c r="A61" s="43">
        <v>50</v>
      </c>
      <c r="B61" s="44"/>
      <c r="C61" s="44"/>
      <c r="D61" s="44"/>
      <c r="E61" s="44"/>
      <c r="F61" s="44"/>
      <c r="G61" s="44"/>
      <c r="H61" s="44"/>
      <c r="I61" s="44"/>
      <c r="J61" s="44"/>
      <c r="K61" s="44"/>
      <c r="L61" s="44"/>
      <c r="M61" s="44">
        <v>38.29</v>
      </c>
      <c r="N61" s="44">
        <v>36.090000000000003</v>
      </c>
      <c r="O61" s="44">
        <v>34.229999999999997</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5">
      <c r="A62" s="43">
        <v>51</v>
      </c>
      <c r="B62" s="44"/>
      <c r="C62" s="44"/>
      <c r="D62" s="44"/>
      <c r="E62" s="44"/>
      <c r="F62" s="44"/>
      <c r="G62" s="44"/>
      <c r="H62" s="44"/>
      <c r="I62" s="44"/>
      <c r="J62" s="44"/>
      <c r="K62" s="44"/>
      <c r="L62" s="44"/>
      <c r="M62" s="44">
        <v>38.94</v>
      </c>
      <c r="N62" s="44">
        <v>36.72</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5">
      <c r="A63" s="43">
        <v>52</v>
      </c>
      <c r="B63" s="44"/>
      <c r="C63" s="44"/>
      <c r="D63" s="44"/>
      <c r="E63" s="44"/>
      <c r="F63" s="44"/>
      <c r="G63" s="44"/>
      <c r="H63" s="44"/>
      <c r="I63" s="44"/>
      <c r="J63" s="44"/>
      <c r="K63" s="44"/>
      <c r="L63" s="44"/>
      <c r="M63" s="44">
        <v>39.619999999999997</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5">
      <c r="A64" s="43">
        <v>53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5">
      <c r="A65" s="43">
        <v>54</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5">
      <c r="A66" s="43">
        <v>55</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5">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5">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5">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5">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5">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5">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5">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5">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soU+UyYEIBOnBrcX1FrKOX7tFPXQh5L9dEfBjpY6CDtlsokR+ULR3KCtu9biLGWJDpuM4KZePLZtwTTKnnIyew==" saltValue="JuMjhSW3uKhUQopl+eAtfg==" spinCount="100000" sheet="1" objects="1" scenarios="1"/>
  <conditionalFormatting sqref="A6:A21">
    <cfRule type="expression" dxfId="199" priority="1" stopIfTrue="1">
      <formula>MOD(ROW(),2)=0</formula>
    </cfRule>
    <cfRule type="expression" dxfId="198" priority="2" stopIfTrue="1">
      <formula>MOD(ROW(),2)&lt;&gt;0</formula>
    </cfRule>
  </conditionalFormatting>
  <conditionalFormatting sqref="A26:A74">
    <cfRule type="expression" dxfId="197" priority="5" stopIfTrue="1">
      <formula>MOD(ROW(),2)=0</formula>
    </cfRule>
    <cfRule type="expression" dxfId="196" priority="6" stopIfTrue="1">
      <formula>MOD(ROW(),2)&lt;&gt;0</formula>
    </cfRule>
  </conditionalFormatting>
  <conditionalFormatting sqref="B6:M21">
    <cfRule type="expression" dxfId="195" priority="3" stopIfTrue="1">
      <formula>MOD(ROW(),2)=0</formula>
    </cfRule>
    <cfRule type="expression" dxfId="194" priority="4" stopIfTrue="1">
      <formula>MOD(ROW(),2)&lt;&gt;0</formula>
    </cfRule>
  </conditionalFormatting>
  <conditionalFormatting sqref="B26:AW74">
    <cfRule type="expression" dxfId="193" priority="7" stopIfTrue="1">
      <formula>MOD(ROW(),2)=0</formula>
    </cfRule>
    <cfRule type="expression" dxfId="192" priority="8" stopIfTrue="1">
      <formula>MOD(ROW(),2)&lt;&gt;0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945E7-850F-4917-BC8C-3B548600CB0D}">
  <sheetPr codeName="Sheet6">
    <tabColor theme="8" tint="0.59999389629810485"/>
  </sheetPr>
  <dimension ref="A1:P80"/>
  <sheetViews>
    <sheetView showGridLines="0" tabSelected="1" zoomScaleNormal="100" workbookViewId="0">
      <selection activeCell="B4" sqref="B4"/>
    </sheetView>
  </sheetViews>
  <sheetFormatPr defaultColWidth="9.26953125" defaultRowHeight="12.5" x14ac:dyDescent="0.25"/>
  <cols>
    <col min="1" max="4" width="12.54296875" style="32" customWidth="1"/>
    <col min="5" max="5" width="77.26953125" style="32" customWidth="1"/>
    <col min="6" max="6" width="12.54296875" style="32" customWidth="1"/>
    <col min="7" max="7" width="48.54296875" style="32" customWidth="1"/>
    <col min="8" max="9" width="12.54296875" style="32" customWidth="1"/>
    <col min="10" max="10" width="18.54296875" style="32" customWidth="1"/>
    <col min="11" max="11" width="12.54296875" style="32" customWidth="1"/>
    <col min="12" max="12" width="48.54296875" style="32" hidden="1" customWidth="1"/>
    <col min="13" max="14" width="12.54296875" style="33" customWidth="1"/>
    <col min="15" max="16" width="12.54296875" style="32" customWidth="1"/>
    <col min="17" max="16384" width="9.26953125" style="32"/>
  </cols>
  <sheetData>
    <row r="1" spans="1:16" s="1" customFormat="1" ht="20" x14ac:dyDescent="0.4">
      <c r="A1" s="2" t="s">
        <v>0</v>
      </c>
      <c r="M1" s="31"/>
      <c r="N1" s="31"/>
    </row>
    <row r="2" spans="1:16" s="1" customFormat="1" ht="15.5" x14ac:dyDescent="0.35">
      <c r="A2" s="30" t="s">
        <v>1</v>
      </c>
      <c r="B2" s="3" t="str">
        <f>wb_title</f>
        <v>LGPS_EW - Consolidated Factor Spreadsheet</v>
      </c>
      <c r="M2" s="31"/>
      <c r="N2" s="31"/>
    </row>
    <row r="3" spans="1:16" s="1" customFormat="1" ht="15.5" x14ac:dyDescent="0.35">
      <c r="A3" s="30" t="s">
        <v>2</v>
      </c>
      <c r="B3" s="3" t="s">
        <v>159</v>
      </c>
      <c r="M3" s="31"/>
      <c r="N3" s="31"/>
    </row>
    <row r="6" spans="1:16" ht="13" x14ac:dyDescent="0.3">
      <c r="A6" s="34" t="s">
        <v>159</v>
      </c>
    </row>
    <row r="7" spans="1:16" s="35" customFormat="1" ht="37.5" x14ac:dyDescent="0.25">
      <c r="A7" s="35" t="s">
        <v>160</v>
      </c>
      <c r="B7" s="35" t="s">
        <v>161</v>
      </c>
      <c r="C7" s="35" t="s">
        <v>162</v>
      </c>
      <c r="D7" s="35" t="s">
        <v>163</v>
      </c>
      <c r="E7" s="35" t="s">
        <v>6</v>
      </c>
      <c r="F7" s="35" t="s">
        <v>164</v>
      </c>
      <c r="G7" s="35" t="s">
        <v>165</v>
      </c>
      <c r="H7" s="35" t="s">
        <v>166</v>
      </c>
      <c r="I7" s="35" t="s">
        <v>167</v>
      </c>
      <c r="J7" s="35" t="s">
        <v>168</v>
      </c>
      <c r="K7" s="35" t="s">
        <v>169</v>
      </c>
      <c r="L7" s="35" t="s">
        <v>170</v>
      </c>
      <c r="M7" s="36" t="s">
        <v>171</v>
      </c>
      <c r="N7" s="36" t="s">
        <v>172</v>
      </c>
      <c r="O7" s="35" t="s">
        <v>173</v>
      </c>
      <c r="P7" s="35" t="s">
        <v>174</v>
      </c>
    </row>
    <row r="8" spans="1:16" ht="25" x14ac:dyDescent="0.25">
      <c r="A8" s="63" t="str">
        <f>HYPERLINK("#'x-" &amp; factor_list_table[[#This Row],[Series Number]] &amp; "'!A1", "x-" &amp; factor_list_table[[#This Row],[Series Number]])</f>
        <v>x-201</v>
      </c>
      <c r="B8" s="64" t="s">
        <v>175</v>
      </c>
      <c r="C8" s="64" t="s">
        <v>176</v>
      </c>
      <c r="D8" s="64" t="s">
        <v>177</v>
      </c>
      <c r="E8" s="64" t="s">
        <v>178</v>
      </c>
      <c r="F8" s="64" t="s">
        <v>179</v>
      </c>
      <c r="G8" s="64" t="s">
        <v>180</v>
      </c>
      <c r="H8" s="64">
        <v>0</v>
      </c>
      <c r="I8" s="64">
        <v>201</v>
      </c>
      <c r="J8" s="64" t="s">
        <v>181</v>
      </c>
      <c r="K8" s="64" t="s">
        <v>182</v>
      </c>
      <c r="L8" s="64"/>
      <c r="M8" s="65">
        <v>46175</v>
      </c>
      <c r="N8" s="65">
        <v>46161</v>
      </c>
      <c r="O8" s="64" t="s">
        <v>183</v>
      </c>
      <c r="P8" s="64" t="s">
        <v>99</v>
      </c>
    </row>
    <row r="9" spans="1:16" ht="25" x14ac:dyDescent="0.25">
      <c r="A9" s="63" t="str">
        <f>HYPERLINK("#'x-" &amp; factor_list_table[[#This Row],[Series Number]] &amp; "'!A1", "x-" &amp; factor_list_table[[#This Row],[Series Number]])</f>
        <v>x-202</v>
      </c>
      <c r="B9" s="64" t="s">
        <v>175</v>
      </c>
      <c r="C9" s="64" t="s">
        <v>176</v>
      </c>
      <c r="D9" s="64" t="s">
        <v>177</v>
      </c>
      <c r="E9" s="64" t="s">
        <v>178</v>
      </c>
      <c r="F9" s="64" t="s">
        <v>184</v>
      </c>
      <c r="G9" s="64" t="s">
        <v>180</v>
      </c>
      <c r="H9" s="64">
        <v>0</v>
      </c>
      <c r="I9" s="64">
        <v>202</v>
      </c>
      <c r="J9" s="64" t="s">
        <v>185</v>
      </c>
      <c r="K9" s="64" t="s">
        <v>186</v>
      </c>
      <c r="L9" s="64"/>
      <c r="M9" s="65">
        <v>46175</v>
      </c>
      <c r="N9" s="65">
        <v>46161</v>
      </c>
      <c r="O9" s="64" t="s">
        <v>183</v>
      </c>
      <c r="P9" s="64" t="s">
        <v>99</v>
      </c>
    </row>
    <row r="10" spans="1:16" ht="25" x14ac:dyDescent="0.25">
      <c r="A10" s="63" t="str">
        <f>HYPERLINK("#'x-" &amp; factor_list_table[[#This Row],[Series Number]] &amp; "'!A1", "x-" &amp; factor_list_table[[#This Row],[Series Number]])</f>
        <v>x-203</v>
      </c>
      <c r="B10" s="64" t="s">
        <v>175</v>
      </c>
      <c r="C10" s="64" t="s">
        <v>176</v>
      </c>
      <c r="D10" s="64" t="s">
        <v>177</v>
      </c>
      <c r="E10" s="64" t="s">
        <v>187</v>
      </c>
      <c r="F10" s="64" t="s">
        <v>179</v>
      </c>
      <c r="G10" s="64" t="s">
        <v>180</v>
      </c>
      <c r="H10" s="64">
        <v>0</v>
      </c>
      <c r="I10" s="64">
        <v>203</v>
      </c>
      <c r="J10" s="64" t="s">
        <v>188</v>
      </c>
      <c r="K10" s="64" t="s">
        <v>189</v>
      </c>
      <c r="L10" s="64"/>
      <c r="M10" s="65">
        <v>46175</v>
      </c>
      <c r="N10" s="65">
        <v>46161</v>
      </c>
      <c r="O10" s="64" t="s">
        <v>183</v>
      </c>
      <c r="P10" s="64" t="s">
        <v>99</v>
      </c>
    </row>
    <row r="11" spans="1:16" ht="25" x14ac:dyDescent="0.25">
      <c r="A11" s="63" t="str">
        <f>HYPERLINK("#'x-" &amp; factor_list_table[[#This Row],[Series Number]] &amp; "'!A1", "x-" &amp; factor_list_table[[#This Row],[Series Number]])</f>
        <v>x-204</v>
      </c>
      <c r="B11" s="64" t="s">
        <v>175</v>
      </c>
      <c r="C11" s="64" t="s">
        <v>176</v>
      </c>
      <c r="D11" s="64" t="s">
        <v>177</v>
      </c>
      <c r="E11" s="64" t="s">
        <v>187</v>
      </c>
      <c r="F11" s="64" t="s">
        <v>184</v>
      </c>
      <c r="G11" s="64" t="s">
        <v>180</v>
      </c>
      <c r="H11" s="64">
        <v>0</v>
      </c>
      <c r="I11" s="64">
        <v>204</v>
      </c>
      <c r="J11" s="64" t="s">
        <v>190</v>
      </c>
      <c r="K11" s="64" t="s">
        <v>191</v>
      </c>
      <c r="L11" s="64"/>
      <c r="M11" s="65">
        <v>46175</v>
      </c>
      <c r="N11" s="65">
        <v>46161</v>
      </c>
      <c r="O11" s="64" t="s">
        <v>183</v>
      </c>
      <c r="P11" s="64" t="s">
        <v>99</v>
      </c>
    </row>
    <row r="12" spans="1:16" ht="25" x14ac:dyDescent="0.25">
      <c r="A12" s="63" t="str">
        <f>HYPERLINK("#'x-" &amp; factor_list_table[[#This Row],[Series Number]] &amp; "'!A1", "x-" &amp; factor_list_table[[#This Row],[Series Number]])</f>
        <v>x-205</v>
      </c>
      <c r="B12" s="64" t="s">
        <v>175</v>
      </c>
      <c r="C12" s="64" t="s">
        <v>176</v>
      </c>
      <c r="D12" s="64" t="s">
        <v>177</v>
      </c>
      <c r="E12" s="64" t="s">
        <v>192</v>
      </c>
      <c r="F12" s="64" t="s">
        <v>179</v>
      </c>
      <c r="G12" s="64" t="s">
        <v>180</v>
      </c>
      <c r="H12" s="64">
        <v>0</v>
      </c>
      <c r="I12" s="64">
        <v>205</v>
      </c>
      <c r="J12" s="64" t="s">
        <v>193</v>
      </c>
      <c r="K12" s="64" t="s">
        <v>194</v>
      </c>
      <c r="L12" s="64"/>
      <c r="M12" s="65">
        <v>46175</v>
      </c>
      <c r="N12" s="65">
        <v>46161</v>
      </c>
      <c r="O12" s="64" t="s">
        <v>183</v>
      </c>
      <c r="P12" s="64" t="s">
        <v>99</v>
      </c>
    </row>
    <row r="13" spans="1:16" ht="25" x14ac:dyDescent="0.25">
      <c r="A13" s="63" t="str">
        <f>HYPERLINK("#'x-" &amp; factor_list_table[[#This Row],[Series Number]] &amp; "'!A1", "x-" &amp; factor_list_table[[#This Row],[Series Number]])</f>
        <v>x-206</v>
      </c>
      <c r="B13" s="64" t="s">
        <v>175</v>
      </c>
      <c r="C13" s="64" t="s">
        <v>176</v>
      </c>
      <c r="D13" s="64" t="s">
        <v>177</v>
      </c>
      <c r="E13" s="64" t="s">
        <v>192</v>
      </c>
      <c r="F13" s="64" t="s">
        <v>184</v>
      </c>
      <c r="G13" s="64" t="s">
        <v>180</v>
      </c>
      <c r="H13" s="64">
        <v>0</v>
      </c>
      <c r="I13" s="64">
        <v>206</v>
      </c>
      <c r="J13" s="64" t="s">
        <v>195</v>
      </c>
      <c r="K13" s="64" t="s">
        <v>196</v>
      </c>
      <c r="L13" s="64"/>
      <c r="M13" s="65">
        <v>46175</v>
      </c>
      <c r="N13" s="65">
        <v>46161</v>
      </c>
      <c r="O13" s="64" t="s">
        <v>183</v>
      </c>
      <c r="P13" s="64" t="s">
        <v>99</v>
      </c>
    </row>
    <row r="14" spans="1:16" ht="25" x14ac:dyDescent="0.25">
      <c r="A14" s="63" t="str">
        <f>HYPERLINK("#'x-" &amp; factor_list_table[[#This Row],[Series Number]] &amp; "'!A1", "x-" &amp; factor_list_table[[#This Row],[Series Number]])</f>
        <v>x-207</v>
      </c>
      <c r="B14" s="64" t="s">
        <v>175</v>
      </c>
      <c r="C14" s="64" t="s">
        <v>176</v>
      </c>
      <c r="D14" s="64" t="s">
        <v>177</v>
      </c>
      <c r="E14" s="64" t="s">
        <v>197</v>
      </c>
      <c r="F14" s="64" t="s">
        <v>179</v>
      </c>
      <c r="G14" s="64" t="s">
        <v>180</v>
      </c>
      <c r="H14" s="64">
        <v>0</v>
      </c>
      <c r="I14" s="64">
        <v>207</v>
      </c>
      <c r="J14" s="64" t="s">
        <v>198</v>
      </c>
      <c r="K14" s="64" t="s">
        <v>199</v>
      </c>
      <c r="L14" s="64"/>
      <c r="M14" s="65">
        <v>46175</v>
      </c>
      <c r="N14" s="65">
        <v>46161</v>
      </c>
      <c r="O14" s="64" t="s">
        <v>183</v>
      </c>
      <c r="P14" s="64" t="s">
        <v>99</v>
      </c>
    </row>
    <row r="15" spans="1:16" ht="25" x14ac:dyDescent="0.25">
      <c r="A15" s="63" t="str">
        <f>HYPERLINK("#'x-" &amp; factor_list_table[[#This Row],[Series Number]] &amp; "'!A1", "x-" &amp; factor_list_table[[#This Row],[Series Number]])</f>
        <v>x-208</v>
      </c>
      <c r="B15" s="64" t="s">
        <v>175</v>
      </c>
      <c r="C15" s="64" t="s">
        <v>176</v>
      </c>
      <c r="D15" s="64" t="s">
        <v>177</v>
      </c>
      <c r="E15" s="64" t="s">
        <v>197</v>
      </c>
      <c r="F15" s="64" t="s">
        <v>184</v>
      </c>
      <c r="G15" s="64" t="s">
        <v>180</v>
      </c>
      <c r="H15" s="64">
        <v>0</v>
      </c>
      <c r="I15" s="64">
        <v>208</v>
      </c>
      <c r="J15" s="64" t="s">
        <v>200</v>
      </c>
      <c r="K15" s="64" t="s">
        <v>201</v>
      </c>
      <c r="L15" s="64"/>
      <c r="M15" s="65">
        <v>46175</v>
      </c>
      <c r="N15" s="65">
        <v>46161</v>
      </c>
      <c r="O15" s="64" t="s">
        <v>183</v>
      </c>
      <c r="P15" s="64" t="s">
        <v>99</v>
      </c>
    </row>
    <row r="16" spans="1:16" ht="25" x14ac:dyDescent="0.25">
      <c r="A16" s="63" t="str">
        <f>HYPERLINK("#'x-" &amp; factor_list_table[[#This Row],[Series Number]] &amp; "'!A1", "x-" &amp; factor_list_table[[#This Row],[Series Number]])</f>
        <v>x-209</v>
      </c>
      <c r="B16" s="64" t="s">
        <v>175</v>
      </c>
      <c r="C16" s="64" t="s">
        <v>176</v>
      </c>
      <c r="D16" s="64" t="s">
        <v>202</v>
      </c>
      <c r="E16" s="64" t="s">
        <v>203</v>
      </c>
      <c r="F16" s="64" t="s">
        <v>179</v>
      </c>
      <c r="G16" s="64" t="s">
        <v>180</v>
      </c>
      <c r="H16" s="64">
        <v>0</v>
      </c>
      <c r="I16" s="64">
        <v>209</v>
      </c>
      <c r="J16" s="64" t="s">
        <v>204</v>
      </c>
      <c r="K16" s="64" t="s">
        <v>205</v>
      </c>
      <c r="L16" s="64"/>
      <c r="M16" s="65">
        <v>45107</v>
      </c>
      <c r="N16" s="65">
        <v>45110</v>
      </c>
      <c r="O16" s="64" t="s">
        <v>183</v>
      </c>
      <c r="P16" s="64" t="s">
        <v>100</v>
      </c>
    </row>
    <row r="17" spans="1:16" ht="25" x14ac:dyDescent="0.25">
      <c r="A17" s="63" t="str">
        <f>HYPERLINK("#'x-" &amp; factor_list_table[[#This Row],[Series Number]] &amp; "'!A1", "x-" &amp; factor_list_table[[#This Row],[Series Number]])</f>
        <v>x-210</v>
      </c>
      <c r="B17" s="64" t="s">
        <v>175</v>
      </c>
      <c r="C17" s="64" t="s">
        <v>176</v>
      </c>
      <c r="D17" s="64" t="s">
        <v>202</v>
      </c>
      <c r="E17" s="64" t="s">
        <v>206</v>
      </c>
      <c r="F17" s="64" t="s">
        <v>184</v>
      </c>
      <c r="G17" s="64" t="s">
        <v>180</v>
      </c>
      <c r="H17" s="64">
        <v>0</v>
      </c>
      <c r="I17" s="64">
        <v>210</v>
      </c>
      <c r="J17" s="64" t="s">
        <v>207</v>
      </c>
      <c r="K17" s="64" t="s">
        <v>208</v>
      </c>
      <c r="L17" s="64"/>
      <c r="M17" s="65">
        <v>45107</v>
      </c>
      <c r="N17" s="65">
        <v>45110</v>
      </c>
      <c r="O17" s="64" t="s">
        <v>183</v>
      </c>
      <c r="P17" s="64" t="s">
        <v>100</v>
      </c>
    </row>
    <row r="18" spans="1:16" ht="25" x14ac:dyDescent="0.25">
      <c r="A18" s="63" t="str">
        <f>HYPERLINK("#'x-" &amp; factor_list_table[[#This Row],[Series Number]] &amp; "'!A1", "x-" &amp; factor_list_table[[#This Row],[Series Number]])</f>
        <v>x-211</v>
      </c>
      <c r="B18" s="64" t="s">
        <v>175</v>
      </c>
      <c r="C18" s="64" t="s">
        <v>176</v>
      </c>
      <c r="D18" s="64" t="s">
        <v>202</v>
      </c>
      <c r="E18" s="64" t="s">
        <v>209</v>
      </c>
      <c r="F18" s="64" t="s">
        <v>179</v>
      </c>
      <c r="G18" s="64" t="s">
        <v>180</v>
      </c>
      <c r="H18" s="64">
        <v>0</v>
      </c>
      <c r="I18" s="64">
        <v>211</v>
      </c>
      <c r="J18" s="64" t="s">
        <v>210</v>
      </c>
      <c r="K18" s="64" t="s">
        <v>211</v>
      </c>
      <c r="L18" s="64"/>
      <c r="M18" s="65">
        <v>45107</v>
      </c>
      <c r="N18" s="65">
        <v>45110</v>
      </c>
      <c r="O18" s="64" t="s">
        <v>183</v>
      </c>
      <c r="P18" s="64" t="s">
        <v>100</v>
      </c>
    </row>
    <row r="19" spans="1:16" ht="25" x14ac:dyDescent="0.25">
      <c r="A19" s="63" t="str">
        <f>HYPERLINK("#'x-" &amp; factor_list_table[[#This Row],[Series Number]] &amp; "'!A1", "x-" &amp; factor_list_table[[#This Row],[Series Number]])</f>
        <v>x-212</v>
      </c>
      <c r="B19" s="64" t="s">
        <v>175</v>
      </c>
      <c r="C19" s="64" t="s">
        <v>176</v>
      </c>
      <c r="D19" s="64" t="s">
        <v>202</v>
      </c>
      <c r="E19" s="64" t="s">
        <v>212</v>
      </c>
      <c r="F19" s="64" t="s">
        <v>184</v>
      </c>
      <c r="G19" s="64" t="s">
        <v>180</v>
      </c>
      <c r="H19" s="64">
        <v>0</v>
      </c>
      <c r="I19" s="64">
        <v>212</v>
      </c>
      <c r="J19" s="64" t="s">
        <v>213</v>
      </c>
      <c r="K19" s="64" t="s">
        <v>214</v>
      </c>
      <c r="L19" s="64"/>
      <c r="M19" s="65">
        <v>45107</v>
      </c>
      <c r="N19" s="65">
        <v>45110</v>
      </c>
      <c r="O19" s="64" t="s">
        <v>183</v>
      </c>
      <c r="P19" s="64" t="s">
        <v>100</v>
      </c>
    </row>
    <row r="20" spans="1:16" ht="25" x14ac:dyDescent="0.25">
      <c r="A20" s="63" t="str">
        <f>HYPERLINK("#'x-" &amp; factor_list_table[[#This Row],[Series Number]] &amp; "'!A1", "x-" &amp; factor_list_table[[#This Row],[Series Number]])</f>
        <v>x-213</v>
      </c>
      <c r="B20" s="64" t="s">
        <v>175</v>
      </c>
      <c r="C20" s="64" t="s">
        <v>176</v>
      </c>
      <c r="D20" s="64" t="s">
        <v>202</v>
      </c>
      <c r="E20" s="64" t="s">
        <v>215</v>
      </c>
      <c r="F20" s="64" t="s">
        <v>179</v>
      </c>
      <c r="G20" s="64" t="s">
        <v>180</v>
      </c>
      <c r="H20" s="64">
        <v>0</v>
      </c>
      <c r="I20" s="64">
        <v>213</v>
      </c>
      <c r="J20" s="64" t="s">
        <v>216</v>
      </c>
      <c r="K20" s="64" t="s">
        <v>217</v>
      </c>
      <c r="L20" s="64"/>
      <c r="M20" s="65">
        <v>45107</v>
      </c>
      <c r="N20" s="65">
        <v>45110</v>
      </c>
      <c r="O20" s="64" t="s">
        <v>183</v>
      </c>
      <c r="P20" s="64" t="s">
        <v>100</v>
      </c>
    </row>
    <row r="21" spans="1:16" ht="25" x14ac:dyDescent="0.25">
      <c r="A21" s="63" t="str">
        <f>HYPERLINK("#'x-" &amp; factor_list_table[[#This Row],[Series Number]] &amp; "'!A1", "x-" &amp; factor_list_table[[#This Row],[Series Number]])</f>
        <v>x-214</v>
      </c>
      <c r="B21" s="64" t="s">
        <v>175</v>
      </c>
      <c r="C21" s="64" t="s">
        <v>176</v>
      </c>
      <c r="D21" s="64" t="s">
        <v>202</v>
      </c>
      <c r="E21" s="64" t="s">
        <v>218</v>
      </c>
      <c r="F21" s="64" t="s">
        <v>184</v>
      </c>
      <c r="G21" s="64" t="s">
        <v>180</v>
      </c>
      <c r="H21" s="64">
        <v>0</v>
      </c>
      <c r="I21" s="64">
        <v>214</v>
      </c>
      <c r="J21" s="64" t="s">
        <v>219</v>
      </c>
      <c r="K21" s="64" t="s">
        <v>220</v>
      </c>
      <c r="L21" s="64"/>
      <c r="M21" s="65">
        <v>45107</v>
      </c>
      <c r="N21" s="65">
        <v>45110</v>
      </c>
      <c r="O21" s="64" t="s">
        <v>183</v>
      </c>
      <c r="P21" s="64" t="s">
        <v>100</v>
      </c>
    </row>
    <row r="22" spans="1:16" ht="25" x14ac:dyDescent="0.25">
      <c r="A22" s="63" t="str">
        <f>HYPERLINK("#'x-" &amp; factor_list_table[[#This Row],[Series Number]] &amp; "'!A1", "x-" &amp; factor_list_table[[#This Row],[Series Number]])</f>
        <v>x-215</v>
      </c>
      <c r="B22" s="64" t="s">
        <v>175</v>
      </c>
      <c r="C22" s="64" t="s">
        <v>176</v>
      </c>
      <c r="D22" s="64" t="s">
        <v>202</v>
      </c>
      <c r="E22" s="64" t="s">
        <v>221</v>
      </c>
      <c r="F22" s="64" t="s">
        <v>179</v>
      </c>
      <c r="G22" s="64" t="s">
        <v>180</v>
      </c>
      <c r="H22" s="64">
        <v>0</v>
      </c>
      <c r="I22" s="64">
        <v>215</v>
      </c>
      <c r="J22" s="64" t="s">
        <v>222</v>
      </c>
      <c r="K22" s="64" t="s">
        <v>223</v>
      </c>
      <c r="L22" s="64"/>
      <c r="M22" s="65">
        <v>45107</v>
      </c>
      <c r="N22" s="65">
        <v>45110</v>
      </c>
      <c r="O22" s="64" t="s">
        <v>183</v>
      </c>
      <c r="P22" s="64" t="s">
        <v>100</v>
      </c>
    </row>
    <row r="23" spans="1:16" ht="25" x14ac:dyDescent="0.25">
      <c r="A23" s="63" t="str">
        <f>HYPERLINK("#'x-" &amp; factor_list_table[[#This Row],[Series Number]] &amp; "'!A1", "x-" &amp; factor_list_table[[#This Row],[Series Number]])</f>
        <v>x-216</v>
      </c>
      <c r="B23" s="64" t="s">
        <v>175</v>
      </c>
      <c r="C23" s="64" t="s">
        <v>176</v>
      </c>
      <c r="D23" s="64" t="s">
        <v>202</v>
      </c>
      <c r="E23" s="64" t="s">
        <v>224</v>
      </c>
      <c r="F23" s="64" t="s">
        <v>184</v>
      </c>
      <c r="G23" s="64" t="s">
        <v>180</v>
      </c>
      <c r="H23" s="64">
        <v>0</v>
      </c>
      <c r="I23" s="64">
        <v>216</v>
      </c>
      <c r="J23" s="64" t="s">
        <v>225</v>
      </c>
      <c r="K23" s="64" t="s">
        <v>226</v>
      </c>
      <c r="L23" s="64"/>
      <c r="M23" s="65">
        <v>45107</v>
      </c>
      <c r="N23" s="65">
        <v>45110</v>
      </c>
      <c r="O23" s="64" t="s">
        <v>183</v>
      </c>
      <c r="P23" s="64" t="s">
        <v>100</v>
      </c>
    </row>
    <row r="24" spans="1:16" ht="25" x14ac:dyDescent="0.25">
      <c r="A24" s="63" t="str">
        <f>HYPERLINK("#'x-" &amp; factor_list_table[[#This Row],[Series Number]] &amp; "'!A1", "x-" &amp; factor_list_table[[#This Row],[Series Number]])</f>
        <v>x-217</v>
      </c>
      <c r="B24" s="64" t="s">
        <v>175</v>
      </c>
      <c r="C24" s="64" t="s">
        <v>176</v>
      </c>
      <c r="D24" s="64" t="s">
        <v>202</v>
      </c>
      <c r="E24" s="64" t="s">
        <v>227</v>
      </c>
      <c r="F24" s="64" t="s">
        <v>228</v>
      </c>
      <c r="G24" s="64" t="s">
        <v>180</v>
      </c>
      <c r="H24" s="64">
        <v>0</v>
      </c>
      <c r="I24" s="64">
        <v>217</v>
      </c>
      <c r="J24" s="64" t="s">
        <v>229</v>
      </c>
      <c r="K24" s="64" t="s">
        <v>230</v>
      </c>
      <c r="L24" s="64"/>
      <c r="M24" s="65">
        <v>45107</v>
      </c>
      <c r="N24" s="65">
        <v>45110</v>
      </c>
      <c r="O24" s="64" t="s">
        <v>183</v>
      </c>
      <c r="P24" s="64" t="s">
        <v>100</v>
      </c>
    </row>
    <row r="25" spans="1:16" ht="25" x14ac:dyDescent="0.25">
      <c r="A25" s="63" t="str">
        <f>HYPERLINK("#'x-" &amp; factor_list_table[[#This Row],[Series Number]] &amp; "'!A1", "x-" &amp; factor_list_table[[#This Row],[Series Number]])</f>
        <v>x-219</v>
      </c>
      <c r="B25" s="64" t="s">
        <v>175</v>
      </c>
      <c r="C25" s="64" t="s">
        <v>176</v>
      </c>
      <c r="D25" s="64" t="s">
        <v>177</v>
      </c>
      <c r="E25" s="64" t="s">
        <v>231</v>
      </c>
      <c r="F25" s="64" t="s">
        <v>232</v>
      </c>
      <c r="G25" s="64" t="s">
        <v>233</v>
      </c>
      <c r="H25" s="64">
        <v>0</v>
      </c>
      <c r="I25" s="64">
        <v>219</v>
      </c>
      <c r="J25" s="64" t="s">
        <v>234</v>
      </c>
      <c r="K25" s="64" t="s">
        <v>235</v>
      </c>
      <c r="L25" s="64"/>
      <c r="M25" s="65">
        <v>46175</v>
      </c>
      <c r="N25" s="65">
        <v>46161</v>
      </c>
      <c r="O25" s="64" t="s">
        <v>183</v>
      </c>
      <c r="P25" s="64" t="s">
        <v>99</v>
      </c>
    </row>
    <row r="26" spans="1:16" ht="25" x14ac:dyDescent="0.25">
      <c r="A26" s="63" t="str">
        <f>HYPERLINK("#'x-" &amp; factor_list_table[[#This Row],[Series Number]] &amp; "'!A1", "x-" &amp; factor_list_table[[#This Row],[Series Number]])</f>
        <v>x-301</v>
      </c>
      <c r="B26" s="64" t="s">
        <v>175</v>
      </c>
      <c r="C26" s="64" t="s">
        <v>176</v>
      </c>
      <c r="D26" s="64" t="s">
        <v>236</v>
      </c>
      <c r="E26" s="64" t="s">
        <v>237</v>
      </c>
      <c r="F26" s="64" t="s">
        <v>179</v>
      </c>
      <c r="G26" s="64" t="s">
        <v>180</v>
      </c>
      <c r="H26" s="64">
        <v>0</v>
      </c>
      <c r="I26" s="64">
        <v>301</v>
      </c>
      <c r="J26" s="64" t="s">
        <v>238</v>
      </c>
      <c r="K26" s="64" t="s">
        <v>239</v>
      </c>
      <c r="L26" s="64"/>
      <c r="M26" s="65">
        <v>46175</v>
      </c>
      <c r="N26" s="65">
        <v>46161</v>
      </c>
      <c r="O26" s="64" t="s">
        <v>183</v>
      </c>
      <c r="P26" s="64" t="s">
        <v>99</v>
      </c>
    </row>
    <row r="27" spans="1:16" ht="25" x14ac:dyDescent="0.25">
      <c r="A27" s="63" t="str">
        <f>HYPERLINK("#'x-" &amp; factor_list_table[[#This Row],[Series Number]] &amp; "'!A1", "x-" &amp; factor_list_table[[#This Row],[Series Number]])</f>
        <v>x-302</v>
      </c>
      <c r="B27" s="64" t="s">
        <v>175</v>
      </c>
      <c r="C27" s="64" t="s">
        <v>176</v>
      </c>
      <c r="D27" s="64" t="s">
        <v>236</v>
      </c>
      <c r="E27" s="64" t="s">
        <v>237</v>
      </c>
      <c r="F27" s="64" t="s">
        <v>184</v>
      </c>
      <c r="G27" s="64" t="s">
        <v>180</v>
      </c>
      <c r="H27" s="64">
        <v>0</v>
      </c>
      <c r="I27" s="64">
        <v>302</v>
      </c>
      <c r="J27" s="64" t="s">
        <v>240</v>
      </c>
      <c r="K27" s="64" t="s">
        <v>241</v>
      </c>
      <c r="L27" s="64"/>
      <c r="M27" s="65">
        <v>46175</v>
      </c>
      <c r="N27" s="65">
        <v>46161</v>
      </c>
      <c r="O27" s="64" t="s">
        <v>183</v>
      </c>
      <c r="P27" s="64" t="s">
        <v>99</v>
      </c>
    </row>
    <row r="28" spans="1:16" ht="25" x14ac:dyDescent="0.25">
      <c r="A28" s="63" t="str">
        <f>HYPERLINK("#'x-" &amp; factor_list_table[[#This Row],[Series Number]] &amp; "'!A1", "x-" &amp; factor_list_table[[#This Row],[Series Number]])</f>
        <v>x-303</v>
      </c>
      <c r="B28" s="64" t="s">
        <v>175</v>
      </c>
      <c r="C28" s="64" t="s">
        <v>176</v>
      </c>
      <c r="D28" s="64" t="s">
        <v>236</v>
      </c>
      <c r="E28" s="64" t="s">
        <v>242</v>
      </c>
      <c r="F28" s="64" t="s">
        <v>179</v>
      </c>
      <c r="G28" s="64" t="s">
        <v>180</v>
      </c>
      <c r="H28" s="64">
        <v>0</v>
      </c>
      <c r="I28" s="64">
        <v>303</v>
      </c>
      <c r="J28" s="64" t="s">
        <v>243</v>
      </c>
      <c r="K28" s="64" t="s">
        <v>244</v>
      </c>
      <c r="L28" s="64"/>
      <c r="M28" s="65">
        <v>46175</v>
      </c>
      <c r="N28" s="65">
        <v>46161</v>
      </c>
      <c r="O28" s="64" t="s">
        <v>183</v>
      </c>
      <c r="P28" s="64" t="s">
        <v>99</v>
      </c>
    </row>
    <row r="29" spans="1:16" ht="25" x14ac:dyDescent="0.25">
      <c r="A29" s="63" t="str">
        <f>HYPERLINK("#'x-" &amp; factor_list_table[[#This Row],[Series Number]] &amp; "'!A1", "x-" &amp; factor_list_table[[#This Row],[Series Number]])</f>
        <v>x-304</v>
      </c>
      <c r="B29" s="64" t="s">
        <v>175</v>
      </c>
      <c r="C29" s="64" t="s">
        <v>176</v>
      </c>
      <c r="D29" s="64" t="s">
        <v>236</v>
      </c>
      <c r="E29" s="64" t="s">
        <v>242</v>
      </c>
      <c r="F29" s="64" t="s">
        <v>184</v>
      </c>
      <c r="G29" s="64" t="s">
        <v>180</v>
      </c>
      <c r="H29" s="64">
        <v>0</v>
      </c>
      <c r="I29" s="64">
        <v>304</v>
      </c>
      <c r="J29" s="64" t="s">
        <v>245</v>
      </c>
      <c r="K29" s="64" t="s">
        <v>246</v>
      </c>
      <c r="L29" s="64"/>
      <c r="M29" s="65">
        <v>46175</v>
      </c>
      <c r="N29" s="65">
        <v>46161</v>
      </c>
      <c r="O29" s="64" t="s">
        <v>183</v>
      </c>
      <c r="P29" s="64" t="s">
        <v>99</v>
      </c>
    </row>
    <row r="30" spans="1:16" ht="25" x14ac:dyDescent="0.25">
      <c r="A30" s="63" t="str">
        <f>HYPERLINK("#'x-" &amp; factor_list_table[[#This Row],[Series Number]] &amp; "'!A1", "x-" &amp; factor_list_table[[#This Row],[Series Number]])</f>
        <v>x-305</v>
      </c>
      <c r="B30" s="64" t="s">
        <v>175</v>
      </c>
      <c r="C30" s="64" t="s">
        <v>247</v>
      </c>
      <c r="D30" s="64" t="s">
        <v>248</v>
      </c>
      <c r="E30" s="64" t="s">
        <v>249</v>
      </c>
      <c r="F30" s="64" t="s">
        <v>179</v>
      </c>
      <c r="G30" s="64" t="s">
        <v>180</v>
      </c>
      <c r="H30" s="64">
        <v>0</v>
      </c>
      <c r="I30" s="64">
        <v>305</v>
      </c>
      <c r="J30" s="64" t="s">
        <v>250</v>
      </c>
      <c r="K30" s="64" t="s">
        <v>251</v>
      </c>
      <c r="L30" s="64"/>
      <c r="M30" s="65">
        <v>46175</v>
      </c>
      <c r="N30" s="65">
        <v>46161</v>
      </c>
      <c r="O30" s="64" t="s">
        <v>183</v>
      </c>
      <c r="P30" s="64" t="s">
        <v>99</v>
      </c>
    </row>
    <row r="31" spans="1:16" ht="25" x14ac:dyDescent="0.25">
      <c r="A31" s="63" t="str">
        <f>HYPERLINK("#'x-" &amp; factor_list_table[[#This Row],[Series Number]] &amp; "'!A1", "x-" &amp; factor_list_table[[#This Row],[Series Number]])</f>
        <v>x-306</v>
      </c>
      <c r="B31" s="64" t="s">
        <v>175</v>
      </c>
      <c r="C31" s="64" t="s">
        <v>247</v>
      </c>
      <c r="D31" s="64" t="s">
        <v>248</v>
      </c>
      <c r="E31" s="64" t="s">
        <v>249</v>
      </c>
      <c r="F31" s="64" t="s">
        <v>184</v>
      </c>
      <c r="G31" s="64" t="s">
        <v>180</v>
      </c>
      <c r="H31" s="64">
        <v>0</v>
      </c>
      <c r="I31" s="64">
        <v>306</v>
      </c>
      <c r="J31" s="64" t="s">
        <v>252</v>
      </c>
      <c r="K31" s="64" t="s">
        <v>253</v>
      </c>
      <c r="L31" s="64"/>
      <c r="M31" s="65">
        <v>46175</v>
      </c>
      <c r="N31" s="65">
        <v>46161</v>
      </c>
      <c r="O31" s="64" t="s">
        <v>183</v>
      </c>
      <c r="P31" s="64" t="s">
        <v>99</v>
      </c>
    </row>
    <row r="32" spans="1:16" ht="25" x14ac:dyDescent="0.25">
      <c r="A32" s="63" t="str">
        <f>HYPERLINK("#'x-" &amp; factor_list_table[[#This Row],[Series Number]] &amp; "'!A1", "x-" &amp; factor_list_table[[#This Row],[Series Number]])</f>
        <v>x-307</v>
      </c>
      <c r="B32" s="64" t="s">
        <v>175</v>
      </c>
      <c r="C32" s="64" t="s">
        <v>247</v>
      </c>
      <c r="D32" s="64" t="s">
        <v>248</v>
      </c>
      <c r="E32" s="64" t="s">
        <v>254</v>
      </c>
      <c r="F32" s="64" t="s">
        <v>179</v>
      </c>
      <c r="G32" s="64" t="s">
        <v>180</v>
      </c>
      <c r="H32" s="64">
        <v>0</v>
      </c>
      <c r="I32" s="64">
        <v>307</v>
      </c>
      <c r="J32" s="64" t="s">
        <v>255</v>
      </c>
      <c r="K32" s="64" t="s">
        <v>256</v>
      </c>
      <c r="L32" s="64"/>
      <c r="M32" s="65">
        <v>46175</v>
      </c>
      <c r="N32" s="65">
        <v>46161</v>
      </c>
      <c r="O32" s="64" t="s">
        <v>183</v>
      </c>
      <c r="P32" s="64" t="s">
        <v>99</v>
      </c>
    </row>
    <row r="33" spans="1:16" ht="25" x14ac:dyDescent="0.25">
      <c r="A33" s="63" t="str">
        <f>HYPERLINK("#'x-" &amp; factor_list_table[[#This Row],[Series Number]] &amp; "'!A1", "x-" &amp; factor_list_table[[#This Row],[Series Number]])</f>
        <v>x-308</v>
      </c>
      <c r="B33" s="64" t="s">
        <v>175</v>
      </c>
      <c r="C33" s="64" t="s">
        <v>247</v>
      </c>
      <c r="D33" s="64" t="s">
        <v>248</v>
      </c>
      <c r="E33" s="64" t="s">
        <v>254</v>
      </c>
      <c r="F33" s="64" t="s">
        <v>184</v>
      </c>
      <c r="G33" s="64" t="s">
        <v>180</v>
      </c>
      <c r="H33" s="64">
        <v>0</v>
      </c>
      <c r="I33" s="64">
        <v>308</v>
      </c>
      <c r="J33" s="64" t="s">
        <v>257</v>
      </c>
      <c r="K33" s="64" t="s">
        <v>258</v>
      </c>
      <c r="L33" s="64"/>
      <c r="M33" s="65">
        <v>46175</v>
      </c>
      <c r="N33" s="65">
        <v>46161</v>
      </c>
      <c r="O33" s="64" t="s">
        <v>183</v>
      </c>
      <c r="P33" s="64" t="s">
        <v>99</v>
      </c>
    </row>
    <row r="34" spans="1:16" ht="25" x14ac:dyDescent="0.25">
      <c r="A34" s="63" t="str">
        <f>HYPERLINK("#'x-" &amp; factor_list_table[[#This Row],[Series Number]] &amp; "'!A1", "x-" &amp; factor_list_table[[#This Row],[Series Number]])</f>
        <v>x-309</v>
      </c>
      <c r="B34" s="64" t="s">
        <v>175</v>
      </c>
      <c r="C34" s="64" t="s">
        <v>259</v>
      </c>
      <c r="D34" s="64" t="s">
        <v>248</v>
      </c>
      <c r="E34" s="64" t="s">
        <v>260</v>
      </c>
      <c r="F34" s="64" t="s">
        <v>228</v>
      </c>
      <c r="G34" s="64" t="s">
        <v>180</v>
      </c>
      <c r="H34" s="64">
        <v>0</v>
      </c>
      <c r="I34" s="64">
        <v>309</v>
      </c>
      <c r="J34" s="64" t="s">
        <v>261</v>
      </c>
      <c r="K34" s="64" t="s">
        <v>262</v>
      </c>
      <c r="L34" s="64"/>
      <c r="M34" s="65">
        <v>46175</v>
      </c>
      <c r="N34" s="65">
        <v>46161</v>
      </c>
      <c r="O34" s="64" t="s">
        <v>183</v>
      </c>
      <c r="P34" s="64" t="s">
        <v>99</v>
      </c>
    </row>
    <row r="35" spans="1:16" ht="37.5" x14ac:dyDescent="0.25">
      <c r="A35" s="63" t="str">
        <f>HYPERLINK("#'x-" &amp; factor_list_table[[#This Row],[Series Number]] &amp; "'!A1", "x-" &amp; factor_list_table[[#This Row],[Series Number]])</f>
        <v>x-314</v>
      </c>
      <c r="B35" s="64" t="s">
        <v>175</v>
      </c>
      <c r="C35" s="64" t="s">
        <v>247</v>
      </c>
      <c r="D35" s="64" t="s">
        <v>275</v>
      </c>
      <c r="E35" s="64" t="s">
        <v>263</v>
      </c>
      <c r="F35" s="64" t="s">
        <v>264</v>
      </c>
      <c r="G35" s="64" t="s">
        <v>265</v>
      </c>
      <c r="H35" s="64">
        <v>0</v>
      </c>
      <c r="I35" s="64">
        <v>314</v>
      </c>
      <c r="J35" s="64" t="s">
        <v>266</v>
      </c>
      <c r="K35" s="64" t="s">
        <v>267</v>
      </c>
      <c r="L35" s="64" t="s">
        <v>681</v>
      </c>
      <c r="M35" s="65">
        <v>45071</v>
      </c>
      <c r="N35" s="65">
        <v>45078</v>
      </c>
      <c r="O35" s="64" t="s">
        <v>183</v>
      </c>
      <c r="P35" s="64" t="s">
        <v>100</v>
      </c>
    </row>
    <row r="36" spans="1:16" ht="37.5" x14ac:dyDescent="0.25">
      <c r="A36" s="63" t="str">
        <f>HYPERLINK("#'x-" &amp; factor_list_table[[#This Row],[Series Number]] &amp; "'!A1", "x-" &amp; factor_list_table[[#This Row],[Series Number]])</f>
        <v>x-315</v>
      </c>
      <c r="B36" s="64" t="s">
        <v>175</v>
      </c>
      <c r="C36" s="64" t="s">
        <v>247</v>
      </c>
      <c r="D36" s="64" t="s">
        <v>275</v>
      </c>
      <c r="E36" s="64" t="s">
        <v>268</v>
      </c>
      <c r="F36" s="64" t="s">
        <v>264</v>
      </c>
      <c r="G36" s="64" t="s">
        <v>265</v>
      </c>
      <c r="H36" s="64">
        <v>0</v>
      </c>
      <c r="I36" s="64">
        <v>315</v>
      </c>
      <c r="J36" s="64" t="s">
        <v>269</v>
      </c>
      <c r="K36" s="64" t="s">
        <v>270</v>
      </c>
      <c r="L36" s="64" t="s">
        <v>681</v>
      </c>
      <c r="M36" s="65">
        <v>45107</v>
      </c>
      <c r="N36" s="65">
        <v>45110</v>
      </c>
      <c r="O36" s="64" t="s">
        <v>183</v>
      </c>
      <c r="P36" s="64" t="s">
        <v>100</v>
      </c>
    </row>
    <row r="37" spans="1:16" ht="37.5" x14ac:dyDescent="0.25">
      <c r="A37" s="63" t="str">
        <f>HYPERLINK("#'x-" &amp; factor_list_table[[#This Row],[Series Number]] &amp; "'!A1", "x-" &amp; factor_list_table[[#This Row],[Series Number]])</f>
        <v>x-316</v>
      </c>
      <c r="B37" s="64" t="s">
        <v>175</v>
      </c>
      <c r="C37" s="64" t="s">
        <v>259</v>
      </c>
      <c r="D37" s="64" t="s">
        <v>275</v>
      </c>
      <c r="E37" s="64" t="s">
        <v>271</v>
      </c>
      <c r="F37" s="64" t="s">
        <v>264</v>
      </c>
      <c r="G37" s="64" t="s">
        <v>265</v>
      </c>
      <c r="H37" s="64">
        <v>0</v>
      </c>
      <c r="I37" s="64">
        <v>316</v>
      </c>
      <c r="J37" s="64" t="s">
        <v>272</v>
      </c>
      <c r="K37" s="64" t="s">
        <v>267</v>
      </c>
      <c r="L37" s="64" t="s">
        <v>682</v>
      </c>
      <c r="M37" s="65">
        <v>45071</v>
      </c>
      <c r="N37" s="65">
        <v>45078</v>
      </c>
      <c r="O37" s="64" t="s">
        <v>183</v>
      </c>
      <c r="P37" s="64" t="s">
        <v>100</v>
      </c>
    </row>
    <row r="38" spans="1:16" ht="37.5" x14ac:dyDescent="0.25">
      <c r="A38" s="63" t="str">
        <f>HYPERLINK("#'x-" &amp; factor_list_table[[#This Row],[Series Number]] &amp; "'!A1", "x-" &amp; factor_list_table[[#This Row],[Series Number]])</f>
        <v>x-317</v>
      </c>
      <c r="B38" s="64" t="s">
        <v>175</v>
      </c>
      <c r="C38" s="64" t="s">
        <v>259</v>
      </c>
      <c r="D38" s="64" t="s">
        <v>275</v>
      </c>
      <c r="E38" s="64" t="s">
        <v>273</v>
      </c>
      <c r="F38" s="64" t="s">
        <v>264</v>
      </c>
      <c r="G38" s="64" t="s">
        <v>265</v>
      </c>
      <c r="H38" s="64">
        <v>0</v>
      </c>
      <c r="I38" s="64">
        <v>317</v>
      </c>
      <c r="J38" s="64" t="s">
        <v>274</v>
      </c>
      <c r="K38" s="64" t="s">
        <v>270</v>
      </c>
      <c r="L38" s="64" t="s">
        <v>682</v>
      </c>
      <c r="M38" s="65">
        <v>45107</v>
      </c>
      <c r="N38" s="65">
        <v>45110</v>
      </c>
      <c r="O38" s="64" t="s">
        <v>183</v>
      </c>
      <c r="P38" s="64" t="s">
        <v>100</v>
      </c>
    </row>
    <row r="39" spans="1:16" ht="37.5" x14ac:dyDescent="0.25">
      <c r="A39" s="63" t="str">
        <f>HYPERLINK("#'x-" &amp; factor_list_table[[#This Row],[Series Number]] &amp; "'!A1", "x-" &amp; factor_list_table[[#This Row],[Series Number]])</f>
        <v>x-401</v>
      </c>
      <c r="B39" s="64" t="s">
        <v>175</v>
      </c>
      <c r="C39" s="64" t="s">
        <v>176</v>
      </c>
      <c r="D39" s="64" t="s">
        <v>275</v>
      </c>
      <c r="E39" s="64" t="s">
        <v>276</v>
      </c>
      <c r="F39" s="64" t="s">
        <v>264</v>
      </c>
      <c r="G39" s="64" t="s">
        <v>265</v>
      </c>
      <c r="H39" s="64">
        <v>0</v>
      </c>
      <c r="I39" s="64">
        <v>401</v>
      </c>
      <c r="J39" s="64" t="s">
        <v>277</v>
      </c>
      <c r="K39" s="64" t="s">
        <v>278</v>
      </c>
      <c r="L39" s="64"/>
      <c r="M39" s="65">
        <v>45107</v>
      </c>
      <c r="N39" s="65">
        <v>45110</v>
      </c>
      <c r="O39" s="64" t="s">
        <v>183</v>
      </c>
      <c r="P39" s="64" t="s">
        <v>100</v>
      </c>
    </row>
    <row r="40" spans="1:16" ht="25" x14ac:dyDescent="0.25">
      <c r="A40" s="63" t="str">
        <f>HYPERLINK("#'x-" &amp; factor_list_table[[#This Row],[Series Number]] &amp; "'!A1", "x-" &amp; factor_list_table[[#This Row],[Series Number]])</f>
        <v>x-402</v>
      </c>
      <c r="B40" s="64" t="s">
        <v>175</v>
      </c>
      <c r="C40" s="64">
        <v>2014</v>
      </c>
      <c r="D40" s="64" t="s">
        <v>279</v>
      </c>
      <c r="E40" s="64" t="s">
        <v>280</v>
      </c>
      <c r="F40" s="64" t="s">
        <v>228</v>
      </c>
      <c r="G40" s="64" t="s">
        <v>281</v>
      </c>
      <c r="H40" s="64">
        <v>0</v>
      </c>
      <c r="I40" s="64">
        <v>402</v>
      </c>
      <c r="J40" s="64" t="s">
        <v>282</v>
      </c>
      <c r="K40" s="64" t="s">
        <v>283</v>
      </c>
      <c r="L40" s="64"/>
      <c r="M40" s="65">
        <v>45107</v>
      </c>
      <c r="N40" s="65">
        <v>45170</v>
      </c>
      <c r="O40" s="64" t="s">
        <v>183</v>
      </c>
      <c r="P40" s="64" t="s">
        <v>100</v>
      </c>
    </row>
    <row r="41" spans="1:16" ht="25" x14ac:dyDescent="0.25">
      <c r="A41" s="63" t="str">
        <f>HYPERLINK("#'x-" &amp; factor_list_table[[#This Row],[Series Number]] &amp; "'!A1", "x-" &amp; factor_list_table[[#This Row],[Series Number]])</f>
        <v>x-501</v>
      </c>
      <c r="B41" s="64" t="s">
        <v>175</v>
      </c>
      <c r="C41" s="64" t="s">
        <v>176</v>
      </c>
      <c r="D41" s="64" t="s">
        <v>284</v>
      </c>
      <c r="E41" s="64" t="s">
        <v>285</v>
      </c>
      <c r="F41" s="64" t="s">
        <v>179</v>
      </c>
      <c r="G41" s="64" t="s">
        <v>286</v>
      </c>
      <c r="H41" s="64">
        <v>0</v>
      </c>
      <c r="I41" s="64">
        <v>501</v>
      </c>
      <c r="J41" s="64" t="s">
        <v>287</v>
      </c>
      <c r="K41" s="64" t="s">
        <v>267</v>
      </c>
      <c r="L41" s="64"/>
      <c r="M41" s="65">
        <v>45134</v>
      </c>
      <c r="N41" s="65">
        <v>45135</v>
      </c>
      <c r="O41" s="64" t="s">
        <v>183</v>
      </c>
      <c r="P41" s="64" t="s">
        <v>100</v>
      </c>
    </row>
    <row r="42" spans="1:16" ht="25" x14ac:dyDescent="0.25">
      <c r="A42" s="63" t="str">
        <f>HYPERLINK("#'x-" &amp; factor_list_table[[#This Row],[Series Number]] &amp; "'!A1", "x-" &amp; factor_list_table[[#This Row],[Series Number]])</f>
        <v>x-501</v>
      </c>
      <c r="B42" s="64" t="s">
        <v>175</v>
      </c>
      <c r="C42" s="64" t="s">
        <v>176</v>
      </c>
      <c r="D42" s="64" t="s">
        <v>284</v>
      </c>
      <c r="E42" s="64" t="s">
        <v>288</v>
      </c>
      <c r="F42" s="64" t="s">
        <v>184</v>
      </c>
      <c r="G42" s="64" t="s">
        <v>286</v>
      </c>
      <c r="H42" s="64">
        <v>0</v>
      </c>
      <c r="I42" s="64">
        <v>501</v>
      </c>
      <c r="J42" s="64" t="s">
        <v>289</v>
      </c>
      <c r="K42" s="64" t="s">
        <v>267</v>
      </c>
      <c r="L42" s="64"/>
      <c r="M42" s="65">
        <v>45134</v>
      </c>
      <c r="N42" s="65">
        <v>45135</v>
      </c>
      <c r="O42" s="64" t="s">
        <v>183</v>
      </c>
      <c r="P42" s="64" t="s">
        <v>100</v>
      </c>
    </row>
    <row r="43" spans="1:16" ht="25" x14ac:dyDescent="0.25">
      <c r="A43" s="63" t="str">
        <f>HYPERLINK("#'x-" &amp; factor_list_table[[#This Row],[Series Number]] &amp; "'!A1", "x-" &amp; factor_list_table[[#This Row],[Series Number]])</f>
        <v>x-502</v>
      </c>
      <c r="B43" s="64" t="s">
        <v>175</v>
      </c>
      <c r="C43" s="64" t="s">
        <v>176</v>
      </c>
      <c r="D43" s="64" t="s">
        <v>284</v>
      </c>
      <c r="E43" s="64" t="s">
        <v>290</v>
      </c>
      <c r="F43" s="64" t="s">
        <v>184</v>
      </c>
      <c r="G43" s="64" t="s">
        <v>291</v>
      </c>
      <c r="H43" s="64">
        <v>0</v>
      </c>
      <c r="I43" s="64">
        <v>502</v>
      </c>
      <c r="J43" s="64" t="s">
        <v>292</v>
      </c>
      <c r="K43" s="64" t="s">
        <v>270</v>
      </c>
      <c r="L43" s="64"/>
      <c r="M43" s="65">
        <v>45134</v>
      </c>
      <c r="N43" s="65">
        <v>45135</v>
      </c>
      <c r="O43" s="64" t="s">
        <v>183</v>
      </c>
      <c r="P43" s="64" t="s">
        <v>100</v>
      </c>
    </row>
    <row r="44" spans="1:16" ht="25" x14ac:dyDescent="0.25">
      <c r="A44" s="63" t="str">
        <f>HYPERLINK("#'x-" &amp; factor_list_table[[#This Row],[Series Number]] &amp; "'!A1", "x-" &amp; factor_list_table[[#This Row],[Series Number]])</f>
        <v>x-502</v>
      </c>
      <c r="B44" s="64" t="s">
        <v>175</v>
      </c>
      <c r="C44" s="64" t="s">
        <v>176</v>
      </c>
      <c r="D44" s="64" t="s">
        <v>284</v>
      </c>
      <c r="E44" s="64" t="s">
        <v>293</v>
      </c>
      <c r="F44" s="64" t="s">
        <v>179</v>
      </c>
      <c r="G44" s="64" t="s">
        <v>291</v>
      </c>
      <c r="H44" s="64">
        <v>0</v>
      </c>
      <c r="I44" s="64">
        <v>502</v>
      </c>
      <c r="J44" s="64" t="s">
        <v>294</v>
      </c>
      <c r="K44" s="64" t="s">
        <v>270</v>
      </c>
      <c r="L44" s="64"/>
      <c r="M44" s="65">
        <v>45134</v>
      </c>
      <c r="N44" s="65">
        <v>45135</v>
      </c>
      <c r="O44" s="64" t="s">
        <v>183</v>
      </c>
      <c r="P44" s="64" t="s">
        <v>100</v>
      </c>
    </row>
    <row r="45" spans="1:16" ht="25" x14ac:dyDescent="0.25">
      <c r="A45" s="63" t="str">
        <f>HYPERLINK("#'x-" &amp; factor_list_table[[#This Row],[Series Number]] &amp; "'!A1", "x-" &amp; factor_list_table[[#This Row],[Series Number]])</f>
        <v>x-503</v>
      </c>
      <c r="B45" s="64" t="s">
        <v>175</v>
      </c>
      <c r="C45" s="64" t="s">
        <v>176</v>
      </c>
      <c r="D45" s="64" t="s">
        <v>284</v>
      </c>
      <c r="E45" s="64" t="s">
        <v>295</v>
      </c>
      <c r="F45" s="64" t="s">
        <v>228</v>
      </c>
      <c r="G45" s="64" t="s">
        <v>296</v>
      </c>
      <c r="H45" s="64">
        <v>0</v>
      </c>
      <c r="I45" s="64">
        <v>503</v>
      </c>
      <c r="J45" s="64" t="s">
        <v>297</v>
      </c>
      <c r="K45" s="64" t="s">
        <v>298</v>
      </c>
      <c r="L45" s="64"/>
      <c r="M45" s="65">
        <v>45134</v>
      </c>
      <c r="N45" s="65">
        <v>45135</v>
      </c>
      <c r="O45" s="64" t="s">
        <v>183</v>
      </c>
      <c r="P45" s="64" t="s">
        <v>100</v>
      </c>
    </row>
    <row r="46" spans="1:16" ht="25" x14ac:dyDescent="0.25">
      <c r="A46" s="63" t="str">
        <f>HYPERLINK("#'x-" &amp; factor_list_table[[#This Row],[Series Number]] &amp; "'!A1", "x-" &amp; factor_list_table[[#This Row],[Series Number]])</f>
        <v>x-503</v>
      </c>
      <c r="B46" s="64" t="s">
        <v>175</v>
      </c>
      <c r="C46" s="64" t="s">
        <v>176</v>
      </c>
      <c r="D46" s="64" t="s">
        <v>284</v>
      </c>
      <c r="E46" s="64" t="s">
        <v>299</v>
      </c>
      <c r="F46" s="64" t="s">
        <v>228</v>
      </c>
      <c r="G46" s="64" t="s">
        <v>300</v>
      </c>
      <c r="H46" s="64">
        <v>0</v>
      </c>
      <c r="I46" s="64">
        <v>503</v>
      </c>
      <c r="J46" s="64" t="s">
        <v>301</v>
      </c>
      <c r="K46" s="64" t="s">
        <v>298</v>
      </c>
      <c r="L46" s="64"/>
      <c r="M46" s="65">
        <v>45134</v>
      </c>
      <c r="N46" s="65">
        <v>45135</v>
      </c>
      <c r="O46" s="64" t="s">
        <v>183</v>
      </c>
      <c r="P46" s="64" t="s">
        <v>100</v>
      </c>
    </row>
    <row r="47" spans="1:16" ht="25" x14ac:dyDescent="0.25">
      <c r="A47" s="63" t="str">
        <f>HYPERLINK("#'x-" &amp; factor_list_table[[#This Row],[Series Number]] &amp; "'!A1", "x-" &amp; factor_list_table[[#This Row],[Series Number]])</f>
        <v>x-504</v>
      </c>
      <c r="B47" s="64" t="s">
        <v>175</v>
      </c>
      <c r="C47" s="64" t="s">
        <v>176</v>
      </c>
      <c r="D47" s="64" t="s">
        <v>302</v>
      </c>
      <c r="E47" s="64" t="s">
        <v>303</v>
      </c>
      <c r="F47" s="64" t="s">
        <v>264</v>
      </c>
      <c r="G47" s="64" t="s">
        <v>304</v>
      </c>
      <c r="H47" s="64">
        <v>0</v>
      </c>
      <c r="I47" s="64">
        <v>504</v>
      </c>
      <c r="J47" s="64" t="s">
        <v>305</v>
      </c>
      <c r="K47" s="64" t="s">
        <v>267</v>
      </c>
      <c r="L47" s="64"/>
      <c r="M47" s="65">
        <v>45134</v>
      </c>
      <c r="N47" s="65">
        <v>45135</v>
      </c>
      <c r="O47" s="64" t="s">
        <v>183</v>
      </c>
      <c r="P47" s="64" t="s">
        <v>100</v>
      </c>
    </row>
    <row r="48" spans="1:16" ht="25" x14ac:dyDescent="0.25">
      <c r="A48" s="63" t="str">
        <f>HYPERLINK("#'x-" &amp; factor_list_table[[#This Row],[Series Number]] &amp; "'!A1", "x-" &amp; factor_list_table[[#This Row],[Series Number]])</f>
        <v>x-504</v>
      </c>
      <c r="B48" s="64" t="s">
        <v>175</v>
      </c>
      <c r="C48" s="64" t="s">
        <v>176</v>
      </c>
      <c r="D48" s="64" t="s">
        <v>302</v>
      </c>
      <c r="E48" s="64" t="s">
        <v>303</v>
      </c>
      <c r="F48" s="64" t="s">
        <v>264</v>
      </c>
      <c r="G48" s="64" t="s">
        <v>304</v>
      </c>
      <c r="H48" s="64">
        <v>0</v>
      </c>
      <c r="I48" s="64">
        <v>504</v>
      </c>
      <c r="J48" s="64" t="s">
        <v>306</v>
      </c>
      <c r="K48" s="64" t="s">
        <v>267</v>
      </c>
      <c r="L48" s="64"/>
      <c r="M48" s="65">
        <v>45134</v>
      </c>
      <c r="N48" s="65">
        <v>45135</v>
      </c>
      <c r="O48" s="64" t="s">
        <v>183</v>
      </c>
      <c r="P48" s="64" t="s">
        <v>100</v>
      </c>
    </row>
    <row r="49" spans="1:16" ht="25" x14ac:dyDescent="0.25">
      <c r="A49" s="63" t="str">
        <f>HYPERLINK("#'x-" &amp; factor_list_table[[#This Row],[Series Number]] &amp; "'!A1", "x-" &amp; factor_list_table[[#This Row],[Series Number]])</f>
        <v>x-505</v>
      </c>
      <c r="B49" s="64" t="s">
        <v>175</v>
      </c>
      <c r="C49" s="64" t="s">
        <v>176</v>
      </c>
      <c r="D49" s="64" t="s">
        <v>302</v>
      </c>
      <c r="E49" s="64" t="s">
        <v>307</v>
      </c>
      <c r="F49" s="64" t="s">
        <v>264</v>
      </c>
      <c r="G49" s="64" t="s">
        <v>304</v>
      </c>
      <c r="H49" s="64">
        <v>0</v>
      </c>
      <c r="I49" s="64">
        <v>505</v>
      </c>
      <c r="J49" s="64" t="s">
        <v>308</v>
      </c>
      <c r="K49" s="64" t="s">
        <v>270</v>
      </c>
      <c r="L49" s="64"/>
      <c r="M49" s="65">
        <v>45134</v>
      </c>
      <c r="N49" s="65">
        <v>45135</v>
      </c>
      <c r="O49" s="64" t="s">
        <v>183</v>
      </c>
      <c r="P49" s="64" t="s">
        <v>100</v>
      </c>
    </row>
    <row r="50" spans="1:16" ht="25" x14ac:dyDescent="0.25">
      <c r="A50" s="63" t="str">
        <f>HYPERLINK("#'x-" &amp; factor_list_table[[#This Row],[Series Number]] &amp; "'!A1", "x-" &amp; factor_list_table[[#This Row],[Series Number]])</f>
        <v>x-505</v>
      </c>
      <c r="B50" s="64" t="s">
        <v>175</v>
      </c>
      <c r="C50" s="64" t="s">
        <v>176</v>
      </c>
      <c r="D50" s="64" t="s">
        <v>302</v>
      </c>
      <c r="E50" s="64" t="s">
        <v>307</v>
      </c>
      <c r="F50" s="64" t="s">
        <v>264</v>
      </c>
      <c r="G50" s="64" t="s">
        <v>304</v>
      </c>
      <c r="H50" s="64">
        <v>0</v>
      </c>
      <c r="I50" s="64">
        <v>505</v>
      </c>
      <c r="J50" s="64" t="s">
        <v>309</v>
      </c>
      <c r="K50" s="64" t="s">
        <v>270</v>
      </c>
      <c r="L50" s="64"/>
      <c r="M50" s="65">
        <v>45134</v>
      </c>
      <c r="N50" s="65">
        <v>45135</v>
      </c>
      <c r="O50" s="64" t="s">
        <v>183</v>
      </c>
      <c r="P50" s="64" t="s">
        <v>100</v>
      </c>
    </row>
    <row r="51" spans="1:16" ht="25" x14ac:dyDescent="0.25">
      <c r="A51" s="63" t="str">
        <f>HYPERLINK("#'x-" &amp; factor_list_table[[#This Row],[Series Number]] &amp; "'!A1", "x-" &amp; factor_list_table[[#This Row],[Series Number]])</f>
        <v>x-603</v>
      </c>
      <c r="B51" s="64" t="s">
        <v>175</v>
      </c>
      <c r="C51" s="64" t="s">
        <v>310</v>
      </c>
      <c r="D51" s="64" t="s">
        <v>311</v>
      </c>
      <c r="E51" s="64" t="s">
        <v>312</v>
      </c>
      <c r="F51" s="64" t="s">
        <v>228</v>
      </c>
      <c r="G51" s="64" t="s">
        <v>180</v>
      </c>
      <c r="H51" s="64">
        <v>0</v>
      </c>
      <c r="I51" s="64">
        <v>603</v>
      </c>
      <c r="J51" s="64" t="s">
        <v>313</v>
      </c>
      <c r="K51" s="64" t="s">
        <v>314</v>
      </c>
      <c r="L51" s="64"/>
      <c r="M51" s="65">
        <v>45134</v>
      </c>
      <c r="N51" s="65">
        <v>45135</v>
      </c>
      <c r="O51" s="64" t="s">
        <v>183</v>
      </c>
      <c r="P51" s="64" t="s">
        <v>100</v>
      </c>
    </row>
    <row r="52" spans="1:16" ht="25" x14ac:dyDescent="0.25">
      <c r="A52" s="63" t="str">
        <f>HYPERLINK("#'x-" &amp; factor_list_table[[#This Row],[Series Number]] &amp; "'!A1", "x-" &amp; factor_list_table[[#This Row],[Series Number]])</f>
        <v>x-609</v>
      </c>
      <c r="B52" s="64" t="s">
        <v>175</v>
      </c>
      <c r="C52" s="64" t="s">
        <v>176</v>
      </c>
      <c r="D52" s="64" t="s">
        <v>315</v>
      </c>
      <c r="E52" s="64" t="s">
        <v>316</v>
      </c>
      <c r="F52" s="64" t="s">
        <v>264</v>
      </c>
      <c r="G52" s="64" t="s">
        <v>317</v>
      </c>
      <c r="H52" s="64">
        <v>0</v>
      </c>
      <c r="I52" s="64">
        <v>609</v>
      </c>
      <c r="J52" s="64" t="s">
        <v>318</v>
      </c>
      <c r="K52" s="64" t="s">
        <v>267</v>
      </c>
      <c r="L52" s="64"/>
      <c r="M52" s="65">
        <v>45134</v>
      </c>
      <c r="N52" s="65">
        <v>45135</v>
      </c>
      <c r="O52" s="64" t="s">
        <v>183</v>
      </c>
      <c r="P52" s="64" t="s">
        <v>100</v>
      </c>
    </row>
    <row r="53" spans="1:16" ht="25" x14ac:dyDescent="0.25">
      <c r="A53" s="63" t="str">
        <f>HYPERLINK("#'x-" &amp; factor_list_table[[#This Row],[Series Number]] &amp; "'!A1", "x-" &amp; factor_list_table[[#This Row],[Series Number]])</f>
        <v>x-610</v>
      </c>
      <c r="B53" s="64" t="s">
        <v>175</v>
      </c>
      <c r="C53" s="64" t="s">
        <v>176</v>
      </c>
      <c r="D53" s="64" t="s">
        <v>315</v>
      </c>
      <c r="E53" s="64" t="s">
        <v>319</v>
      </c>
      <c r="F53" s="64" t="s">
        <v>264</v>
      </c>
      <c r="G53" s="64" t="s">
        <v>317</v>
      </c>
      <c r="H53" s="64">
        <v>0</v>
      </c>
      <c r="I53" s="64">
        <v>610</v>
      </c>
      <c r="J53" s="64" t="s">
        <v>320</v>
      </c>
      <c r="K53" s="64" t="s">
        <v>270</v>
      </c>
      <c r="L53" s="64"/>
      <c r="M53" s="65">
        <v>45134</v>
      </c>
      <c r="N53" s="65">
        <v>45135</v>
      </c>
      <c r="O53" s="64" t="s">
        <v>183</v>
      </c>
      <c r="P53" s="64" t="s">
        <v>100</v>
      </c>
    </row>
    <row r="54" spans="1:16" ht="25" x14ac:dyDescent="0.25">
      <c r="A54" s="63" t="str">
        <f>HYPERLINK("#'x-" &amp; factor_list_table[[#This Row],[Series Number]] &amp; "'!A1", "x-" &amp; factor_list_table[[#This Row],[Series Number]])</f>
        <v>x-701</v>
      </c>
      <c r="B54" s="64" t="s">
        <v>175</v>
      </c>
      <c r="C54" s="64" t="s">
        <v>321</v>
      </c>
      <c r="D54" s="64" t="s">
        <v>322</v>
      </c>
      <c r="E54" s="64" t="s">
        <v>323</v>
      </c>
      <c r="F54" s="64" t="s">
        <v>179</v>
      </c>
      <c r="G54" s="64" t="s">
        <v>324</v>
      </c>
      <c r="H54" s="64">
        <v>0</v>
      </c>
      <c r="I54" s="64">
        <v>701</v>
      </c>
      <c r="J54" s="64" t="s">
        <v>325</v>
      </c>
      <c r="K54" s="64" t="s">
        <v>267</v>
      </c>
      <c r="L54" s="64"/>
      <c r="M54" s="65">
        <v>45195</v>
      </c>
      <c r="N54" s="65">
        <v>45201</v>
      </c>
      <c r="O54" s="64" t="s">
        <v>183</v>
      </c>
      <c r="P54" s="64" t="s">
        <v>100</v>
      </c>
    </row>
    <row r="55" spans="1:16" ht="25" x14ac:dyDescent="0.25">
      <c r="A55" s="63" t="str">
        <f>HYPERLINK("#'x-" &amp; factor_list_table[[#This Row],[Series Number]] &amp; "'!A1", "x-" &amp; factor_list_table[[#This Row],[Series Number]])</f>
        <v>x-702</v>
      </c>
      <c r="B55" s="64" t="s">
        <v>175</v>
      </c>
      <c r="C55" s="64" t="s">
        <v>321</v>
      </c>
      <c r="D55" s="64" t="s">
        <v>322</v>
      </c>
      <c r="E55" s="64" t="s">
        <v>326</v>
      </c>
      <c r="F55" s="64" t="s">
        <v>184</v>
      </c>
      <c r="G55" s="64" t="s">
        <v>324</v>
      </c>
      <c r="H55" s="64">
        <v>0</v>
      </c>
      <c r="I55" s="64">
        <v>702</v>
      </c>
      <c r="J55" s="64" t="s">
        <v>327</v>
      </c>
      <c r="K55" s="64" t="s">
        <v>270</v>
      </c>
      <c r="L55" s="64"/>
      <c r="M55" s="65">
        <v>45195</v>
      </c>
      <c r="N55" s="65">
        <v>45201</v>
      </c>
      <c r="O55" s="64" t="s">
        <v>183</v>
      </c>
      <c r="P55" s="64" t="s">
        <v>100</v>
      </c>
    </row>
    <row r="56" spans="1:16" ht="37.5" x14ac:dyDescent="0.25">
      <c r="A56" s="63" t="str">
        <f>HYPERLINK("#'x-" &amp; factor_list_table[[#This Row],[Series Number]] &amp; "'!A1", "x-" &amp; factor_list_table[[#This Row],[Series Number]])</f>
        <v>x-703</v>
      </c>
      <c r="B56" s="64" t="s">
        <v>175</v>
      </c>
      <c r="C56" s="64" t="s">
        <v>321</v>
      </c>
      <c r="D56" s="64" t="s">
        <v>322</v>
      </c>
      <c r="E56" s="64" t="s">
        <v>328</v>
      </c>
      <c r="F56" s="64" t="s">
        <v>179</v>
      </c>
      <c r="G56" s="64" t="s">
        <v>324</v>
      </c>
      <c r="H56" s="64">
        <v>0</v>
      </c>
      <c r="I56" s="64">
        <v>703</v>
      </c>
      <c r="J56" s="64" t="s">
        <v>329</v>
      </c>
      <c r="K56" s="64" t="s">
        <v>298</v>
      </c>
      <c r="L56" s="64"/>
      <c r="M56" s="65">
        <v>45195</v>
      </c>
      <c r="N56" s="65">
        <v>45201</v>
      </c>
      <c r="O56" s="64" t="s">
        <v>183</v>
      </c>
      <c r="P56" s="64" t="s">
        <v>100</v>
      </c>
    </row>
    <row r="57" spans="1:16" ht="37.5" x14ac:dyDescent="0.25">
      <c r="A57" s="63" t="str">
        <f>HYPERLINK("#'x-" &amp; factor_list_table[[#This Row],[Series Number]] &amp; "'!A1", "x-" &amp; factor_list_table[[#This Row],[Series Number]])</f>
        <v>x-704</v>
      </c>
      <c r="B57" s="64" t="s">
        <v>175</v>
      </c>
      <c r="C57" s="64" t="s">
        <v>321</v>
      </c>
      <c r="D57" s="64" t="s">
        <v>322</v>
      </c>
      <c r="E57" s="64" t="s">
        <v>330</v>
      </c>
      <c r="F57" s="64" t="s">
        <v>184</v>
      </c>
      <c r="G57" s="64" t="s">
        <v>324</v>
      </c>
      <c r="H57" s="64">
        <v>0</v>
      </c>
      <c r="I57" s="64">
        <v>704</v>
      </c>
      <c r="J57" s="64" t="s">
        <v>331</v>
      </c>
      <c r="K57" s="64" t="s">
        <v>332</v>
      </c>
      <c r="L57" s="64"/>
      <c r="M57" s="65">
        <v>45195</v>
      </c>
      <c r="N57" s="65">
        <v>45201</v>
      </c>
      <c r="O57" s="64" t="s">
        <v>183</v>
      </c>
      <c r="P57" s="64" t="s">
        <v>100</v>
      </c>
    </row>
    <row r="58" spans="1:16" ht="25" x14ac:dyDescent="0.25">
      <c r="A58" s="63" t="str">
        <f>HYPERLINK("#'x-" &amp; factor_list_table[[#This Row],[Series Number]] &amp; "'!A1", "x-" &amp; factor_list_table[[#This Row],[Series Number]])</f>
        <v>x-705</v>
      </c>
      <c r="B58" s="64" t="s">
        <v>175</v>
      </c>
      <c r="C58" s="64" t="s">
        <v>333</v>
      </c>
      <c r="D58" s="64" t="s">
        <v>322</v>
      </c>
      <c r="E58" s="64" t="s">
        <v>334</v>
      </c>
      <c r="F58" s="64" t="s">
        <v>179</v>
      </c>
      <c r="G58" s="64" t="s">
        <v>324</v>
      </c>
      <c r="H58" s="64">
        <v>0</v>
      </c>
      <c r="I58" s="64">
        <v>705</v>
      </c>
      <c r="J58" s="64" t="s">
        <v>335</v>
      </c>
      <c r="K58" s="64" t="s">
        <v>298</v>
      </c>
      <c r="L58" s="64"/>
      <c r="M58" s="65">
        <v>45195</v>
      </c>
      <c r="N58" s="65">
        <v>45201</v>
      </c>
      <c r="O58" s="64" t="s">
        <v>183</v>
      </c>
      <c r="P58" s="64" t="s">
        <v>100</v>
      </c>
    </row>
    <row r="59" spans="1:16" ht="25" x14ac:dyDescent="0.25">
      <c r="A59" s="63" t="str">
        <f>HYPERLINK("#'x-" &amp; factor_list_table[[#This Row],[Series Number]] &amp; "'!A1", "x-" &amp; factor_list_table[[#This Row],[Series Number]])</f>
        <v>x-706</v>
      </c>
      <c r="B59" s="64" t="s">
        <v>175</v>
      </c>
      <c r="C59" s="64" t="s">
        <v>333</v>
      </c>
      <c r="D59" s="64" t="s">
        <v>322</v>
      </c>
      <c r="E59" s="64" t="s">
        <v>336</v>
      </c>
      <c r="F59" s="64" t="s">
        <v>184</v>
      </c>
      <c r="G59" s="64" t="s">
        <v>324</v>
      </c>
      <c r="H59" s="64">
        <v>0</v>
      </c>
      <c r="I59" s="64">
        <v>706</v>
      </c>
      <c r="J59" s="64" t="s">
        <v>337</v>
      </c>
      <c r="K59" s="64" t="s">
        <v>332</v>
      </c>
      <c r="L59" s="64"/>
      <c r="M59" s="65">
        <v>45195</v>
      </c>
      <c r="N59" s="65">
        <v>45201</v>
      </c>
      <c r="O59" s="64" t="s">
        <v>183</v>
      </c>
      <c r="P59" s="64" t="s">
        <v>100</v>
      </c>
    </row>
    <row r="60" spans="1:16" ht="37.5" x14ac:dyDescent="0.25">
      <c r="A60" s="63" t="str">
        <f>HYPERLINK("#'x-" &amp; factor_list_table[[#This Row],[Series Number]] &amp; "'!A1", "x-" &amp; factor_list_table[[#This Row],[Series Number]])</f>
        <v>x-707</v>
      </c>
      <c r="B60" s="64" t="s">
        <v>175</v>
      </c>
      <c r="C60" s="64" t="s">
        <v>333</v>
      </c>
      <c r="D60" s="64" t="s">
        <v>322</v>
      </c>
      <c r="E60" s="64" t="s">
        <v>338</v>
      </c>
      <c r="F60" s="64" t="s">
        <v>179</v>
      </c>
      <c r="G60" s="64" t="s">
        <v>324</v>
      </c>
      <c r="H60" s="64">
        <v>0</v>
      </c>
      <c r="I60" s="64">
        <v>707</v>
      </c>
      <c r="J60" s="64" t="s">
        <v>339</v>
      </c>
      <c r="K60" s="64" t="s">
        <v>340</v>
      </c>
      <c r="L60" s="64"/>
      <c r="M60" s="65">
        <v>45195</v>
      </c>
      <c r="N60" s="65">
        <v>45201</v>
      </c>
      <c r="O60" s="64" t="s">
        <v>183</v>
      </c>
      <c r="P60" s="64" t="s">
        <v>100</v>
      </c>
    </row>
    <row r="61" spans="1:16" ht="37.5" x14ac:dyDescent="0.25">
      <c r="A61" s="63" t="str">
        <f>HYPERLINK("#'x-" &amp; factor_list_table[[#This Row],[Series Number]] &amp; "'!A1", "x-" &amp; factor_list_table[[#This Row],[Series Number]])</f>
        <v>x-708</v>
      </c>
      <c r="B61" s="64" t="s">
        <v>175</v>
      </c>
      <c r="C61" s="64" t="s">
        <v>333</v>
      </c>
      <c r="D61" s="64" t="s">
        <v>322</v>
      </c>
      <c r="E61" s="64" t="s">
        <v>341</v>
      </c>
      <c r="F61" s="64" t="s">
        <v>184</v>
      </c>
      <c r="G61" s="64" t="s">
        <v>324</v>
      </c>
      <c r="H61" s="64">
        <v>0</v>
      </c>
      <c r="I61" s="64">
        <v>708</v>
      </c>
      <c r="J61" s="64" t="s">
        <v>342</v>
      </c>
      <c r="K61" s="64" t="s">
        <v>343</v>
      </c>
      <c r="L61" s="64"/>
      <c r="M61" s="65">
        <v>45195</v>
      </c>
      <c r="N61" s="65">
        <v>45201</v>
      </c>
      <c r="O61" s="64" t="s">
        <v>183</v>
      </c>
      <c r="P61" s="64" t="s">
        <v>100</v>
      </c>
    </row>
    <row r="62" spans="1:16" ht="25" x14ac:dyDescent="0.25">
      <c r="A62" s="63" t="str">
        <f>HYPERLINK("#'x-" &amp; factor_list_table[[#This Row],[Series Number]] &amp; "'!A1", "x-" &amp; factor_list_table[[#This Row],[Series Number]])</f>
        <v>x-711</v>
      </c>
      <c r="B62" s="64" t="s">
        <v>175</v>
      </c>
      <c r="C62" s="64" t="s">
        <v>259</v>
      </c>
      <c r="D62" s="64" t="s">
        <v>322</v>
      </c>
      <c r="E62" s="64" t="s">
        <v>344</v>
      </c>
      <c r="F62" s="64" t="s">
        <v>179</v>
      </c>
      <c r="G62" s="64" t="s">
        <v>345</v>
      </c>
      <c r="H62" s="64">
        <v>0</v>
      </c>
      <c r="I62" s="64">
        <v>711</v>
      </c>
      <c r="J62" s="64" t="s">
        <v>346</v>
      </c>
      <c r="K62" s="64" t="s">
        <v>267</v>
      </c>
      <c r="L62" s="64"/>
      <c r="M62" s="65">
        <v>45195</v>
      </c>
      <c r="N62" s="65">
        <v>45201</v>
      </c>
      <c r="O62" s="64" t="s">
        <v>183</v>
      </c>
      <c r="P62" s="64" t="s">
        <v>100</v>
      </c>
    </row>
    <row r="63" spans="1:16" ht="25" x14ac:dyDescent="0.25">
      <c r="A63" s="63" t="str">
        <f>HYPERLINK("#'x-" &amp; factor_list_table[[#This Row],[Series Number]] &amp; "'!A1", "x-" &amp; factor_list_table[[#This Row],[Series Number]])</f>
        <v>x-712</v>
      </c>
      <c r="B63" s="64" t="s">
        <v>175</v>
      </c>
      <c r="C63" s="64" t="s">
        <v>259</v>
      </c>
      <c r="D63" s="64" t="s">
        <v>322</v>
      </c>
      <c r="E63" s="64" t="s">
        <v>347</v>
      </c>
      <c r="F63" s="64" t="s">
        <v>184</v>
      </c>
      <c r="G63" s="64" t="s">
        <v>345</v>
      </c>
      <c r="H63" s="64">
        <v>0</v>
      </c>
      <c r="I63" s="64">
        <v>712</v>
      </c>
      <c r="J63" s="64" t="s">
        <v>348</v>
      </c>
      <c r="K63" s="64" t="s">
        <v>270</v>
      </c>
      <c r="L63" s="64"/>
      <c r="M63" s="65">
        <v>45195</v>
      </c>
      <c r="N63" s="65">
        <v>45201</v>
      </c>
      <c r="O63" s="64" t="s">
        <v>183</v>
      </c>
      <c r="P63" s="64" t="s">
        <v>100</v>
      </c>
    </row>
    <row r="64" spans="1:16" ht="25" x14ac:dyDescent="0.25">
      <c r="A64" s="63" t="str">
        <f>HYPERLINK("#'x-" &amp; factor_list_table[[#This Row],[Series Number]] &amp; "'!A1", "x-" &amp; factor_list_table[[#This Row],[Series Number]])</f>
        <v>x-713</v>
      </c>
      <c r="B64" s="64" t="s">
        <v>175</v>
      </c>
      <c r="C64" s="64" t="s">
        <v>259</v>
      </c>
      <c r="D64" s="64" t="s">
        <v>322</v>
      </c>
      <c r="E64" s="64" t="s">
        <v>349</v>
      </c>
      <c r="F64" s="64" t="s">
        <v>179</v>
      </c>
      <c r="G64" s="64" t="s">
        <v>324</v>
      </c>
      <c r="H64" s="64">
        <v>0</v>
      </c>
      <c r="I64" s="64">
        <v>713</v>
      </c>
      <c r="J64" s="64" t="s">
        <v>350</v>
      </c>
      <c r="K64" s="64" t="s">
        <v>298</v>
      </c>
      <c r="L64" s="64"/>
      <c r="M64" s="65">
        <v>45195</v>
      </c>
      <c r="N64" s="65">
        <v>45201</v>
      </c>
      <c r="O64" s="64" t="s">
        <v>183</v>
      </c>
      <c r="P64" s="64" t="s">
        <v>100</v>
      </c>
    </row>
    <row r="65" spans="1:16" ht="25" x14ac:dyDescent="0.25">
      <c r="A65" s="63" t="str">
        <f>HYPERLINK("#'x-" &amp; factor_list_table[[#This Row],[Series Number]] &amp; "'!A1", "x-" &amp; factor_list_table[[#This Row],[Series Number]])</f>
        <v>x-714</v>
      </c>
      <c r="B65" s="64" t="s">
        <v>175</v>
      </c>
      <c r="C65" s="64" t="s">
        <v>259</v>
      </c>
      <c r="D65" s="64" t="s">
        <v>322</v>
      </c>
      <c r="E65" s="64" t="s">
        <v>351</v>
      </c>
      <c r="F65" s="64" t="s">
        <v>184</v>
      </c>
      <c r="G65" s="64" t="s">
        <v>324</v>
      </c>
      <c r="H65" s="64">
        <v>0</v>
      </c>
      <c r="I65" s="64">
        <v>714</v>
      </c>
      <c r="J65" s="64" t="s">
        <v>352</v>
      </c>
      <c r="K65" s="64" t="s">
        <v>332</v>
      </c>
      <c r="L65" s="64"/>
      <c r="M65" s="65">
        <v>45195</v>
      </c>
      <c r="N65" s="65">
        <v>45201</v>
      </c>
      <c r="O65" s="64" t="s">
        <v>183</v>
      </c>
      <c r="P65" s="64" t="s">
        <v>100</v>
      </c>
    </row>
    <row r="66" spans="1:16" ht="25" x14ac:dyDescent="0.25">
      <c r="A66" s="63" t="str">
        <f>HYPERLINK("#'x-" &amp; factor_list_table[[#This Row],[Series Number]] &amp; "'!A1", "x-" &amp; factor_list_table[[#This Row],[Series Number]])</f>
        <v>x-715</v>
      </c>
      <c r="B66" s="64" t="s">
        <v>175</v>
      </c>
      <c r="C66" s="64" t="s">
        <v>259</v>
      </c>
      <c r="D66" s="64" t="s">
        <v>322</v>
      </c>
      <c r="E66" s="64" t="s">
        <v>353</v>
      </c>
      <c r="F66" s="64" t="s">
        <v>179</v>
      </c>
      <c r="G66" s="64" t="s">
        <v>324</v>
      </c>
      <c r="H66" s="64">
        <v>0</v>
      </c>
      <c r="I66" s="64">
        <v>715</v>
      </c>
      <c r="J66" s="64" t="s">
        <v>354</v>
      </c>
      <c r="K66" s="64" t="s">
        <v>340</v>
      </c>
      <c r="L66" s="64"/>
      <c r="M66" s="65">
        <v>45195</v>
      </c>
      <c r="N66" s="65">
        <v>45201</v>
      </c>
      <c r="O66" s="64" t="s">
        <v>183</v>
      </c>
      <c r="P66" s="64" t="s">
        <v>100</v>
      </c>
    </row>
    <row r="67" spans="1:16" ht="25" x14ac:dyDescent="0.25">
      <c r="A67" s="63" t="str">
        <f>HYPERLINK("#'x-" &amp; factor_list_table[[#This Row],[Series Number]] &amp; "'!A1", "x-" &amp; factor_list_table[[#This Row],[Series Number]])</f>
        <v>x-716</v>
      </c>
      <c r="B67" s="64" t="s">
        <v>175</v>
      </c>
      <c r="C67" s="64" t="s">
        <v>259</v>
      </c>
      <c r="D67" s="64" t="s">
        <v>322</v>
      </c>
      <c r="E67" s="64" t="s">
        <v>355</v>
      </c>
      <c r="F67" s="64" t="s">
        <v>184</v>
      </c>
      <c r="G67" s="64" t="s">
        <v>324</v>
      </c>
      <c r="H67" s="64">
        <v>0</v>
      </c>
      <c r="I67" s="64">
        <v>716</v>
      </c>
      <c r="J67" s="64" t="s">
        <v>356</v>
      </c>
      <c r="K67" s="64" t="s">
        <v>343</v>
      </c>
      <c r="L67" s="64"/>
      <c r="M67" s="65">
        <v>45195</v>
      </c>
      <c r="N67" s="65">
        <v>45201</v>
      </c>
      <c r="O67" s="64" t="s">
        <v>183</v>
      </c>
      <c r="P67" s="64" t="s">
        <v>100</v>
      </c>
    </row>
    <row r="68" spans="1:16" ht="25" x14ac:dyDescent="0.25">
      <c r="A68" s="63" t="str">
        <f>HYPERLINK("#'x-" &amp; factor_list_table[[#This Row],[Series Number]] &amp; "'!A1", "x-" &amp; factor_list_table[[#This Row],[Series Number]])</f>
        <v>x-717</v>
      </c>
      <c r="B68" s="64" t="s">
        <v>175</v>
      </c>
      <c r="C68" s="64" t="s">
        <v>259</v>
      </c>
      <c r="D68" s="64" t="s">
        <v>322</v>
      </c>
      <c r="E68" s="64" t="s">
        <v>357</v>
      </c>
      <c r="F68" s="64" t="s">
        <v>179</v>
      </c>
      <c r="G68" s="64" t="s">
        <v>324</v>
      </c>
      <c r="H68" s="64">
        <v>0</v>
      </c>
      <c r="I68" s="64">
        <v>717</v>
      </c>
      <c r="J68" s="64" t="s">
        <v>358</v>
      </c>
      <c r="K68" s="64" t="s">
        <v>359</v>
      </c>
      <c r="L68" s="64"/>
      <c r="M68" s="65">
        <v>45195</v>
      </c>
      <c r="N68" s="65">
        <v>45201</v>
      </c>
      <c r="O68" s="64" t="s">
        <v>183</v>
      </c>
      <c r="P68" s="64" t="s">
        <v>100</v>
      </c>
    </row>
    <row r="69" spans="1:16" ht="25" x14ac:dyDescent="0.25">
      <c r="A69" s="63" t="str">
        <f>HYPERLINK("#'x-" &amp; factor_list_table[[#This Row],[Series Number]] &amp; "'!A1", "x-" &amp; factor_list_table[[#This Row],[Series Number]])</f>
        <v>x-718</v>
      </c>
      <c r="B69" s="64" t="s">
        <v>175</v>
      </c>
      <c r="C69" s="64" t="s">
        <v>259</v>
      </c>
      <c r="D69" s="64" t="s">
        <v>322</v>
      </c>
      <c r="E69" s="64" t="s">
        <v>360</v>
      </c>
      <c r="F69" s="64" t="s">
        <v>184</v>
      </c>
      <c r="G69" s="64" t="s">
        <v>324</v>
      </c>
      <c r="H69" s="64">
        <v>0</v>
      </c>
      <c r="I69" s="64">
        <v>718</v>
      </c>
      <c r="J69" s="64" t="s">
        <v>361</v>
      </c>
      <c r="K69" s="64" t="s">
        <v>362</v>
      </c>
      <c r="L69" s="64"/>
      <c r="M69" s="65">
        <v>45195</v>
      </c>
      <c r="N69" s="65">
        <v>45201</v>
      </c>
      <c r="O69" s="64" t="s">
        <v>183</v>
      </c>
      <c r="P69" s="64" t="s">
        <v>100</v>
      </c>
    </row>
    <row r="70" spans="1:16" ht="25" x14ac:dyDescent="0.25">
      <c r="A70" s="63" t="str">
        <f>HYPERLINK("#'x-" &amp; factor_list_table[[#This Row],[Series Number]] &amp; "'!A1", "x-" &amp; factor_list_table[[#This Row],[Series Number]])</f>
        <v>x-719</v>
      </c>
      <c r="B70" s="64" t="s">
        <v>175</v>
      </c>
      <c r="C70" s="64" t="s">
        <v>259</v>
      </c>
      <c r="D70" s="64" t="s">
        <v>322</v>
      </c>
      <c r="E70" s="64" t="s">
        <v>363</v>
      </c>
      <c r="F70" s="64" t="s">
        <v>179</v>
      </c>
      <c r="G70" s="64" t="s">
        <v>324</v>
      </c>
      <c r="H70" s="64">
        <v>0</v>
      </c>
      <c r="I70" s="64">
        <v>719</v>
      </c>
      <c r="J70" s="64" t="s">
        <v>364</v>
      </c>
      <c r="K70" s="64" t="s">
        <v>365</v>
      </c>
      <c r="L70" s="64"/>
      <c r="M70" s="65">
        <v>45195</v>
      </c>
      <c r="N70" s="65">
        <v>45201</v>
      </c>
      <c r="O70" s="64" t="s">
        <v>183</v>
      </c>
      <c r="P70" s="64" t="s">
        <v>100</v>
      </c>
    </row>
    <row r="71" spans="1:16" ht="25" x14ac:dyDescent="0.25">
      <c r="A71" s="63" t="str">
        <f>HYPERLINK("#'x-" &amp; factor_list_table[[#This Row],[Series Number]] &amp; "'!A1", "x-" &amp; factor_list_table[[#This Row],[Series Number]])</f>
        <v>x-720</v>
      </c>
      <c r="B71" s="64" t="s">
        <v>175</v>
      </c>
      <c r="C71" s="64" t="s">
        <v>259</v>
      </c>
      <c r="D71" s="64" t="s">
        <v>322</v>
      </c>
      <c r="E71" s="64" t="s">
        <v>366</v>
      </c>
      <c r="F71" s="64" t="s">
        <v>184</v>
      </c>
      <c r="G71" s="64" t="s">
        <v>324</v>
      </c>
      <c r="H71" s="64">
        <v>0</v>
      </c>
      <c r="I71" s="64">
        <v>720</v>
      </c>
      <c r="J71" s="64" t="s">
        <v>367</v>
      </c>
      <c r="K71" s="64" t="s">
        <v>368</v>
      </c>
      <c r="L71" s="64"/>
      <c r="M71" s="65">
        <v>45195</v>
      </c>
      <c r="N71" s="65">
        <v>45201</v>
      </c>
      <c r="O71" s="64" t="s">
        <v>183</v>
      </c>
      <c r="P71" s="64" t="s">
        <v>100</v>
      </c>
    </row>
    <row r="72" spans="1:16" ht="37.5" x14ac:dyDescent="0.25">
      <c r="A72" s="63" t="str">
        <f>HYPERLINK("#'x-" &amp; factor_list_table[[#This Row],[Series Number]] &amp; "'!A1", "x-" &amp; factor_list_table[[#This Row],[Series Number]])</f>
        <v>x-801</v>
      </c>
      <c r="B72" s="64" t="s">
        <v>175</v>
      </c>
      <c r="C72" s="64" t="s">
        <v>176</v>
      </c>
      <c r="D72" s="64" t="s">
        <v>369</v>
      </c>
      <c r="E72" s="64" t="s">
        <v>370</v>
      </c>
      <c r="F72" s="64" t="s">
        <v>264</v>
      </c>
      <c r="G72" s="64" t="s">
        <v>180</v>
      </c>
      <c r="H72" s="64">
        <v>0</v>
      </c>
      <c r="I72" s="64">
        <v>801</v>
      </c>
      <c r="J72" s="64" t="s">
        <v>371</v>
      </c>
      <c r="K72" s="64" t="s">
        <v>262</v>
      </c>
      <c r="L72" s="64"/>
      <c r="M72" s="65">
        <v>45195</v>
      </c>
      <c r="N72" s="65">
        <v>45201</v>
      </c>
      <c r="O72" s="64" t="s">
        <v>183</v>
      </c>
      <c r="P72" s="64" t="s">
        <v>100</v>
      </c>
    </row>
    <row r="73" spans="1:16" ht="37.5" x14ac:dyDescent="0.25">
      <c r="A73" s="63" t="str">
        <f>HYPERLINK("#'x-" &amp; factor_list_table[[#This Row],[Series Number]] &amp; "'!A1", "x-" &amp; factor_list_table[[#This Row],[Series Number]])</f>
        <v>x-802</v>
      </c>
      <c r="B73" s="64" t="s">
        <v>175</v>
      </c>
      <c r="C73" s="64" t="s">
        <v>176</v>
      </c>
      <c r="D73" s="64" t="s">
        <v>372</v>
      </c>
      <c r="E73" s="64" t="s">
        <v>373</v>
      </c>
      <c r="F73" s="64" t="s">
        <v>264</v>
      </c>
      <c r="G73" s="64" t="s">
        <v>374</v>
      </c>
      <c r="H73" s="64">
        <v>0</v>
      </c>
      <c r="I73" s="64">
        <v>802</v>
      </c>
      <c r="J73" s="64" t="s">
        <v>375</v>
      </c>
      <c r="K73" s="64" t="s">
        <v>376</v>
      </c>
      <c r="L73" s="64"/>
      <c r="M73" s="65">
        <v>45195</v>
      </c>
      <c r="N73" s="65">
        <v>45201</v>
      </c>
      <c r="O73" s="64" t="s">
        <v>183</v>
      </c>
      <c r="P73" s="64" t="s">
        <v>100</v>
      </c>
    </row>
    <row r="74" spans="1:16" ht="37.5" x14ac:dyDescent="0.25">
      <c r="A74" s="63" t="str">
        <f>HYPERLINK("#'x-" &amp; factor_list_table[[#This Row],[Series Number]] &amp; "'!A1", "x-" &amp; factor_list_table[[#This Row],[Series Number]])</f>
        <v>x-803</v>
      </c>
      <c r="B74" s="64" t="s">
        <v>175</v>
      </c>
      <c r="C74" s="64" t="s">
        <v>176</v>
      </c>
      <c r="D74" s="64" t="s">
        <v>372</v>
      </c>
      <c r="E74" s="64" t="s">
        <v>377</v>
      </c>
      <c r="F74" s="64" t="s">
        <v>264</v>
      </c>
      <c r="G74" s="64" t="s">
        <v>374</v>
      </c>
      <c r="H74" s="64">
        <v>0</v>
      </c>
      <c r="I74" s="64">
        <v>803</v>
      </c>
      <c r="J74" s="64" t="s">
        <v>378</v>
      </c>
      <c r="K74" s="64" t="s">
        <v>379</v>
      </c>
      <c r="L74" s="64"/>
      <c r="M74" s="65">
        <v>45195</v>
      </c>
      <c r="N74" s="65">
        <v>45201</v>
      </c>
      <c r="O74" s="64" t="s">
        <v>183</v>
      </c>
      <c r="P74" s="64" t="s">
        <v>100</v>
      </c>
    </row>
    <row r="75" spans="1:16" ht="37.5" x14ac:dyDescent="0.25">
      <c r="A75" s="63" t="str">
        <f>HYPERLINK("#'x-" &amp; factor_list_table[[#This Row],[Series Number]] &amp; "'!A1", "x-" &amp; factor_list_table[[#This Row],[Series Number]])</f>
        <v>x-806</v>
      </c>
      <c r="B75" s="64" t="s">
        <v>175</v>
      </c>
      <c r="C75" s="64" t="s">
        <v>176</v>
      </c>
      <c r="D75" s="64" t="s">
        <v>372</v>
      </c>
      <c r="E75" s="64" t="s">
        <v>380</v>
      </c>
      <c r="F75" s="64" t="s">
        <v>264</v>
      </c>
      <c r="G75" s="64" t="s">
        <v>381</v>
      </c>
      <c r="H75" s="64">
        <v>0</v>
      </c>
      <c r="I75" s="64">
        <v>806</v>
      </c>
      <c r="J75" s="64" t="s">
        <v>382</v>
      </c>
      <c r="K75" s="64" t="s">
        <v>376</v>
      </c>
      <c r="L75" s="64"/>
      <c r="M75" s="65">
        <v>45195</v>
      </c>
      <c r="N75" s="65">
        <v>45201</v>
      </c>
      <c r="O75" s="64" t="s">
        <v>183</v>
      </c>
      <c r="P75" s="64" t="s">
        <v>100</v>
      </c>
    </row>
    <row r="76" spans="1:16" ht="37.5" x14ac:dyDescent="0.25">
      <c r="A76" s="63" t="str">
        <f>HYPERLINK("#'x-" &amp; factor_list_table[[#This Row],[Series Number]] &amp; "'!A1", "x-" &amp; factor_list_table[[#This Row],[Series Number]])</f>
        <v>x-807</v>
      </c>
      <c r="B76" s="64" t="s">
        <v>175</v>
      </c>
      <c r="C76" s="64" t="s">
        <v>176</v>
      </c>
      <c r="D76" s="64" t="s">
        <v>372</v>
      </c>
      <c r="E76" s="64" t="s">
        <v>383</v>
      </c>
      <c r="F76" s="64" t="s">
        <v>264</v>
      </c>
      <c r="G76" s="64" t="s">
        <v>381</v>
      </c>
      <c r="H76" s="64">
        <v>0</v>
      </c>
      <c r="I76" s="64">
        <v>807</v>
      </c>
      <c r="J76" s="64" t="s">
        <v>384</v>
      </c>
      <c r="K76" s="64" t="s">
        <v>379</v>
      </c>
      <c r="L76" s="64"/>
      <c r="M76" s="65">
        <v>45195</v>
      </c>
      <c r="N76" s="65">
        <v>45201</v>
      </c>
      <c r="O76" s="64" t="s">
        <v>183</v>
      </c>
      <c r="P76" s="64" t="s">
        <v>100</v>
      </c>
    </row>
    <row r="77" spans="1:16" ht="37.5" x14ac:dyDescent="0.25">
      <c r="A77" s="63" t="str">
        <f>HYPERLINK("#'x-" &amp; factor_list_table[[#This Row],[Series Number]] &amp; "'!A1", "x-" &amp; factor_list_table[[#This Row],[Series Number]])</f>
        <v>x-808</v>
      </c>
      <c r="B77" s="64" t="s">
        <v>175</v>
      </c>
      <c r="C77" s="64" t="s">
        <v>176</v>
      </c>
      <c r="D77" s="64" t="s">
        <v>385</v>
      </c>
      <c r="E77" s="64" t="s">
        <v>386</v>
      </c>
      <c r="F77" s="64" t="s">
        <v>179</v>
      </c>
      <c r="G77" s="64" t="s">
        <v>324</v>
      </c>
      <c r="H77" s="64">
        <v>0</v>
      </c>
      <c r="I77" s="64">
        <v>808</v>
      </c>
      <c r="J77" s="64" t="s">
        <v>387</v>
      </c>
      <c r="K77" s="64" t="s">
        <v>267</v>
      </c>
      <c r="L77" s="64"/>
      <c r="M77" s="65">
        <v>45195</v>
      </c>
      <c r="N77" s="65">
        <v>45201</v>
      </c>
      <c r="O77" s="64" t="s">
        <v>183</v>
      </c>
      <c r="P77" s="64" t="s">
        <v>100</v>
      </c>
    </row>
    <row r="78" spans="1:16" ht="37.5" x14ac:dyDescent="0.25">
      <c r="A78" s="63" t="str">
        <f>HYPERLINK("#'x-" &amp; factor_list_table[[#This Row],[Series Number]] &amp; "'!A1", "x-" &amp; factor_list_table[[#This Row],[Series Number]])</f>
        <v>x-809</v>
      </c>
      <c r="B78" s="64" t="s">
        <v>175</v>
      </c>
      <c r="C78" s="64" t="s">
        <v>176</v>
      </c>
      <c r="D78" s="64" t="s">
        <v>385</v>
      </c>
      <c r="E78" s="64" t="s">
        <v>388</v>
      </c>
      <c r="F78" s="64" t="s">
        <v>184</v>
      </c>
      <c r="G78" s="64" t="s">
        <v>324</v>
      </c>
      <c r="H78" s="64">
        <v>0</v>
      </c>
      <c r="I78" s="64">
        <v>809</v>
      </c>
      <c r="J78" s="64" t="s">
        <v>389</v>
      </c>
      <c r="K78" s="64" t="s">
        <v>270</v>
      </c>
      <c r="L78" s="64"/>
      <c r="M78" s="65">
        <v>45195</v>
      </c>
      <c r="N78" s="65">
        <v>45201</v>
      </c>
      <c r="O78" s="64" t="s">
        <v>183</v>
      </c>
      <c r="P78" s="64" t="s">
        <v>100</v>
      </c>
    </row>
    <row r="79" spans="1:16" ht="37.5" x14ac:dyDescent="0.25">
      <c r="A79" s="63" t="str">
        <f>HYPERLINK("#'x-" &amp; factor_list_table[[#This Row],[Series Number]] &amp; "'!A1", "x-" &amp; factor_list_table[[#This Row],[Series Number]])</f>
        <v>x-810</v>
      </c>
      <c r="B79" s="64" t="s">
        <v>175</v>
      </c>
      <c r="C79" s="64" t="s">
        <v>176</v>
      </c>
      <c r="D79" s="64" t="s">
        <v>385</v>
      </c>
      <c r="E79" s="64" t="s">
        <v>390</v>
      </c>
      <c r="F79" s="64" t="s">
        <v>179</v>
      </c>
      <c r="G79" s="64" t="s">
        <v>324</v>
      </c>
      <c r="H79" s="64">
        <v>0</v>
      </c>
      <c r="I79" s="64">
        <v>810</v>
      </c>
      <c r="J79" s="64" t="s">
        <v>391</v>
      </c>
      <c r="K79" s="64" t="s">
        <v>298</v>
      </c>
      <c r="L79" s="64"/>
      <c r="M79" s="65">
        <v>45195</v>
      </c>
      <c r="N79" s="65">
        <v>45201</v>
      </c>
      <c r="O79" s="64" t="s">
        <v>183</v>
      </c>
      <c r="P79" s="64" t="s">
        <v>100</v>
      </c>
    </row>
    <row r="80" spans="1:16" ht="37.5" x14ac:dyDescent="0.25">
      <c r="A80" s="63" t="str">
        <f>HYPERLINK("#'x-" &amp; factor_list_table[[#This Row],[Series Number]] &amp; "'!A1", "x-" &amp; factor_list_table[[#This Row],[Series Number]])</f>
        <v>x-811</v>
      </c>
      <c r="B80" s="64" t="s">
        <v>175</v>
      </c>
      <c r="C80" s="64" t="s">
        <v>176</v>
      </c>
      <c r="D80" s="64" t="s">
        <v>385</v>
      </c>
      <c r="E80" s="64" t="s">
        <v>392</v>
      </c>
      <c r="F80" s="64" t="s">
        <v>184</v>
      </c>
      <c r="G80" s="64" t="s">
        <v>324</v>
      </c>
      <c r="H80" s="64">
        <v>0</v>
      </c>
      <c r="I80" s="64">
        <v>811</v>
      </c>
      <c r="J80" s="64" t="s">
        <v>393</v>
      </c>
      <c r="K80" s="64" t="s">
        <v>332</v>
      </c>
      <c r="L80" s="64"/>
      <c r="M80" s="65">
        <v>45195</v>
      </c>
      <c r="N80" s="65">
        <v>45201</v>
      </c>
      <c r="O80" s="64" t="s">
        <v>183</v>
      </c>
      <c r="P80" s="64" t="s">
        <v>100</v>
      </c>
    </row>
  </sheetData>
  <sheetProtection algorithmName="SHA-512" hashValue="9me5CGSGVJm4ul+v/69NQIhKTjwr9K0hAZhfli5vGfUJvBuRqCQss+7UfRYbb0//vN2w/iKL25JpRUHTs/jIVw==" saltValue="hB1qmtC9Pv0Vuwscj1M6oQ==" spinCount="100000" sheet="1" objects="1" scenarios="1" autoFilter="0"/>
  <phoneticPr fontId="34" type="noConversion"/>
  <pageMargins left="0.7" right="0.7" top="0.75" bottom="0.75" header="0.3" footer="0.3"/>
  <pageSetup paperSize="9" orientation="portrait" r:id="rId1"/>
  <headerFooter>
    <oddHeader>&amp;L&amp;Z&amp;F  [&amp;A]</oddHeader>
    <oddFooter>&amp;LPage &amp;P of &amp;N&amp;R&amp;T &amp;D</oddFooter>
  </headerFooter>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EC57E-8376-4159-8770-BCDC81A11281}">
  <sheetPr codeName="Sheet52"/>
  <dimension ref="A1:AW74"/>
  <sheetViews>
    <sheetView showGridLines="0" workbookViewId="0">
      <selection activeCell="A6" sqref="A6"/>
    </sheetView>
  </sheetViews>
  <sheetFormatPr defaultRowHeight="12.5" x14ac:dyDescent="0.25"/>
  <cols>
    <col min="1" max="1" width="31.54296875" customWidth="1"/>
    <col min="2" max="49" width="10.7265625" customWidth="1"/>
  </cols>
  <sheetData>
    <row r="1" spans="1:13" s="1" customFormat="1" ht="20" x14ac:dyDescent="0.4">
      <c r="A1" s="2" t="s">
        <v>0</v>
      </c>
    </row>
    <row r="2" spans="1:13" s="1" customFormat="1" ht="15.5" x14ac:dyDescent="0.35">
      <c r="A2" s="30" t="s">
        <v>1</v>
      </c>
      <c r="B2" s="3" t="str">
        <f>wb_title</f>
        <v>LGPS_EW - Consolidated Factor Spreadsheet</v>
      </c>
    </row>
    <row r="3" spans="1:13" s="1" customFormat="1" ht="15.5" x14ac:dyDescent="0.35">
      <c r="A3" s="30" t="s">
        <v>2</v>
      </c>
      <c r="B3" s="3" t="str">
        <f>TABLE_FACTOR_TYPE_1 &amp; " - x-" &amp; TABLE_SERIES_NUMBER_1</f>
        <v>Added pension - x-704</v>
      </c>
    </row>
    <row r="6" spans="1:13" x14ac:dyDescent="0.25">
      <c r="A6" s="40" t="s">
        <v>394</v>
      </c>
      <c r="B6" s="47" t="s">
        <v>395</v>
      </c>
      <c r="C6" s="47"/>
      <c r="D6" s="47"/>
      <c r="E6" s="47"/>
      <c r="F6" s="47"/>
      <c r="G6" s="47"/>
      <c r="H6" s="47"/>
      <c r="I6" s="47"/>
      <c r="J6" s="47"/>
      <c r="K6" s="47"/>
      <c r="L6" s="47"/>
      <c r="M6" s="47"/>
    </row>
    <row r="7" spans="1:13" x14ac:dyDescent="0.25">
      <c r="A7" s="40" t="s">
        <v>396</v>
      </c>
      <c r="B7" s="47" t="s">
        <v>175</v>
      </c>
      <c r="C7" s="47"/>
      <c r="D7" s="47"/>
      <c r="E7" s="47"/>
      <c r="F7" s="47"/>
      <c r="G7" s="47"/>
      <c r="H7" s="47"/>
      <c r="I7" s="47"/>
      <c r="J7" s="47"/>
      <c r="K7" s="47"/>
      <c r="L7" s="47"/>
      <c r="M7" s="47"/>
    </row>
    <row r="8" spans="1:13" x14ac:dyDescent="0.25">
      <c r="A8" s="40" t="s">
        <v>162</v>
      </c>
      <c r="B8" s="47" t="s">
        <v>321</v>
      </c>
      <c r="C8" s="47"/>
      <c r="D8" s="47"/>
      <c r="E8" s="47"/>
      <c r="F8" s="47"/>
      <c r="G8" s="47"/>
      <c r="H8" s="47"/>
      <c r="I8" s="47"/>
      <c r="J8" s="47"/>
      <c r="K8" s="47"/>
      <c r="L8" s="47"/>
      <c r="M8" s="47"/>
    </row>
    <row r="9" spans="1:13" x14ac:dyDescent="0.25">
      <c r="A9" s="40" t="s">
        <v>163</v>
      </c>
      <c r="B9" s="47" t="s">
        <v>322</v>
      </c>
      <c r="C9" s="47"/>
      <c r="D9" s="47"/>
      <c r="E9" s="47"/>
      <c r="F9" s="47"/>
      <c r="G9" s="47"/>
      <c r="H9" s="47"/>
      <c r="I9" s="47"/>
      <c r="J9" s="47"/>
      <c r="K9" s="47"/>
      <c r="L9" s="47"/>
      <c r="M9" s="47"/>
    </row>
    <row r="10" spans="1:13" ht="25" x14ac:dyDescent="0.25">
      <c r="A10" s="40" t="s">
        <v>6</v>
      </c>
      <c r="B10" s="47" t="s">
        <v>330</v>
      </c>
      <c r="C10" s="47"/>
      <c r="D10" s="47"/>
      <c r="E10" s="47"/>
      <c r="F10" s="47"/>
      <c r="G10" s="47"/>
      <c r="H10" s="47"/>
      <c r="I10" s="47"/>
      <c r="J10" s="47"/>
      <c r="K10" s="47"/>
      <c r="L10" s="47"/>
      <c r="M10" s="47"/>
    </row>
    <row r="11" spans="1:13" x14ac:dyDescent="0.25">
      <c r="A11" s="40" t="s">
        <v>164</v>
      </c>
      <c r="B11" s="47" t="s">
        <v>184</v>
      </c>
      <c r="C11" s="47"/>
      <c r="D11" s="47"/>
      <c r="E11" s="47"/>
      <c r="F11" s="47"/>
      <c r="G11" s="47"/>
      <c r="H11" s="47"/>
      <c r="I11" s="47"/>
      <c r="J11" s="47"/>
      <c r="K11" s="47"/>
      <c r="L11" s="47"/>
      <c r="M11" s="47"/>
    </row>
    <row r="12" spans="1:13" x14ac:dyDescent="0.25">
      <c r="A12" s="40" t="s">
        <v>165</v>
      </c>
      <c r="B12" s="47" t="s">
        <v>324</v>
      </c>
      <c r="C12" s="47"/>
      <c r="D12" s="47"/>
      <c r="E12" s="47"/>
      <c r="F12" s="47"/>
      <c r="G12" s="47"/>
      <c r="H12" s="47"/>
      <c r="I12" s="47"/>
      <c r="J12" s="47"/>
      <c r="K12" s="47"/>
      <c r="L12" s="47"/>
      <c r="M12" s="47"/>
    </row>
    <row r="13" spans="1:13" x14ac:dyDescent="0.25">
      <c r="A13" s="40" t="s">
        <v>397</v>
      </c>
      <c r="B13" s="47">
        <v>0</v>
      </c>
      <c r="C13" s="47"/>
      <c r="D13" s="47"/>
      <c r="E13" s="47"/>
      <c r="F13" s="47"/>
      <c r="G13" s="47"/>
      <c r="H13" s="47"/>
      <c r="I13" s="47"/>
      <c r="J13" s="47"/>
      <c r="K13" s="47"/>
      <c r="L13" s="47"/>
      <c r="M13" s="47"/>
    </row>
    <row r="14" spans="1:13" x14ac:dyDescent="0.25">
      <c r="A14" s="40" t="s">
        <v>167</v>
      </c>
      <c r="B14" s="47">
        <v>704</v>
      </c>
      <c r="C14" s="47"/>
      <c r="D14" s="47"/>
      <c r="E14" s="47"/>
      <c r="F14" s="47"/>
      <c r="G14" s="47"/>
      <c r="H14" s="47"/>
      <c r="I14" s="47"/>
      <c r="J14" s="47"/>
      <c r="K14" s="47"/>
      <c r="L14" s="47"/>
      <c r="M14" s="47"/>
    </row>
    <row r="15" spans="1:13" x14ac:dyDescent="0.25">
      <c r="A15" s="40" t="s">
        <v>398</v>
      </c>
      <c r="B15" s="47" t="s">
        <v>331</v>
      </c>
      <c r="C15" s="47"/>
      <c r="D15" s="47"/>
      <c r="E15" s="47"/>
      <c r="F15" s="47"/>
      <c r="G15" s="47"/>
      <c r="H15" s="47"/>
      <c r="I15" s="47"/>
      <c r="J15" s="47"/>
      <c r="K15" s="47"/>
      <c r="L15" s="47"/>
      <c r="M15" s="47"/>
    </row>
    <row r="16" spans="1:13" x14ac:dyDescent="0.25">
      <c r="A16" s="40" t="s">
        <v>169</v>
      </c>
      <c r="B16" s="47" t="s">
        <v>332</v>
      </c>
      <c r="C16" s="47"/>
      <c r="D16" s="47"/>
      <c r="E16" s="47"/>
      <c r="F16" s="47"/>
      <c r="G16" s="47"/>
      <c r="H16" s="47"/>
      <c r="I16" s="47"/>
      <c r="J16" s="47"/>
      <c r="K16" s="47"/>
      <c r="L16" s="47"/>
      <c r="M16" s="47"/>
    </row>
    <row r="17" spans="1:49" x14ac:dyDescent="0.25">
      <c r="A17" s="41" t="s">
        <v>399</v>
      </c>
      <c r="B17" s="47"/>
      <c r="C17" s="47"/>
      <c r="D17" s="47"/>
      <c r="E17" s="47"/>
      <c r="F17" s="47"/>
      <c r="G17" s="47"/>
      <c r="H17" s="47"/>
      <c r="I17" s="47"/>
      <c r="J17" s="47"/>
      <c r="K17" s="47"/>
      <c r="L17" s="47"/>
      <c r="M17" s="47"/>
    </row>
    <row r="18" spans="1:49" x14ac:dyDescent="0.25">
      <c r="A18" s="40" t="s">
        <v>171</v>
      </c>
      <c r="B18" s="49">
        <v>45195</v>
      </c>
      <c r="C18" s="49"/>
      <c r="D18" s="49"/>
      <c r="E18" s="49"/>
      <c r="F18" s="49"/>
      <c r="G18" s="49"/>
      <c r="H18" s="49"/>
      <c r="I18" s="49"/>
      <c r="J18" s="49"/>
      <c r="K18" s="49"/>
      <c r="L18" s="49"/>
      <c r="M18" s="49"/>
    </row>
    <row r="19" spans="1:49" x14ac:dyDescent="0.25">
      <c r="A19" s="40" t="s">
        <v>172</v>
      </c>
      <c r="B19" s="49">
        <v>45201</v>
      </c>
      <c r="C19" s="49"/>
      <c r="D19" s="49"/>
      <c r="E19" s="49"/>
      <c r="F19" s="49"/>
      <c r="G19" s="49"/>
      <c r="H19" s="49"/>
      <c r="I19" s="49"/>
      <c r="J19" s="49"/>
      <c r="K19" s="49"/>
      <c r="L19" s="49"/>
      <c r="M19" s="49"/>
    </row>
    <row r="20" spans="1:49" x14ac:dyDescent="0.25">
      <c r="A20" s="40" t="s">
        <v>173</v>
      </c>
      <c r="B20" s="47" t="s">
        <v>183</v>
      </c>
      <c r="C20" s="47"/>
      <c r="D20" s="47"/>
      <c r="E20" s="47"/>
      <c r="F20" s="47"/>
      <c r="G20" s="47"/>
      <c r="H20" s="47"/>
      <c r="I20" s="47"/>
      <c r="J20" s="47"/>
      <c r="K20" s="47"/>
      <c r="L20" s="47"/>
      <c r="M20" s="47"/>
    </row>
    <row r="21" spans="1:49" x14ac:dyDescent="0.25">
      <c r="A21" s="40" t="s">
        <v>400</v>
      </c>
      <c r="B21" s="47"/>
      <c r="C21" s="47"/>
      <c r="D21" s="47"/>
      <c r="E21" s="47"/>
      <c r="F21" s="47"/>
      <c r="G21" s="47"/>
      <c r="H21" s="47"/>
      <c r="I21" s="47"/>
      <c r="J21" s="47"/>
      <c r="K21" s="47"/>
      <c r="L21" s="47"/>
      <c r="M21" s="47"/>
    </row>
    <row r="23" spans="1:49" x14ac:dyDescent="0.25">
      <c r="A23" s="23" t="str">
        <f>HYPERLINK("#'Factor List'!A1", "Back to Factor List")</f>
        <v>Back to Factor List</v>
      </c>
      <c r="B23" s="23" t="str">
        <f>HYPERLINK("#'Assumptions'!A1", "Assumptions")</f>
        <v>Assumptions</v>
      </c>
    </row>
    <row r="26" spans="1:49" s="58" customFormat="1" ht="39" x14ac:dyDescent="0.25">
      <c r="A26" s="57" t="s">
        <v>401</v>
      </c>
      <c r="B26" s="57" t="s">
        <v>539</v>
      </c>
      <c r="C26" s="57" t="s">
        <v>540</v>
      </c>
      <c r="D26" s="57" t="s">
        <v>541</v>
      </c>
      <c r="E26" s="57" t="s">
        <v>542</v>
      </c>
      <c r="F26" s="57" t="s">
        <v>543</v>
      </c>
      <c r="G26" s="57" t="s">
        <v>544</v>
      </c>
      <c r="H26" s="57" t="s">
        <v>545</v>
      </c>
      <c r="I26" s="57" t="s">
        <v>546</v>
      </c>
      <c r="J26" s="57" t="s">
        <v>547</v>
      </c>
      <c r="K26" s="57" t="s">
        <v>548</v>
      </c>
      <c r="L26" s="57" t="s">
        <v>549</v>
      </c>
      <c r="M26" s="57" t="s">
        <v>550</v>
      </c>
      <c r="N26" s="57" t="s">
        <v>551</v>
      </c>
      <c r="O26" s="57" t="s">
        <v>552</v>
      </c>
      <c r="P26" s="57" t="s">
        <v>553</v>
      </c>
      <c r="Q26" s="57" t="s">
        <v>554</v>
      </c>
      <c r="R26" s="57" t="s">
        <v>555</v>
      </c>
      <c r="S26" s="57" t="s">
        <v>556</v>
      </c>
      <c r="T26" s="57" t="s">
        <v>557</v>
      </c>
      <c r="U26" s="57" t="s">
        <v>558</v>
      </c>
      <c r="V26" s="57" t="s">
        <v>559</v>
      </c>
      <c r="W26" s="57" t="s">
        <v>560</v>
      </c>
      <c r="X26" s="57" t="s">
        <v>561</v>
      </c>
      <c r="Y26" s="57" t="s">
        <v>562</v>
      </c>
      <c r="Z26" s="57" t="s">
        <v>563</v>
      </c>
      <c r="AA26" s="57" t="s">
        <v>564</v>
      </c>
      <c r="AB26" s="57" t="s">
        <v>565</v>
      </c>
      <c r="AC26" s="57" t="s">
        <v>566</v>
      </c>
      <c r="AD26" s="57" t="s">
        <v>567</v>
      </c>
      <c r="AE26" s="57" t="s">
        <v>568</v>
      </c>
      <c r="AF26" s="57" t="s">
        <v>569</v>
      </c>
      <c r="AG26" s="57" t="s">
        <v>570</v>
      </c>
      <c r="AH26" s="57" t="s">
        <v>571</v>
      </c>
      <c r="AI26" s="57" t="s">
        <v>572</v>
      </c>
      <c r="AJ26" s="57" t="s">
        <v>573</v>
      </c>
      <c r="AK26" s="57" t="s">
        <v>574</v>
      </c>
      <c r="AL26" s="57" t="s">
        <v>575</v>
      </c>
      <c r="AM26" s="57" t="s">
        <v>576</v>
      </c>
      <c r="AN26" s="57" t="s">
        <v>577</v>
      </c>
      <c r="AO26" s="57" t="s">
        <v>578</v>
      </c>
      <c r="AP26" s="57" t="s">
        <v>579</v>
      </c>
      <c r="AQ26" s="57" t="s">
        <v>580</v>
      </c>
      <c r="AR26" s="57" t="s">
        <v>581</v>
      </c>
      <c r="AS26" s="57" t="s">
        <v>582</v>
      </c>
      <c r="AT26" s="57" t="s">
        <v>583</v>
      </c>
      <c r="AU26" s="57" t="s">
        <v>584</v>
      </c>
      <c r="AV26" s="57" t="s">
        <v>585</v>
      </c>
      <c r="AW26" s="57" t="s">
        <v>586</v>
      </c>
    </row>
    <row r="27" spans="1:49" x14ac:dyDescent="0.25">
      <c r="A27" s="43">
        <v>16</v>
      </c>
      <c r="B27" s="44"/>
      <c r="C27" s="44"/>
      <c r="D27" s="44"/>
      <c r="E27" s="44"/>
      <c r="F27" s="44"/>
      <c r="G27" s="44"/>
      <c r="H27" s="44"/>
      <c r="I27" s="44"/>
      <c r="J27" s="44"/>
      <c r="K27" s="44"/>
      <c r="L27" s="44"/>
      <c r="M27" s="44">
        <v>23.93</v>
      </c>
      <c r="N27" s="44">
        <v>22.47</v>
      </c>
      <c r="O27" s="44">
        <v>21.22</v>
      </c>
      <c r="P27" s="44">
        <v>20.14</v>
      </c>
      <c r="Q27" s="44">
        <v>19.2</v>
      </c>
      <c r="R27" s="44">
        <v>18.37</v>
      </c>
      <c r="S27" s="44">
        <v>17.64</v>
      </c>
      <c r="T27" s="44">
        <v>16.98</v>
      </c>
      <c r="U27" s="44">
        <v>16.399999999999999</v>
      </c>
      <c r="V27" s="44">
        <v>15.87</v>
      </c>
      <c r="W27" s="44">
        <v>15.4</v>
      </c>
      <c r="X27" s="44">
        <v>14.96</v>
      </c>
      <c r="Y27" s="44">
        <v>14.57</v>
      </c>
      <c r="Z27" s="44">
        <v>14.21</v>
      </c>
      <c r="AA27" s="44">
        <v>13.88</v>
      </c>
      <c r="AB27" s="44">
        <v>13.57</v>
      </c>
      <c r="AC27" s="44">
        <v>13.29</v>
      </c>
      <c r="AD27" s="44">
        <v>13.03</v>
      </c>
      <c r="AE27" s="44">
        <v>12.79</v>
      </c>
      <c r="AF27" s="44">
        <v>12.57</v>
      </c>
      <c r="AG27" s="44">
        <v>12.36</v>
      </c>
      <c r="AH27" s="44">
        <v>12.16</v>
      </c>
      <c r="AI27" s="44">
        <v>11.98</v>
      </c>
      <c r="AJ27" s="44">
        <v>11.81</v>
      </c>
      <c r="AK27" s="44">
        <v>11.66</v>
      </c>
      <c r="AL27" s="44">
        <v>11.51</v>
      </c>
      <c r="AM27" s="44">
        <v>11.37</v>
      </c>
      <c r="AN27" s="44">
        <v>11.24</v>
      </c>
      <c r="AO27" s="44">
        <v>11.12</v>
      </c>
      <c r="AP27" s="44">
        <v>11</v>
      </c>
      <c r="AQ27" s="44">
        <v>10.9</v>
      </c>
      <c r="AR27" s="44">
        <v>10.79</v>
      </c>
      <c r="AS27" s="44">
        <v>10.7</v>
      </c>
      <c r="AT27" s="44">
        <v>10.61</v>
      </c>
      <c r="AU27" s="44">
        <v>10.53</v>
      </c>
      <c r="AV27" s="44">
        <v>10.45</v>
      </c>
      <c r="AW27" s="44">
        <v>10.37</v>
      </c>
    </row>
    <row r="28" spans="1:49" x14ac:dyDescent="0.25">
      <c r="A28" s="43">
        <v>17</v>
      </c>
      <c r="B28" s="44"/>
      <c r="C28" s="44"/>
      <c r="D28" s="44"/>
      <c r="E28" s="44"/>
      <c r="F28" s="44"/>
      <c r="G28" s="44"/>
      <c r="H28" s="44"/>
      <c r="I28" s="44"/>
      <c r="J28" s="44"/>
      <c r="K28" s="44"/>
      <c r="L28" s="44"/>
      <c r="M28" s="44">
        <v>24.26</v>
      </c>
      <c r="N28" s="44">
        <v>22.78</v>
      </c>
      <c r="O28" s="44">
        <v>21.51</v>
      </c>
      <c r="P28" s="44">
        <v>20.420000000000002</v>
      </c>
      <c r="Q28" s="44">
        <v>19.46</v>
      </c>
      <c r="R28" s="44">
        <v>18.62</v>
      </c>
      <c r="S28" s="44">
        <v>17.88</v>
      </c>
      <c r="T28" s="44">
        <v>17.22</v>
      </c>
      <c r="U28" s="44">
        <v>16.63</v>
      </c>
      <c r="V28" s="44">
        <v>16.09</v>
      </c>
      <c r="W28" s="44">
        <v>15.61</v>
      </c>
      <c r="X28" s="44">
        <v>15.17</v>
      </c>
      <c r="Y28" s="44">
        <v>14.77</v>
      </c>
      <c r="Z28" s="44">
        <v>14.41</v>
      </c>
      <c r="AA28" s="44">
        <v>14.07</v>
      </c>
      <c r="AB28" s="44">
        <v>13.76</v>
      </c>
      <c r="AC28" s="44">
        <v>13.48</v>
      </c>
      <c r="AD28" s="44">
        <v>13.21</v>
      </c>
      <c r="AE28" s="44">
        <v>12.97</v>
      </c>
      <c r="AF28" s="44">
        <v>12.74</v>
      </c>
      <c r="AG28" s="44">
        <v>12.53</v>
      </c>
      <c r="AH28" s="44">
        <v>12.34</v>
      </c>
      <c r="AI28" s="44">
        <v>12.15</v>
      </c>
      <c r="AJ28" s="44">
        <v>11.98</v>
      </c>
      <c r="AK28" s="44">
        <v>11.82</v>
      </c>
      <c r="AL28" s="44">
        <v>11.67</v>
      </c>
      <c r="AM28" s="44">
        <v>11.53</v>
      </c>
      <c r="AN28" s="44">
        <v>11.4</v>
      </c>
      <c r="AO28" s="44">
        <v>11.28</v>
      </c>
      <c r="AP28" s="44">
        <v>11.16</v>
      </c>
      <c r="AQ28" s="44">
        <v>11.05</v>
      </c>
      <c r="AR28" s="44">
        <v>10.95</v>
      </c>
      <c r="AS28" s="44">
        <v>10.86</v>
      </c>
      <c r="AT28" s="44">
        <v>10.77</v>
      </c>
      <c r="AU28" s="44">
        <v>10.68</v>
      </c>
      <c r="AV28" s="44">
        <v>10.6</v>
      </c>
      <c r="AW28" s="44"/>
    </row>
    <row r="29" spans="1:49" x14ac:dyDescent="0.25">
      <c r="A29" s="43">
        <v>18</v>
      </c>
      <c r="B29" s="44"/>
      <c r="C29" s="44"/>
      <c r="D29" s="44"/>
      <c r="E29" s="44"/>
      <c r="F29" s="44"/>
      <c r="G29" s="44"/>
      <c r="H29" s="44"/>
      <c r="I29" s="44"/>
      <c r="J29" s="44"/>
      <c r="K29" s="44"/>
      <c r="L29" s="44"/>
      <c r="M29" s="44">
        <v>24.6</v>
      </c>
      <c r="N29" s="44">
        <v>23.09</v>
      </c>
      <c r="O29" s="44">
        <v>21.81</v>
      </c>
      <c r="P29" s="44">
        <v>20.7</v>
      </c>
      <c r="Q29" s="44">
        <v>19.73</v>
      </c>
      <c r="R29" s="44">
        <v>18.88</v>
      </c>
      <c r="S29" s="44">
        <v>18.13</v>
      </c>
      <c r="T29" s="44">
        <v>17.46</v>
      </c>
      <c r="U29" s="44">
        <v>16.86</v>
      </c>
      <c r="V29" s="44">
        <v>16.32</v>
      </c>
      <c r="W29" s="44">
        <v>15.83</v>
      </c>
      <c r="X29" s="44">
        <v>15.38</v>
      </c>
      <c r="Y29" s="44">
        <v>14.98</v>
      </c>
      <c r="Z29" s="44">
        <v>14.61</v>
      </c>
      <c r="AA29" s="44">
        <v>14.27</v>
      </c>
      <c r="AB29" s="44">
        <v>13.95</v>
      </c>
      <c r="AC29" s="44">
        <v>13.66</v>
      </c>
      <c r="AD29" s="44">
        <v>13.4</v>
      </c>
      <c r="AE29" s="44">
        <v>13.15</v>
      </c>
      <c r="AF29" s="44">
        <v>12.92</v>
      </c>
      <c r="AG29" s="44">
        <v>12.71</v>
      </c>
      <c r="AH29" s="44">
        <v>12.51</v>
      </c>
      <c r="AI29" s="44">
        <v>12.32</v>
      </c>
      <c r="AJ29" s="44">
        <v>12.15</v>
      </c>
      <c r="AK29" s="44">
        <v>11.99</v>
      </c>
      <c r="AL29" s="44">
        <v>11.84</v>
      </c>
      <c r="AM29" s="44">
        <v>11.7</v>
      </c>
      <c r="AN29" s="44">
        <v>11.56</v>
      </c>
      <c r="AO29" s="44">
        <v>11.44</v>
      </c>
      <c r="AP29" s="44">
        <v>11.32</v>
      </c>
      <c r="AQ29" s="44">
        <v>11.21</v>
      </c>
      <c r="AR29" s="44">
        <v>11.11</v>
      </c>
      <c r="AS29" s="44">
        <v>11.02</v>
      </c>
      <c r="AT29" s="44">
        <v>10.93</v>
      </c>
      <c r="AU29" s="44">
        <v>10.84</v>
      </c>
      <c r="AV29" s="44"/>
      <c r="AW29" s="44"/>
    </row>
    <row r="30" spans="1:49" x14ac:dyDescent="0.25">
      <c r="A30" s="43">
        <v>19</v>
      </c>
      <c r="B30" s="44"/>
      <c r="C30" s="44"/>
      <c r="D30" s="44"/>
      <c r="E30" s="44"/>
      <c r="F30" s="44"/>
      <c r="G30" s="44"/>
      <c r="H30" s="44"/>
      <c r="I30" s="44"/>
      <c r="J30" s="44"/>
      <c r="K30" s="44"/>
      <c r="L30" s="44"/>
      <c r="M30" s="44">
        <v>24.94</v>
      </c>
      <c r="N30" s="44">
        <v>23.41</v>
      </c>
      <c r="O30" s="44">
        <v>22.11</v>
      </c>
      <c r="P30" s="44">
        <v>20.99</v>
      </c>
      <c r="Q30" s="44">
        <v>20.010000000000002</v>
      </c>
      <c r="R30" s="44">
        <v>19.14</v>
      </c>
      <c r="S30" s="44">
        <v>18.38</v>
      </c>
      <c r="T30" s="44">
        <v>17.7</v>
      </c>
      <c r="U30" s="44">
        <v>17.09</v>
      </c>
      <c r="V30" s="44">
        <v>16.54</v>
      </c>
      <c r="W30" s="44">
        <v>16.05</v>
      </c>
      <c r="X30" s="44">
        <v>15.6</v>
      </c>
      <c r="Y30" s="44">
        <v>15.19</v>
      </c>
      <c r="Z30" s="44">
        <v>14.81</v>
      </c>
      <c r="AA30" s="44">
        <v>14.47</v>
      </c>
      <c r="AB30" s="44">
        <v>14.15</v>
      </c>
      <c r="AC30" s="44">
        <v>13.86</v>
      </c>
      <c r="AD30" s="44">
        <v>13.59</v>
      </c>
      <c r="AE30" s="44">
        <v>13.34</v>
      </c>
      <c r="AF30" s="44">
        <v>13.1</v>
      </c>
      <c r="AG30" s="44">
        <v>12.89</v>
      </c>
      <c r="AH30" s="44">
        <v>12.69</v>
      </c>
      <c r="AI30" s="44">
        <v>12.5</v>
      </c>
      <c r="AJ30" s="44">
        <v>12.32</v>
      </c>
      <c r="AK30" s="44">
        <v>12.16</v>
      </c>
      <c r="AL30" s="44">
        <v>12.01</v>
      </c>
      <c r="AM30" s="44">
        <v>11.86</v>
      </c>
      <c r="AN30" s="44">
        <v>11.73</v>
      </c>
      <c r="AO30" s="44">
        <v>11.61</v>
      </c>
      <c r="AP30" s="44">
        <v>11.49</v>
      </c>
      <c r="AQ30" s="44">
        <v>11.38</v>
      </c>
      <c r="AR30" s="44">
        <v>11.27</v>
      </c>
      <c r="AS30" s="44">
        <v>11.18</v>
      </c>
      <c r="AT30" s="44">
        <v>11.09</v>
      </c>
      <c r="AU30" s="44"/>
      <c r="AV30" s="44"/>
      <c r="AW30" s="44"/>
    </row>
    <row r="31" spans="1:49" x14ac:dyDescent="0.25">
      <c r="A31" s="43">
        <v>20</v>
      </c>
      <c r="B31" s="44"/>
      <c r="C31" s="44"/>
      <c r="D31" s="44"/>
      <c r="E31" s="44"/>
      <c r="F31" s="44"/>
      <c r="G31" s="44"/>
      <c r="H31" s="44"/>
      <c r="I31" s="44"/>
      <c r="J31" s="44"/>
      <c r="K31" s="44"/>
      <c r="L31" s="44"/>
      <c r="M31" s="44">
        <v>25.28</v>
      </c>
      <c r="N31" s="44">
        <v>23.74</v>
      </c>
      <c r="O31" s="44">
        <v>22.42</v>
      </c>
      <c r="P31" s="44">
        <v>21.28</v>
      </c>
      <c r="Q31" s="44">
        <v>20.28</v>
      </c>
      <c r="R31" s="44">
        <v>19.41</v>
      </c>
      <c r="S31" s="44">
        <v>18.63</v>
      </c>
      <c r="T31" s="44">
        <v>17.95</v>
      </c>
      <c r="U31" s="44">
        <v>17.329999999999998</v>
      </c>
      <c r="V31" s="44">
        <v>16.77</v>
      </c>
      <c r="W31" s="44">
        <v>16.27</v>
      </c>
      <c r="X31" s="44">
        <v>15.81</v>
      </c>
      <c r="Y31" s="44">
        <v>15.4</v>
      </c>
      <c r="Z31" s="44">
        <v>15.02</v>
      </c>
      <c r="AA31" s="44">
        <v>14.67</v>
      </c>
      <c r="AB31" s="44">
        <v>14.35</v>
      </c>
      <c r="AC31" s="44">
        <v>14.05</v>
      </c>
      <c r="AD31" s="44">
        <v>13.78</v>
      </c>
      <c r="AE31" s="44">
        <v>13.52</v>
      </c>
      <c r="AF31" s="44">
        <v>13.29</v>
      </c>
      <c r="AG31" s="44">
        <v>13.07</v>
      </c>
      <c r="AH31" s="44">
        <v>12.87</v>
      </c>
      <c r="AI31" s="44">
        <v>12.68</v>
      </c>
      <c r="AJ31" s="44">
        <v>12.5</v>
      </c>
      <c r="AK31" s="44">
        <v>12.33</v>
      </c>
      <c r="AL31" s="44">
        <v>12.18</v>
      </c>
      <c r="AM31" s="44">
        <v>12.04</v>
      </c>
      <c r="AN31" s="44">
        <v>11.9</v>
      </c>
      <c r="AO31" s="44">
        <v>11.77</v>
      </c>
      <c r="AP31" s="44">
        <v>11.66</v>
      </c>
      <c r="AQ31" s="44">
        <v>11.55</v>
      </c>
      <c r="AR31" s="44">
        <v>11.44</v>
      </c>
      <c r="AS31" s="44">
        <v>11.35</v>
      </c>
      <c r="AT31" s="44"/>
      <c r="AU31" s="44"/>
      <c r="AV31" s="44"/>
      <c r="AW31" s="44"/>
    </row>
    <row r="32" spans="1:49" x14ac:dyDescent="0.25">
      <c r="A32" s="43">
        <v>21</v>
      </c>
      <c r="B32" s="44"/>
      <c r="C32" s="44"/>
      <c r="D32" s="44"/>
      <c r="E32" s="44"/>
      <c r="F32" s="44"/>
      <c r="G32" s="44"/>
      <c r="H32" s="44"/>
      <c r="I32" s="44"/>
      <c r="J32" s="44"/>
      <c r="K32" s="44"/>
      <c r="L32" s="44"/>
      <c r="M32" s="44">
        <v>25.63</v>
      </c>
      <c r="N32" s="44">
        <v>24.06</v>
      </c>
      <c r="O32" s="44">
        <v>22.73</v>
      </c>
      <c r="P32" s="44">
        <v>21.57</v>
      </c>
      <c r="Q32" s="44">
        <v>20.56</v>
      </c>
      <c r="R32" s="44">
        <v>19.68</v>
      </c>
      <c r="S32" s="44">
        <v>18.89</v>
      </c>
      <c r="T32" s="44">
        <v>18.190000000000001</v>
      </c>
      <c r="U32" s="44">
        <v>17.57</v>
      </c>
      <c r="V32" s="44">
        <v>17.010000000000002</v>
      </c>
      <c r="W32" s="44">
        <v>16.5</v>
      </c>
      <c r="X32" s="44">
        <v>16.03</v>
      </c>
      <c r="Y32" s="44">
        <v>15.61</v>
      </c>
      <c r="Z32" s="44">
        <v>15.23</v>
      </c>
      <c r="AA32" s="44">
        <v>14.87</v>
      </c>
      <c r="AB32" s="44">
        <v>14.55</v>
      </c>
      <c r="AC32" s="44">
        <v>14.25</v>
      </c>
      <c r="AD32" s="44">
        <v>13.97</v>
      </c>
      <c r="AE32" s="44">
        <v>13.71</v>
      </c>
      <c r="AF32" s="44">
        <v>13.48</v>
      </c>
      <c r="AG32" s="44">
        <v>13.25</v>
      </c>
      <c r="AH32" s="44">
        <v>13.05</v>
      </c>
      <c r="AI32" s="44">
        <v>12.86</v>
      </c>
      <c r="AJ32" s="44">
        <v>12.68</v>
      </c>
      <c r="AK32" s="44">
        <v>12.51</v>
      </c>
      <c r="AL32" s="44">
        <v>12.36</v>
      </c>
      <c r="AM32" s="44">
        <v>12.21</v>
      </c>
      <c r="AN32" s="44">
        <v>12.07</v>
      </c>
      <c r="AO32" s="44">
        <v>11.95</v>
      </c>
      <c r="AP32" s="44">
        <v>11.83</v>
      </c>
      <c r="AQ32" s="44">
        <v>11.72</v>
      </c>
      <c r="AR32" s="44">
        <v>11.61</v>
      </c>
      <c r="AS32" s="44"/>
      <c r="AT32" s="44"/>
      <c r="AU32" s="44"/>
      <c r="AV32" s="44"/>
      <c r="AW32" s="44"/>
    </row>
    <row r="33" spans="1:49" x14ac:dyDescent="0.25">
      <c r="A33" s="43">
        <v>22</v>
      </c>
      <c r="B33" s="44"/>
      <c r="C33" s="44"/>
      <c r="D33" s="44"/>
      <c r="E33" s="44"/>
      <c r="F33" s="44"/>
      <c r="G33" s="44"/>
      <c r="H33" s="44"/>
      <c r="I33" s="44"/>
      <c r="J33" s="44"/>
      <c r="K33" s="44"/>
      <c r="L33" s="44"/>
      <c r="M33" s="44">
        <v>25.98</v>
      </c>
      <c r="N33" s="44">
        <v>24.4</v>
      </c>
      <c r="O33" s="44">
        <v>23.04</v>
      </c>
      <c r="P33" s="44">
        <v>21.87</v>
      </c>
      <c r="Q33" s="44">
        <v>20.85</v>
      </c>
      <c r="R33" s="44">
        <v>19.95</v>
      </c>
      <c r="S33" s="44">
        <v>19.149999999999999</v>
      </c>
      <c r="T33" s="44">
        <v>18.45</v>
      </c>
      <c r="U33" s="44">
        <v>17.809999999999999</v>
      </c>
      <c r="V33" s="44">
        <v>17.239999999999998</v>
      </c>
      <c r="W33" s="44">
        <v>16.73</v>
      </c>
      <c r="X33" s="44">
        <v>16.260000000000002</v>
      </c>
      <c r="Y33" s="44">
        <v>15.83</v>
      </c>
      <c r="Z33" s="44">
        <v>15.44</v>
      </c>
      <c r="AA33" s="44">
        <v>15.08</v>
      </c>
      <c r="AB33" s="44">
        <v>14.75</v>
      </c>
      <c r="AC33" s="44">
        <v>14.45</v>
      </c>
      <c r="AD33" s="44">
        <v>14.17</v>
      </c>
      <c r="AE33" s="44">
        <v>13.91</v>
      </c>
      <c r="AF33" s="44">
        <v>13.67</v>
      </c>
      <c r="AG33" s="44">
        <v>13.44</v>
      </c>
      <c r="AH33" s="44">
        <v>13.24</v>
      </c>
      <c r="AI33" s="44">
        <v>13.04</v>
      </c>
      <c r="AJ33" s="44">
        <v>12.86</v>
      </c>
      <c r="AK33" s="44">
        <v>12.69</v>
      </c>
      <c r="AL33" s="44">
        <v>12.54</v>
      </c>
      <c r="AM33" s="44">
        <v>12.39</v>
      </c>
      <c r="AN33" s="44">
        <v>12.25</v>
      </c>
      <c r="AO33" s="44">
        <v>12.12</v>
      </c>
      <c r="AP33" s="44">
        <v>12.01</v>
      </c>
      <c r="AQ33" s="44">
        <v>11.89</v>
      </c>
      <c r="AR33" s="44"/>
      <c r="AS33" s="44"/>
      <c r="AT33" s="44"/>
      <c r="AU33" s="44"/>
      <c r="AV33" s="44"/>
      <c r="AW33" s="44"/>
    </row>
    <row r="34" spans="1:49" x14ac:dyDescent="0.25">
      <c r="A34" s="43">
        <v>23</v>
      </c>
      <c r="B34" s="44"/>
      <c r="C34" s="44"/>
      <c r="D34" s="44"/>
      <c r="E34" s="44"/>
      <c r="F34" s="44"/>
      <c r="G34" s="44"/>
      <c r="H34" s="44"/>
      <c r="I34" s="44"/>
      <c r="J34" s="44"/>
      <c r="K34" s="44"/>
      <c r="L34" s="44"/>
      <c r="M34" s="44">
        <v>26.34</v>
      </c>
      <c r="N34" s="44">
        <v>24.73</v>
      </c>
      <c r="O34" s="44">
        <v>23.36</v>
      </c>
      <c r="P34" s="44">
        <v>22.17</v>
      </c>
      <c r="Q34" s="44">
        <v>21.14</v>
      </c>
      <c r="R34" s="44">
        <v>20.23</v>
      </c>
      <c r="S34" s="44">
        <v>19.420000000000002</v>
      </c>
      <c r="T34" s="44">
        <v>18.7</v>
      </c>
      <c r="U34" s="44">
        <v>18.059999999999999</v>
      </c>
      <c r="V34" s="44">
        <v>17.48</v>
      </c>
      <c r="W34" s="44">
        <v>16.96</v>
      </c>
      <c r="X34" s="44">
        <v>16.48</v>
      </c>
      <c r="Y34" s="44">
        <v>16.05</v>
      </c>
      <c r="Z34" s="44">
        <v>15.66</v>
      </c>
      <c r="AA34" s="44">
        <v>15.29</v>
      </c>
      <c r="AB34" s="44">
        <v>14.96</v>
      </c>
      <c r="AC34" s="44">
        <v>14.65</v>
      </c>
      <c r="AD34" s="44">
        <v>14.37</v>
      </c>
      <c r="AE34" s="44">
        <v>14.11</v>
      </c>
      <c r="AF34" s="44">
        <v>13.86</v>
      </c>
      <c r="AG34" s="44">
        <v>13.64</v>
      </c>
      <c r="AH34" s="44">
        <v>13.43</v>
      </c>
      <c r="AI34" s="44">
        <v>13.23</v>
      </c>
      <c r="AJ34" s="44">
        <v>13.05</v>
      </c>
      <c r="AK34" s="44">
        <v>12.88</v>
      </c>
      <c r="AL34" s="44">
        <v>12.72</v>
      </c>
      <c r="AM34" s="44">
        <v>12.57</v>
      </c>
      <c r="AN34" s="44">
        <v>12.43</v>
      </c>
      <c r="AO34" s="44">
        <v>12.31</v>
      </c>
      <c r="AP34" s="44">
        <v>12.19</v>
      </c>
      <c r="AQ34" s="44"/>
      <c r="AR34" s="44"/>
      <c r="AS34" s="44"/>
      <c r="AT34" s="44"/>
      <c r="AU34" s="44"/>
      <c r="AV34" s="44"/>
      <c r="AW34" s="44"/>
    </row>
    <row r="35" spans="1:49" x14ac:dyDescent="0.25">
      <c r="A35" s="43">
        <v>24</v>
      </c>
      <c r="B35" s="44"/>
      <c r="C35" s="44"/>
      <c r="D35" s="44"/>
      <c r="E35" s="44"/>
      <c r="F35" s="44"/>
      <c r="G35" s="44"/>
      <c r="H35" s="44"/>
      <c r="I35" s="44"/>
      <c r="J35" s="44"/>
      <c r="K35" s="44"/>
      <c r="L35" s="44"/>
      <c r="M35" s="44">
        <v>26.7</v>
      </c>
      <c r="N35" s="44">
        <v>25.07</v>
      </c>
      <c r="O35" s="44">
        <v>23.68</v>
      </c>
      <c r="P35" s="44">
        <v>22.48</v>
      </c>
      <c r="Q35" s="44">
        <v>21.43</v>
      </c>
      <c r="R35" s="44">
        <v>20.51</v>
      </c>
      <c r="S35" s="44">
        <v>19.690000000000001</v>
      </c>
      <c r="T35" s="44">
        <v>18.96</v>
      </c>
      <c r="U35" s="44">
        <v>18.309999999999999</v>
      </c>
      <c r="V35" s="44">
        <v>17.73</v>
      </c>
      <c r="W35" s="44">
        <v>17.2</v>
      </c>
      <c r="X35" s="44">
        <v>16.71</v>
      </c>
      <c r="Y35" s="44">
        <v>16.28</v>
      </c>
      <c r="Z35" s="44">
        <v>15.88</v>
      </c>
      <c r="AA35" s="44">
        <v>15.51</v>
      </c>
      <c r="AB35" s="44">
        <v>15.17</v>
      </c>
      <c r="AC35" s="44">
        <v>14.86</v>
      </c>
      <c r="AD35" s="44">
        <v>14.57</v>
      </c>
      <c r="AE35" s="44">
        <v>14.31</v>
      </c>
      <c r="AF35" s="44">
        <v>14.06</v>
      </c>
      <c r="AG35" s="44">
        <v>13.83</v>
      </c>
      <c r="AH35" s="44">
        <v>13.62</v>
      </c>
      <c r="AI35" s="44">
        <v>13.42</v>
      </c>
      <c r="AJ35" s="44">
        <v>13.24</v>
      </c>
      <c r="AK35" s="44">
        <v>13.07</v>
      </c>
      <c r="AL35" s="44">
        <v>12.91</v>
      </c>
      <c r="AM35" s="44">
        <v>12.76</v>
      </c>
      <c r="AN35" s="44">
        <v>12.62</v>
      </c>
      <c r="AO35" s="44">
        <v>12.49</v>
      </c>
      <c r="AP35" s="44"/>
      <c r="AQ35" s="44"/>
      <c r="AR35" s="44"/>
      <c r="AS35" s="44"/>
      <c r="AT35" s="44"/>
      <c r="AU35" s="44"/>
      <c r="AV35" s="44"/>
      <c r="AW35" s="44"/>
    </row>
    <row r="36" spans="1:49" x14ac:dyDescent="0.25">
      <c r="A36" s="43">
        <v>25</v>
      </c>
      <c r="B36" s="44"/>
      <c r="C36" s="44"/>
      <c r="D36" s="44"/>
      <c r="E36" s="44"/>
      <c r="F36" s="44"/>
      <c r="G36" s="44"/>
      <c r="H36" s="44"/>
      <c r="I36" s="44"/>
      <c r="J36" s="44"/>
      <c r="K36" s="44"/>
      <c r="L36" s="44"/>
      <c r="M36" s="44">
        <v>27.07</v>
      </c>
      <c r="N36" s="44">
        <v>25.42</v>
      </c>
      <c r="O36" s="44">
        <v>24.01</v>
      </c>
      <c r="P36" s="44">
        <v>22.79</v>
      </c>
      <c r="Q36" s="44">
        <v>21.72</v>
      </c>
      <c r="R36" s="44">
        <v>20.79</v>
      </c>
      <c r="S36" s="44">
        <v>19.96</v>
      </c>
      <c r="T36" s="44">
        <v>19.23</v>
      </c>
      <c r="U36" s="44">
        <v>18.57</v>
      </c>
      <c r="V36" s="44">
        <v>17.97</v>
      </c>
      <c r="W36" s="44">
        <v>17.440000000000001</v>
      </c>
      <c r="X36" s="44">
        <v>16.95</v>
      </c>
      <c r="Y36" s="44">
        <v>16.5</v>
      </c>
      <c r="Z36" s="44">
        <v>16.100000000000001</v>
      </c>
      <c r="AA36" s="44">
        <v>15.73</v>
      </c>
      <c r="AB36" s="44">
        <v>15.39</v>
      </c>
      <c r="AC36" s="44">
        <v>15.07</v>
      </c>
      <c r="AD36" s="44">
        <v>14.78</v>
      </c>
      <c r="AE36" s="44">
        <v>14.51</v>
      </c>
      <c r="AF36" s="44">
        <v>14.26</v>
      </c>
      <c r="AG36" s="44">
        <v>14.03</v>
      </c>
      <c r="AH36" s="44">
        <v>13.82</v>
      </c>
      <c r="AI36" s="44">
        <v>13.62</v>
      </c>
      <c r="AJ36" s="44">
        <v>13.43</v>
      </c>
      <c r="AK36" s="44">
        <v>13.26</v>
      </c>
      <c r="AL36" s="44">
        <v>13.1</v>
      </c>
      <c r="AM36" s="44">
        <v>12.95</v>
      </c>
      <c r="AN36" s="44">
        <v>12.81</v>
      </c>
      <c r="AO36" s="44"/>
      <c r="AP36" s="44"/>
      <c r="AQ36" s="44"/>
      <c r="AR36" s="44"/>
      <c r="AS36" s="44"/>
      <c r="AT36" s="44"/>
      <c r="AU36" s="44"/>
      <c r="AV36" s="44"/>
      <c r="AW36" s="44"/>
    </row>
    <row r="37" spans="1:49" x14ac:dyDescent="0.25">
      <c r="A37" s="43">
        <v>26</v>
      </c>
      <c r="B37" s="44"/>
      <c r="C37" s="44"/>
      <c r="D37" s="44"/>
      <c r="E37" s="44"/>
      <c r="F37" s="44"/>
      <c r="G37" s="44"/>
      <c r="H37" s="44"/>
      <c r="I37" s="44"/>
      <c r="J37" s="44"/>
      <c r="K37" s="44"/>
      <c r="L37" s="44"/>
      <c r="M37" s="44">
        <v>27.44</v>
      </c>
      <c r="N37" s="44">
        <v>25.77</v>
      </c>
      <c r="O37" s="44">
        <v>24.34</v>
      </c>
      <c r="P37" s="44">
        <v>23.1</v>
      </c>
      <c r="Q37" s="44">
        <v>22.03</v>
      </c>
      <c r="R37" s="44">
        <v>21.08</v>
      </c>
      <c r="S37" s="44">
        <v>20.239999999999998</v>
      </c>
      <c r="T37" s="44">
        <v>19.489999999999998</v>
      </c>
      <c r="U37" s="44">
        <v>18.829999999999998</v>
      </c>
      <c r="V37" s="44">
        <v>18.22</v>
      </c>
      <c r="W37" s="44">
        <v>17.68</v>
      </c>
      <c r="X37" s="44">
        <v>17.190000000000001</v>
      </c>
      <c r="Y37" s="44">
        <v>16.739999999999998</v>
      </c>
      <c r="Z37" s="44">
        <v>16.329999999999998</v>
      </c>
      <c r="AA37" s="44">
        <v>15.95</v>
      </c>
      <c r="AB37" s="44">
        <v>15.6</v>
      </c>
      <c r="AC37" s="44">
        <v>15.29</v>
      </c>
      <c r="AD37" s="44">
        <v>14.99</v>
      </c>
      <c r="AE37" s="44">
        <v>14.72</v>
      </c>
      <c r="AF37" s="44">
        <v>14.47</v>
      </c>
      <c r="AG37" s="44">
        <v>14.24</v>
      </c>
      <c r="AH37" s="44">
        <v>14.02</v>
      </c>
      <c r="AI37" s="44">
        <v>13.82</v>
      </c>
      <c r="AJ37" s="44">
        <v>13.63</v>
      </c>
      <c r="AK37" s="44">
        <v>13.46</v>
      </c>
      <c r="AL37" s="44">
        <v>13.3</v>
      </c>
      <c r="AM37" s="44">
        <v>13.15</v>
      </c>
      <c r="AN37" s="44"/>
      <c r="AO37" s="44"/>
      <c r="AP37" s="44"/>
      <c r="AQ37" s="44"/>
      <c r="AR37" s="44"/>
      <c r="AS37" s="44"/>
      <c r="AT37" s="44"/>
      <c r="AU37" s="44"/>
      <c r="AV37" s="44"/>
      <c r="AW37" s="44"/>
    </row>
    <row r="38" spans="1:49" x14ac:dyDescent="0.25">
      <c r="A38" s="43">
        <v>27</v>
      </c>
      <c r="B38" s="44"/>
      <c r="C38" s="44"/>
      <c r="D38" s="44"/>
      <c r="E38" s="44"/>
      <c r="F38" s="44"/>
      <c r="G38" s="44"/>
      <c r="H38" s="44"/>
      <c r="I38" s="44"/>
      <c r="J38" s="44"/>
      <c r="K38" s="44"/>
      <c r="L38" s="44"/>
      <c r="M38" s="44">
        <v>27.82</v>
      </c>
      <c r="N38" s="44">
        <v>26.13</v>
      </c>
      <c r="O38" s="44">
        <v>24.68</v>
      </c>
      <c r="P38" s="44">
        <v>23.42</v>
      </c>
      <c r="Q38" s="44">
        <v>22.33</v>
      </c>
      <c r="R38" s="44">
        <v>21.37</v>
      </c>
      <c r="S38" s="44">
        <v>20.52</v>
      </c>
      <c r="T38" s="44">
        <v>19.77</v>
      </c>
      <c r="U38" s="44">
        <v>19.09</v>
      </c>
      <c r="V38" s="44">
        <v>18.48</v>
      </c>
      <c r="W38" s="44">
        <v>17.93</v>
      </c>
      <c r="X38" s="44">
        <v>17.43</v>
      </c>
      <c r="Y38" s="44">
        <v>16.97</v>
      </c>
      <c r="Z38" s="44">
        <v>16.559999999999999</v>
      </c>
      <c r="AA38" s="44">
        <v>16.18</v>
      </c>
      <c r="AB38" s="44">
        <v>15.83</v>
      </c>
      <c r="AC38" s="44">
        <v>15.51</v>
      </c>
      <c r="AD38" s="44">
        <v>15.21</v>
      </c>
      <c r="AE38" s="44">
        <v>14.93</v>
      </c>
      <c r="AF38" s="44">
        <v>14.68</v>
      </c>
      <c r="AG38" s="44">
        <v>14.44</v>
      </c>
      <c r="AH38" s="44">
        <v>14.23</v>
      </c>
      <c r="AI38" s="44">
        <v>14.02</v>
      </c>
      <c r="AJ38" s="44">
        <v>13.84</v>
      </c>
      <c r="AK38" s="44">
        <v>13.66</v>
      </c>
      <c r="AL38" s="44">
        <v>13.5</v>
      </c>
      <c r="AM38" s="44"/>
      <c r="AN38" s="44"/>
      <c r="AO38" s="44"/>
      <c r="AP38" s="44"/>
      <c r="AQ38" s="44"/>
      <c r="AR38" s="44"/>
      <c r="AS38" s="44"/>
      <c r="AT38" s="44"/>
      <c r="AU38" s="44"/>
      <c r="AV38" s="44"/>
      <c r="AW38" s="44"/>
    </row>
    <row r="39" spans="1:49" x14ac:dyDescent="0.25">
      <c r="A39" s="43">
        <v>28</v>
      </c>
      <c r="B39" s="44"/>
      <c r="C39" s="44"/>
      <c r="D39" s="44"/>
      <c r="E39" s="44"/>
      <c r="F39" s="44"/>
      <c r="G39" s="44"/>
      <c r="H39" s="44"/>
      <c r="I39" s="44"/>
      <c r="J39" s="44"/>
      <c r="K39" s="44"/>
      <c r="L39" s="44"/>
      <c r="M39" s="44">
        <v>28.21</v>
      </c>
      <c r="N39" s="44">
        <v>26.49</v>
      </c>
      <c r="O39" s="44">
        <v>25.02</v>
      </c>
      <c r="P39" s="44">
        <v>23.75</v>
      </c>
      <c r="Q39" s="44">
        <v>22.64</v>
      </c>
      <c r="R39" s="44">
        <v>21.67</v>
      </c>
      <c r="S39" s="44">
        <v>20.81</v>
      </c>
      <c r="T39" s="44">
        <v>20.04</v>
      </c>
      <c r="U39" s="44">
        <v>19.36</v>
      </c>
      <c r="V39" s="44">
        <v>18.739999999999998</v>
      </c>
      <c r="W39" s="44">
        <v>18.18</v>
      </c>
      <c r="X39" s="44">
        <v>17.670000000000002</v>
      </c>
      <c r="Y39" s="44">
        <v>17.21</v>
      </c>
      <c r="Z39" s="44">
        <v>16.79</v>
      </c>
      <c r="AA39" s="44">
        <v>16.41</v>
      </c>
      <c r="AB39" s="44">
        <v>16.05</v>
      </c>
      <c r="AC39" s="44">
        <v>15.73</v>
      </c>
      <c r="AD39" s="44">
        <v>15.43</v>
      </c>
      <c r="AE39" s="44">
        <v>15.15</v>
      </c>
      <c r="AF39" s="44">
        <v>14.9</v>
      </c>
      <c r="AG39" s="44">
        <v>14.66</v>
      </c>
      <c r="AH39" s="44">
        <v>14.44</v>
      </c>
      <c r="AI39" s="44">
        <v>14.24</v>
      </c>
      <c r="AJ39" s="44">
        <v>14.05</v>
      </c>
      <c r="AK39" s="44">
        <v>13.87</v>
      </c>
      <c r="AL39" s="44"/>
      <c r="AM39" s="44"/>
      <c r="AN39" s="44"/>
      <c r="AO39" s="44"/>
      <c r="AP39" s="44"/>
      <c r="AQ39" s="44"/>
      <c r="AR39" s="44"/>
      <c r="AS39" s="44"/>
      <c r="AT39" s="44"/>
      <c r="AU39" s="44"/>
      <c r="AV39" s="44"/>
      <c r="AW39" s="44"/>
    </row>
    <row r="40" spans="1:49" x14ac:dyDescent="0.25">
      <c r="A40" s="43">
        <v>29</v>
      </c>
      <c r="B40" s="44"/>
      <c r="C40" s="44"/>
      <c r="D40" s="44"/>
      <c r="E40" s="44"/>
      <c r="F40" s="44"/>
      <c r="G40" s="44"/>
      <c r="H40" s="44"/>
      <c r="I40" s="44"/>
      <c r="J40" s="44"/>
      <c r="K40" s="44"/>
      <c r="L40" s="44"/>
      <c r="M40" s="44">
        <v>28.59</v>
      </c>
      <c r="N40" s="44">
        <v>26.85</v>
      </c>
      <c r="O40" s="44">
        <v>25.36</v>
      </c>
      <c r="P40" s="44">
        <v>24.08</v>
      </c>
      <c r="Q40" s="44">
        <v>22.95</v>
      </c>
      <c r="R40" s="44">
        <v>21.97</v>
      </c>
      <c r="S40" s="44">
        <v>21.1</v>
      </c>
      <c r="T40" s="44">
        <v>20.32</v>
      </c>
      <c r="U40" s="44">
        <v>19.63</v>
      </c>
      <c r="V40" s="44">
        <v>19</v>
      </c>
      <c r="W40" s="44">
        <v>18.440000000000001</v>
      </c>
      <c r="X40" s="44">
        <v>17.93</v>
      </c>
      <c r="Y40" s="44">
        <v>17.46</v>
      </c>
      <c r="Z40" s="44">
        <v>17.03</v>
      </c>
      <c r="AA40" s="44">
        <v>16.64</v>
      </c>
      <c r="AB40" s="44">
        <v>16.29</v>
      </c>
      <c r="AC40" s="44">
        <v>15.96</v>
      </c>
      <c r="AD40" s="44">
        <v>15.65</v>
      </c>
      <c r="AE40" s="44">
        <v>15.37</v>
      </c>
      <c r="AF40" s="44">
        <v>15.12</v>
      </c>
      <c r="AG40" s="44">
        <v>14.88</v>
      </c>
      <c r="AH40" s="44">
        <v>14.66</v>
      </c>
      <c r="AI40" s="44">
        <v>14.45</v>
      </c>
      <c r="AJ40" s="44">
        <v>14.26</v>
      </c>
      <c r="AK40" s="44"/>
      <c r="AL40" s="44"/>
      <c r="AM40" s="44"/>
      <c r="AN40" s="44"/>
      <c r="AO40" s="44"/>
      <c r="AP40" s="44"/>
      <c r="AQ40" s="44"/>
      <c r="AR40" s="44"/>
      <c r="AS40" s="44"/>
      <c r="AT40" s="44"/>
      <c r="AU40" s="44"/>
      <c r="AV40" s="44"/>
      <c r="AW40" s="44"/>
    </row>
    <row r="41" spans="1:49" x14ac:dyDescent="0.25">
      <c r="A41" s="43">
        <v>30</v>
      </c>
      <c r="B41" s="44"/>
      <c r="C41" s="44"/>
      <c r="D41" s="44"/>
      <c r="E41" s="44"/>
      <c r="F41" s="44"/>
      <c r="G41" s="44"/>
      <c r="H41" s="44"/>
      <c r="I41" s="44"/>
      <c r="J41" s="44"/>
      <c r="K41" s="44"/>
      <c r="L41" s="44"/>
      <c r="M41" s="44">
        <v>28.99</v>
      </c>
      <c r="N41" s="44">
        <v>27.22</v>
      </c>
      <c r="O41" s="44">
        <v>25.71</v>
      </c>
      <c r="P41" s="44">
        <v>24.41</v>
      </c>
      <c r="Q41" s="44">
        <v>23.27</v>
      </c>
      <c r="R41" s="44">
        <v>22.28</v>
      </c>
      <c r="S41" s="44">
        <v>21.39</v>
      </c>
      <c r="T41" s="44">
        <v>20.61</v>
      </c>
      <c r="U41" s="44">
        <v>19.899999999999999</v>
      </c>
      <c r="V41" s="44">
        <v>19.27</v>
      </c>
      <c r="W41" s="44">
        <v>18.7</v>
      </c>
      <c r="X41" s="44">
        <v>18.18</v>
      </c>
      <c r="Y41" s="44">
        <v>17.71</v>
      </c>
      <c r="Z41" s="44">
        <v>17.28</v>
      </c>
      <c r="AA41" s="44">
        <v>16.88</v>
      </c>
      <c r="AB41" s="44">
        <v>16.52</v>
      </c>
      <c r="AC41" s="44">
        <v>16.190000000000001</v>
      </c>
      <c r="AD41" s="44">
        <v>15.88</v>
      </c>
      <c r="AE41" s="44">
        <v>15.6</v>
      </c>
      <c r="AF41" s="44">
        <v>15.34</v>
      </c>
      <c r="AG41" s="44">
        <v>15.1</v>
      </c>
      <c r="AH41" s="44">
        <v>14.88</v>
      </c>
      <c r="AI41" s="44">
        <v>14.67</v>
      </c>
      <c r="AJ41" s="44"/>
      <c r="AK41" s="44"/>
      <c r="AL41" s="44"/>
      <c r="AM41" s="44"/>
      <c r="AN41" s="44"/>
      <c r="AO41" s="44"/>
      <c r="AP41" s="44"/>
      <c r="AQ41" s="44"/>
      <c r="AR41" s="44"/>
      <c r="AS41" s="44"/>
      <c r="AT41" s="44"/>
      <c r="AU41" s="44"/>
      <c r="AV41" s="44"/>
      <c r="AW41" s="44"/>
    </row>
    <row r="42" spans="1:49" x14ac:dyDescent="0.25">
      <c r="A42" s="43">
        <v>31</v>
      </c>
      <c r="B42" s="44"/>
      <c r="C42" s="44"/>
      <c r="D42" s="44"/>
      <c r="E42" s="44"/>
      <c r="F42" s="44"/>
      <c r="G42" s="44"/>
      <c r="H42" s="44"/>
      <c r="I42" s="44"/>
      <c r="J42" s="44"/>
      <c r="K42" s="44"/>
      <c r="L42" s="44"/>
      <c r="M42" s="44">
        <v>29.39</v>
      </c>
      <c r="N42" s="44">
        <v>27.6</v>
      </c>
      <c r="O42" s="44">
        <v>26.07</v>
      </c>
      <c r="P42" s="44">
        <v>24.75</v>
      </c>
      <c r="Q42" s="44">
        <v>23.6</v>
      </c>
      <c r="R42" s="44">
        <v>22.59</v>
      </c>
      <c r="S42" s="44">
        <v>21.69</v>
      </c>
      <c r="T42" s="44">
        <v>20.9</v>
      </c>
      <c r="U42" s="44">
        <v>20.18</v>
      </c>
      <c r="V42" s="44">
        <v>19.54</v>
      </c>
      <c r="W42" s="44">
        <v>18.96</v>
      </c>
      <c r="X42" s="44">
        <v>18.440000000000001</v>
      </c>
      <c r="Y42" s="44">
        <v>17.96</v>
      </c>
      <c r="Z42" s="44">
        <v>17.53</v>
      </c>
      <c r="AA42" s="44">
        <v>17.13</v>
      </c>
      <c r="AB42" s="44">
        <v>16.760000000000002</v>
      </c>
      <c r="AC42" s="44">
        <v>16.43</v>
      </c>
      <c r="AD42" s="44">
        <v>16.12</v>
      </c>
      <c r="AE42" s="44">
        <v>15.84</v>
      </c>
      <c r="AF42" s="44">
        <v>15.57</v>
      </c>
      <c r="AG42" s="44">
        <v>15.33</v>
      </c>
      <c r="AH42" s="44">
        <v>15.11</v>
      </c>
      <c r="AI42" s="44"/>
      <c r="AJ42" s="44"/>
      <c r="AK42" s="44"/>
      <c r="AL42" s="44"/>
      <c r="AM42" s="44"/>
      <c r="AN42" s="44"/>
      <c r="AO42" s="44"/>
      <c r="AP42" s="44"/>
      <c r="AQ42" s="44"/>
      <c r="AR42" s="44"/>
      <c r="AS42" s="44"/>
      <c r="AT42" s="44"/>
      <c r="AU42" s="44"/>
      <c r="AV42" s="44"/>
      <c r="AW42" s="44"/>
    </row>
    <row r="43" spans="1:49" x14ac:dyDescent="0.25">
      <c r="A43" s="43">
        <v>32</v>
      </c>
      <c r="B43" s="44"/>
      <c r="C43" s="44"/>
      <c r="D43" s="44"/>
      <c r="E43" s="44"/>
      <c r="F43" s="44"/>
      <c r="G43" s="44"/>
      <c r="H43" s="44"/>
      <c r="I43" s="44"/>
      <c r="J43" s="44"/>
      <c r="K43" s="44"/>
      <c r="L43" s="44"/>
      <c r="M43" s="44">
        <v>29.79</v>
      </c>
      <c r="N43" s="44">
        <v>27.98</v>
      </c>
      <c r="O43" s="44">
        <v>26.43</v>
      </c>
      <c r="P43" s="44">
        <v>25.09</v>
      </c>
      <c r="Q43" s="44">
        <v>23.93</v>
      </c>
      <c r="R43" s="44">
        <v>22.9</v>
      </c>
      <c r="S43" s="44">
        <v>22</v>
      </c>
      <c r="T43" s="44">
        <v>21.19</v>
      </c>
      <c r="U43" s="44">
        <v>20.47</v>
      </c>
      <c r="V43" s="44">
        <v>19.82</v>
      </c>
      <c r="W43" s="44">
        <v>19.239999999999998</v>
      </c>
      <c r="X43" s="44">
        <v>18.71</v>
      </c>
      <c r="Y43" s="44">
        <v>18.22</v>
      </c>
      <c r="Z43" s="44">
        <v>17.78</v>
      </c>
      <c r="AA43" s="44">
        <v>17.38</v>
      </c>
      <c r="AB43" s="44">
        <v>17.010000000000002</v>
      </c>
      <c r="AC43" s="44">
        <v>16.670000000000002</v>
      </c>
      <c r="AD43" s="44">
        <v>16.36</v>
      </c>
      <c r="AE43" s="44">
        <v>16.079999999999998</v>
      </c>
      <c r="AF43" s="44">
        <v>15.81</v>
      </c>
      <c r="AG43" s="44">
        <v>15.57</v>
      </c>
      <c r="AH43" s="44"/>
      <c r="AI43" s="44"/>
      <c r="AJ43" s="44"/>
      <c r="AK43" s="44"/>
      <c r="AL43" s="44"/>
      <c r="AM43" s="44"/>
      <c r="AN43" s="44"/>
      <c r="AO43" s="44"/>
      <c r="AP43" s="44"/>
      <c r="AQ43" s="44"/>
      <c r="AR43" s="44"/>
      <c r="AS43" s="44"/>
      <c r="AT43" s="44"/>
      <c r="AU43" s="44"/>
      <c r="AV43" s="44"/>
      <c r="AW43" s="44"/>
    </row>
    <row r="44" spans="1:49" x14ac:dyDescent="0.25">
      <c r="A44" s="43">
        <v>33</v>
      </c>
      <c r="B44" s="44"/>
      <c r="C44" s="44"/>
      <c r="D44" s="44"/>
      <c r="E44" s="44"/>
      <c r="F44" s="44"/>
      <c r="G44" s="44"/>
      <c r="H44" s="44"/>
      <c r="I44" s="44"/>
      <c r="J44" s="44"/>
      <c r="K44" s="44"/>
      <c r="L44" s="44"/>
      <c r="M44" s="44">
        <v>30.21</v>
      </c>
      <c r="N44" s="44">
        <v>28.37</v>
      </c>
      <c r="O44" s="44">
        <v>26.8</v>
      </c>
      <c r="P44" s="44">
        <v>25.44</v>
      </c>
      <c r="Q44" s="44">
        <v>24.26</v>
      </c>
      <c r="R44" s="44">
        <v>23.22</v>
      </c>
      <c r="S44" s="44">
        <v>22.31</v>
      </c>
      <c r="T44" s="44">
        <v>21.49</v>
      </c>
      <c r="U44" s="44">
        <v>20.76</v>
      </c>
      <c r="V44" s="44">
        <v>20.11</v>
      </c>
      <c r="W44" s="44">
        <v>19.510000000000002</v>
      </c>
      <c r="X44" s="44">
        <v>18.98</v>
      </c>
      <c r="Y44" s="44">
        <v>18.489999999999998</v>
      </c>
      <c r="Z44" s="44">
        <v>18.04</v>
      </c>
      <c r="AA44" s="44">
        <v>17.64</v>
      </c>
      <c r="AB44" s="44">
        <v>17.27</v>
      </c>
      <c r="AC44" s="44">
        <v>16.93</v>
      </c>
      <c r="AD44" s="44">
        <v>16.61</v>
      </c>
      <c r="AE44" s="44">
        <v>16.32</v>
      </c>
      <c r="AF44" s="44">
        <v>16.059999999999999</v>
      </c>
      <c r="AG44" s="44"/>
      <c r="AH44" s="44"/>
      <c r="AI44" s="44"/>
      <c r="AJ44" s="44"/>
      <c r="AK44" s="44"/>
      <c r="AL44" s="44"/>
      <c r="AM44" s="44"/>
      <c r="AN44" s="44"/>
      <c r="AO44" s="44"/>
      <c r="AP44" s="44"/>
      <c r="AQ44" s="44"/>
      <c r="AR44" s="44"/>
      <c r="AS44" s="44"/>
      <c r="AT44" s="44"/>
      <c r="AU44" s="44"/>
      <c r="AV44" s="44"/>
      <c r="AW44" s="44"/>
    </row>
    <row r="45" spans="1:49" x14ac:dyDescent="0.25">
      <c r="A45" s="43">
        <v>34</v>
      </c>
      <c r="B45" s="44"/>
      <c r="C45" s="44"/>
      <c r="D45" s="44"/>
      <c r="E45" s="44"/>
      <c r="F45" s="44"/>
      <c r="G45" s="44"/>
      <c r="H45" s="44"/>
      <c r="I45" s="44"/>
      <c r="J45" s="44"/>
      <c r="K45" s="44"/>
      <c r="L45" s="44"/>
      <c r="M45" s="44">
        <v>30.62</v>
      </c>
      <c r="N45" s="44">
        <v>28.76</v>
      </c>
      <c r="O45" s="44">
        <v>27.17</v>
      </c>
      <c r="P45" s="44">
        <v>25.8</v>
      </c>
      <c r="Q45" s="44">
        <v>24.6</v>
      </c>
      <c r="R45" s="44">
        <v>23.55</v>
      </c>
      <c r="S45" s="44">
        <v>22.62</v>
      </c>
      <c r="T45" s="44">
        <v>21.8</v>
      </c>
      <c r="U45" s="44">
        <v>21.06</v>
      </c>
      <c r="V45" s="44">
        <v>20.39</v>
      </c>
      <c r="W45" s="44">
        <v>19.8</v>
      </c>
      <c r="X45" s="44">
        <v>19.25</v>
      </c>
      <c r="Y45" s="44">
        <v>18.760000000000002</v>
      </c>
      <c r="Z45" s="44">
        <v>18.309999999999999</v>
      </c>
      <c r="AA45" s="44">
        <v>17.899999999999999</v>
      </c>
      <c r="AB45" s="44">
        <v>17.53</v>
      </c>
      <c r="AC45" s="44">
        <v>17.18</v>
      </c>
      <c r="AD45" s="44">
        <v>16.87</v>
      </c>
      <c r="AE45" s="44">
        <v>16.579999999999998</v>
      </c>
      <c r="AF45" s="44"/>
      <c r="AG45" s="44"/>
      <c r="AH45" s="44"/>
      <c r="AI45" s="44"/>
      <c r="AJ45" s="44"/>
      <c r="AK45" s="44"/>
      <c r="AL45" s="44"/>
      <c r="AM45" s="44"/>
      <c r="AN45" s="44"/>
      <c r="AO45" s="44"/>
      <c r="AP45" s="44"/>
      <c r="AQ45" s="44"/>
      <c r="AR45" s="44"/>
      <c r="AS45" s="44"/>
      <c r="AT45" s="44"/>
      <c r="AU45" s="44"/>
      <c r="AV45" s="44"/>
      <c r="AW45" s="44"/>
    </row>
    <row r="46" spans="1:49" x14ac:dyDescent="0.25">
      <c r="A46" s="43">
        <v>35</v>
      </c>
      <c r="B46" s="44"/>
      <c r="C46" s="44"/>
      <c r="D46" s="44"/>
      <c r="E46" s="44"/>
      <c r="F46" s="44"/>
      <c r="G46" s="44"/>
      <c r="H46" s="44"/>
      <c r="I46" s="44"/>
      <c r="J46" s="44"/>
      <c r="K46" s="44"/>
      <c r="L46" s="44"/>
      <c r="M46" s="44">
        <v>31.05</v>
      </c>
      <c r="N46" s="44">
        <v>29.16</v>
      </c>
      <c r="O46" s="44">
        <v>27.55</v>
      </c>
      <c r="P46" s="44">
        <v>26.16</v>
      </c>
      <c r="Q46" s="44">
        <v>24.95</v>
      </c>
      <c r="R46" s="44">
        <v>23.89</v>
      </c>
      <c r="S46" s="44">
        <v>22.95</v>
      </c>
      <c r="T46" s="44">
        <v>22.11</v>
      </c>
      <c r="U46" s="44">
        <v>21.36</v>
      </c>
      <c r="V46" s="44">
        <v>20.69</v>
      </c>
      <c r="W46" s="44">
        <v>20.09</v>
      </c>
      <c r="X46" s="44">
        <v>19.54</v>
      </c>
      <c r="Y46" s="44">
        <v>19.04</v>
      </c>
      <c r="Z46" s="44">
        <v>18.59</v>
      </c>
      <c r="AA46" s="44">
        <v>18.170000000000002</v>
      </c>
      <c r="AB46" s="44">
        <v>17.8</v>
      </c>
      <c r="AC46" s="44">
        <v>17.45</v>
      </c>
      <c r="AD46" s="44">
        <v>17.13</v>
      </c>
      <c r="AE46" s="44"/>
      <c r="AF46" s="44"/>
      <c r="AG46" s="44"/>
      <c r="AH46" s="44"/>
      <c r="AI46" s="44"/>
      <c r="AJ46" s="44"/>
      <c r="AK46" s="44"/>
      <c r="AL46" s="44"/>
      <c r="AM46" s="44"/>
      <c r="AN46" s="44"/>
      <c r="AO46" s="44"/>
      <c r="AP46" s="44"/>
      <c r="AQ46" s="44"/>
      <c r="AR46" s="44"/>
      <c r="AS46" s="44"/>
      <c r="AT46" s="44"/>
      <c r="AU46" s="44"/>
      <c r="AV46" s="44"/>
      <c r="AW46" s="44"/>
    </row>
    <row r="47" spans="1:49" x14ac:dyDescent="0.25">
      <c r="A47" s="43">
        <v>36</v>
      </c>
      <c r="B47" s="44"/>
      <c r="C47" s="44"/>
      <c r="D47" s="44"/>
      <c r="E47" s="44"/>
      <c r="F47" s="44"/>
      <c r="G47" s="44"/>
      <c r="H47" s="44"/>
      <c r="I47" s="44"/>
      <c r="J47" s="44"/>
      <c r="K47" s="44"/>
      <c r="L47" s="44"/>
      <c r="M47" s="44">
        <v>31.48</v>
      </c>
      <c r="N47" s="44">
        <v>29.57</v>
      </c>
      <c r="O47" s="44">
        <v>27.94</v>
      </c>
      <c r="P47" s="44">
        <v>26.53</v>
      </c>
      <c r="Q47" s="44">
        <v>25.3</v>
      </c>
      <c r="R47" s="44">
        <v>24.23</v>
      </c>
      <c r="S47" s="44">
        <v>23.27</v>
      </c>
      <c r="T47" s="44">
        <v>22.43</v>
      </c>
      <c r="U47" s="44">
        <v>21.67</v>
      </c>
      <c r="V47" s="44">
        <v>20.99</v>
      </c>
      <c r="W47" s="44">
        <v>20.38</v>
      </c>
      <c r="X47" s="44">
        <v>19.829999999999998</v>
      </c>
      <c r="Y47" s="44">
        <v>19.329999999999998</v>
      </c>
      <c r="Z47" s="44">
        <v>18.87</v>
      </c>
      <c r="AA47" s="44">
        <v>18.45</v>
      </c>
      <c r="AB47" s="44">
        <v>18.07</v>
      </c>
      <c r="AC47" s="44">
        <v>17.73</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5">
      <c r="A48" s="43">
        <v>37</v>
      </c>
      <c r="B48" s="44"/>
      <c r="C48" s="44"/>
      <c r="D48" s="44"/>
      <c r="E48" s="44"/>
      <c r="F48" s="44"/>
      <c r="G48" s="44"/>
      <c r="H48" s="44"/>
      <c r="I48" s="44"/>
      <c r="J48" s="44"/>
      <c r="K48" s="44"/>
      <c r="L48" s="44"/>
      <c r="M48" s="44">
        <v>31.92</v>
      </c>
      <c r="N48" s="44">
        <v>29.98</v>
      </c>
      <c r="O48" s="44">
        <v>28.33</v>
      </c>
      <c r="P48" s="44">
        <v>26.9</v>
      </c>
      <c r="Q48" s="44">
        <v>25.66</v>
      </c>
      <c r="R48" s="44">
        <v>24.57</v>
      </c>
      <c r="S48" s="44">
        <v>23.61</v>
      </c>
      <c r="T48" s="44">
        <v>22.75</v>
      </c>
      <c r="U48" s="44">
        <v>21.99</v>
      </c>
      <c r="V48" s="44">
        <v>21.3</v>
      </c>
      <c r="W48" s="44">
        <v>20.69</v>
      </c>
      <c r="X48" s="44">
        <v>20.13</v>
      </c>
      <c r="Y48" s="44">
        <v>19.62</v>
      </c>
      <c r="Z48" s="44">
        <v>19.16</v>
      </c>
      <c r="AA48" s="44">
        <v>18.739999999999998</v>
      </c>
      <c r="AB48" s="44">
        <v>18.36</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5">
      <c r="A49" s="43">
        <v>38</v>
      </c>
      <c r="B49" s="44"/>
      <c r="C49" s="44"/>
      <c r="D49" s="44"/>
      <c r="E49" s="44"/>
      <c r="F49" s="44"/>
      <c r="G49" s="44"/>
      <c r="H49" s="44"/>
      <c r="I49" s="44"/>
      <c r="J49" s="44"/>
      <c r="K49" s="44"/>
      <c r="L49" s="44"/>
      <c r="M49" s="44">
        <v>32.36</v>
      </c>
      <c r="N49" s="44">
        <v>30.4</v>
      </c>
      <c r="O49" s="44">
        <v>28.73</v>
      </c>
      <c r="P49" s="44">
        <v>27.28</v>
      </c>
      <c r="Q49" s="44">
        <v>26.03</v>
      </c>
      <c r="R49" s="44">
        <v>24.93</v>
      </c>
      <c r="S49" s="44">
        <v>23.95</v>
      </c>
      <c r="T49" s="44">
        <v>23.09</v>
      </c>
      <c r="U49" s="44">
        <v>22.31</v>
      </c>
      <c r="V49" s="44">
        <v>21.62</v>
      </c>
      <c r="W49" s="44">
        <v>21</v>
      </c>
      <c r="X49" s="44">
        <v>20.43</v>
      </c>
      <c r="Y49" s="44">
        <v>19.920000000000002</v>
      </c>
      <c r="Z49" s="44">
        <v>19.46</v>
      </c>
      <c r="AA49" s="44">
        <v>19.04</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5">
      <c r="A50" s="43">
        <v>39</v>
      </c>
      <c r="B50" s="44"/>
      <c r="C50" s="44"/>
      <c r="D50" s="44"/>
      <c r="E50" s="44"/>
      <c r="F50" s="44"/>
      <c r="G50" s="44"/>
      <c r="H50" s="44"/>
      <c r="I50" s="44"/>
      <c r="J50" s="44"/>
      <c r="K50" s="44"/>
      <c r="L50" s="44"/>
      <c r="M50" s="44">
        <v>32.82</v>
      </c>
      <c r="N50" s="44">
        <v>30.83</v>
      </c>
      <c r="O50" s="44">
        <v>29.14</v>
      </c>
      <c r="P50" s="44">
        <v>27.67</v>
      </c>
      <c r="Q50" s="44">
        <v>26.4</v>
      </c>
      <c r="R50" s="44">
        <v>25.29</v>
      </c>
      <c r="S50" s="44">
        <v>24.3</v>
      </c>
      <c r="T50" s="44">
        <v>23.43</v>
      </c>
      <c r="U50" s="44">
        <v>22.65</v>
      </c>
      <c r="V50" s="44">
        <v>21.95</v>
      </c>
      <c r="W50" s="44">
        <v>21.32</v>
      </c>
      <c r="X50" s="44">
        <v>20.75</v>
      </c>
      <c r="Y50" s="44">
        <v>20.239999999999998</v>
      </c>
      <c r="Z50" s="44">
        <v>19.77</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5">
      <c r="A51" s="43">
        <v>40</v>
      </c>
      <c r="B51" s="44"/>
      <c r="C51" s="44"/>
      <c r="D51" s="44"/>
      <c r="E51" s="44"/>
      <c r="F51" s="44"/>
      <c r="G51" s="44"/>
      <c r="H51" s="44"/>
      <c r="I51" s="44"/>
      <c r="J51" s="44"/>
      <c r="K51" s="44"/>
      <c r="L51" s="44"/>
      <c r="M51" s="44">
        <v>33.28</v>
      </c>
      <c r="N51" s="44">
        <v>31.27</v>
      </c>
      <c r="O51" s="44">
        <v>29.55</v>
      </c>
      <c r="P51" s="44">
        <v>28.07</v>
      </c>
      <c r="Q51" s="44">
        <v>26.79</v>
      </c>
      <c r="R51" s="44">
        <v>25.66</v>
      </c>
      <c r="S51" s="44">
        <v>24.66</v>
      </c>
      <c r="T51" s="44">
        <v>23.78</v>
      </c>
      <c r="U51" s="44">
        <v>22.99</v>
      </c>
      <c r="V51" s="44">
        <v>22.29</v>
      </c>
      <c r="W51" s="44">
        <v>21.65</v>
      </c>
      <c r="X51" s="44">
        <v>21.08</v>
      </c>
      <c r="Y51" s="44">
        <v>20.56</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5">
      <c r="A52" s="43">
        <v>41</v>
      </c>
      <c r="B52" s="44"/>
      <c r="C52" s="44"/>
      <c r="D52" s="44"/>
      <c r="E52" s="44"/>
      <c r="F52" s="44"/>
      <c r="G52" s="44"/>
      <c r="H52" s="44"/>
      <c r="I52" s="44"/>
      <c r="J52" s="44"/>
      <c r="K52" s="44"/>
      <c r="L52" s="44"/>
      <c r="M52" s="44">
        <v>33.75</v>
      </c>
      <c r="N52" s="44">
        <v>31.71</v>
      </c>
      <c r="O52" s="44">
        <v>29.98</v>
      </c>
      <c r="P52" s="44">
        <v>28.48</v>
      </c>
      <c r="Q52" s="44">
        <v>27.18</v>
      </c>
      <c r="R52" s="44">
        <v>26.04</v>
      </c>
      <c r="S52" s="44">
        <v>25.03</v>
      </c>
      <c r="T52" s="44">
        <v>24.14</v>
      </c>
      <c r="U52" s="44">
        <v>23.35</v>
      </c>
      <c r="V52" s="44">
        <v>22.63</v>
      </c>
      <c r="W52" s="44">
        <v>21.99</v>
      </c>
      <c r="X52" s="44">
        <v>21.42</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5">
      <c r="A53" s="43">
        <v>42</v>
      </c>
      <c r="B53" s="44"/>
      <c r="C53" s="44"/>
      <c r="D53" s="44"/>
      <c r="E53" s="44"/>
      <c r="F53" s="44"/>
      <c r="G53" s="44"/>
      <c r="H53" s="44"/>
      <c r="I53" s="44"/>
      <c r="J53" s="44"/>
      <c r="K53" s="44"/>
      <c r="L53" s="44"/>
      <c r="M53" s="44">
        <v>34.229999999999997</v>
      </c>
      <c r="N53" s="44">
        <v>32.17</v>
      </c>
      <c r="O53" s="44">
        <v>30.41</v>
      </c>
      <c r="P53" s="44">
        <v>28.9</v>
      </c>
      <c r="Q53" s="44">
        <v>27.58</v>
      </c>
      <c r="R53" s="44">
        <v>26.43</v>
      </c>
      <c r="S53" s="44">
        <v>25.41</v>
      </c>
      <c r="T53" s="44">
        <v>24.51</v>
      </c>
      <c r="U53" s="44">
        <v>23.71</v>
      </c>
      <c r="V53" s="44">
        <v>22.99</v>
      </c>
      <c r="W53" s="44">
        <v>22.35</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5">
      <c r="A54" s="43">
        <v>43</v>
      </c>
      <c r="B54" s="44"/>
      <c r="C54" s="44"/>
      <c r="D54" s="44"/>
      <c r="E54" s="44"/>
      <c r="F54" s="44"/>
      <c r="G54" s="44"/>
      <c r="H54" s="44"/>
      <c r="I54" s="44"/>
      <c r="J54" s="44"/>
      <c r="K54" s="44"/>
      <c r="L54" s="44"/>
      <c r="M54" s="44">
        <v>34.72</v>
      </c>
      <c r="N54" s="44">
        <v>32.64</v>
      </c>
      <c r="O54" s="44">
        <v>30.86</v>
      </c>
      <c r="P54" s="44">
        <v>29.33</v>
      </c>
      <c r="Q54" s="44">
        <v>28</v>
      </c>
      <c r="R54" s="44">
        <v>26.83</v>
      </c>
      <c r="S54" s="44">
        <v>25.81</v>
      </c>
      <c r="T54" s="44">
        <v>24.9</v>
      </c>
      <c r="U54" s="44">
        <v>24.09</v>
      </c>
      <c r="V54" s="44">
        <v>23.37</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5">
      <c r="A55" s="43">
        <v>44</v>
      </c>
      <c r="B55" s="44"/>
      <c r="C55" s="44"/>
      <c r="D55" s="44"/>
      <c r="E55" s="44"/>
      <c r="F55" s="44"/>
      <c r="G55" s="44"/>
      <c r="H55" s="44"/>
      <c r="I55" s="44"/>
      <c r="J55" s="44"/>
      <c r="K55" s="44"/>
      <c r="L55" s="44"/>
      <c r="M55" s="44">
        <v>35.229999999999997</v>
      </c>
      <c r="N55" s="44">
        <v>33.119999999999997</v>
      </c>
      <c r="O55" s="44">
        <v>31.32</v>
      </c>
      <c r="P55" s="44">
        <v>29.77</v>
      </c>
      <c r="Q55" s="44">
        <v>28.43</v>
      </c>
      <c r="R55" s="44">
        <v>27.25</v>
      </c>
      <c r="S55" s="44">
        <v>26.22</v>
      </c>
      <c r="T55" s="44">
        <v>25.3</v>
      </c>
      <c r="U55" s="44">
        <v>24.49</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5">
      <c r="A56" s="43">
        <v>45</v>
      </c>
      <c r="B56" s="44"/>
      <c r="C56" s="44"/>
      <c r="D56" s="44"/>
      <c r="E56" s="44"/>
      <c r="F56" s="44"/>
      <c r="G56" s="44"/>
      <c r="H56" s="44"/>
      <c r="I56" s="44"/>
      <c r="J56" s="44"/>
      <c r="K56" s="44"/>
      <c r="L56" s="44"/>
      <c r="M56" s="44">
        <v>35.74</v>
      </c>
      <c r="N56" s="44">
        <v>33.61</v>
      </c>
      <c r="O56" s="44">
        <v>31.79</v>
      </c>
      <c r="P56" s="44">
        <v>30.23</v>
      </c>
      <c r="Q56" s="44">
        <v>28.87</v>
      </c>
      <c r="R56" s="44">
        <v>27.68</v>
      </c>
      <c r="S56" s="44">
        <v>26.64</v>
      </c>
      <c r="T56" s="44">
        <v>25.72</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5">
      <c r="A57" s="43">
        <v>46</v>
      </c>
      <c r="B57" s="44"/>
      <c r="C57" s="44"/>
      <c r="D57" s="44"/>
      <c r="E57" s="44"/>
      <c r="F57" s="44"/>
      <c r="G57" s="44"/>
      <c r="H57" s="44"/>
      <c r="I57" s="44"/>
      <c r="J57" s="44"/>
      <c r="K57" s="44"/>
      <c r="L57" s="44"/>
      <c r="M57" s="44">
        <v>36.270000000000003</v>
      </c>
      <c r="N57" s="44">
        <v>34.11</v>
      </c>
      <c r="O57" s="44">
        <v>32.28</v>
      </c>
      <c r="P57" s="44">
        <v>30.7</v>
      </c>
      <c r="Q57" s="44">
        <v>29.33</v>
      </c>
      <c r="R57" s="44">
        <v>28.13</v>
      </c>
      <c r="S57" s="44">
        <v>27.08</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5">
      <c r="A58" s="43">
        <v>47</v>
      </c>
      <c r="B58" s="44"/>
      <c r="C58" s="44"/>
      <c r="D58" s="44"/>
      <c r="E58" s="44"/>
      <c r="F58" s="44"/>
      <c r="G58" s="44"/>
      <c r="H58" s="44"/>
      <c r="I58" s="44"/>
      <c r="J58" s="44"/>
      <c r="K58" s="44"/>
      <c r="L58" s="44"/>
      <c r="M58" s="44">
        <v>36.82</v>
      </c>
      <c r="N58" s="44">
        <v>34.64</v>
      </c>
      <c r="O58" s="44">
        <v>32.78</v>
      </c>
      <c r="P58" s="44">
        <v>31.19</v>
      </c>
      <c r="Q58" s="44">
        <v>29.8</v>
      </c>
      <c r="R58" s="44">
        <v>28.6</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5">
      <c r="A59" s="43">
        <v>48</v>
      </c>
      <c r="B59" s="44"/>
      <c r="C59" s="44"/>
      <c r="D59" s="44"/>
      <c r="E59" s="44"/>
      <c r="F59" s="44"/>
      <c r="G59" s="44"/>
      <c r="H59" s="44"/>
      <c r="I59" s="44"/>
      <c r="J59" s="44"/>
      <c r="K59" s="44"/>
      <c r="L59" s="44"/>
      <c r="M59" s="44">
        <v>37.380000000000003</v>
      </c>
      <c r="N59" s="44">
        <v>35.18</v>
      </c>
      <c r="O59" s="44">
        <v>33.299999999999997</v>
      </c>
      <c r="P59" s="44">
        <v>31.69</v>
      </c>
      <c r="Q59" s="44">
        <v>30.3</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5">
      <c r="A60" s="43">
        <v>49</v>
      </c>
      <c r="B60" s="44"/>
      <c r="C60" s="44"/>
      <c r="D60" s="44"/>
      <c r="E60" s="44"/>
      <c r="F60" s="44"/>
      <c r="G60" s="44"/>
      <c r="H60" s="44"/>
      <c r="I60" s="44"/>
      <c r="J60" s="44"/>
      <c r="K60" s="44"/>
      <c r="L60" s="44"/>
      <c r="M60" s="44">
        <v>37.97</v>
      </c>
      <c r="N60" s="44">
        <v>35.74</v>
      </c>
      <c r="O60" s="44">
        <v>33.85</v>
      </c>
      <c r="P60" s="44">
        <v>32.229999999999997</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5">
      <c r="A61" s="43">
        <v>50</v>
      </c>
      <c r="B61" s="44"/>
      <c r="C61" s="44"/>
      <c r="D61" s="44"/>
      <c r="E61" s="44"/>
      <c r="F61" s="44"/>
      <c r="G61" s="44"/>
      <c r="H61" s="44"/>
      <c r="I61" s="44"/>
      <c r="J61" s="44"/>
      <c r="K61" s="44"/>
      <c r="L61" s="44"/>
      <c r="M61" s="44">
        <v>38.58</v>
      </c>
      <c r="N61" s="44">
        <v>36.33</v>
      </c>
      <c r="O61" s="44">
        <v>34.42</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5">
      <c r="A62" s="43">
        <v>51</v>
      </c>
      <c r="B62" s="44"/>
      <c r="C62" s="44"/>
      <c r="D62" s="44"/>
      <c r="E62" s="44"/>
      <c r="F62" s="44"/>
      <c r="G62" s="44"/>
      <c r="H62" s="44"/>
      <c r="I62" s="44"/>
      <c r="J62" s="44"/>
      <c r="K62" s="44"/>
      <c r="L62" s="44"/>
      <c r="M62" s="44">
        <v>39.21</v>
      </c>
      <c r="N62" s="44">
        <v>36.94</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5">
      <c r="A63" s="43">
        <v>52</v>
      </c>
      <c r="B63" s="44"/>
      <c r="C63" s="44"/>
      <c r="D63" s="44"/>
      <c r="E63" s="44"/>
      <c r="F63" s="44"/>
      <c r="G63" s="44"/>
      <c r="H63" s="44"/>
      <c r="I63" s="44"/>
      <c r="J63" s="44"/>
      <c r="K63" s="44"/>
      <c r="L63" s="44"/>
      <c r="M63" s="44">
        <v>39.869999999999997</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5">
      <c r="A64" s="43">
        <v>53</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5">
      <c r="A65" s="43">
        <v>54</v>
      </c>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5">
      <c r="A66" s="43">
        <v>55</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5">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5">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5">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5">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5">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5">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5">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5">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YxE+zHH8LqHl8FNZD55hqe6qd7s/LnR4FbCua542T5r9MW0lveh3T4RtItJP/cgIRUQ2IPtLHaoDe59mSXwWYA==" saltValue="rw7+GNClFDPi2kuXutqHzw==" spinCount="100000" sheet="1" objects="1" scenarios="1"/>
  <conditionalFormatting sqref="A6:A21">
    <cfRule type="expression" dxfId="191" priority="1" stopIfTrue="1">
      <formula>MOD(ROW(),2)=0</formula>
    </cfRule>
    <cfRule type="expression" dxfId="190" priority="2" stopIfTrue="1">
      <formula>MOD(ROW(),2)&lt;&gt;0</formula>
    </cfRule>
  </conditionalFormatting>
  <conditionalFormatting sqref="A26:A74">
    <cfRule type="expression" dxfId="189" priority="5" stopIfTrue="1">
      <formula>MOD(ROW(),2)=0</formula>
    </cfRule>
    <cfRule type="expression" dxfId="188" priority="6" stopIfTrue="1">
      <formula>MOD(ROW(),2)&lt;&gt;0</formula>
    </cfRule>
  </conditionalFormatting>
  <conditionalFormatting sqref="B6:M21">
    <cfRule type="expression" dxfId="187" priority="3" stopIfTrue="1">
      <formula>MOD(ROW(),2)=0</formula>
    </cfRule>
    <cfRule type="expression" dxfId="186" priority="4" stopIfTrue="1">
      <formula>MOD(ROW(),2)&lt;&gt;0</formula>
    </cfRule>
  </conditionalFormatting>
  <conditionalFormatting sqref="B26:AW74">
    <cfRule type="expression" dxfId="185" priority="7" stopIfTrue="1">
      <formula>MOD(ROW(),2)=0</formula>
    </cfRule>
    <cfRule type="expression" dxfId="184" priority="8" stopIfTrue="1">
      <formula>MOD(ROW(),2)&lt;&gt;0</formula>
    </cfRule>
  </conditionalFormatting>
  <pageMargins left="0.7" right="0.7" top="0.75" bottom="0.75" header="0.3" footer="0.3"/>
  <tableParts count="1">
    <tablePart r:id="rId1"/>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164A2-3112-4351-916F-001A6F218C8A}">
  <sheetPr codeName="Sheet53"/>
  <dimension ref="A1:AW74"/>
  <sheetViews>
    <sheetView showGridLines="0" workbookViewId="0">
      <selection activeCell="A6" sqref="A6"/>
    </sheetView>
  </sheetViews>
  <sheetFormatPr defaultRowHeight="12.5" x14ac:dyDescent="0.25"/>
  <cols>
    <col min="1" max="1" width="31.54296875" customWidth="1"/>
    <col min="2" max="49" width="10.7265625" customWidth="1"/>
  </cols>
  <sheetData>
    <row r="1" spans="1:13" s="1" customFormat="1" ht="20" x14ac:dyDescent="0.4">
      <c r="A1" s="2" t="s">
        <v>0</v>
      </c>
    </row>
    <row r="2" spans="1:13" s="1" customFormat="1" ht="15.5" x14ac:dyDescent="0.35">
      <c r="A2" s="30" t="s">
        <v>1</v>
      </c>
      <c r="B2" s="3" t="str">
        <f>wb_title</f>
        <v>LGPS_EW - Consolidated Factor Spreadsheet</v>
      </c>
    </row>
    <row r="3" spans="1:13" s="1" customFormat="1" ht="15.5" x14ac:dyDescent="0.35">
      <c r="A3" s="30" t="s">
        <v>2</v>
      </c>
      <c r="B3" s="3" t="str">
        <f>TABLE_FACTOR_TYPE_1 &amp; " - x-" &amp; TABLE_SERIES_NUMBER_1</f>
        <v>Added pension - x-705</v>
      </c>
    </row>
    <row r="6" spans="1:13" x14ac:dyDescent="0.25">
      <c r="A6" s="40" t="s">
        <v>394</v>
      </c>
      <c r="B6" s="47" t="s">
        <v>395</v>
      </c>
      <c r="C6" s="47"/>
      <c r="D6" s="47"/>
      <c r="E6" s="47"/>
      <c r="F6" s="47"/>
      <c r="G6" s="47"/>
      <c r="H6" s="47"/>
      <c r="I6" s="47"/>
      <c r="J6" s="47"/>
      <c r="K6" s="47"/>
      <c r="L6" s="47"/>
      <c r="M6" s="47"/>
    </row>
    <row r="7" spans="1:13" x14ac:dyDescent="0.25">
      <c r="A7" s="40" t="s">
        <v>396</v>
      </c>
      <c r="B7" s="47" t="s">
        <v>175</v>
      </c>
      <c r="C7" s="47"/>
      <c r="D7" s="47"/>
      <c r="E7" s="47"/>
      <c r="F7" s="47"/>
      <c r="G7" s="47"/>
      <c r="H7" s="47"/>
      <c r="I7" s="47"/>
      <c r="J7" s="47"/>
      <c r="K7" s="47"/>
      <c r="L7" s="47"/>
      <c r="M7" s="47"/>
    </row>
    <row r="8" spans="1:13" x14ac:dyDescent="0.25">
      <c r="A8" s="40" t="s">
        <v>162</v>
      </c>
      <c r="B8" s="47" t="s">
        <v>333</v>
      </c>
      <c r="C8" s="47"/>
      <c r="D8" s="47"/>
      <c r="E8" s="47"/>
      <c r="F8" s="47"/>
      <c r="G8" s="47"/>
      <c r="H8" s="47"/>
      <c r="I8" s="47"/>
      <c r="J8" s="47"/>
      <c r="K8" s="47"/>
      <c r="L8" s="47"/>
      <c r="M8" s="47"/>
    </row>
    <row r="9" spans="1:13" x14ac:dyDescent="0.25">
      <c r="A9" s="40" t="s">
        <v>163</v>
      </c>
      <c r="B9" s="47" t="s">
        <v>322</v>
      </c>
      <c r="C9" s="47"/>
      <c r="D9" s="47"/>
      <c r="E9" s="47"/>
      <c r="F9" s="47"/>
      <c r="G9" s="47"/>
      <c r="H9" s="47"/>
      <c r="I9" s="47"/>
      <c r="J9" s="47"/>
      <c r="K9" s="47"/>
      <c r="L9" s="47"/>
      <c r="M9" s="47"/>
    </row>
    <row r="10" spans="1:13" ht="25" x14ac:dyDescent="0.25">
      <c r="A10" s="40" t="s">
        <v>6</v>
      </c>
      <c r="B10" s="47" t="s">
        <v>334</v>
      </c>
      <c r="C10" s="47"/>
      <c r="D10" s="47"/>
      <c r="E10" s="47"/>
      <c r="F10" s="47"/>
      <c r="G10" s="47"/>
      <c r="H10" s="47"/>
      <c r="I10" s="47"/>
      <c r="J10" s="47"/>
      <c r="K10" s="47"/>
      <c r="L10" s="47"/>
      <c r="M10" s="47"/>
    </row>
    <row r="11" spans="1:13" x14ac:dyDescent="0.25">
      <c r="A11" s="40" t="s">
        <v>164</v>
      </c>
      <c r="B11" s="47" t="s">
        <v>179</v>
      </c>
      <c r="C11" s="47"/>
      <c r="D11" s="47"/>
      <c r="E11" s="47"/>
      <c r="F11" s="47"/>
      <c r="G11" s="47"/>
      <c r="H11" s="47"/>
      <c r="I11" s="47"/>
      <c r="J11" s="47"/>
      <c r="K11" s="47"/>
      <c r="L11" s="47"/>
      <c r="M11" s="47"/>
    </row>
    <row r="12" spans="1:13" x14ac:dyDescent="0.25">
      <c r="A12" s="40" t="s">
        <v>165</v>
      </c>
      <c r="B12" s="47" t="s">
        <v>324</v>
      </c>
      <c r="C12" s="47"/>
      <c r="D12" s="47"/>
      <c r="E12" s="47"/>
      <c r="F12" s="47"/>
      <c r="G12" s="47"/>
      <c r="H12" s="47"/>
      <c r="I12" s="47"/>
      <c r="J12" s="47"/>
      <c r="K12" s="47"/>
      <c r="L12" s="47"/>
      <c r="M12" s="47"/>
    </row>
    <row r="13" spans="1:13" x14ac:dyDescent="0.25">
      <c r="A13" s="40" t="s">
        <v>397</v>
      </c>
      <c r="B13" s="47">
        <v>0</v>
      </c>
      <c r="C13" s="47"/>
      <c r="D13" s="47"/>
      <c r="E13" s="47"/>
      <c r="F13" s="47"/>
      <c r="G13" s="47"/>
      <c r="H13" s="47"/>
      <c r="I13" s="47"/>
      <c r="J13" s="47"/>
      <c r="K13" s="47"/>
      <c r="L13" s="47"/>
      <c r="M13" s="47"/>
    </row>
    <row r="14" spans="1:13" x14ac:dyDescent="0.25">
      <c r="A14" s="40" t="s">
        <v>167</v>
      </c>
      <c r="B14" s="47">
        <v>705</v>
      </c>
      <c r="C14" s="47"/>
      <c r="D14" s="47"/>
      <c r="E14" s="47"/>
      <c r="F14" s="47"/>
      <c r="G14" s="47"/>
      <c r="H14" s="47"/>
      <c r="I14" s="47"/>
      <c r="J14" s="47"/>
      <c r="K14" s="47"/>
      <c r="L14" s="47"/>
      <c r="M14" s="47"/>
    </row>
    <row r="15" spans="1:13" x14ac:dyDescent="0.25">
      <c r="A15" s="40" t="s">
        <v>398</v>
      </c>
      <c r="B15" s="47" t="s">
        <v>335</v>
      </c>
      <c r="C15" s="47"/>
      <c r="D15" s="47"/>
      <c r="E15" s="47"/>
      <c r="F15" s="47"/>
      <c r="G15" s="47"/>
      <c r="H15" s="47"/>
      <c r="I15" s="47"/>
      <c r="J15" s="47"/>
      <c r="K15" s="47"/>
      <c r="L15" s="47"/>
      <c r="M15" s="47"/>
    </row>
    <row r="16" spans="1:13" x14ac:dyDescent="0.25">
      <c r="A16" s="40" t="s">
        <v>169</v>
      </c>
      <c r="B16" s="47" t="s">
        <v>298</v>
      </c>
      <c r="C16" s="47"/>
      <c r="D16" s="47"/>
      <c r="E16" s="47"/>
      <c r="F16" s="47"/>
      <c r="G16" s="47"/>
      <c r="H16" s="47"/>
      <c r="I16" s="47"/>
      <c r="J16" s="47"/>
      <c r="K16" s="47"/>
      <c r="L16" s="47"/>
      <c r="M16" s="47"/>
    </row>
    <row r="17" spans="1:49" x14ac:dyDescent="0.25">
      <c r="A17" s="41" t="s">
        <v>399</v>
      </c>
      <c r="B17" s="47"/>
      <c r="C17" s="47"/>
      <c r="D17" s="47"/>
      <c r="E17" s="47"/>
      <c r="F17" s="47"/>
      <c r="G17" s="47"/>
      <c r="H17" s="47"/>
      <c r="I17" s="47"/>
      <c r="J17" s="47"/>
      <c r="K17" s="47"/>
      <c r="L17" s="47"/>
      <c r="M17" s="47"/>
    </row>
    <row r="18" spans="1:49" x14ac:dyDescent="0.25">
      <c r="A18" s="40" t="s">
        <v>171</v>
      </c>
      <c r="B18" s="49">
        <v>45195</v>
      </c>
      <c r="C18" s="49"/>
      <c r="D18" s="49"/>
      <c r="E18" s="49"/>
      <c r="F18" s="49"/>
      <c r="G18" s="49"/>
      <c r="H18" s="49"/>
      <c r="I18" s="49"/>
      <c r="J18" s="49"/>
      <c r="K18" s="49"/>
      <c r="L18" s="49"/>
      <c r="M18" s="49"/>
    </row>
    <row r="19" spans="1:49" x14ac:dyDescent="0.25">
      <c r="A19" s="40" t="s">
        <v>172</v>
      </c>
      <c r="B19" s="49">
        <v>45201</v>
      </c>
      <c r="C19" s="49"/>
      <c r="D19" s="49"/>
      <c r="E19" s="49"/>
      <c r="F19" s="49"/>
      <c r="G19" s="49"/>
      <c r="H19" s="49"/>
      <c r="I19" s="49"/>
      <c r="J19" s="49"/>
      <c r="K19" s="49"/>
      <c r="L19" s="49"/>
      <c r="M19" s="49"/>
    </row>
    <row r="20" spans="1:49" x14ac:dyDescent="0.25">
      <c r="A20" s="40" t="s">
        <v>173</v>
      </c>
      <c r="B20" s="47" t="s">
        <v>183</v>
      </c>
      <c r="C20" s="47"/>
      <c r="D20" s="47"/>
      <c r="E20" s="47"/>
      <c r="F20" s="47"/>
      <c r="G20" s="47"/>
      <c r="H20" s="47"/>
      <c r="I20" s="47"/>
      <c r="J20" s="47"/>
      <c r="K20" s="47"/>
      <c r="L20" s="47"/>
      <c r="M20" s="47"/>
    </row>
    <row r="21" spans="1:49" x14ac:dyDescent="0.25">
      <c r="A21" s="40" t="s">
        <v>400</v>
      </c>
      <c r="B21" s="47"/>
      <c r="C21" s="47"/>
      <c r="D21" s="47"/>
      <c r="E21" s="47"/>
      <c r="F21" s="47"/>
      <c r="G21" s="47"/>
      <c r="H21" s="47"/>
      <c r="I21" s="47"/>
      <c r="J21" s="47"/>
      <c r="K21" s="47"/>
      <c r="L21" s="47"/>
      <c r="M21" s="47"/>
    </row>
    <row r="23" spans="1:49" x14ac:dyDescent="0.25">
      <c r="A23" s="23" t="str">
        <f>HYPERLINK("#'Factor List'!A1", "Back to Factor List")</f>
        <v>Back to Factor List</v>
      </c>
      <c r="B23" s="23" t="str">
        <f>HYPERLINK("#'Assumptions'!A1", "Assumptions")</f>
        <v>Assumptions</v>
      </c>
    </row>
    <row r="26" spans="1:49" s="58" customFormat="1" ht="39" x14ac:dyDescent="0.25">
      <c r="A26" s="57" t="s">
        <v>401</v>
      </c>
      <c r="B26" s="57" t="s">
        <v>539</v>
      </c>
      <c r="C26" s="57" t="s">
        <v>540</v>
      </c>
      <c r="D26" s="57" t="s">
        <v>541</v>
      </c>
      <c r="E26" s="57" t="s">
        <v>542</v>
      </c>
      <c r="F26" s="57" t="s">
        <v>543</v>
      </c>
      <c r="G26" s="57" t="s">
        <v>544</v>
      </c>
      <c r="H26" s="57" t="s">
        <v>545</v>
      </c>
      <c r="I26" s="57" t="s">
        <v>546</v>
      </c>
      <c r="J26" s="57" t="s">
        <v>547</v>
      </c>
      <c r="K26" s="57" t="s">
        <v>548</v>
      </c>
      <c r="L26" s="57" t="s">
        <v>549</v>
      </c>
      <c r="M26" s="57" t="s">
        <v>550</v>
      </c>
      <c r="N26" s="57" t="s">
        <v>551</v>
      </c>
      <c r="O26" s="57" t="s">
        <v>552</v>
      </c>
      <c r="P26" s="57" t="s">
        <v>553</v>
      </c>
      <c r="Q26" s="57" t="s">
        <v>554</v>
      </c>
      <c r="R26" s="57" t="s">
        <v>555</v>
      </c>
      <c r="S26" s="57" t="s">
        <v>556</v>
      </c>
      <c r="T26" s="57" t="s">
        <v>557</v>
      </c>
      <c r="U26" s="57" t="s">
        <v>558</v>
      </c>
      <c r="V26" s="57" t="s">
        <v>559</v>
      </c>
      <c r="W26" s="57" t="s">
        <v>560</v>
      </c>
      <c r="X26" s="57" t="s">
        <v>561</v>
      </c>
      <c r="Y26" s="57" t="s">
        <v>562</v>
      </c>
      <c r="Z26" s="57" t="s">
        <v>563</v>
      </c>
      <c r="AA26" s="57" t="s">
        <v>564</v>
      </c>
      <c r="AB26" s="57" t="s">
        <v>565</v>
      </c>
      <c r="AC26" s="57" t="s">
        <v>566</v>
      </c>
      <c r="AD26" s="57" t="s">
        <v>567</v>
      </c>
      <c r="AE26" s="57" t="s">
        <v>568</v>
      </c>
      <c r="AF26" s="57" t="s">
        <v>569</v>
      </c>
      <c r="AG26" s="57" t="s">
        <v>570</v>
      </c>
      <c r="AH26" s="57" t="s">
        <v>571</v>
      </c>
      <c r="AI26" s="57" t="s">
        <v>572</v>
      </c>
      <c r="AJ26" s="57" t="s">
        <v>573</v>
      </c>
      <c r="AK26" s="57" t="s">
        <v>574</v>
      </c>
      <c r="AL26" s="57" t="s">
        <v>575</v>
      </c>
      <c r="AM26" s="57" t="s">
        <v>576</v>
      </c>
      <c r="AN26" s="57" t="s">
        <v>577</v>
      </c>
      <c r="AO26" s="57" t="s">
        <v>578</v>
      </c>
      <c r="AP26" s="57" t="s">
        <v>579</v>
      </c>
      <c r="AQ26" s="57" t="s">
        <v>580</v>
      </c>
      <c r="AR26" s="57" t="s">
        <v>581</v>
      </c>
      <c r="AS26" s="57" t="s">
        <v>582</v>
      </c>
      <c r="AT26" s="57" t="s">
        <v>583</v>
      </c>
      <c r="AU26" s="57" t="s">
        <v>584</v>
      </c>
      <c r="AV26" s="57" t="s">
        <v>585</v>
      </c>
      <c r="AW26" s="57" t="s">
        <v>586</v>
      </c>
    </row>
    <row r="27" spans="1:49" x14ac:dyDescent="0.25">
      <c r="A27" s="43">
        <v>16</v>
      </c>
      <c r="B27" s="44"/>
      <c r="C27" s="44"/>
      <c r="D27" s="44"/>
      <c r="E27" s="44"/>
      <c r="F27" s="44"/>
      <c r="G27" s="44"/>
      <c r="H27" s="44"/>
      <c r="I27" s="44"/>
      <c r="J27" s="44"/>
      <c r="K27" s="44">
        <v>21.58</v>
      </c>
      <c r="L27" s="44">
        <v>19.96</v>
      </c>
      <c r="M27" s="44">
        <v>18.62</v>
      </c>
      <c r="N27" s="44">
        <v>17.48</v>
      </c>
      <c r="O27" s="44">
        <v>16.510000000000002</v>
      </c>
      <c r="P27" s="44">
        <v>15.67</v>
      </c>
      <c r="Q27" s="44">
        <v>14.94</v>
      </c>
      <c r="R27" s="44">
        <v>14.3</v>
      </c>
      <c r="S27" s="44">
        <v>13.73</v>
      </c>
      <c r="T27" s="44">
        <v>13.22</v>
      </c>
      <c r="U27" s="44">
        <v>12.77</v>
      </c>
      <c r="V27" s="44">
        <v>12.36</v>
      </c>
      <c r="W27" s="44">
        <v>11.99</v>
      </c>
      <c r="X27" s="44">
        <v>11.65</v>
      </c>
      <c r="Y27" s="44">
        <v>11.35</v>
      </c>
      <c r="Z27" s="44">
        <v>11.07</v>
      </c>
      <c r="AA27" s="44">
        <v>10.81</v>
      </c>
      <c r="AB27" s="44">
        <v>10.57</v>
      </c>
      <c r="AC27" s="44">
        <v>10.35</v>
      </c>
      <c r="AD27" s="44">
        <v>10.15</v>
      </c>
      <c r="AE27" s="44">
        <v>9.9700000000000006</v>
      </c>
      <c r="AF27" s="44">
        <v>9.7899999999999991</v>
      </c>
      <c r="AG27" s="44">
        <v>9.6300000000000008</v>
      </c>
      <c r="AH27" s="44">
        <v>9.48</v>
      </c>
      <c r="AI27" s="44">
        <v>9.34</v>
      </c>
      <c r="AJ27" s="44">
        <v>9.2100000000000009</v>
      </c>
      <c r="AK27" s="44">
        <v>9.09</v>
      </c>
      <c r="AL27" s="44">
        <v>8.98</v>
      </c>
      <c r="AM27" s="44">
        <v>8.8699999999999992</v>
      </c>
      <c r="AN27" s="44">
        <v>8.77</v>
      </c>
      <c r="AO27" s="44">
        <v>8.68</v>
      </c>
      <c r="AP27" s="44">
        <v>8.59</v>
      </c>
      <c r="AQ27" s="44">
        <v>8.51</v>
      </c>
      <c r="AR27" s="44">
        <v>8.43</v>
      </c>
      <c r="AS27" s="44">
        <v>8.36</v>
      </c>
      <c r="AT27" s="44">
        <v>8.2899999999999991</v>
      </c>
      <c r="AU27" s="44">
        <v>8.23</v>
      </c>
      <c r="AV27" s="44">
        <v>8.17</v>
      </c>
      <c r="AW27" s="44">
        <v>8.11</v>
      </c>
    </row>
    <row r="28" spans="1:49" x14ac:dyDescent="0.25">
      <c r="A28" s="43">
        <v>17</v>
      </c>
      <c r="B28" s="44"/>
      <c r="C28" s="44"/>
      <c r="D28" s="44"/>
      <c r="E28" s="44"/>
      <c r="F28" s="44"/>
      <c r="G28" s="44"/>
      <c r="H28" s="44"/>
      <c r="I28" s="44"/>
      <c r="J28" s="44"/>
      <c r="K28" s="44">
        <v>21.9</v>
      </c>
      <c r="L28" s="44">
        <v>20.260000000000002</v>
      </c>
      <c r="M28" s="44">
        <v>18.89</v>
      </c>
      <c r="N28" s="44">
        <v>17.739999999999998</v>
      </c>
      <c r="O28" s="44">
        <v>16.75</v>
      </c>
      <c r="P28" s="44">
        <v>15.9</v>
      </c>
      <c r="Q28" s="44">
        <v>15.16</v>
      </c>
      <c r="R28" s="44">
        <v>14.51</v>
      </c>
      <c r="S28" s="44">
        <v>13.93</v>
      </c>
      <c r="T28" s="44">
        <v>13.41</v>
      </c>
      <c r="U28" s="44">
        <v>12.95</v>
      </c>
      <c r="V28" s="44">
        <v>12.54</v>
      </c>
      <c r="W28" s="44">
        <v>12.16</v>
      </c>
      <c r="X28" s="44">
        <v>11.82</v>
      </c>
      <c r="Y28" s="44">
        <v>11.51</v>
      </c>
      <c r="Z28" s="44">
        <v>11.23</v>
      </c>
      <c r="AA28" s="44">
        <v>10.97</v>
      </c>
      <c r="AB28" s="44">
        <v>10.73</v>
      </c>
      <c r="AC28" s="44">
        <v>10.51</v>
      </c>
      <c r="AD28" s="44">
        <v>10.3</v>
      </c>
      <c r="AE28" s="44">
        <v>10.119999999999999</v>
      </c>
      <c r="AF28" s="44">
        <v>9.94</v>
      </c>
      <c r="AG28" s="44">
        <v>9.7799999999999994</v>
      </c>
      <c r="AH28" s="44">
        <v>9.6300000000000008</v>
      </c>
      <c r="AI28" s="44">
        <v>9.48</v>
      </c>
      <c r="AJ28" s="44">
        <v>9.35</v>
      </c>
      <c r="AK28" s="44">
        <v>9.23</v>
      </c>
      <c r="AL28" s="44">
        <v>9.11</v>
      </c>
      <c r="AM28" s="44">
        <v>9.01</v>
      </c>
      <c r="AN28" s="44">
        <v>8.9</v>
      </c>
      <c r="AO28" s="44">
        <v>8.81</v>
      </c>
      <c r="AP28" s="44">
        <v>8.7200000000000006</v>
      </c>
      <c r="AQ28" s="44">
        <v>8.64</v>
      </c>
      <c r="AR28" s="44">
        <v>8.56</v>
      </c>
      <c r="AS28" s="44">
        <v>8.49</v>
      </c>
      <c r="AT28" s="44">
        <v>8.42</v>
      </c>
      <c r="AU28" s="44">
        <v>8.36</v>
      </c>
      <c r="AV28" s="44">
        <v>8.3000000000000007</v>
      </c>
      <c r="AW28" s="44"/>
    </row>
    <row r="29" spans="1:49" x14ac:dyDescent="0.25">
      <c r="A29" s="43">
        <v>18</v>
      </c>
      <c r="B29" s="44"/>
      <c r="C29" s="44"/>
      <c r="D29" s="44"/>
      <c r="E29" s="44"/>
      <c r="F29" s="44"/>
      <c r="G29" s="44"/>
      <c r="H29" s="44"/>
      <c r="I29" s="44"/>
      <c r="J29" s="44"/>
      <c r="K29" s="44">
        <v>22.22</v>
      </c>
      <c r="L29" s="44">
        <v>20.55</v>
      </c>
      <c r="M29" s="44">
        <v>19.16</v>
      </c>
      <c r="N29" s="44">
        <v>18</v>
      </c>
      <c r="O29" s="44">
        <v>17</v>
      </c>
      <c r="P29" s="44">
        <v>16.13</v>
      </c>
      <c r="Q29" s="44">
        <v>15.38</v>
      </c>
      <c r="R29" s="44">
        <v>14.72</v>
      </c>
      <c r="S29" s="44">
        <v>14.13</v>
      </c>
      <c r="T29" s="44">
        <v>13.61</v>
      </c>
      <c r="U29" s="44">
        <v>13.14</v>
      </c>
      <c r="V29" s="44">
        <v>12.72</v>
      </c>
      <c r="W29" s="44">
        <v>12.34</v>
      </c>
      <c r="X29" s="44">
        <v>12</v>
      </c>
      <c r="Y29" s="44">
        <v>11.68</v>
      </c>
      <c r="Z29" s="44">
        <v>11.4</v>
      </c>
      <c r="AA29" s="44">
        <v>11.13</v>
      </c>
      <c r="AB29" s="44">
        <v>10.89</v>
      </c>
      <c r="AC29" s="44">
        <v>10.66</v>
      </c>
      <c r="AD29" s="44">
        <v>10.46</v>
      </c>
      <c r="AE29" s="44">
        <v>10.27</v>
      </c>
      <c r="AF29" s="44">
        <v>10.09</v>
      </c>
      <c r="AG29" s="44">
        <v>9.92</v>
      </c>
      <c r="AH29" s="44">
        <v>9.77</v>
      </c>
      <c r="AI29" s="44">
        <v>9.6300000000000008</v>
      </c>
      <c r="AJ29" s="44">
        <v>9.49</v>
      </c>
      <c r="AK29" s="44">
        <v>9.3699999999999992</v>
      </c>
      <c r="AL29" s="44">
        <v>9.25</v>
      </c>
      <c r="AM29" s="44">
        <v>9.14</v>
      </c>
      <c r="AN29" s="44">
        <v>9.0399999999999991</v>
      </c>
      <c r="AO29" s="44">
        <v>8.9499999999999993</v>
      </c>
      <c r="AP29" s="44">
        <v>8.86</v>
      </c>
      <c r="AQ29" s="44">
        <v>8.77</v>
      </c>
      <c r="AR29" s="44">
        <v>8.6999999999999993</v>
      </c>
      <c r="AS29" s="44">
        <v>8.6199999999999992</v>
      </c>
      <c r="AT29" s="44">
        <v>8.5500000000000007</v>
      </c>
      <c r="AU29" s="44">
        <v>8.49</v>
      </c>
      <c r="AV29" s="44"/>
      <c r="AW29" s="44"/>
    </row>
    <row r="30" spans="1:49" x14ac:dyDescent="0.25">
      <c r="A30" s="43">
        <v>19</v>
      </c>
      <c r="B30" s="44"/>
      <c r="C30" s="44"/>
      <c r="D30" s="44"/>
      <c r="E30" s="44"/>
      <c r="F30" s="44"/>
      <c r="G30" s="44"/>
      <c r="H30" s="44"/>
      <c r="I30" s="44"/>
      <c r="J30" s="44"/>
      <c r="K30" s="44">
        <v>22.54</v>
      </c>
      <c r="L30" s="44">
        <v>20.85</v>
      </c>
      <c r="M30" s="44">
        <v>19.440000000000001</v>
      </c>
      <c r="N30" s="44">
        <v>18.260000000000002</v>
      </c>
      <c r="O30" s="44">
        <v>17.239999999999998</v>
      </c>
      <c r="P30" s="44">
        <v>16.37</v>
      </c>
      <c r="Q30" s="44">
        <v>15.61</v>
      </c>
      <c r="R30" s="44">
        <v>14.93</v>
      </c>
      <c r="S30" s="44">
        <v>14.34</v>
      </c>
      <c r="T30" s="44">
        <v>13.81</v>
      </c>
      <c r="U30" s="44">
        <v>13.34</v>
      </c>
      <c r="V30" s="44">
        <v>12.91</v>
      </c>
      <c r="W30" s="44">
        <v>12.53</v>
      </c>
      <c r="X30" s="44">
        <v>12.18</v>
      </c>
      <c r="Y30" s="44">
        <v>11.86</v>
      </c>
      <c r="Z30" s="44">
        <v>11.56</v>
      </c>
      <c r="AA30" s="44">
        <v>11.3</v>
      </c>
      <c r="AB30" s="44">
        <v>11.05</v>
      </c>
      <c r="AC30" s="44">
        <v>10.82</v>
      </c>
      <c r="AD30" s="44">
        <v>10.61</v>
      </c>
      <c r="AE30" s="44">
        <v>10.42</v>
      </c>
      <c r="AF30" s="44">
        <v>10.24</v>
      </c>
      <c r="AG30" s="44">
        <v>10.07</v>
      </c>
      <c r="AH30" s="44">
        <v>9.92</v>
      </c>
      <c r="AI30" s="44">
        <v>9.77</v>
      </c>
      <c r="AJ30" s="44">
        <v>9.64</v>
      </c>
      <c r="AK30" s="44">
        <v>9.51</v>
      </c>
      <c r="AL30" s="44">
        <v>9.39</v>
      </c>
      <c r="AM30" s="44">
        <v>9.2799999999999994</v>
      </c>
      <c r="AN30" s="44">
        <v>9.18</v>
      </c>
      <c r="AO30" s="44">
        <v>9.09</v>
      </c>
      <c r="AP30" s="44">
        <v>9</v>
      </c>
      <c r="AQ30" s="44">
        <v>8.91</v>
      </c>
      <c r="AR30" s="44">
        <v>8.83</v>
      </c>
      <c r="AS30" s="44">
        <v>8.76</v>
      </c>
      <c r="AT30" s="44">
        <v>8.69</v>
      </c>
      <c r="AU30" s="44"/>
      <c r="AV30" s="44"/>
      <c r="AW30" s="44"/>
    </row>
    <row r="31" spans="1:49" x14ac:dyDescent="0.25">
      <c r="A31" s="43">
        <v>20</v>
      </c>
      <c r="B31" s="44"/>
      <c r="C31" s="44"/>
      <c r="D31" s="44"/>
      <c r="E31" s="44"/>
      <c r="F31" s="44"/>
      <c r="G31" s="44"/>
      <c r="H31" s="44"/>
      <c r="I31" s="44"/>
      <c r="J31" s="44"/>
      <c r="K31" s="44">
        <v>22.87</v>
      </c>
      <c r="L31" s="44">
        <v>21.15</v>
      </c>
      <c r="M31" s="44">
        <v>19.73</v>
      </c>
      <c r="N31" s="44">
        <v>18.53</v>
      </c>
      <c r="O31" s="44">
        <v>17.5</v>
      </c>
      <c r="P31" s="44">
        <v>16.61</v>
      </c>
      <c r="Q31" s="44">
        <v>15.83</v>
      </c>
      <c r="R31" s="44">
        <v>15.15</v>
      </c>
      <c r="S31" s="44">
        <v>14.55</v>
      </c>
      <c r="T31" s="44">
        <v>14.01</v>
      </c>
      <c r="U31" s="44">
        <v>13.53</v>
      </c>
      <c r="V31" s="44">
        <v>13.1</v>
      </c>
      <c r="W31" s="44">
        <v>12.71</v>
      </c>
      <c r="X31" s="44">
        <v>12.36</v>
      </c>
      <c r="Y31" s="44">
        <v>12.03</v>
      </c>
      <c r="Z31" s="44">
        <v>11.74</v>
      </c>
      <c r="AA31" s="44">
        <v>11.46</v>
      </c>
      <c r="AB31" s="44">
        <v>11.22</v>
      </c>
      <c r="AC31" s="44">
        <v>10.99</v>
      </c>
      <c r="AD31" s="44">
        <v>10.77</v>
      </c>
      <c r="AE31" s="44">
        <v>10.58</v>
      </c>
      <c r="AF31" s="44">
        <v>10.39</v>
      </c>
      <c r="AG31" s="44">
        <v>10.23</v>
      </c>
      <c r="AH31" s="44">
        <v>10.07</v>
      </c>
      <c r="AI31" s="44">
        <v>9.92</v>
      </c>
      <c r="AJ31" s="44">
        <v>9.7899999999999991</v>
      </c>
      <c r="AK31" s="44">
        <v>9.66</v>
      </c>
      <c r="AL31" s="44">
        <v>9.5399999999999991</v>
      </c>
      <c r="AM31" s="44">
        <v>9.43</v>
      </c>
      <c r="AN31" s="44">
        <v>9.32</v>
      </c>
      <c r="AO31" s="44">
        <v>9.23</v>
      </c>
      <c r="AP31" s="44">
        <v>9.14</v>
      </c>
      <c r="AQ31" s="44">
        <v>9.0500000000000007</v>
      </c>
      <c r="AR31" s="44">
        <v>8.9700000000000006</v>
      </c>
      <c r="AS31" s="44">
        <v>8.9</v>
      </c>
      <c r="AT31" s="44"/>
      <c r="AU31" s="44"/>
      <c r="AV31" s="44"/>
      <c r="AW31" s="44"/>
    </row>
    <row r="32" spans="1:49" x14ac:dyDescent="0.25">
      <c r="A32" s="43">
        <v>21</v>
      </c>
      <c r="B32" s="44"/>
      <c r="C32" s="44"/>
      <c r="D32" s="44"/>
      <c r="E32" s="44"/>
      <c r="F32" s="44"/>
      <c r="G32" s="44"/>
      <c r="H32" s="44"/>
      <c r="I32" s="44"/>
      <c r="J32" s="44"/>
      <c r="K32" s="44">
        <v>23.2</v>
      </c>
      <c r="L32" s="44">
        <v>21.46</v>
      </c>
      <c r="M32" s="44">
        <v>20.02</v>
      </c>
      <c r="N32" s="44">
        <v>18.8</v>
      </c>
      <c r="O32" s="44">
        <v>17.75</v>
      </c>
      <c r="P32" s="44">
        <v>16.850000000000001</v>
      </c>
      <c r="Q32" s="44">
        <v>16.07</v>
      </c>
      <c r="R32" s="44">
        <v>15.38</v>
      </c>
      <c r="S32" s="44">
        <v>14.77</v>
      </c>
      <c r="T32" s="44">
        <v>14.22</v>
      </c>
      <c r="U32" s="44">
        <v>13.73</v>
      </c>
      <c r="V32" s="44">
        <v>13.3</v>
      </c>
      <c r="W32" s="44">
        <v>12.9</v>
      </c>
      <c r="X32" s="44">
        <v>12.54</v>
      </c>
      <c r="Y32" s="44">
        <v>12.21</v>
      </c>
      <c r="Z32" s="44">
        <v>11.91</v>
      </c>
      <c r="AA32" s="44">
        <v>11.64</v>
      </c>
      <c r="AB32" s="44">
        <v>11.38</v>
      </c>
      <c r="AC32" s="44">
        <v>11.15</v>
      </c>
      <c r="AD32" s="44">
        <v>10.93</v>
      </c>
      <c r="AE32" s="44">
        <v>10.74</v>
      </c>
      <c r="AF32" s="44">
        <v>10.55</v>
      </c>
      <c r="AG32" s="44">
        <v>10.38</v>
      </c>
      <c r="AH32" s="44">
        <v>10.220000000000001</v>
      </c>
      <c r="AI32" s="44">
        <v>10.07</v>
      </c>
      <c r="AJ32" s="44">
        <v>9.94</v>
      </c>
      <c r="AK32" s="44">
        <v>9.81</v>
      </c>
      <c r="AL32" s="44">
        <v>9.69</v>
      </c>
      <c r="AM32" s="44">
        <v>9.58</v>
      </c>
      <c r="AN32" s="44">
        <v>9.4700000000000006</v>
      </c>
      <c r="AO32" s="44">
        <v>9.3699999999999992</v>
      </c>
      <c r="AP32" s="44">
        <v>9.2799999999999994</v>
      </c>
      <c r="AQ32" s="44">
        <v>9.1999999999999993</v>
      </c>
      <c r="AR32" s="44">
        <v>9.1199999999999992</v>
      </c>
      <c r="AS32" s="44"/>
      <c r="AT32" s="44"/>
      <c r="AU32" s="44"/>
      <c r="AV32" s="44"/>
      <c r="AW32" s="44"/>
    </row>
    <row r="33" spans="1:49" x14ac:dyDescent="0.25">
      <c r="A33" s="43">
        <v>22</v>
      </c>
      <c r="B33" s="44"/>
      <c r="C33" s="44"/>
      <c r="D33" s="44"/>
      <c r="E33" s="44"/>
      <c r="F33" s="44"/>
      <c r="G33" s="44"/>
      <c r="H33" s="44"/>
      <c r="I33" s="44"/>
      <c r="J33" s="44"/>
      <c r="K33" s="44">
        <v>23.54</v>
      </c>
      <c r="L33" s="44">
        <v>21.78</v>
      </c>
      <c r="M33" s="44">
        <v>20.309999999999999</v>
      </c>
      <c r="N33" s="44">
        <v>19.07</v>
      </c>
      <c r="O33" s="44">
        <v>18.010000000000002</v>
      </c>
      <c r="P33" s="44">
        <v>17.100000000000001</v>
      </c>
      <c r="Q33" s="44">
        <v>16.3</v>
      </c>
      <c r="R33" s="44">
        <v>15.6</v>
      </c>
      <c r="S33" s="44">
        <v>14.98</v>
      </c>
      <c r="T33" s="44">
        <v>14.43</v>
      </c>
      <c r="U33" s="44">
        <v>13.94</v>
      </c>
      <c r="V33" s="44">
        <v>13.49</v>
      </c>
      <c r="W33" s="44">
        <v>13.09</v>
      </c>
      <c r="X33" s="44">
        <v>12.72</v>
      </c>
      <c r="Y33" s="44">
        <v>12.39</v>
      </c>
      <c r="Z33" s="44">
        <v>12.09</v>
      </c>
      <c r="AA33" s="44">
        <v>11.81</v>
      </c>
      <c r="AB33" s="44">
        <v>11.55</v>
      </c>
      <c r="AC33" s="44">
        <v>11.32</v>
      </c>
      <c r="AD33" s="44">
        <v>11.1</v>
      </c>
      <c r="AE33" s="44">
        <v>10.9</v>
      </c>
      <c r="AF33" s="44">
        <v>10.71</v>
      </c>
      <c r="AG33" s="44">
        <v>10.54</v>
      </c>
      <c r="AH33" s="44">
        <v>10.38</v>
      </c>
      <c r="AI33" s="44">
        <v>10.23</v>
      </c>
      <c r="AJ33" s="44">
        <v>10.09</v>
      </c>
      <c r="AK33" s="44">
        <v>9.9600000000000009</v>
      </c>
      <c r="AL33" s="44">
        <v>9.84</v>
      </c>
      <c r="AM33" s="44">
        <v>9.73</v>
      </c>
      <c r="AN33" s="44">
        <v>9.6199999999999992</v>
      </c>
      <c r="AO33" s="44">
        <v>9.52</v>
      </c>
      <c r="AP33" s="44">
        <v>9.43</v>
      </c>
      <c r="AQ33" s="44">
        <v>9.35</v>
      </c>
      <c r="AR33" s="44"/>
      <c r="AS33" s="44"/>
      <c r="AT33" s="44"/>
      <c r="AU33" s="44"/>
      <c r="AV33" s="44"/>
      <c r="AW33" s="44"/>
    </row>
    <row r="34" spans="1:49" x14ac:dyDescent="0.25">
      <c r="A34" s="43">
        <v>23</v>
      </c>
      <c r="B34" s="44"/>
      <c r="C34" s="44"/>
      <c r="D34" s="44"/>
      <c r="E34" s="44"/>
      <c r="F34" s="44"/>
      <c r="G34" s="44"/>
      <c r="H34" s="44"/>
      <c r="I34" s="44"/>
      <c r="J34" s="44"/>
      <c r="K34" s="44">
        <v>23.89</v>
      </c>
      <c r="L34" s="44">
        <v>22.09</v>
      </c>
      <c r="M34" s="44">
        <v>20.61</v>
      </c>
      <c r="N34" s="44">
        <v>19.350000000000001</v>
      </c>
      <c r="O34" s="44">
        <v>18.28</v>
      </c>
      <c r="P34" s="44">
        <v>17.350000000000001</v>
      </c>
      <c r="Q34" s="44">
        <v>16.54</v>
      </c>
      <c r="R34" s="44">
        <v>15.83</v>
      </c>
      <c r="S34" s="44">
        <v>15.2</v>
      </c>
      <c r="T34" s="44">
        <v>14.64</v>
      </c>
      <c r="U34" s="44">
        <v>14.14</v>
      </c>
      <c r="V34" s="44">
        <v>13.69</v>
      </c>
      <c r="W34" s="44">
        <v>13.28</v>
      </c>
      <c r="X34" s="44">
        <v>12.91</v>
      </c>
      <c r="Y34" s="44">
        <v>12.58</v>
      </c>
      <c r="Z34" s="44">
        <v>12.27</v>
      </c>
      <c r="AA34" s="44">
        <v>11.99</v>
      </c>
      <c r="AB34" s="44">
        <v>11.73</v>
      </c>
      <c r="AC34" s="44">
        <v>11.49</v>
      </c>
      <c r="AD34" s="44">
        <v>11.27</v>
      </c>
      <c r="AE34" s="44">
        <v>11.06</v>
      </c>
      <c r="AF34" s="44">
        <v>10.88</v>
      </c>
      <c r="AG34" s="44">
        <v>10.7</v>
      </c>
      <c r="AH34" s="44">
        <v>10.54</v>
      </c>
      <c r="AI34" s="44">
        <v>10.39</v>
      </c>
      <c r="AJ34" s="44">
        <v>10.25</v>
      </c>
      <c r="AK34" s="44">
        <v>10.119999999999999</v>
      </c>
      <c r="AL34" s="44">
        <v>9.99</v>
      </c>
      <c r="AM34" s="44">
        <v>9.8800000000000008</v>
      </c>
      <c r="AN34" s="44">
        <v>9.7799999999999994</v>
      </c>
      <c r="AO34" s="44">
        <v>9.68</v>
      </c>
      <c r="AP34" s="44">
        <v>9.59</v>
      </c>
      <c r="AQ34" s="44"/>
      <c r="AR34" s="44"/>
      <c r="AS34" s="44"/>
      <c r="AT34" s="44"/>
      <c r="AU34" s="44"/>
      <c r="AV34" s="44"/>
      <c r="AW34" s="44"/>
    </row>
    <row r="35" spans="1:49" x14ac:dyDescent="0.25">
      <c r="A35" s="43">
        <v>24</v>
      </c>
      <c r="B35" s="44"/>
      <c r="C35" s="44"/>
      <c r="D35" s="44"/>
      <c r="E35" s="44"/>
      <c r="F35" s="44"/>
      <c r="G35" s="44"/>
      <c r="H35" s="44"/>
      <c r="I35" s="44"/>
      <c r="J35" s="44"/>
      <c r="K35" s="44">
        <v>24.23</v>
      </c>
      <c r="L35" s="44">
        <v>22.42</v>
      </c>
      <c r="M35" s="44">
        <v>20.91</v>
      </c>
      <c r="N35" s="44">
        <v>19.63</v>
      </c>
      <c r="O35" s="44">
        <v>18.54</v>
      </c>
      <c r="P35" s="44">
        <v>17.600000000000001</v>
      </c>
      <c r="Q35" s="44">
        <v>16.78</v>
      </c>
      <c r="R35" s="44">
        <v>16.059999999999999</v>
      </c>
      <c r="S35" s="44">
        <v>15.43</v>
      </c>
      <c r="T35" s="44">
        <v>14.86</v>
      </c>
      <c r="U35" s="44">
        <v>14.35</v>
      </c>
      <c r="V35" s="44">
        <v>13.89</v>
      </c>
      <c r="W35" s="44">
        <v>13.48</v>
      </c>
      <c r="X35" s="44">
        <v>13.11</v>
      </c>
      <c r="Y35" s="44">
        <v>12.76</v>
      </c>
      <c r="Z35" s="44">
        <v>12.45</v>
      </c>
      <c r="AA35" s="44">
        <v>12.17</v>
      </c>
      <c r="AB35" s="44">
        <v>11.9</v>
      </c>
      <c r="AC35" s="44">
        <v>11.66</v>
      </c>
      <c r="AD35" s="44">
        <v>11.44</v>
      </c>
      <c r="AE35" s="44">
        <v>11.23</v>
      </c>
      <c r="AF35" s="44">
        <v>11.04</v>
      </c>
      <c r="AG35" s="44">
        <v>10.87</v>
      </c>
      <c r="AH35" s="44">
        <v>10.7</v>
      </c>
      <c r="AI35" s="44">
        <v>10.55</v>
      </c>
      <c r="AJ35" s="44">
        <v>10.41</v>
      </c>
      <c r="AK35" s="44">
        <v>10.28</v>
      </c>
      <c r="AL35" s="44">
        <v>10.15</v>
      </c>
      <c r="AM35" s="44">
        <v>10.039999999999999</v>
      </c>
      <c r="AN35" s="44">
        <v>9.93</v>
      </c>
      <c r="AO35" s="44">
        <v>9.84</v>
      </c>
      <c r="AP35" s="44"/>
      <c r="AQ35" s="44"/>
      <c r="AR35" s="44"/>
      <c r="AS35" s="44"/>
      <c r="AT35" s="44"/>
      <c r="AU35" s="44"/>
      <c r="AV35" s="44"/>
      <c r="AW35" s="44"/>
    </row>
    <row r="36" spans="1:49" x14ac:dyDescent="0.25">
      <c r="A36" s="43">
        <v>25</v>
      </c>
      <c r="B36" s="44"/>
      <c r="C36" s="44"/>
      <c r="D36" s="44"/>
      <c r="E36" s="44"/>
      <c r="F36" s="44"/>
      <c r="G36" s="44"/>
      <c r="H36" s="44"/>
      <c r="I36" s="44"/>
      <c r="J36" s="44"/>
      <c r="K36" s="44">
        <v>24.59</v>
      </c>
      <c r="L36" s="44">
        <v>22.74</v>
      </c>
      <c r="M36" s="44">
        <v>21.21</v>
      </c>
      <c r="N36" s="44">
        <v>19.920000000000002</v>
      </c>
      <c r="O36" s="44">
        <v>18.82</v>
      </c>
      <c r="P36" s="44">
        <v>17.86</v>
      </c>
      <c r="Q36" s="44">
        <v>17.03</v>
      </c>
      <c r="R36" s="44">
        <v>16.3</v>
      </c>
      <c r="S36" s="44">
        <v>15.66</v>
      </c>
      <c r="T36" s="44">
        <v>15.08</v>
      </c>
      <c r="U36" s="44">
        <v>14.56</v>
      </c>
      <c r="V36" s="44">
        <v>14.1</v>
      </c>
      <c r="W36" s="44">
        <v>13.68</v>
      </c>
      <c r="X36" s="44">
        <v>13.3</v>
      </c>
      <c r="Y36" s="44">
        <v>12.96</v>
      </c>
      <c r="Z36" s="44">
        <v>12.64</v>
      </c>
      <c r="AA36" s="44">
        <v>12.35</v>
      </c>
      <c r="AB36" s="44">
        <v>12.08</v>
      </c>
      <c r="AC36" s="44">
        <v>11.84</v>
      </c>
      <c r="AD36" s="44">
        <v>11.61</v>
      </c>
      <c r="AE36" s="44">
        <v>11.41</v>
      </c>
      <c r="AF36" s="44">
        <v>11.21</v>
      </c>
      <c r="AG36" s="44">
        <v>11.03</v>
      </c>
      <c r="AH36" s="44">
        <v>10.87</v>
      </c>
      <c r="AI36" s="44">
        <v>10.72</v>
      </c>
      <c r="AJ36" s="44">
        <v>10.57</v>
      </c>
      <c r="AK36" s="44">
        <v>10.44</v>
      </c>
      <c r="AL36" s="44">
        <v>10.32</v>
      </c>
      <c r="AM36" s="44">
        <v>10.199999999999999</v>
      </c>
      <c r="AN36" s="44">
        <v>10.1</v>
      </c>
      <c r="AO36" s="44"/>
      <c r="AP36" s="44"/>
      <c r="AQ36" s="44"/>
      <c r="AR36" s="44"/>
      <c r="AS36" s="44"/>
      <c r="AT36" s="44"/>
      <c r="AU36" s="44"/>
      <c r="AV36" s="44"/>
      <c r="AW36" s="44"/>
    </row>
    <row r="37" spans="1:49" x14ac:dyDescent="0.25">
      <c r="A37" s="43">
        <v>26</v>
      </c>
      <c r="B37" s="44"/>
      <c r="C37" s="44"/>
      <c r="D37" s="44"/>
      <c r="E37" s="44"/>
      <c r="F37" s="44"/>
      <c r="G37" s="44"/>
      <c r="H37" s="44"/>
      <c r="I37" s="44"/>
      <c r="J37" s="44"/>
      <c r="K37" s="44">
        <v>24.95</v>
      </c>
      <c r="L37" s="44">
        <v>23.08</v>
      </c>
      <c r="M37" s="44">
        <v>21.52</v>
      </c>
      <c r="N37" s="44">
        <v>20.21</v>
      </c>
      <c r="O37" s="44">
        <v>19.09</v>
      </c>
      <c r="P37" s="44">
        <v>18.13</v>
      </c>
      <c r="Q37" s="44">
        <v>17.28</v>
      </c>
      <c r="R37" s="44">
        <v>16.54</v>
      </c>
      <c r="S37" s="44">
        <v>15.89</v>
      </c>
      <c r="T37" s="44">
        <v>15.3</v>
      </c>
      <c r="U37" s="44">
        <v>14.78</v>
      </c>
      <c r="V37" s="44">
        <v>14.31</v>
      </c>
      <c r="W37" s="44">
        <v>13.89</v>
      </c>
      <c r="X37" s="44">
        <v>13.5</v>
      </c>
      <c r="Y37" s="44">
        <v>13.15</v>
      </c>
      <c r="Z37" s="44">
        <v>12.83</v>
      </c>
      <c r="AA37" s="44">
        <v>12.54</v>
      </c>
      <c r="AB37" s="44">
        <v>12.27</v>
      </c>
      <c r="AC37" s="44">
        <v>12.02</v>
      </c>
      <c r="AD37" s="44">
        <v>11.79</v>
      </c>
      <c r="AE37" s="44">
        <v>11.58</v>
      </c>
      <c r="AF37" s="44">
        <v>11.39</v>
      </c>
      <c r="AG37" s="44">
        <v>11.21</v>
      </c>
      <c r="AH37" s="44">
        <v>11.04</v>
      </c>
      <c r="AI37" s="44">
        <v>10.89</v>
      </c>
      <c r="AJ37" s="44">
        <v>10.74</v>
      </c>
      <c r="AK37" s="44">
        <v>10.61</v>
      </c>
      <c r="AL37" s="44">
        <v>10.49</v>
      </c>
      <c r="AM37" s="44">
        <v>10.37</v>
      </c>
      <c r="AN37" s="44"/>
      <c r="AO37" s="44"/>
      <c r="AP37" s="44"/>
      <c r="AQ37" s="44"/>
      <c r="AR37" s="44"/>
      <c r="AS37" s="44"/>
      <c r="AT37" s="44"/>
      <c r="AU37" s="44"/>
      <c r="AV37" s="44"/>
      <c r="AW37" s="44"/>
    </row>
    <row r="38" spans="1:49" x14ac:dyDescent="0.25">
      <c r="A38" s="43">
        <v>27</v>
      </c>
      <c r="B38" s="44"/>
      <c r="C38" s="44"/>
      <c r="D38" s="44"/>
      <c r="E38" s="44"/>
      <c r="F38" s="44"/>
      <c r="G38" s="44"/>
      <c r="H38" s="44"/>
      <c r="I38" s="44"/>
      <c r="J38" s="44"/>
      <c r="K38" s="44">
        <v>25.31</v>
      </c>
      <c r="L38" s="44">
        <v>23.41</v>
      </c>
      <c r="M38" s="44">
        <v>21.84</v>
      </c>
      <c r="N38" s="44">
        <v>20.51</v>
      </c>
      <c r="O38" s="44">
        <v>19.37</v>
      </c>
      <c r="P38" s="44">
        <v>18.39</v>
      </c>
      <c r="Q38" s="44">
        <v>17.54</v>
      </c>
      <c r="R38" s="44">
        <v>16.79</v>
      </c>
      <c r="S38" s="44">
        <v>16.12</v>
      </c>
      <c r="T38" s="44">
        <v>15.53</v>
      </c>
      <c r="U38" s="44">
        <v>15</v>
      </c>
      <c r="V38" s="44">
        <v>14.53</v>
      </c>
      <c r="W38" s="44">
        <v>14.1</v>
      </c>
      <c r="X38" s="44">
        <v>13.71</v>
      </c>
      <c r="Y38" s="44">
        <v>13.35</v>
      </c>
      <c r="Z38" s="44">
        <v>13.03</v>
      </c>
      <c r="AA38" s="44">
        <v>12.73</v>
      </c>
      <c r="AB38" s="44">
        <v>12.46</v>
      </c>
      <c r="AC38" s="44">
        <v>12.21</v>
      </c>
      <c r="AD38" s="44">
        <v>11.98</v>
      </c>
      <c r="AE38" s="44">
        <v>11.76</v>
      </c>
      <c r="AF38" s="44">
        <v>11.57</v>
      </c>
      <c r="AG38" s="44">
        <v>11.39</v>
      </c>
      <c r="AH38" s="44">
        <v>11.22</v>
      </c>
      <c r="AI38" s="44">
        <v>11.06</v>
      </c>
      <c r="AJ38" s="44">
        <v>10.92</v>
      </c>
      <c r="AK38" s="44">
        <v>10.78</v>
      </c>
      <c r="AL38" s="44">
        <v>10.66</v>
      </c>
      <c r="AM38" s="44"/>
      <c r="AN38" s="44"/>
      <c r="AO38" s="44"/>
      <c r="AP38" s="44"/>
      <c r="AQ38" s="44"/>
      <c r="AR38" s="44"/>
      <c r="AS38" s="44"/>
      <c r="AT38" s="44"/>
      <c r="AU38" s="44"/>
      <c r="AV38" s="44"/>
      <c r="AW38" s="44"/>
    </row>
    <row r="39" spans="1:49" x14ac:dyDescent="0.25">
      <c r="A39" s="43">
        <v>28</v>
      </c>
      <c r="B39" s="44"/>
      <c r="C39" s="44"/>
      <c r="D39" s="44"/>
      <c r="E39" s="44"/>
      <c r="F39" s="44"/>
      <c r="G39" s="44"/>
      <c r="H39" s="44"/>
      <c r="I39" s="44"/>
      <c r="J39" s="44"/>
      <c r="K39" s="44">
        <v>25.68</v>
      </c>
      <c r="L39" s="44">
        <v>23.76</v>
      </c>
      <c r="M39" s="44">
        <v>22.16</v>
      </c>
      <c r="N39" s="44">
        <v>20.81</v>
      </c>
      <c r="O39" s="44">
        <v>19.66</v>
      </c>
      <c r="P39" s="44">
        <v>18.66</v>
      </c>
      <c r="Q39" s="44">
        <v>17.8</v>
      </c>
      <c r="R39" s="44">
        <v>17.04</v>
      </c>
      <c r="S39" s="44">
        <v>16.36</v>
      </c>
      <c r="T39" s="44">
        <v>15.76</v>
      </c>
      <c r="U39" s="44">
        <v>15.23</v>
      </c>
      <c r="V39" s="44">
        <v>14.74</v>
      </c>
      <c r="W39" s="44">
        <v>14.31</v>
      </c>
      <c r="X39" s="44">
        <v>13.91</v>
      </c>
      <c r="Y39" s="44">
        <v>13.55</v>
      </c>
      <c r="Z39" s="44">
        <v>13.23</v>
      </c>
      <c r="AA39" s="44">
        <v>12.93</v>
      </c>
      <c r="AB39" s="44">
        <v>12.65</v>
      </c>
      <c r="AC39" s="44">
        <v>12.4</v>
      </c>
      <c r="AD39" s="44">
        <v>12.16</v>
      </c>
      <c r="AE39" s="44">
        <v>11.95</v>
      </c>
      <c r="AF39" s="44">
        <v>11.75</v>
      </c>
      <c r="AG39" s="44">
        <v>11.57</v>
      </c>
      <c r="AH39" s="44">
        <v>11.4</v>
      </c>
      <c r="AI39" s="44">
        <v>11.24</v>
      </c>
      <c r="AJ39" s="44">
        <v>11.1</v>
      </c>
      <c r="AK39" s="44">
        <v>10.96</v>
      </c>
      <c r="AL39" s="44"/>
      <c r="AM39" s="44"/>
      <c r="AN39" s="44"/>
      <c r="AO39" s="44"/>
      <c r="AP39" s="44"/>
      <c r="AQ39" s="44"/>
      <c r="AR39" s="44"/>
      <c r="AS39" s="44"/>
      <c r="AT39" s="44"/>
      <c r="AU39" s="44"/>
      <c r="AV39" s="44"/>
      <c r="AW39" s="44"/>
    </row>
    <row r="40" spans="1:49" x14ac:dyDescent="0.25">
      <c r="A40" s="43">
        <v>29</v>
      </c>
      <c r="B40" s="44"/>
      <c r="C40" s="44"/>
      <c r="D40" s="44"/>
      <c r="E40" s="44"/>
      <c r="F40" s="44"/>
      <c r="G40" s="44"/>
      <c r="H40" s="44"/>
      <c r="I40" s="44"/>
      <c r="J40" s="44"/>
      <c r="K40" s="44">
        <v>26.05</v>
      </c>
      <c r="L40" s="44">
        <v>24.1</v>
      </c>
      <c r="M40" s="44">
        <v>22.48</v>
      </c>
      <c r="N40" s="44">
        <v>21.12</v>
      </c>
      <c r="O40" s="44">
        <v>19.95</v>
      </c>
      <c r="P40" s="44">
        <v>18.940000000000001</v>
      </c>
      <c r="Q40" s="44">
        <v>18.059999999999999</v>
      </c>
      <c r="R40" s="44">
        <v>17.29</v>
      </c>
      <c r="S40" s="44">
        <v>16.61</v>
      </c>
      <c r="T40" s="44">
        <v>16</v>
      </c>
      <c r="U40" s="44">
        <v>15.46</v>
      </c>
      <c r="V40" s="44">
        <v>14.97</v>
      </c>
      <c r="W40" s="44">
        <v>14.52</v>
      </c>
      <c r="X40" s="44">
        <v>14.12</v>
      </c>
      <c r="Y40" s="44">
        <v>13.76</v>
      </c>
      <c r="Z40" s="44">
        <v>13.43</v>
      </c>
      <c r="AA40" s="44">
        <v>13.13</v>
      </c>
      <c r="AB40" s="44">
        <v>12.85</v>
      </c>
      <c r="AC40" s="44">
        <v>12.59</v>
      </c>
      <c r="AD40" s="44">
        <v>12.36</v>
      </c>
      <c r="AE40" s="44">
        <v>12.14</v>
      </c>
      <c r="AF40" s="44">
        <v>11.94</v>
      </c>
      <c r="AG40" s="44">
        <v>11.76</v>
      </c>
      <c r="AH40" s="44">
        <v>11.58</v>
      </c>
      <c r="AI40" s="44">
        <v>11.43</v>
      </c>
      <c r="AJ40" s="44">
        <v>11.28</v>
      </c>
      <c r="AK40" s="44"/>
      <c r="AL40" s="44"/>
      <c r="AM40" s="44"/>
      <c r="AN40" s="44"/>
      <c r="AO40" s="44"/>
      <c r="AP40" s="44"/>
      <c r="AQ40" s="44"/>
      <c r="AR40" s="44"/>
      <c r="AS40" s="44"/>
      <c r="AT40" s="44"/>
      <c r="AU40" s="44"/>
      <c r="AV40" s="44"/>
      <c r="AW40" s="44"/>
    </row>
    <row r="41" spans="1:49" x14ac:dyDescent="0.25">
      <c r="A41" s="43">
        <v>30</v>
      </c>
      <c r="B41" s="44"/>
      <c r="C41" s="44"/>
      <c r="D41" s="44"/>
      <c r="E41" s="44"/>
      <c r="F41" s="44"/>
      <c r="G41" s="44"/>
      <c r="H41" s="44"/>
      <c r="I41" s="44"/>
      <c r="J41" s="44"/>
      <c r="K41" s="44">
        <v>26.44</v>
      </c>
      <c r="L41" s="44">
        <v>24.46</v>
      </c>
      <c r="M41" s="44">
        <v>22.81</v>
      </c>
      <c r="N41" s="44">
        <v>21.43</v>
      </c>
      <c r="O41" s="44">
        <v>20.239999999999998</v>
      </c>
      <c r="P41" s="44">
        <v>19.22</v>
      </c>
      <c r="Q41" s="44">
        <v>18.329999999999998</v>
      </c>
      <c r="R41" s="44">
        <v>17.55</v>
      </c>
      <c r="S41" s="44">
        <v>16.86</v>
      </c>
      <c r="T41" s="44">
        <v>16.239999999999998</v>
      </c>
      <c r="U41" s="44">
        <v>15.69</v>
      </c>
      <c r="V41" s="44">
        <v>15.19</v>
      </c>
      <c r="W41" s="44">
        <v>14.75</v>
      </c>
      <c r="X41" s="44">
        <v>14.34</v>
      </c>
      <c r="Y41" s="44">
        <v>13.97</v>
      </c>
      <c r="Z41" s="44">
        <v>13.64</v>
      </c>
      <c r="AA41" s="44">
        <v>13.33</v>
      </c>
      <c r="AB41" s="44">
        <v>13.05</v>
      </c>
      <c r="AC41" s="44">
        <v>12.79</v>
      </c>
      <c r="AD41" s="44">
        <v>12.55</v>
      </c>
      <c r="AE41" s="44">
        <v>12.33</v>
      </c>
      <c r="AF41" s="44">
        <v>12.13</v>
      </c>
      <c r="AG41" s="44">
        <v>11.95</v>
      </c>
      <c r="AH41" s="44">
        <v>11.78</v>
      </c>
      <c r="AI41" s="44">
        <v>11.62</v>
      </c>
      <c r="AJ41" s="44"/>
      <c r="AK41" s="44"/>
      <c r="AL41" s="44"/>
      <c r="AM41" s="44"/>
      <c r="AN41" s="44"/>
      <c r="AO41" s="44"/>
      <c r="AP41" s="44"/>
      <c r="AQ41" s="44"/>
      <c r="AR41" s="44"/>
      <c r="AS41" s="44"/>
      <c r="AT41" s="44"/>
      <c r="AU41" s="44"/>
      <c r="AV41" s="44"/>
      <c r="AW41" s="44"/>
    </row>
    <row r="42" spans="1:49" x14ac:dyDescent="0.25">
      <c r="A42" s="43">
        <v>31</v>
      </c>
      <c r="B42" s="44"/>
      <c r="C42" s="44"/>
      <c r="D42" s="44"/>
      <c r="E42" s="44"/>
      <c r="F42" s="44"/>
      <c r="G42" s="44"/>
      <c r="H42" s="44"/>
      <c r="I42" s="44"/>
      <c r="J42" s="44"/>
      <c r="K42" s="44">
        <v>26.82</v>
      </c>
      <c r="L42" s="44">
        <v>24.82</v>
      </c>
      <c r="M42" s="44">
        <v>23.15</v>
      </c>
      <c r="N42" s="44">
        <v>21.74</v>
      </c>
      <c r="O42" s="44">
        <v>20.54</v>
      </c>
      <c r="P42" s="44">
        <v>19.510000000000002</v>
      </c>
      <c r="Q42" s="44">
        <v>18.600000000000001</v>
      </c>
      <c r="R42" s="44">
        <v>17.809999999999999</v>
      </c>
      <c r="S42" s="44">
        <v>17.11</v>
      </c>
      <c r="T42" s="44">
        <v>16.48</v>
      </c>
      <c r="U42" s="44">
        <v>15.93</v>
      </c>
      <c r="V42" s="44">
        <v>15.43</v>
      </c>
      <c r="W42" s="44">
        <v>14.97</v>
      </c>
      <c r="X42" s="44">
        <v>14.56</v>
      </c>
      <c r="Y42" s="44">
        <v>14.19</v>
      </c>
      <c r="Z42" s="44">
        <v>13.85</v>
      </c>
      <c r="AA42" s="44">
        <v>13.54</v>
      </c>
      <c r="AB42" s="44">
        <v>13.26</v>
      </c>
      <c r="AC42" s="44">
        <v>13</v>
      </c>
      <c r="AD42" s="44">
        <v>12.76</v>
      </c>
      <c r="AE42" s="44">
        <v>12.54</v>
      </c>
      <c r="AF42" s="44">
        <v>12.33</v>
      </c>
      <c r="AG42" s="44">
        <v>12.15</v>
      </c>
      <c r="AH42" s="44">
        <v>11.98</v>
      </c>
      <c r="AI42" s="44"/>
      <c r="AJ42" s="44"/>
      <c r="AK42" s="44"/>
      <c r="AL42" s="44"/>
      <c r="AM42" s="44"/>
      <c r="AN42" s="44"/>
      <c r="AO42" s="44"/>
      <c r="AP42" s="44"/>
      <c r="AQ42" s="44"/>
      <c r="AR42" s="44"/>
      <c r="AS42" s="44"/>
      <c r="AT42" s="44"/>
      <c r="AU42" s="44"/>
      <c r="AV42" s="44"/>
      <c r="AW42" s="44"/>
    </row>
    <row r="43" spans="1:49" x14ac:dyDescent="0.25">
      <c r="A43" s="43">
        <v>32</v>
      </c>
      <c r="B43" s="44"/>
      <c r="C43" s="44"/>
      <c r="D43" s="44"/>
      <c r="E43" s="44"/>
      <c r="F43" s="44"/>
      <c r="G43" s="44"/>
      <c r="H43" s="44"/>
      <c r="I43" s="44"/>
      <c r="J43" s="44"/>
      <c r="K43" s="44">
        <v>27.22</v>
      </c>
      <c r="L43" s="44">
        <v>25.18</v>
      </c>
      <c r="M43" s="44">
        <v>23.49</v>
      </c>
      <c r="N43" s="44">
        <v>22.07</v>
      </c>
      <c r="O43" s="44">
        <v>20.85</v>
      </c>
      <c r="P43" s="44">
        <v>19.8</v>
      </c>
      <c r="Q43" s="44">
        <v>18.88</v>
      </c>
      <c r="R43" s="44">
        <v>18.079999999999998</v>
      </c>
      <c r="S43" s="44">
        <v>17.37</v>
      </c>
      <c r="T43" s="44">
        <v>16.739999999999998</v>
      </c>
      <c r="U43" s="44">
        <v>16.170000000000002</v>
      </c>
      <c r="V43" s="44">
        <v>15.66</v>
      </c>
      <c r="W43" s="44">
        <v>15.2</v>
      </c>
      <c r="X43" s="44">
        <v>14.79</v>
      </c>
      <c r="Y43" s="44">
        <v>14.41</v>
      </c>
      <c r="Z43" s="44">
        <v>14.07</v>
      </c>
      <c r="AA43" s="44">
        <v>13.76</v>
      </c>
      <c r="AB43" s="44">
        <v>13.47</v>
      </c>
      <c r="AC43" s="44">
        <v>13.21</v>
      </c>
      <c r="AD43" s="44">
        <v>12.97</v>
      </c>
      <c r="AE43" s="44">
        <v>12.74</v>
      </c>
      <c r="AF43" s="44">
        <v>12.54</v>
      </c>
      <c r="AG43" s="44">
        <v>12.35</v>
      </c>
      <c r="AH43" s="44"/>
      <c r="AI43" s="44"/>
      <c r="AJ43" s="44"/>
      <c r="AK43" s="44"/>
      <c r="AL43" s="44"/>
      <c r="AM43" s="44"/>
      <c r="AN43" s="44"/>
      <c r="AO43" s="44"/>
      <c r="AP43" s="44"/>
      <c r="AQ43" s="44"/>
      <c r="AR43" s="44"/>
      <c r="AS43" s="44"/>
      <c r="AT43" s="44"/>
      <c r="AU43" s="44"/>
      <c r="AV43" s="44"/>
      <c r="AW43" s="44"/>
    </row>
    <row r="44" spans="1:49" x14ac:dyDescent="0.25">
      <c r="A44" s="43">
        <v>33</v>
      </c>
      <c r="B44" s="44"/>
      <c r="C44" s="44"/>
      <c r="D44" s="44"/>
      <c r="E44" s="44"/>
      <c r="F44" s="44"/>
      <c r="G44" s="44"/>
      <c r="H44" s="44"/>
      <c r="I44" s="44"/>
      <c r="J44" s="44"/>
      <c r="K44" s="44">
        <v>27.62</v>
      </c>
      <c r="L44" s="44">
        <v>25.55</v>
      </c>
      <c r="M44" s="44">
        <v>23.84</v>
      </c>
      <c r="N44" s="44">
        <v>22.39</v>
      </c>
      <c r="O44" s="44">
        <v>21.16</v>
      </c>
      <c r="P44" s="44">
        <v>20.09</v>
      </c>
      <c r="Q44" s="44">
        <v>19.170000000000002</v>
      </c>
      <c r="R44" s="44">
        <v>18.350000000000001</v>
      </c>
      <c r="S44" s="44">
        <v>17.63</v>
      </c>
      <c r="T44" s="44">
        <v>16.989999999999998</v>
      </c>
      <c r="U44" s="44">
        <v>16.420000000000002</v>
      </c>
      <c r="V44" s="44">
        <v>15.9</v>
      </c>
      <c r="W44" s="44">
        <v>15.44</v>
      </c>
      <c r="X44" s="44">
        <v>15.02</v>
      </c>
      <c r="Y44" s="44">
        <v>14.64</v>
      </c>
      <c r="Z44" s="44">
        <v>14.29</v>
      </c>
      <c r="AA44" s="44">
        <v>13.98</v>
      </c>
      <c r="AB44" s="44">
        <v>13.69</v>
      </c>
      <c r="AC44" s="44">
        <v>13.42</v>
      </c>
      <c r="AD44" s="44">
        <v>13.18</v>
      </c>
      <c r="AE44" s="44">
        <v>12.96</v>
      </c>
      <c r="AF44" s="44">
        <v>12.75</v>
      </c>
      <c r="AG44" s="44"/>
      <c r="AH44" s="44"/>
      <c r="AI44" s="44"/>
      <c r="AJ44" s="44"/>
      <c r="AK44" s="44"/>
      <c r="AL44" s="44"/>
      <c r="AM44" s="44"/>
      <c r="AN44" s="44"/>
      <c r="AO44" s="44"/>
      <c r="AP44" s="44"/>
      <c r="AQ44" s="44"/>
      <c r="AR44" s="44"/>
      <c r="AS44" s="44"/>
      <c r="AT44" s="44"/>
      <c r="AU44" s="44"/>
      <c r="AV44" s="44"/>
      <c r="AW44" s="44"/>
    </row>
    <row r="45" spans="1:49" x14ac:dyDescent="0.25">
      <c r="A45" s="43">
        <v>34</v>
      </c>
      <c r="B45" s="44"/>
      <c r="C45" s="44"/>
      <c r="D45" s="44"/>
      <c r="E45" s="44"/>
      <c r="F45" s="44"/>
      <c r="G45" s="44"/>
      <c r="H45" s="44"/>
      <c r="I45" s="44"/>
      <c r="J45" s="44"/>
      <c r="K45" s="44">
        <v>28.02</v>
      </c>
      <c r="L45" s="44">
        <v>25.93</v>
      </c>
      <c r="M45" s="44">
        <v>24.19</v>
      </c>
      <c r="N45" s="44">
        <v>22.73</v>
      </c>
      <c r="O45" s="44">
        <v>21.48</v>
      </c>
      <c r="P45" s="44">
        <v>20.399999999999999</v>
      </c>
      <c r="Q45" s="44">
        <v>19.45</v>
      </c>
      <c r="R45" s="44">
        <v>18.63</v>
      </c>
      <c r="S45" s="44">
        <v>17.899999999999999</v>
      </c>
      <c r="T45" s="44">
        <v>17.25</v>
      </c>
      <c r="U45" s="44">
        <v>16.670000000000002</v>
      </c>
      <c r="V45" s="44">
        <v>16.149999999999999</v>
      </c>
      <c r="W45" s="44">
        <v>15.68</v>
      </c>
      <c r="X45" s="44">
        <v>15.26</v>
      </c>
      <c r="Y45" s="44">
        <v>14.87</v>
      </c>
      <c r="Z45" s="44">
        <v>14.52</v>
      </c>
      <c r="AA45" s="44">
        <v>14.21</v>
      </c>
      <c r="AB45" s="44">
        <v>13.91</v>
      </c>
      <c r="AC45" s="44">
        <v>13.65</v>
      </c>
      <c r="AD45" s="44">
        <v>13.4</v>
      </c>
      <c r="AE45" s="44">
        <v>13.18</v>
      </c>
      <c r="AF45" s="44"/>
      <c r="AG45" s="44"/>
      <c r="AH45" s="44"/>
      <c r="AI45" s="44"/>
      <c r="AJ45" s="44"/>
      <c r="AK45" s="44"/>
      <c r="AL45" s="44"/>
      <c r="AM45" s="44"/>
      <c r="AN45" s="44"/>
      <c r="AO45" s="44"/>
      <c r="AP45" s="44"/>
      <c r="AQ45" s="44"/>
      <c r="AR45" s="44"/>
      <c r="AS45" s="44"/>
      <c r="AT45" s="44"/>
      <c r="AU45" s="44"/>
      <c r="AV45" s="44"/>
      <c r="AW45" s="44"/>
    </row>
    <row r="46" spans="1:49" x14ac:dyDescent="0.25">
      <c r="A46" s="43">
        <v>35</v>
      </c>
      <c r="B46" s="44"/>
      <c r="C46" s="44"/>
      <c r="D46" s="44"/>
      <c r="E46" s="44"/>
      <c r="F46" s="44"/>
      <c r="G46" s="44"/>
      <c r="H46" s="44"/>
      <c r="I46" s="44"/>
      <c r="J46" s="44"/>
      <c r="K46" s="44">
        <v>28.44</v>
      </c>
      <c r="L46" s="44">
        <v>26.32</v>
      </c>
      <c r="M46" s="44">
        <v>24.55</v>
      </c>
      <c r="N46" s="44">
        <v>23.07</v>
      </c>
      <c r="O46" s="44">
        <v>21.8</v>
      </c>
      <c r="P46" s="44">
        <v>20.7</v>
      </c>
      <c r="Q46" s="44">
        <v>19.75</v>
      </c>
      <c r="R46" s="44">
        <v>18.91</v>
      </c>
      <c r="S46" s="44">
        <v>18.18</v>
      </c>
      <c r="T46" s="44">
        <v>17.52</v>
      </c>
      <c r="U46" s="44">
        <v>16.93</v>
      </c>
      <c r="V46" s="44">
        <v>16.41</v>
      </c>
      <c r="W46" s="44">
        <v>15.93</v>
      </c>
      <c r="X46" s="44">
        <v>15.5</v>
      </c>
      <c r="Y46" s="44">
        <v>15.12</v>
      </c>
      <c r="Z46" s="44">
        <v>14.76</v>
      </c>
      <c r="AA46" s="44">
        <v>14.44</v>
      </c>
      <c r="AB46" s="44">
        <v>14.15</v>
      </c>
      <c r="AC46" s="44">
        <v>13.88</v>
      </c>
      <c r="AD46" s="44">
        <v>13.64</v>
      </c>
      <c r="AE46" s="44"/>
      <c r="AF46" s="44"/>
      <c r="AG46" s="44"/>
      <c r="AH46" s="44"/>
      <c r="AI46" s="44"/>
      <c r="AJ46" s="44"/>
      <c r="AK46" s="44"/>
      <c r="AL46" s="44"/>
      <c r="AM46" s="44"/>
      <c r="AN46" s="44"/>
      <c r="AO46" s="44"/>
      <c r="AP46" s="44"/>
      <c r="AQ46" s="44"/>
      <c r="AR46" s="44"/>
      <c r="AS46" s="44"/>
      <c r="AT46" s="44"/>
      <c r="AU46" s="44"/>
      <c r="AV46" s="44"/>
      <c r="AW46" s="44"/>
    </row>
    <row r="47" spans="1:49" x14ac:dyDescent="0.25">
      <c r="A47" s="43">
        <v>36</v>
      </c>
      <c r="B47" s="44"/>
      <c r="C47" s="44"/>
      <c r="D47" s="44"/>
      <c r="E47" s="44"/>
      <c r="F47" s="44"/>
      <c r="G47" s="44"/>
      <c r="H47" s="44"/>
      <c r="I47" s="44"/>
      <c r="J47" s="44"/>
      <c r="K47" s="44">
        <v>28.86</v>
      </c>
      <c r="L47" s="44">
        <v>26.71</v>
      </c>
      <c r="M47" s="44">
        <v>24.92</v>
      </c>
      <c r="N47" s="44">
        <v>23.41</v>
      </c>
      <c r="O47" s="44">
        <v>22.13</v>
      </c>
      <c r="P47" s="44">
        <v>21.02</v>
      </c>
      <c r="Q47" s="44">
        <v>20.05</v>
      </c>
      <c r="R47" s="44">
        <v>19.21</v>
      </c>
      <c r="S47" s="44">
        <v>18.46</v>
      </c>
      <c r="T47" s="44">
        <v>17.79</v>
      </c>
      <c r="U47" s="44">
        <v>17.2</v>
      </c>
      <c r="V47" s="44">
        <v>16.670000000000002</v>
      </c>
      <c r="W47" s="44">
        <v>16.190000000000001</v>
      </c>
      <c r="X47" s="44">
        <v>15.76</v>
      </c>
      <c r="Y47" s="44">
        <v>15.36</v>
      </c>
      <c r="Z47" s="44">
        <v>15.01</v>
      </c>
      <c r="AA47" s="44">
        <v>14.69</v>
      </c>
      <c r="AB47" s="44">
        <v>14.39</v>
      </c>
      <c r="AC47" s="44">
        <v>14.12</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5">
      <c r="A48" s="43">
        <v>37</v>
      </c>
      <c r="B48" s="44"/>
      <c r="C48" s="44"/>
      <c r="D48" s="44"/>
      <c r="E48" s="44"/>
      <c r="F48" s="44"/>
      <c r="G48" s="44"/>
      <c r="H48" s="44"/>
      <c r="I48" s="44"/>
      <c r="J48" s="44"/>
      <c r="K48" s="44">
        <v>29.29</v>
      </c>
      <c r="L48" s="44">
        <v>27.11</v>
      </c>
      <c r="M48" s="44">
        <v>25.29</v>
      </c>
      <c r="N48" s="44">
        <v>23.77</v>
      </c>
      <c r="O48" s="44">
        <v>22.46</v>
      </c>
      <c r="P48" s="44">
        <v>21.34</v>
      </c>
      <c r="Q48" s="44">
        <v>20.36</v>
      </c>
      <c r="R48" s="44">
        <v>19.5</v>
      </c>
      <c r="S48" s="44">
        <v>18.75</v>
      </c>
      <c r="T48" s="44">
        <v>18.079999999999998</v>
      </c>
      <c r="U48" s="44">
        <v>17.48</v>
      </c>
      <c r="V48" s="44">
        <v>16.940000000000001</v>
      </c>
      <c r="W48" s="44">
        <v>16.45</v>
      </c>
      <c r="X48" s="44">
        <v>16.02</v>
      </c>
      <c r="Y48" s="44">
        <v>15.62</v>
      </c>
      <c r="Z48" s="44">
        <v>15.26</v>
      </c>
      <c r="AA48" s="44">
        <v>14.94</v>
      </c>
      <c r="AB48" s="44">
        <v>14.64</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5">
      <c r="A49" s="43">
        <v>38</v>
      </c>
      <c r="B49" s="44"/>
      <c r="C49" s="44"/>
      <c r="D49" s="44"/>
      <c r="E49" s="44"/>
      <c r="F49" s="44"/>
      <c r="G49" s="44"/>
      <c r="H49" s="44"/>
      <c r="I49" s="44"/>
      <c r="J49" s="44"/>
      <c r="K49" s="44">
        <v>29.72</v>
      </c>
      <c r="L49" s="44">
        <v>27.51</v>
      </c>
      <c r="M49" s="44">
        <v>25.68</v>
      </c>
      <c r="N49" s="44">
        <v>24.13</v>
      </c>
      <c r="O49" s="44">
        <v>22.81</v>
      </c>
      <c r="P49" s="44">
        <v>21.67</v>
      </c>
      <c r="Q49" s="44">
        <v>20.68</v>
      </c>
      <c r="R49" s="44">
        <v>19.809999999999999</v>
      </c>
      <c r="S49" s="44">
        <v>19.04</v>
      </c>
      <c r="T49" s="44">
        <v>18.36</v>
      </c>
      <c r="U49" s="44">
        <v>17.760000000000002</v>
      </c>
      <c r="V49" s="44">
        <v>17.21</v>
      </c>
      <c r="W49" s="44">
        <v>16.73</v>
      </c>
      <c r="X49" s="44">
        <v>16.29</v>
      </c>
      <c r="Y49" s="44">
        <v>15.89</v>
      </c>
      <c r="Z49" s="44">
        <v>15.53</v>
      </c>
      <c r="AA49" s="44">
        <v>15.2</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5">
      <c r="A50" s="43">
        <v>39</v>
      </c>
      <c r="B50" s="44"/>
      <c r="C50" s="44"/>
      <c r="D50" s="44"/>
      <c r="E50" s="44"/>
      <c r="F50" s="44"/>
      <c r="G50" s="44"/>
      <c r="H50" s="44"/>
      <c r="I50" s="44"/>
      <c r="J50" s="44"/>
      <c r="K50" s="44">
        <v>30.17</v>
      </c>
      <c r="L50" s="44">
        <v>27.93</v>
      </c>
      <c r="M50" s="44">
        <v>26.07</v>
      </c>
      <c r="N50" s="44">
        <v>24.5</v>
      </c>
      <c r="O50" s="44">
        <v>23.16</v>
      </c>
      <c r="P50" s="44">
        <v>22.01</v>
      </c>
      <c r="Q50" s="44">
        <v>21</v>
      </c>
      <c r="R50" s="44">
        <v>20.12</v>
      </c>
      <c r="S50" s="44">
        <v>19.350000000000001</v>
      </c>
      <c r="T50" s="44">
        <v>18.66</v>
      </c>
      <c r="U50" s="44">
        <v>18.05</v>
      </c>
      <c r="V50" s="44">
        <v>17.5</v>
      </c>
      <c r="W50" s="44">
        <v>17.010000000000002</v>
      </c>
      <c r="X50" s="44">
        <v>16.57</v>
      </c>
      <c r="Y50" s="44">
        <v>16.16</v>
      </c>
      <c r="Z50" s="44">
        <v>15.8</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5">
      <c r="A51" s="43">
        <v>40</v>
      </c>
      <c r="B51" s="44"/>
      <c r="C51" s="44"/>
      <c r="D51" s="44"/>
      <c r="E51" s="44"/>
      <c r="F51" s="44"/>
      <c r="G51" s="44"/>
      <c r="H51" s="44"/>
      <c r="I51" s="44"/>
      <c r="J51" s="44"/>
      <c r="K51" s="44">
        <v>30.62</v>
      </c>
      <c r="L51" s="44">
        <v>28.35</v>
      </c>
      <c r="M51" s="44">
        <v>26.46</v>
      </c>
      <c r="N51" s="44">
        <v>24.87</v>
      </c>
      <c r="O51" s="44">
        <v>23.52</v>
      </c>
      <c r="P51" s="44">
        <v>22.35</v>
      </c>
      <c r="Q51" s="44">
        <v>21.34</v>
      </c>
      <c r="R51" s="44">
        <v>20.45</v>
      </c>
      <c r="S51" s="44">
        <v>19.66</v>
      </c>
      <c r="T51" s="44">
        <v>18.97</v>
      </c>
      <c r="U51" s="44">
        <v>18.350000000000001</v>
      </c>
      <c r="V51" s="44">
        <v>17.8</v>
      </c>
      <c r="W51" s="44">
        <v>17.3</v>
      </c>
      <c r="X51" s="44">
        <v>16.850000000000001</v>
      </c>
      <c r="Y51" s="44">
        <v>16.45</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5">
      <c r="A52" s="43">
        <v>41</v>
      </c>
      <c r="B52" s="44"/>
      <c r="C52" s="44"/>
      <c r="D52" s="44"/>
      <c r="E52" s="44"/>
      <c r="F52" s="44"/>
      <c r="G52" s="44"/>
      <c r="H52" s="44"/>
      <c r="I52" s="44"/>
      <c r="J52" s="44"/>
      <c r="K52" s="44">
        <v>31.09</v>
      </c>
      <c r="L52" s="44">
        <v>28.78</v>
      </c>
      <c r="M52" s="44">
        <v>26.87</v>
      </c>
      <c r="N52" s="44">
        <v>25.26</v>
      </c>
      <c r="O52" s="44">
        <v>23.89</v>
      </c>
      <c r="P52" s="44">
        <v>22.71</v>
      </c>
      <c r="Q52" s="44">
        <v>21.68</v>
      </c>
      <c r="R52" s="44">
        <v>20.78</v>
      </c>
      <c r="S52" s="44">
        <v>19.989999999999998</v>
      </c>
      <c r="T52" s="44">
        <v>19.29</v>
      </c>
      <c r="U52" s="44">
        <v>18.66</v>
      </c>
      <c r="V52" s="44">
        <v>18.11</v>
      </c>
      <c r="W52" s="44">
        <v>17.61</v>
      </c>
      <c r="X52" s="44">
        <v>17.16</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5">
      <c r="A53" s="43">
        <v>42</v>
      </c>
      <c r="B53" s="44"/>
      <c r="C53" s="44"/>
      <c r="D53" s="44"/>
      <c r="E53" s="44"/>
      <c r="F53" s="44"/>
      <c r="G53" s="44"/>
      <c r="H53" s="44"/>
      <c r="I53" s="44"/>
      <c r="J53" s="44"/>
      <c r="K53" s="44">
        <v>31.56</v>
      </c>
      <c r="L53" s="44">
        <v>29.23</v>
      </c>
      <c r="M53" s="44">
        <v>27.29</v>
      </c>
      <c r="N53" s="44">
        <v>25.66</v>
      </c>
      <c r="O53" s="44">
        <v>24.27</v>
      </c>
      <c r="P53" s="44">
        <v>23.07</v>
      </c>
      <c r="Q53" s="44">
        <v>22.04</v>
      </c>
      <c r="R53" s="44">
        <v>21.13</v>
      </c>
      <c r="S53" s="44">
        <v>20.329999999999998</v>
      </c>
      <c r="T53" s="44">
        <v>19.62</v>
      </c>
      <c r="U53" s="44">
        <v>18.989999999999998</v>
      </c>
      <c r="V53" s="44">
        <v>18.43</v>
      </c>
      <c r="W53" s="44">
        <v>17.920000000000002</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5">
      <c r="A54" s="43">
        <v>43</v>
      </c>
      <c r="B54" s="44"/>
      <c r="C54" s="44"/>
      <c r="D54" s="44"/>
      <c r="E54" s="44"/>
      <c r="F54" s="44"/>
      <c r="G54" s="44"/>
      <c r="H54" s="44"/>
      <c r="I54" s="44"/>
      <c r="J54" s="44"/>
      <c r="K54" s="44">
        <v>32.049999999999997</v>
      </c>
      <c r="L54" s="44">
        <v>29.68</v>
      </c>
      <c r="M54" s="44">
        <v>27.72</v>
      </c>
      <c r="N54" s="44">
        <v>26.07</v>
      </c>
      <c r="O54" s="44">
        <v>24.66</v>
      </c>
      <c r="P54" s="44">
        <v>23.45</v>
      </c>
      <c r="Q54" s="44">
        <v>22.4</v>
      </c>
      <c r="R54" s="44">
        <v>21.48</v>
      </c>
      <c r="S54" s="44">
        <v>20.68</v>
      </c>
      <c r="T54" s="44">
        <v>19.96</v>
      </c>
      <c r="U54" s="44">
        <v>19.329999999999998</v>
      </c>
      <c r="V54" s="44">
        <v>18.760000000000002</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5">
      <c r="A55" s="43">
        <v>44</v>
      </c>
      <c r="B55" s="44"/>
      <c r="C55" s="44"/>
      <c r="D55" s="44"/>
      <c r="E55" s="44"/>
      <c r="F55" s="44"/>
      <c r="G55" s="44"/>
      <c r="H55" s="44"/>
      <c r="I55" s="44"/>
      <c r="J55" s="44"/>
      <c r="K55" s="44">
        <v>32.549999999999997</v>
      </c>
      <c r="L55" s="44">
        <v>30.15</v>
      </c>
      <c r="M55" s="44">
        <v>28.16</v>
      </c>
      <c r="N55" s="44">
        <v>26.49</v>
      </c>
      <c r="O55" s="44">
        <v>25.07</v>
      </c>
      <c r="P55" s="44">
        <v>23.84</v>
      </c>
      <c r="Q55" s="44">
        <v>22.78</v>
      </c>
      <c r="R55" s="44">
        <v>21.85</v>
      </c>
      <c r="S55" s="44">
        <v>21.04</v>
      </c>
      <c r="T55" s="44">
        <v>20.32</v>
      </c>
      <c r="U55" s="44">
        <v>19.68</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5">
      <c r="A56" s="43">
        <v>45</v>
      </c>
      <c r="B56" s="44"/>
      <c r="C56" s="44"/>
      <c r="D56" s="44"/>
      <c r="E56" s="44"/>
      <c r="F56" s="44"/>
      <c r="G56" s="44"/>
      <c r="H56" s="44"/>
      <c r="I56" s="44"/>
      <c r="J56" s="44"/>
      <c r="K56" s="44">
        <v>33.06</v>
      </c>
      <c r="L56" s="44">
        <v>30.63</v>
      </c>
      <c r="M56" s="44">
        <v>28.62</v>
      </c>
      <c r="N56" s="44">
        <v>26.93</v>
      </c>
      <c r="O56" s="44">
        <v>25.49</v>
      </c>
      <c r="P56" s="44">
        <v>24.25</v>
      </c>
      <c r="Q56" s="44">
        <v>23.18</v>
      </c>
      <c r="R56" s="44">
        <v>22.24</v>
      </c>
      <c r="S56" s="44">
        <v>21.42</v>
      </c>
      <c r="T56" s="44">
        <v>20.69</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5">
      <c r="A57" s="43">
        <v>46</v>
      </c>
      <c r="B57" s="44"/>
      <c r="C57" s="44"/>
      <c r="D57" s="44"/>
      <c r="E57" s="44"/>
      <c r="F57" s="44"/>
      <c r="G57" s="44"/>
      <c r="H57" s="44"/>
      <c r="I57" s="44"/>
      <c r="J57" s="44"/>
      <c r="K57" s="44">
        <v>33.590000000000003</v>
      </c>
      <c r="L57" s="44">
        <v>31.13</v>
      </c>
      <c r="M57" s="44">
        <v>29.09</v>
      </c>
      <c r="N57" s="44">
        <v>27.38</v>
      </c>
      <c r="O57" s="44">
        <v>25.92</v>
      </c>
      <c r="P57" s="44">
        <v>24.67</v>
      </c>
      <c r="Q57" s="44">
        <v>23.59</v>
      </c>
      <c r="R57" s="44">
        <v>22.64</v>
      </c>
      <c r="S57" s="44">
        <v>21.81</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5">
      <c r="A58" s="43">
        <v>47</v>
      </c>
      <c r="B58" s="44"/>
      <c r="C58" s="44"/>
      <c r="D58" s="44"/>
      <c r="E58" s="44"/>
      <c r="F58" s="44"/>
      <c r="G58" s="44"/>
      <c r="H58" s="44"/>
      <c r="I58" s="44"/>
      <c r="J58" s="44"/>
      <c r="K58" s="44">
        <v>34.130000000000003</v>
      </c>
      <c r="L58" s="44">
        <v>31.64</v>
      </c>
      <c r="M58" s="44">
        <v>29.58</v>
      </c>
      <c r="N58" s="44">
        <v>27.84</v>
      </c>
      <c r="O58" s="44">
        <v>26.37</v>
      </c>
      <c r="P58" s="44">
        <v>25.11</v>
      </c>
      <c r="Q58" s="44">
        <v>24.01</v>
      </c>
      <c r="R58" s="44">
        <v>23.06</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5">
      <c r="A59" s="43">
        <v>48</v>
      </c>
      <c r="B59" s="44"/>
      <c r="C59" s="44"/>
      <c r="D59" s="44"/>
      <c r="E59" s="44"/>
      <c r="F59" s="44"/>
      <c r="G59" s="44"/>
      <c r="H59" s="44"/>
      <c r="I59" s="44"/>
      <c r="J59" s="44"/>
      <c r="K59" s="44">
        <v>34.69</v>
      </c>
      <c r="L59" s="44">
        <v>32.17</v>
      </c>
      <c r="M59" s="44">
        <v>30.08</v>
      </c>
      <c r="N59" s="44">
        <v>28.33</v>
      </c>
      <c r="O59" s="44">
        <v>26.84</v>
      </c>
      <c r="P59" s="44">
        <v>25.57</v>
      </c>
      <c r="Q59" s="44">
        <v>24.47</v>
      </c>
      <c r="R59" s="44">
        <v>0</v>
      </c>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5">
      <c r="A60" s="43">
        <v>49</v>
      </c>
      <c r="B60" s="44"/>
      <c r="C60" s="44"/>
      <c r="D60" s="44"/>
      <c r="E60" s="44"/>
      <c r="F60" s="44"/>
      <c r="G60" s="44"/>
      <c r="H60" s="44"/>
      <c r="I60" s="44"/>
      <c r="J60" s="44"/>
      <c r="K60" s="44">
        <v>35.270000000000003</v>
      </c>
      <c r="L60" s="44">
        <v>32.72</v>
      </c>
      <c r="M60" s="44">
        <v>30.61</v>
      </c>
      <c r="N60" s="44">
        <v>28.84</v>
      </c>
      <c r="O60" s="44">
        <v>27.34</v>
      </c>
      <c r="P60" s="44">
        <v>26.05</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5">
      <c r="A61" s="43">
        <v>50</v>
      </c>
      <c r="B61" s="44"/>
      <c r="C61" s="44"/>
      <c r="D61" s="44"/>
      <c r="E61" s="44"/>
      <c r="F61" s="44"/>
      <c r="G61" s="44"/>
      <c r="H61" s="44"/>
      <c r="I61" s="44"/>
      <c r="J61" s="44"/>
      <c r="K61" s="44">
        <v>35.880000000000003</v>
      </c>
      <c r="L61" s="44">
        <v>33.299999999999997</v>
      </c>
      <c r="M61" s="44">
        <v>31.16</v>
      </c>
      <c r="N61" s="44">
        <v>29.37</v>
      </c>
      <c r="O61" s="44">
        <v>27.86</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5">
      <c r="A62" s="43">
        <v>51</v>
      </c>
      <c r="B62" s="44"/>
      <c r="C62" s="44"/>
      <c r="D62" s="44"/>
      <c r="E62" s="44"/>
      <c r="F62" s="44"/>
      <c r="G62" s="44"/>
      <c r="H62" s="44"/>
      <c r="I62" s="44"/>
      <c r="J62" s="44"/>
      <c r="K62" s="44">
        <v>36.51</v>
      </c>
      <c r="L62" s="44">
        <v>33.9</v>
      </c>
      <c r="M62" s="44">
        <v>31.74</v>
      </c>
      <c r="N62" s="44">
        <v>29.93</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5">
      <c r="A63" s="43">
        <v>52</v>
      </c>
      <c r="B63" s="44"/>
      <c r="C63" s="44"/>
      <c r="D63" s="44"/>
      <c r="E63" s="44"/>
      <c r="F63" s="44"/>
      <c r="G63" s="44"/>
      <c r="H63" s="44"/>
      <c r="I63" s="44"/>
      <c r="J63" s="44"/>
      <c r="K63" s="44">
        <v>37.17</v>
      </c>
      <c r="L63" s="44">
        <v>34.53</v>
      </c>
      <c r="M63" s="44">
        <v>32.35</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5">
      <c r="A64" s="43">
        <v>53</v>
      </c>
      <c r="B64" s="44"/>
      <c r="C64" s="44"/>
      <c r="D64" s="44"/>
      <c r="E64" s="44"/>
      <c r="F64" s="44"/>
      <c r="G64" s="44"/>
      <c r="H64" s="44"/>
      <c r="I64" s="44"/>
      <c r="J64" s="44"/>
      <c r="K64" s="44">
        <v>37.869999999999997</v>
      </c>
      <c r="L64" s="44">
        <v>35.200000000000003</v>
      </c>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5">
      <c r="A65" s="43">
        <v>54</v>
      </c>
      <c r="B65" s="44"/>
      <c r="C65" s="44"/>
      <c r="D65" s="44"/>
      <c r="E65" s="44"/>
      <c r="F65" s="44"/>
      <c r="G65" s="44"/>
      <c r="H65" s="44"/>
      <c r="I65" s="44"/>
      <c r="J65" s="44"/>
      <c r="K65" s="44">
        <v>38.61</v>
      </c>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5">
      <c r="A66" s="43">
        <v>55</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5">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5">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5">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5">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5">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5">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5">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5">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78uwMt1Se9322/+M/TrPKSwQjPP7vOzhzXjW2oD+2MeIugiK7YC/jhWtTsoknL+cmJ6u8+2sVvHbD5bSydkIOg==" saltValue="8LSXcC2suth9NjDljmimXA==" spinCount="100000" sheet="1" objects="1" scenarios="1"/>
  <conditionalFormatting sqref="A6:A21">
    <cfRule type="expression" dxfId="183" priority="1" stopIfTrue="1">
      <formula>MOD(ROW(),2)=0</formula>
    </cfRule>
    <cfRule type="expression" dxfId="182" priority="2" stopIfTrue="1">
      <formula>MOD(ROW(),2)&lt;&gt;0</formula>
    </cfRule>
  </conditionalFormatting>
  <conditionalFormatting sqref="A26:A74">
    <cfRule type="expression" dxfId="181" priority="5" stopIfTrue="1">
      <formula>MOD(ROW(),2)=0</formula>
    </cfRule>
    <cfRule type="expression" dxfId="180" priority="6" stopIfTrue="1">
      <formula>MOD(ROW(),2)&lt;&gt;0</formula>
    </cfRule>
  </conditionalFormatting>
  <conditionalFormatting sqref="B6:M21">
    <cfRule type="expression" dxfId="179" priority="3" stopIfTrue="1">
      <formula>MOD(ROW(),2)=0</formula>
    </cfRule>
    <cfRule type="expression" dxfId="178" priority="4" stopIfTrue="1">
      <formula>MOD(ROW(),2)&lt;&gt;0</formula>
    </cfRule>
  </conditionalFormatting>
  <conditionalFormatting sqref="B26:AW74">
    <cfRule type="expression" dxfId="177" priority="7" stopIfTrue="1">
      <formula>MOD(ROW(),2)=0</formula>
    </cfRule>
    <cfRule type="expression" dxfId="176" priority="8" stopIfTrue="1">
      <formula>MOD(ROW(),2)&lt;&gt;0</formula>
    </cfRule>
  </conditionalFormatting>
  <pageMargins left="0.7" right="0.7" top="0.75" bottom="0.75" header="0.3" footer="0.3"/>
  <tableParts count="1">
    <tablePart r:id="rId1"/>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2F0B5-1BF9-4655-8AF2-13CCD498E8C9}">
  <sheetPr codeName="Sheet54"/>
  <dimension ref="A1:AW74"/>
  <sheetViews>
    <sheetView showGridLines="0" workbookViewId="0">
      <selection activeCell="A6" sqref="A6"/>
    </sheetView>
  </sheetViews>
  <sheetFormatPr defaultRowHeight="12.5" x14ac:dyDescent="0.25"/>
  <cols>
    <col min="1" max="1" width="31.54296875" customWidth="1"/>
    <col min="2" max="49" width="10.7265625" customWidth="1"/>
  </cols>
  <sheetData>
    <row r="1" spans="1:13" s="1" customFormat="1" ht="20" x14ac:dyDescent="0.4">
      <c r="A1" s="2" t="s">
        <v>0</v>
      </c>
    </row>
    <row r="2" spans="1:13" s="1" customFormat="1" ht="15.5" x14ac:dyDescent="0.35">
      <c r="A2" s="30" t="s">
        <v>1</v>
      </c>
      <c r="B2" s="3" t="str">
        <f>wb_title</f>
        <v>LGPS_EW - Consolidated Factor Spreadsheet</v>
      </c>
    </row>
    <row r="3" spans="1:13" s="1" customFormat="1" ht="15.5" x14ac:dyDescent="0.35">
      <c r="A3" s="30" t="s">
        <v>2</v>
      </c>
      <c r="B3" s="3" t="str">
        <f>TABLE_FACTOR_TYPE_1 &amp; " - x-" &amp; TABLE_SERIES_NUMBER_1</f>
        <v>Added pension - x-706</v>
      </c>
    </row>
    <row r="6" spans="1:13" x14ac:dyDescent="0.25">
      <c r="A6" s="40" t="s">
        <v>394</v>
      </c>
      <c r="B6" s="47" t="s">
        <v>395</v>
      </c>
      <c r="C6" s="47"/>
      <c r="D6" s="47"/>
      <c r="E6" s="47"/>
      <c r="F6" s="47"/>
      <c r="G6" s="47"/>
      <c r="H6" s="47"/>
      <c r="I6" s="47"/>
      <c r="J6" s="47"/>
      <c r="K6" s="47"/>
      <c r="L6" s="47"/>
      <c r="M6" s="47"/>
    </row>
    <row r="7" spans="1:13" x14ac:dyDescent="0.25">
      <c r="A7" s="40" t="s">
        <v>396</v>
      </c>
      <c r="B7" s="47" t="s">
        <v>175</v>
      </c>
      <c r="C7" s="47"/>
      <c r="D7" s="47"/>
      <c r="E7" s="47"/>
      <c r="F7" s="47"/>
      <c r="G7" s="47"/>
      <c r="H7" s="47"/>
      <c r="I7" s="47"/>
      <c r="J7" s="47"/>
      <c r="K7" s="47"/>
      <c r="L7" s="47"/>
      <c r="M7" s="47"/>
    </row>
    <row r="8" spans="1:13" x14ac:dyDescent="0.25">
      <c r="A8" s="40" t="s">
        <v>162</v>
      </c>
      <c r="B8" s="47" t="s">
        <v>333</v>
      </c>
      <c r="C8" s="47"/>
      <c r="D8" s="47"/>
      <c r="E8" s="47"/>
      <c r="F8" s="47"/>
      <c r="G8" s="47"/>
      <c r="H8" s="47"/>
      <c r="I8" s="47"/>
      <c r="J8" s="47"/>
      <c r="K8" s="47"/>
      <c r="L8" s="47"/>
      <c r="M8" s="47"/>
    </row>
    <row r="9" spans="1:13" x14ac:dyDescent="0.25">
      <c r="A9" s="40" t="s">
        <v>163</v>
      </c>
      <c r="B9" s="47" t="s">
        <v>322</v>
      </c>
      <c r="C9" s="47"/>
      <c r="D9" s="47"/>
      <c r="E9" s="47"/>
      <c r="F9" s="47"/>
      <c r="G9" s="47"/>
      <c r="H9" s="47"/>
      <c r="I9" s="47"/>
      <c r="J9" s="47"/>
      <c r="K9" s="47"/>
      <c r="L9" s="47"/>
      <c r="M9" s="47"/>
    </row>
    <row r="10" spans="1:13" ht="25" x14ac:dyDescent="0.25">
      <c r="A10" s="40" t="s">
        <v>6</v>
      </c>
      <c r="B10" s="47" t="s">
        <v>336</v>
      </c>
      <c r="C10" s="47"/>
      <c r="D10" s="47"/>
      <c r="E10" s="47"/>
      <c r="F10" s="47"/>
      <c r="G10" s="47"/>
      <c r="H10" s="47"/>
      <c r="I10" s="47"/>
      <c r="J10" s="47"/>
      <c r="K10" s="47"/>
      <c r="L10" s="47"/>
      <c r="M10" s="47"/>
    </row>
    <row r="11" spans="1:13" x14ac:dyDescent="0.25">
      <c r="A11" s="40" t="s">
        <v>164</v>
      </c>
      <c r="B11" s="47" t="s">
        <v>184</v>
      </c>
      <c r="C11" s="47"/>
      <c r="D11" s="47"/>
      <c r="E11" s="47"/>
      <c r="F11" s="47"/>
      <c r="G11" s="47"/>
      <c r="H11" s="47"/>
      <c r="I11" s="47"/>
      <c r="J11" s="47"/>
      <c r="K11" s="47"/>
      <c r="L11" s="47"/>
      <c r="M11" s="47"/>
    </row>
    <row r="12" spans="1:13" x14ac:dyDescent="0.25">
      <c r="A12" s="40" t="s">
        <v>165</v>
      </c>
      <c r="B12" s="47" t="s">
        <v>324</v>
      </c>
      <c r="C12" s="47"/>
      <c r="D12" s="47"/>
      <c r="E12" s="47"/>
      <c r="F12" s="47"/>
      <c r="G12" s="47"/>
      <c r="H12" s="47"/>
      <c r="I12" s="47"/>
      <c r="J12" s="47"/>
      <c r="K12" s="47"/>
      <c r="L12" s="47"/>
      <c r="M12" s="47"/>
    </row>
    <row r="13" spans="1:13" x14ac:dyDescent="0.25">
      <c r="A13" s="40" t="s">
        <v>397</v>
      </c>
      <c r="B13" s="47">
        <v>0</v>
      </c>
      <c r="C13" s="47"/>
      <c r="D13" s="47"/>
      <c r="E13" s="47"/>
      <c r="F13" s="47"/>
      <c r="G13" s="47"/>
      <c r="H13" s="47"/>
      <c r="I13" s="47"/>
      <c r="J13" s="47"/>
      <c r="K13" s="47"/>
      <c r="L13" s="47"/>
      <c r="M13" s="47"/>
    </row>
    <row r="14" spans="1:13" x14ac:dyDescent="0.25">
      <c r="A14" s="40" t="s">
        <v>167</v>
      </c>
      <c r="B14" s="47">
        <v>706</v>
      </c>
      <c r="C14" s="47"/>
      <c r="D14" s="47"/>
      <c r="E14" s="47"/>
      <c r="F14" s="47"/>
      <c r="G14" s="47"/>
      <c r="H14" s="47"/>
      <c r="I14" s="47"/>
      <c r="J14" s="47"/>
      <c r="K14" s="47"/>
      <c r="L14" s="47"/>
      <c r="M14" s="47"/>
    </row>
    <row r="15" spans="1:13" x14ac:dyDescent="0.25">
      <c r="A15" s="40" t="s">
        <v>398</v>
      </c>
      <c r="B15" s="47" t="s">
        <v>337</v>
      </c>
      <c r="C15" s="47"/>
      <c r="D15" s="47"/>
      <c r="E15" s="47"/>
      <c r="F15" s="47"/>
      <c r="G15" s="47"/>
      <c r="H15" s="47"/>
      <c r="I15" s="47"/>
      <c r="J15" s="47"/>
      <c r="K15" s="47"/>
      <c r="L15" s="47"/>
      <c r="M15" s="47"/>
    </row>
    <row r="16" spans="1:13" x14ac:dyDescent="0.25">
      <c r="A16" s="40" t="s">
        <v>169</v>
      </c>
      <c r="B16" s="47" t="s">
        <v>332</v>
      </c>
      <c r="C16" s="47"/>
      <c r="D16" s="47"/>
      <c r="E16" s="47"/>
      <c r="F16" s="47"/>
      <c r="G16" s="47"/>
      <c r="H16" s="47"/>
      <c r="I16" s="47"/>
      <c r="J16" s="47"/>
      <c r="K16" s="47"/>
      <c r="L16" s="47"/>
      <c r="M16" s="47"/>
    </row>
    <row r="17" spans="1:49" x14ac:dyDescent="0.25">
      <c r="A17" s="41" t="s">
        <v>399</v>
      </c>
      <c r="B17" s="47"/>
      <c r="C17" s="47"/>
      <c r="D17" s="47"/>
      <c r="E17" s="47"/>
      <c r="F17" s="47"/>
      <c r="G17" s="47"/>
      <c r="H17" s="47"/>
      <c r="I17" s="47"/>
      <c r="J17" s="47"/>
      <c r="K17" s="47"/>
      <c r="L17" s="47"/>
      <c r="M17" s="47"/>
    </row>
    <row r="18" spans="1:49" x14ac:dyDescent="0.25">
      <c r="A18" s="40" t="s">
        <v>171</v>
      </c>
      <c r="B18" s="49">
        <v>45195</v>
      </c>
      <c r="C18" s="49"/>
      <c r="D18" s="49"/>
      <c r="E18" s="49"/>
      <c r="F18" s="49"/>
      <c r="G18" s="49"/>
      <c r="H18" s="49"/>
      <c r="I18" s="49"/>
      <c r="J18" s="49"/>
      <c r="K18" s="49"/>
      <c r="L18" s="49"/>
      <c r="M18" s="49"/>
    </row>
    <row r="19" spans="1:49" x14ac:dyDescent="0.25">
      <c r="A19" s="40" t="s">
        <v>172</v>
      </c>
      <c r="B19" s="49">
        <v>45201</v>
      </c>
      <c r="C19" s="49"/>
      <c r="D19" s="49"/>
      <c r="E19" s="49"/>
      <c r="F19" s="49"/>
      <c r="G19" s="49"/>
      <c r="H19" s="49"/>
      <c r="I19" s="49"/>
      <c r="J19" s="49"/>
      <c r="K19" s="49"/>
      <c r="L19" s="49"/>
      <c r="M19" s="49"/>
    </row>
    <row r="20" spans="1:49" x14ac:dyDescent="0.25">
      <c r="A20" s="40" t="s">
        <v>173</v>
      </c>
      <c r="B20" s="47" t="s">
        <v>183</v>
      </c>
      <c r="C20" s="47"/>
      <c r="D20" s="47"/>
      <c r="E20" s="47"/>
      <c r="F20" s="47"/>
      <c r="G20" s="47"/>
      <c r="H20" s="47"/>
      <c r="I20" s="47"/>
      <c r="J20" s="47"/>
      <c r="K20" s="47"/>
      <c r="L20" s="47"/>
      <c r="M20" s="47"/>
    </row>
    <row r="21" spans="1:49" x14ac:dyDescent="0.25">
      <c r="A21" s="40" t="s">
        <v>400</v>
      </c>
      <c r="B21" s="47"/>
      <c r="C21" s="47"/>
      <c r="D21" s="47"/>
      <c r="E21" s="47"/>
      <c r="F21" s="47"/>
      <c r="G21" s="47"/>
      <c r="H21" s="47"/>
      <c r="I21" s="47"/>
      <c r="J21" s="47"/>
      <c r="K21" s="47"/>
      <c r="L21" s="47"/>
      <c r="M21" s="47"/>
    </row>
    <row r="23" spans="1:49" x14ac:dyDescent="0.25">
      <c r="A23" s="23" t="str">
        <f>HYPERLINK("#'Factor List'!A1", "Back to Factor List")</f>
        <v>Back to Factor List</v>
      </c>
      <c r="B23" s="23" t="str">
        <f>HYPERLINK("#'Assumptions'!A1", "Assumptions")</f>
        <v>Assumptions</v>
      </c>
    </row>
    <row r="26" spans="1:49" s="58" customFormat="1" ht="39" x14ac:dyDescent="0.25">
      <c r="A26" s="57" t="s">
        <v>401</v>
      </c>
      <c r="B26" s="57" t="s">
        <v>539</v>
      </c>
      <c r="C26" s="57" t="s">
        <v>540</v>
      </c>
      <c r="D26" s="57" t="s">
        <v>541</v>
      </c>
      <c r="E26" s="57" t="s">
        <v>542</v>
      </c>
      <c r="F26" s="57" t="s">
        <v>543</v>
      </c>
      <c r="G26" s="57" t="s">
        <v>544</v>
      </c>
      <c r="H26" s="57" t="s">
        <v>545</v>
      </c>
      <c r="I26" s="57" t="s">
        <v>546</v>
      </c>
      <c r="J26" s="57" t="s">
        <v>547</v>
      </c>
      <c r="K26" s="57" t="s">
        <v>548</v>
      </c>
      <c r="L26" s="57" t="s">
        <v>549</v>
      </c>
      <c r="M26" s="57" t="s">
        <v>550</v>
      </c>
      <c r="N26" s="57" t="s">
        <v>551</v>
      </c>
      <c r="O26" s="57" t="s">
        <v>552</v>
      </c>
      <c r="P26" s="57" t="s">
        <v>553</v>
      </c>
      <c r="Q26" s="57" t="s">
        <v>554</v>
      </c>
      <c r="R26" s="57" t="s">
        <v>555</v>
      </c>
      <c r="S26" s="57" t="s">
        <v>556</v>
      </c>
      <c r="T26" s="57" t="s">
        <v>557</v>
      </c>
      <c r="U26" s="57" t="s">
        <v>558</v>
      </c>
      <c r="V26" s="57" t="s">
        <v>559</v>
      </c>
      <c r="W26" s="57" t="s">
        <v>560</v>
      </c>
      <c r="X26" s="57" t="s">
        <v>561</v>
      </c>
      <c r="Y26" s="57" t="s">
        <v>562</v>
      </c>
      <c r="Z26" s="57" t="s">
        <v>563</v>
      </c>
      <c r="AA26" s="57" t="s">
        <v>564</v>
      </c>
      <c r="AB26" s="57" t="s">
        <v>565</v>
      </c>
      <c r="AC26" s="57" t="s">
        <v>566</v>
      </c>
      <c r="AD26" s="57" t="s">
        <v>567</v>
      </c>
      <c r="AE26" s="57" t="s">
        <v>568</v>
      </c>
      <c r="AF26" s="57" t="s">
        <v>569</v>
      </c>
      <c r="AG26" s="57" t="s">
        <v>570</v>
      </c>
      <c r="AH26" s="57" t="s">
        <v>571</v>
      </c>
      <c r="AI26" s="57" t="s">
        <v>572</v>
      </c>
      <c r="AJ26" s="57" t="s">
        <v>573</v>
      </c>
      <c r="AK26" s="57" t="s">
        <v>574</v>
      </c>
      <c r="AL26" s="57" t="s">
        <v>575</v>
      </c>
      <c r="AM26" s="57" t="s">
        <v>576</v>
      </c>
      <c r="AN26" s="57" t="s">
        <v>577</v>
      </c>
      <c r="AO26" s="57" t="s">
        <v>578</v>
      </c>
      <c r="AP26" s="57" t="s">
        <v>579</v>
      </c>
      <c r="AQ26" s="57" t="s">
        <v>580</v>
      </c>
      <c r="AR26" s="57" t="s">
        <v>581</v>
      </c>
      <c r="AS26" s="57" t="s">
        <v>582</v>
      </c>
      <c r="AT26" s="57" t="s">
        <v>583</v>
      </c>
      <c r="AU26" s="57" t="s">
        <v>584</v>
      </c>
      <c r="AV26" s="57" t="s">
        <v>585</v>
      </c>
      <c r="AW26" s="57" t="s">
        <v>586</v>
      </c>
    </row>
    <row r="27" spans="1:49" x14ac:dyDescent="0.25">
      <c r="A27" s="43">
        <v>16</v>
      </c>
      <c r="B27" s="44"/>
      <c r="C27" s="44"/>
      <c r="D27" s="44"/>
      <c r="E27" s="44"/>
      <c r="F27" s="44"/>
      <c r="G27" s="44"/>
      <c r="H27" s="44"/>
      <c r="I27" s="44"/>
      <c r="J27" s="44"/>
      <c r="K27" s="44">
        <v>23.4</v>
      </c>
      <c r="L27" s="44">
        <v>21.64</v>
      </c>
      <c r="M27" s="44">
        <v>20.18</v>
      </c>
      <c r="N27" s="44">
        <v>18.940000000000001</v>
      </c>
      <c r="O27" s="44">
        <v>17.89</v>
      </c>
      <c r="P27" s="44">
        <v>16.98</v>
      </c>
      <c r="Q27" s="44">
        <v>16.190000000000001</v>
      </c>
      <c r="R27" s="44">
        <v>15.49</v>
      </c>
      <c r="S27" s="44">
        <v>14.87</v>
      </c>
      <c r="T27" s="44">
        <v>14.32</v>
      </c>
      <c r="U27" s="44">
        <v>13.83</v>
      </c>
      <c r="V27" s="44">
        <v>13.38</v>
      </c>
      <c r="W27" s="44">
        <v>12.98</v>
      </c>
      <c r="X27" s="44">
        <v>12.62</v>
      </c>
      <c r="Y27" s="44">
        <v>12.28</v>
      </c>
      <c r="Z27" s="44">
        <v>11.98</v>
      </c>
      <c r="AA27" s="44">
        <v>11.7</v>
      </c>
      <c r="AB27" s="44">
        <v>11.44</v>
      </c>
      <c r="AC27" s="44">
        <v>11.21</v>
      </c>
      <c r="AD27" s="44">
        <v>10.99</v>
      </c>
      <c r="AE27" s="44">
        <v>10.78</v>
      </c>
      <c r="AF27" s="44">
        <v>10.59</v>
      </c>
      <c r="AG27" s="44">
        <v>10.42</v>
      </c>
      <c r="AH27" s="44">
        <v>10.26</v>
      </c>
      <c r="AI27" s="44">
        <v>10.1</v>
      </c>
      <c r="AJ27" s="44">
        <v>9.9600000000000009</v>
      </c>
      <c r="AK27" s="44">
        <v>9.83</v>
      </c>
      <c r="AL27" s="44">
        <v>9.6999999999999993</v>
      </c>
      <c r="AM27" s="44">
        <v>9.59</v>
      </c>
      <c r="AN27" s="44">
        <v>9.48</v>
      </c>
      <c r="AO27" s="44">
        <v>9.3699999999999992</v>
      </c>
      <c r="AP27" s="44">
        <v>9.2799999999999994</v>
      </c>
      <c r="AQ27" s="44">
        <v>9.19</v>
      </c>
      <c r="AR27" s="44">
        <v>9.1</v>
      </c>
      <c r="AS27" s="44">
        <v>9.02</v>
      </c>
      <c r="AT27" s="44">
        <v>8.9499999999999993</v>
      </c>
      <c r="AU27" s="44">
        <v>8.8800000000000008</v>
      </c>
      <c r="AV27" s="44">
        <v>8.81</v>
      </c>
      <c r="AW27" s="44">
        <v>8.75</v>
      </c>
    </row>
    <row r="28" spans="1:49" x14ac:dyDescent="0.25">
      <c r="A28" s="43">
        <v>17</v>
      </c>
      <c r="B28" s="44"/>
      <c r="C28" s="44"/>
      <c r="D28" s="44"/>
      <c r="E28" s="44"/>
      <c r="F28" s="44"/>
      <c r="G28" s="44"/>
      <c r="H28" s="44"/>
      <c r="I28" s="44"/>
      <c r="J28" s="44"/>
      <c r="K28" s="44">
        <v>23.74</v>
      </c>
      <c r="L28" s="44">
        <v>21.96</v>
      </c>
      <c r="M28" s="44">
        <v>20.48</v>
      </c>
      <c r="N28" s="44">
        <v>19.23</v>
      </c>
      <c r="O28" s="44">
        <v>18.16</v>
      </c>
      <c r="P28" s="44">
        <v>17.23</v>
      </c>
      <c r="Q28" s="44">
        <v>16.43</v>
      </c>
      <c r="R28" s="44">
        <v>15.72</v>
      </c>
      <c r="S28" s="44">
        <v>15.09</v>
      </c>
      <c r="T28" s="44">
        <v>14.53</v>
      </c>
      <c r="U28" s="44">
        <v>14.03</v>
      </c>
      <c r="V28" s="44">
        <v>13.58</v>
      </c>
      <c r="W28" s="44">
        <v>13.17</v>
      </c>
      <c r="X28" s="44">
        <v>12.8</v>
      </c>
      <c r="Y28" s="44">
        <v>12.47</v>
      </c>
      <c r="Z28" s="44">
        <v>12.16</v>
      </c>
      <c r="AA28" s="44">
        <v>11.87</v>
      </c>
      <c r="AB28" s="44">
        <v>11.61</v>
      </c>
      <c r="AC28" s="44">
        <v>11.37</v>
      </c>
      <c r="AD28" s="44">
        <v>11.15</v>
      </c>
      <c r="AE28" s="44">
        <v>10.95</v>
      </c>
      <c r="AF28" s="44">
        <v>10.75</v>
      </c>
      <c r="AG28" s="44">
        <v>10.58</v>
      </c>
      <c r="AH28" s="44">
        <v>10.41</v>
      </c>
      <c r="AI28" s="44">
        <v>10.26</v>
      </c>
      <c r="AJ28" s="44">
        <v>10.11</v>
      </c>
      <c r="AK28" s="44">
        <v>9.98</v>
      </c>
      <c r="AL28" s="44">
        <v>9.85</v>
      </c>
      <c r="AM28" s="44">
        <v>9.73</v>
      </c>
      <c r="AN28" s="44">
        <v>9.6199999999999992</v>
      </c>
      <c r="AO28" s="44">
        <v>9.52</v>
      </c>
      <c r="AP28" s="44">
        <v>9.42</v>
      </c>
      <c r="AQ28" s="44">
        <v>9.33</v>
      </c>
      <c r="AR28" s="44">
        <v>9.24</v>
      </c>
      <c r="AS28" s="44">
        <v>9.16</v>
      </c>
      <c r="AT28" s="44">
        <v>9.09</v>
      </c>
      <c r="AU28" s="44">
        <v>9.02</v>
      </c>
      <c r="AV28" s="44">
        <v>8.9499999999999993</v>
      </c>
      <c r="AW28" s="44"/>
    </row>
    <row r="29" spans="1:49" x14ac:dyDescent="0.25">
      <c r="A29" s="43">
        <v>18</v>
      </c>
      <c r="B29" s="44"/>
      <c r="C29" s="44"/>
      <c r="D29" s="44"/>
      <c r="E29" s="44"/>
      <c r="F29" s="44"/>
      <c r="G29" s="44"/>
      <c r="H29" s="44"/>
      <c r="I29" s="44"/>
      <c r="J29" s="44"/>
      <c r="K29" s="44">
        <v>24.1</v>
      </c>
      <c r="L29" s="44">
        <v>22.29</v>
      </c>
      <c r="M29" s="44">
        <v>20.78</v>
      </c>
      <c r="N29" s="44">
        <v>19.510000000000002</v>
      </c>
      <c r="O29" s="44">
        <v>18.43</v>
      </c>
      <c r="P29" s="44">
        <v>17.489999999999998</v>
      </c>
      <c r="Q29" s="44">
        <v>16.670000000000002</v>
      </c>
      <c r="R29" s="44">
        <v>15.95</v>
      </c>
      <c r="S29" s="44">
        <v>15.32</v>
      </c>
      <c r="T29" s="44">
        <v>14.75</v>
      </c>
      <c r="U29" s="44">
        <v>14.24</v>
      </c>
      <c r="V29" s="44">
        <v>13.79</v>
      </c>
      <c r="W29" s="44">
        <v>13.37</v>
      </c>
      <c r="X29" s="44">
        <v>13</v>
      </c>
      <c r="Y29" s="44">
        <v>12.65</v>
      </c>
      <c r="Z29" s="44">
        <v>12.34</v>
      </c>
      <c r="AA29" s="44">
        <v>12.05</v>
      </c>
      <c r="AB29" s="44">
        <v>11.79</v>
      </c>
      <c r="AC29" s="44">
        <v>11.55</v>
      </c>
      <c r="AD29" s="44">
        <v>11.32</v>
      </c>
      <c r="AE29" s="44">
        <v>11.11</v>
      </c>
      <c r="AF29" s="44">
        <v>10.92</v>
      </c>
      <c r="AG29" s="44">
        <v>10.74</v>
      </c>
      <c r="AH29" s="44">
        <v>10.57</v>
      </c>
      <c r="AI29" s="44">
        <v>10.41</v>
      </c>
      <c r="AJ29" s="44">
        <v>10.27</v>
      </c>
      <c r="AK29" s="44">
        <v>10.130000000000001</v>
      </c>
      <c r="AL29" s="44">
        <v>10</v>
      </c>
      <c r="AM29" s="44">
        <v>9.8800000000000008</v>
      </c>
      <c r="AN29" s="44">
        <v>9.77</v>
      </c>
      <c r="AO29" s="44">
        <v>9.67</v>
      </c>
      <c r="AP29" s="44">
        <v>9.57</v>
      </c>
      <c r="AQ29" s="44">
        <v>9.4700000000000006</v>
      </c>
      <c r="AR29" s="44">
        <v>9.39</v>
      </c>
      <c r="AS29" s="44">
        <v>9.31</v>
      </c>
      <c r="AT29" s="44">
        <v>9.23</v>
      </c>
      <c r="AU29" s="44">
        <v>9.16</v>
      </c>
      <c r="AV29" s="44"/>
      <c r="AW29" s="44"/>
    </row>
    <row r="30" spans="1:49" x14ac:dyDescent="0.25">
      <c r="A30" s="43">
        <v>19</v>
      </c>
      <c r="B30" s="44"/>
      <c r="C30" s="44"/>
      <c r="D30" s="44"/>
      <c r="E30" s="44"/>
      <c r="F30" s="44"/>
      <c r="G30" s="44"/>
      <c r="H30" s="44"/>
      <c r="I30" s="44"/>
      <c r="J30" s="44"/>
      <c r="K30" s="44">
        <v>24.45</v>
      </c>
      <c r="L30" s="44">
        <v>22.62</v>
      </c>
      <c r="M30" s="44">
        <v>21.09</v>
      </c>
      <c r="N30" s="44">
        <v>19.8</v>
      </c>
      <c r="O30" s="44">
        <v>18.7</v>
      </c>
      <c r="P30" s="44">
        <v>17.75</v>
      </c>
      <c r="Q30" s="44">
        <v>16.920000000000002</v>
      </c>
      <c r="R30" s="44">
        <v>16.190000000000001</v>
      </c>
      <c r="S30" s="44">
        <v>15.55</v>
      </c>
      <c r="T30" s="44">
        <v>14.97</v>
      </c>
      <c r="U30" s="44">
        <v>14.46</v>
      </c>
      <c r="V30" s="44">
        <v>13.99</v>
      </c>
      <c r="W30" s="44">
        <v>13.57</v>
      </c>
      <c r="X30" s="44">
        <v>13.19</v>
      </c>
      <c r="Y30" s="44">
        <v>12.84</v>
      </c>
      <c r="Z30" s="44">
        <v>12.53</v>
      </c>
      <c r="AA30" s="44">
        <v>12.23</v>
      </c>
      <c r="AB30" s="44">
        <v>11.97</v>
      </c>
      <c r="AC30" s="44">
        <v>11.72</v>
      </c>
      <c r="AD30" s="44">
        <v>11.49</v>
      </c>
      <c r="AE30" s="44">
        <v>11.28</v>
      </c>
      <c r="AF30" s="44">
        <v>11.08</v>
      </c>
      <c r="AG30" s="44">
        <v>10.9</v>
      </c>
      <c r="AH30" s="44">
        <v>10.73</v>
      </c>
      <c r="AI30" s="44">
        <v>10.57</v>
      </c>
      <c r="AJ30" s="44">
        <v>10.42</v>
      </c>
      <c r="AK30" s="44">
        <v>10.29</v>
      </c>
      <c r="AL30" s="44">
        <v>10.16</v>
      </c>
      <c r="AM30" s="44">
        <v>10.039999999999999</v>
      </c>
      <c r="AN30" s="44">
        <v>9.92</v>
      </c>
      <c r="AO30" s="44">
        <v>9.82</v>
      </c>
      <c r="AP30" s="44">
        <v>9.7200000000000006</v>
      </c>
      <c r="AQ30" s="44">
        <v>9.6199999999999992</v>
      </c>
      <c r="AR30" s="44">
        <v>9.5399999999999991</v>
      </c>
      <c r="AS30" s="44">
        <v>9.4499999999999993</v>
      </c>
      <c r="AT30" s="44">
        <v>9.3800000000000008</v>
      </c>
      <c r="AU30" s="44"/>
      <c r="AV30" s="44"/>
      <c r="AW30" s="44"/>
    </row>
    <row r="31" spans="1:49" x14ac:dyDescent="0.25">
      <c r="A31" s="43">
        <v>20</v>
      </c>
      <c r="B31" s="44"/>
      <c r="C31" s="44"/>
      <c r="D31" s="44"/>
      <c r="E31" s="44"/>
      <c r="F31" s="44"/>
      <c r="G31" s="44"/>
      <c r="H31" s="44"/>
      <c r="I31" s="44"/>
      <c r="J31" s="44"/>
      <c r="K31" s="44">
        <v>24.82</v>
      </c>
      <c r="L31" s="44">
        <v>22.95</v>
      </c>
      <c r="M31" s="44">
        <v>21.4</v>
      </c>
      <c r="N31" s="44">
        <v>20.100000000000001</v>
      </c>
      <c r="O31" s="44">
        <v>18.98</v>
      </c>
      <c r="P31" s="44">
        <v>18.010000000000002</v>
      </c>
      <c r="Q31" s="44">
        <v>17.170000000000002</v>
      </c>
      <c r="R31" s="44">
        <v>16.43</v>
      </c>
      <c r="S31" s="44">
        <v>15.78</v>
      </c>
      <c r="T31" s="44">
        <v>15.19</v>
      </c>
      <c r="U31" s="44">
        <v>14.67</v>
      </c>
      <c r="V31" s="44">
        <v>14.2</v>
      </c>
      <c r="W31" s="44">
        <v>13.77</v>
      </c>
      <c r="X31" s="44">
        <v>13.39</v>
      </c>
      <c r="Y31" s="44">
        <v>13.04</v>
      </c>
      <c r="Z31" s="44">
        <v>12.71</v>
      </c>
      <c r="AA31" s="44">
        <v>12.42</v>
      </c>
      <c r="AB31" s="44">
        <v>12.15</v>
      </c>
      <c r="AC31" s="44">
        <v>11.9</v>
      </c>
      <c r="AD31" s="44">
        <v>11.66</v>
      </c>
      <c r="AE31" s="44">
        <v>11.45</v>
      </c>
      <c r="AF31" s="44">
        <v>11.25</v>
      </c>
      <c r="AG31" s="44">
        <v>11.07</v>
      </c>
      <c r="AH31" s="44">
        <v>10.89</v>
      </c>
      <c r="AI31" s="44">
        <v>10.73</v>
      </c>
      <c r="AJ31" s="44">
        <v>10.58</v>
      </c>
      <c r="AK31" s="44">
        <v>10.44</v>
      </c>
      <c r="AL31" s="44">
        <v>10.31</v>
      </c>
      <c r="AM31" s="44">
        <v>10.19</v>
      </c>
      <c r="AN31" s="44">
        <v>10.08</v>
      </c>
      <c r="AO31" s="44">
        <v>9.9700000000000006</v>
      </c>
      <c r="AP31" s="44">
        <v>9.8699999999999992</v>
      </c>
      <c r="AQ31" s="44">
        <v>9.7799999999999994</v>
      </c>
      <c r="AR31" s="44">
        <v>9.69</v>
      </c>
      <c r="AS31" s="44">
        <v>9.61</v>
      </c>
      <c r="AT31" s="44"/>
      <c r="AU31" s="44"/>
      <c r="AV31" s="44"/>
      <c r="AW31" s="44"/>
    </row>
    <row r="32" spans="1:49" x14ac:dyDescent="0.25">
      <c r="A32" s="43">
        <v>21</v>
      </c>
      <c r="B32" s="44"/>
      <c r="C32" s="44"/>
      <c r="D32" s="44"/>
      <c r="E32" s="44"/>
      <c r="F32" s="44"/>
      <c r="G32" s="44"/>
      <c r="H32" s="44"/>
      <c r="I32" s="44"/>
      <c r="J32" s="44"/>
      <c r="K32" s="44">
        <v>25.19</v>
      </c>
      <c r="L32" s="44">
        <v>23.29</v>
      </c>
      <c r="M32" s="44">
        <v>21.72</v>
      </c>
      <c r="N32" s="44">
        <v>20.39</v>
      </c>
      <c r="O32" s="44">
        <v>19.260000000000002</v>
      </c>
      <c r="P32" s="44">
        <v>18.28</v>
      </c>
      <c r="Q32" s="44">
        <v>17.43</v>
      </c>
      <c r="R32" s="44">
        <v>16.68</v>
      </c>
      <c r="S32" s="44">
        <v>16.010000000000002</v>
      </c>
      <c r="T32" s="44">
        <v>15.42</v>
      </c>
      <c r="U32" s="44">
        <v>14.89</v>
      </c>
      <c r="V32" s="44">
        <v>14.41</v>
      </c>
      <c r="W32" s="44">
        <v>13.98</v>
      </c>
      <c r="X32" s="44">
        <v>13.59</v>
      </c>
      <c r="Y32" s="44">
        <v>13.23</v>
      </c>
      <c r="Z32" s="44">
        <v>12.9</v>
      </c>
      <c r="AA32" s="44">
        <v>12.61</v>
      </c>
      <c r="AB32" s="44">
        <v>12.33</v>
      </c>
      <c r="AC32" s="44">
        <v>12.08</v>
      </c>
      <c r="AD32" s="44">
        <v>11.84</v>
      </c>
      <c r="AE32" s="44">
        <v>11.62</v>
      </c>
      <c r="AF32" s="44">
        <v>11.42</v>
      </c>
      <c r="AG32" s="44">
        <v>11.23</v>
      </c>
      <c r="AH32" s="44">
        <v>11.06</v>
      </c>
      <c r="AI32" s="44">
        <v>10.9</v>
      </c>
      <c r="AJ32" s="44">
        <v>10.75</v>
      </c>
      <c r="AK32" s="44">
        <v>10.6</v>
      </c>
      <c r="AL32" s="44">
        <v>10.47</v>
      </c>
      <c r="AM32" s="44">
        <v>10.35</v>
      </c>
      <c r="AN32" s="44">
        <v>10.23</v>
      </c>
      <c r="AO32" s="44">
        <v>10.130000000000001</v>
      </c>
      <c r="AP32" s="44">
        <v>10.029999999999999</v>
      </c>
      <c r="AQ32" s="44">
        <v>9.93</v>
      </c>
      <c r="AR32" s="44">
        <v>9.84</v>
      </c>
      <c r="AS32" s="44"/>
      <c r="AT32" s="44"/>
      <c r="AU32" s="44"/>
      <c r="AV32" s="44"/>
      <c r="AW32" s="44"/>
    </row>
    <row r="33" spans="1:49" x14ac:dyDescent="0.25">
      <c r="A33" s="43">
        <v>22</v>
      </c>
      <c r="B33" s="44"/>
      <c r="C33" s="44"/>
      <c r="D33" s="44"/>
      <c r="E33" s="44"/>
      <c r="F33" s="44"/>
      <c r="G33" s="44"/>
      <c r="H33" s="44"/>
      <c r="I33" s="44"/>
      <c r="J33" s="44"/>
      <c r="K33" s="44">
        <v>25.56</v>
      </c>
      <c r="L33" s="44">
        <v>23.64</v>
      </c>
      <c r="M33" s="44">
        <v>22.04</v>
      </c>
      <c r="N33" s="44">
        <v>20.7</v>
      </c>
      <c r="O33" s="44">
        <v>19.55</v>
      </c>
      <c r="P33" s="44">
        <v>18.55</v>
      </c>
      <c r="Q33" s="44">
        <v>17.690000000000001</v>
      </c>
      <c r="R33" s="44">
        <v>16.93</v>
      </c>
      <c r="S33" s="44">
        <v>16.25</v>
      </c>
      <c r="T33" s="44">
        <v>15.65</v>
      </c>
      <c r="U33" s="44">
        <v>15.11</v>
      </c>
      <c r="V33" s="44">
        <v>14.63</v>
      </c>
      <c r="W33" s="44">
        <v>14.19</v>
      </c>
      <c r="X33" s="44">
        <v>13.79</v>
      </c>
      <c r="Y33" s="44">
        <v>13.43</v>
      </c>
      <c r="Z33" s="44">
        <v>13.1</v>
      </c>
      <c r="AA33" s="44">
        <v>12.8</v>
      </c>
      <c r="AB33" s="44">
        <v>12.52</v>
      </c>
      <c r="AC33" s="44">
        <v>12.26</v>
      </c>
      <c r="AD33" s="44">
        <v>12.02</v>
      </c>
      <c r="AE33" s="44">
        <v>11.8</v>
      </c>
      <c r="AF33" s="44">
        <v>11.6</v>
      </c>
      <c r="AG33" s="44">
        <v>11.41</v>
      </c>
      <c r="AH33" s="44">
        <v>11.23</v>
      </c>
      <c r="AI33" s="44">
        <v>11.07</v>
      </c>
      <c r="AJ33" s="44">
        <v>10.91</v>
      </c>
      <c r="AK33" s="44">
        <v>10.77</v>
      </c>
      <c r="AL33" s="44">
        <v>10.64</v>
      </c>
      <c r="AM33" s="44">
        <v>10.51</v>
      </c>
      <c r="AN33" s="44">
        <v>10.4</v>
      </c>
      <c r="AO33" s="44">
        <v>10.29</v>
      </c>
      <c r="AP33" s="44">
        <v>10.19</v>
      </c>
      <c r="AQ33" s="44">
        <v>10.09</v>
      </c>
      <c r="AR33" s="44"/>
      <c r="AS33" s="44"/>
      <c r="AT33" s="44"/>
      <c r="AU33" s="44"/>
      <c r="AV33" s="44"/>
      <c r="AW33" s="44"/>
    </row>
    <row r="34" spans="1:49" x14ac:dyDescent="0.25">
      <c r="A34" s="43">
        <v>23</v>
      </c>
      <c r="B34" s="44"/>
      <c r="C34" s="44"/>
      <c r="D34" s="44"/>
      <c r="E34" s="44"/>
      <c r="F34" s="44"/>
      <c r="G34" s="44"/>
      <c r="H34" s="44"/>
      <c r="I34" s="44"/>
      <c r="J34" s="44"/>
      <c r="K34" s="44">
        <v>25.94</v>
      </c>
      <c r="L34" s="44">
        <v>23.99</v>
      </c>
      <c r="M34" s="44">
        <v>22.37</v>
      </c>
      <c r="N34" s="44">
        <v>21.01</v>
      </c>
      <c r="O34" s="44">
        <v>19.84</v>
      </c>
      <c r="P34" s="44">
        <v>18.829999999999998</v>
      </c>
      <c r="Q34" s="44">
        <v>17.95</v>
      </c>
      <c r="R34" s="44">
        <v>17.18</v>
      </c>
      <c r="S34" s="44">
        <v>16.489999999999998</v>
      </c>
      <c r="T34" s="44">
        <v>15.89</v>
      </c>
      <c r="U34" s="44">
        <v>15.34</v>
      </c>
      <c r="V34" s="44">
        <v>14.85</v>
      </c>
      <c r="W34" s="44">
        <v>14.4</v>
      </c>
      <c r="X34" s="44">
        <v>14</v>
      </c>
      <c r="Y34" s="44">
        <v>13.63</v>
      </c>
      <c r="Z34" s="44">
        <v>13.3</v>
      </c>
      <c r="AA34" s="44">
        <v>12.99</v>
      </c>
      <c r="AB34" s="44">
        <v>12.71</v>
      </c>
      <c r="AC34" s="44">
        <v>12.44</v>
      </c>
      <c r="AD34" s="44">
        <v>12.2</v>
      </c>
      <c r="AE34" s="44">
        <v>11.98</v>
      </c>
      <c r="AF34" s="44">
        <v>11.77</v>
      </c>
      <c r="AG34" s="44">
        <v>11.58</v>
      </c>
      <c r="AH34" s="44">
        <v>11.4</v>
      </c>
      <c r="AI34" s="44">
        <v>11.24</v>
      </c>
      <c r="AJ34" s="44">
        <v>11.08</v>
      </c>
      <c r="AK34" s="44">
        <v>10.94</v>
      </c>
      <c r="AL34" s="44">
        <v>10.8</v>
      </c>
      <c r="AM34" s="44">
        <v>10.68</v>
      </c>
      <c r="AN34" s="44">
        <v>10.56</v>
      </c>
      <c r="AO34" s="44">
        <v>10.45</v>
      </c>
      <c r="AP34" s="44">
        <v>10.35</v>
      </c>
      <c r="AQ34" s="44"/>
      <c r="AR34" s="44"/>
      <c r="AS34" s="44"/>
      <c r="AT34" s="44"/>
      <c r="AU34" s="44"/>
      <c r="AV34" s="44"/>
      <c r="AW34" s="44"/>
    </row>
    <row r="35" spans="1:49" x14ac:dyDescent="0.25">
      <c r="A35" s="43">
        <v>24</v>
      </c>
      <c r="B35" s="44"/>
      <c r="C35" s="44"/>
      <c r="D35" s="44"/>
      <c r="E35" s="44"/>
      <c r="F35" s="44"/>
      <c r="G35" s="44"/>
      <c r="H35" s="44"/>
      <c r="I35" s="44"/>
      <c r="J35" s="44"/>
      <c r="K35" s="44">
        <v>26.32</v>
      </c>
      <c r="L35" s="44">
        <v>24.35</v>
      </c>
      <c r="M35" s="44">
        <v>22.7</v>
      </c>
      <c r="N35" s="44">
        <v>21.32</v>
      </c>
      <c r="O35" s="44">
        <v>20.13</v>
      </c>
      <c r="P35" s="44">
        <v>19.11</v>
      </c>
      <c r="Q35" s="44">
        <v>18.22</v>
      </c>
      <c r="R35" s="44">
        <v>17.43</v>
      </c>
      <c r="S35" s="44">
        <v>16.739999999999998</v>
      </c>
      <c r="T35" s="44">
        <v>16.12</v>
      </c>
      <c r="U35" s="44">
        <v>15.57</v>
      </c>
      <c r="V35" s="44">
        <v>15.07</v>
      </c>
      <c r="W35" s="44">
        <v>14.62</v>
      </c>
      <c r="X35" s="44">
        <v>14.21</v>
      </c>
      <c r="Y35" s="44">
        <v>13.84</v>
      </c>
      <c r="Z35" s="44">
        <v>13.5</v>
      </c>
      <c r="AA35" s="44">
        <v>13.19</v>
      </c>
      <c r="AB35" s="44">
        <v>12.9</v>
      </c>
      <c r="AC35" s="44">
        <v>12.63</v>
      </c>
      <c r="AD35" s="44">
        <v>12.39</v>
      </c>
      <c r="AE35" s="44">
        <v>12.16</v>
      </c>
      <c r="AF35" s="44">
        <v>11.95</v>
      </c>
      <c r="AG35" s="44">
        <v>11.76</v>
      </c>
      <c r="AH35" s="44">
        <v>11.58</v>
      </c>
      <c r="AI35" s="44">
        <v>11.41</v>
      </c>
      <c r="AJ35" s="44">
        <v>11.26</v>
      </c>
      <c r="AK35" s="44">
        <v>11.11</v>
      </c>
      <c r="AL35" s="44">
        <v>10.97</v>
      </c>
      <c r="AM35" s="44">
        <v>10.85</v>
      </c>
      <c r="AN35" s="44">
        <v>10.73</v>
      </c>
      <c r="AO35" s="44">
        <v>10.62</v>
      </c>
      <c r="AP35" s="44"/>
      <c r="AQ35" s="44"/>
      <c r="AR35" s="44"/>
      <c r="AS35" s="44"/>
      <c r="AT35" s="44"/>
      <c r="AU35" s="44"/>
      <c r="AV35" s="44"/>
      <c r="AW35" s="44"/>
    </row>
    <row r="36" spans="1:49" x14ac:dyDescent="0.25">
      <c r="A36" s="43">
        <v>25</v>
      </c>
      <c r="B36" s="44"/>
      <c r="C36" s="44"/>
      <c r="D36" s="44"/>
      <c r="E36" s="44"/>
      <c r="F36" s="44"/>
      <c r="G36" s="44"/>
      <c r="H36" s="44"/>
      <c r="I36" s="44"/>
      <c r="J36" s="44"/>
      <c r="K36" s="44">
        <v>26.71</v>
      </c>
      <c r="L36" s="44">
        <v>24.71</v>
      </c>
      <c r="M36" s="44">
        <v>23.04</v>
      </c>
      <c r="N36" s="44">
        <v>21.63</v>
      </c>
      <c r="O36" s="44">
        <v>20.43</v>
      </c>
      <c r="P36" s="44">
        <v>19.399999999999999</v>
      </c>
      <c r="Q36" s="44">
        <v>18.489999999999998</v>
      </c>
      <c r="R36" s="44">
        <v>17.7</v>
      </c>
      <c r="S36" s="44">
        <v>16.989999999999998</v>
      </c>
      <c r="T36" s="44">
        <v>16.36</v>
      </c>
      <c r="U36" s="44">
        <v>15.8</v>
      </c>
      <c r="V36" s="44">
        <v>15.3</v>
      </c>
      <c r="W36" s="44">
        <v>14.84</v>
      </c>
      <c r="X36" s="44">
        <v>14.43</v>
      </c>
      <c r="Y36" s="44">
        <v>14.05</v>
      </c>
      <c r="Z36" s="44">
        <v>13.7</v>
      </c>
      <c r="AA36" s="44">
        <v>13.39</v>
      </c>
      <c r="AB36" s="44">
        <v>13.1</v>
      </c>
      <c r="AC36" s="44">
        <v>12.83</v>
      </c>
      <c r="AD36" s="44">
        <v>12.58</v>
      </c>
      <c r="AE36" s="44">
        <v>12.35</v>
      </c>
      <c r="AF36" s="44">
        <v>12.14</v>
      </c>
      <c r="AG36" s="44">
        <v>11.94</v>
      </c>
      <c r="AH36" s="44">
        <v>11.76</v>
      </c>
      <c r="AI36" s="44">
        <v>11.59</v>
      </c>
      <c r="AJ36" s="44">
        <v>11.43</v>
      </c>
      <c r="AK36" s="44">
        <v>11.29</v>
      </c>
      <c r="AL36" s="44">
        <v>11.15</v>
      </c>
      <c r="AM36" s="44">
        <v>11.02</v>
      </c>
      <c r="AN36" s="44">
        <v>10.9</v>
      </c>
      <c r="AO36" s="44"/>
      <c r="AP36" s="44"/>
      <c r="AQ36" s="44"/>
      <c r="AR36" s="44"/>
      <c r="AS36" s="44"/>
      <c r="AT36" s="44"/>
      <c r="AU36" s="44"/>
      <c r="AV36" s="44"/>
      <c r="AW36" s="44"/>
    </row>
    <row r="37" spans="1:49" x14ac:dyDescent="0.25">
      <c r="A37" s="43">
        <v>26</v>
      </c>
      <c r="B37" s="44"/>
      <c r="C37" s="44"/>
      <c r="D37" s="44"/>
      <c r="E37" s="44"/>
      <c r="F37" s="44"/>
      <c r="G37" s="44"/>
      <c r="H37" s="44"/>
      <c r="I37" s="44"/>
      <c r="J37" s="44"/>
      <c r="K37" s="44">
        <v>27.11</v>
      </c>
      <c r="L37" s="44">
        <v>25.07</v>
      </c>
      <c r="M37" s="44">
        <v>23.38</v>
      </c>
      <c r="N37" s="44">
        <v>21.96</v>
      </c>
      <c r="O37" s="44">
        <v>20.74</v>
      </c>
      <c r="P37" s="44">
        <v>19.68</v>
      </c>
      <c r="Q37" s="44">
        <v>18.77</v>
      </c>
      <c r="R37" s="44">
        <v>17.96</v>
      </c>
      <c r="S37" s="44">
        <v>17.25</v>
      </c>
      <c r="T37" s="44">
        <v>16.61</v>
      </c>
      <c r="U37" s="44">
        <v>16.04</v>
      </c>
      <c r="V37" s="44">
        <v>15.53</v>
      </c>
      <c r="W37" s="44">
        <v>15.06</v>
      </c>
      <c r="X37" s="44">
        <v>14.64</v>
      </c>
      <c r="Y37" s="44">
        <v>14.26</v>
      </c>
      <c r="Z37" s="44">
        <v>13.91</v>
      </c>
      <c r="AA37" s="44">
        <v>13.59</v>
      </c>
      <c r="AB37" s="44">
        <v>13.3</v>
      </c>
      <c r="AC37" s="44">
        <v>13.02</v>
      </c>
      <c r="AD37" s="44">
        <v>12.77</v>
      </c>
      <c r="AE37" s="44">
        <v>12.54</v>
      </c>
      <c r="AF37" s="44">
        <v>12.33</v>
      </c>
      <c r="AG37" s="44">
        <v>12.13</v>
      </c>
      <c r="AH37" s="44">
        <v>11.95</v>
      </c>
      <c r="AI37" s="44">
        <v>11.77</v>
      </c>
      <c r="AJ37" s="44">
        <v>11.62</v>
      </c>
      <c r="AK37" s="44">
        <v>11.47</v>
      </c>
      <c r="AL37" s="44">
        <v>11.33</v>
      </c>
      <c r="AM37" s="44">
        <v>11.2</v>
      </c>
      <c r="AN37" s="44"/>
      <c r="AO37" s="44"/>
      <c r="AP37" s="44"/>
      <c r="AQ37" s="44"/>
      <c r="AR37" s="44"/>
      <c r="AS37" s="44"/>
      <c r="AT37" s="44"/>
      <c r="AU37" s="44"/>
      <c r="AV37" s="44"/>
      <c r="AW37" s="44"/>
    </row>
    <row r="38" spans="1:49" x14ac:dyDescent="0.25">
      <c r="A38" s="43">
        <v>27</v>
      </c>
      <c r="B38" s="44"/>
      <c r="C38" s="44"/>
      <c r="D38" s="44"/>
      <c r="E38" s="44"/>
      <c r="F38" s="44"/>
      <c r="G38" s="44"/>
      <c r="H38" s="44"/>
      <c r="I38" s="44"/>
      <c r="J38" s="44"/>
      <c r="K38" s="44">
        <v>27.51</v>
      </c>
      <c r="L38" s="44">
        <v>25.45</v>
      </c>
      <c r="M38" s="44">
        <v>23.73</v>
      </c>
      <c r="N38" s="44">
        <v>22.28</v>
      </c>
      <c r="O38" s="44">
        <v>21.05</v>
      </c>
      <c r="P38" s="44">
        <v>19.98</v>
      </c>
      <c r="Q38" s="44">
        <v>19.05</v>
      </c>
      <c r="R38" s="44">
        <v>18.23</v>
      </c>
      <c r="S38" s="44">
        <v>17.5</v>
      </c>
      <c r="T38" s="44">
        <v>16.86</v>
      </c>
      <c r="U38" s="44">
        <v>16.28</v>
      </c>
      <c r="V38" s="44">
        <v>15.76</v>
      </c>
      <c r="W38" s="44">
        <v>15.29</v>
      </c>
      <c r="X38" s="44">
        <v>14.87</v>
      </c>
      <c r="Y38" s="44">
        <v>14.48</v>
      </c>
      <c r="Z38" s="44">
        <v>14.12</v>
      </c>
      <c r="AA38" s="44">
        <v>13.8</v>
      </c>
      <c r="AB38" s="44">
        <v>13.5</v>
      </c>
      <c r="AC38" s="44">
        <v>13.22</v>
      </c>
      <c r="AD38" s="44">
        <v>12.97</v>
      </c>
      <c r="AE38" s="44">
        <v>12.74</v>
      </c>
      <c r="AF38" s="44">
        <v>12.52</v>
      </c>
      <c r="AG38" s="44">
        <v>12.32</v>
      </c>
      <c r="AH38" s="44">
        <v>12.13</v>
      </c>
      <c r="AI38" s="44">
        <v>11.96</v>
      </c>
      <c r="AJ38" s="44">
        <v>11.8</v>
      </c>
      <c r="AK38" s="44">
        <v>11.65</v>
      </c>
      <c r="AL38" s="44">
        <v>11.52</v>
      </c>
      <c r="AM38" s="44"/>
      <c r="AN38" s="44"/>
      <c r="AO38" s="44"/>
      <c r="AP38" s="44"/>
      <c r="AQ38" s="44"/>
      <c r="AR38" s="44"/>
      <c r="AS38" s="44"/>
      <c r="AT38" s="44"/>
      <c r="AU38" s="44"/>
      <c r="AV38" s="44"/>
      <c r="AW38" s="44"/>
    </row>
    <row r="39" spans="1:49" x14ac:dyDescent="0.25">
      <c r="A39" s="43">
        <v>28</v>
      </c>
      <c r="B39" s="44"/>
      <c r="C39" s="44"/>
      <c r="D39" s="44"/>
      <c r="E39" s="44"/>
      <c r="F39" s="44"/>
      <c r="G39" s="44"/>
      <c r="H39" s="44"/>
      <c r="I39" s="44"/>
      <c r="J39" s="44"/>
      <c r="K39" s="44">
        <v>27.92</v>
      </c>
      <c r="L39" s="44">
        <v>25.82</v>
      </c>
      <c r="M39" s="44">
        <v>24.08</v>
      </c>
      <c r="N39" s="44">
        <v>22.62</v>
      </c>
      <c r="O39" s="44">
        <v>21.36</v>
      </c>
      <c r="P39" s="44">
        <v>20.28</v>
      </c>
      <c r="Q39" s="44">
        <v>19.329999999999998</v>
      </c>
      <c r="R39" s="44">
        <v>18.5</v>
      </c>
      <c r="S39" s="44">
        <v>17.77</v>
      </c>
      <c r="T39" s="44">
        <v>17.11</v>
      </c>
      <c r="U39" s="44">
        <v>16.53</v>
      </c>
      <c r="V39" s="44">
        <v>16</v>
      </c>
      <c r="W39" s="44">
        <v>15.52</v>
      </c>
      <c r="X39" s="44">
        <v>15.09</v>
      </c>
      <c r="Y39" s="44">
        <v>14.7</v>
      </c>
      <c r="Z39" s="44">
        <v>14.34</v>
      </c>
      <c r="AA39" s="44">
        <v>14.01</v>
      </c>
      <c r="AB39" s="44">
        <v>13.71</v>
      </c>
      <c r="AC39" s="44">
        <v>13.43</v>
      </c>
      <c r="AD39" s="44">
        <v>13.17</v>
      </c>
      <c r="AE39" s="44">
        <v>12.94</v>
      </c>
      <c r="AF39" s="44">
        <v>12.72</v>
      </c>
      <c r="AG39" s="44">
        <v>12.52</v>
      </c>
      <c r="AH39" s="44">
        <v>12.33</v>
      </c>
      <c r="AI39" s="44">
        <v>12.15</v>
      </c>
      <c r="AJ39" s="44">
        <v>11.99</v>
      </c>
      <c r="AK39" s="44">
        <v>11.84</v>
      </c>
      <c r="AL39" s="44"/>
      <c r="AM39" s="44"/>
      <c r="AN39" s="44"/>
      <c r="AO39" s="44"/>
      <c r="AP39" s="44"/>
      <c r="AQ39" s="44"/>
      <c r="AR39" s="44"/>
      <c r="AS39" s="44"/>
      <c r="AT39" s="44"/>
      <c r="AU39" s="44"/>
      <c r="AV39" s="44"/>
      <c r="AW39" s="44"/>
    </row>
    <row r="40" spans="1:49" x14ac:dyDescent="0.25">
      <c r="A40" s="43">
        <v>29</v>
      </c>
      <c r="B40" s="44"/>
      <c r="C40" s="44"/>
      <c r="D40" s="44"/>
      <c r="E40" s="44"/>
      <c r="F40" s="44"/>
      <c r="G40" s="44"/>
      <c r="H40" s="44"/>
      <c r="I40" s="44"/>
      <c r="J40" s="44"/>
      <c r="K40" s="44">
        <v>28.33</v>
      </c>
      <c r="L40" s="44">
        <v>26.21</v>
      </c>
      <c r="M40" s="44">
        <v>24.44</v>
      </c>
      <c r="N40" s="44">
        <v>22.95</v>
      </c>
      <c r="O40" s="44">
        <v>21.68</v>
      </c>
      <c r="P40" s="44">
        <v>20.58</v>
      </c>
      <c r="Q40" s="44">
        <v>19.62</v>
      </c>
      <c r="R40" s="44">
        <v>18.78</v>
      </c>
      <c r="S40" s="44">
        <v>18.03</v>
      </c>
      <c r="T40" s="44">
        <v>17.37</v>
      </c>
      <c r="U40" s="44">
        <v>16.78</v>
      </c>
      <c r="V40" s="44">
        <v>16.239999999999998</v>
      </c>
      <c r="W40" s="44">
        <v>15.76</v>
      </c>
      <c r="X40" s="44">
        <v>15.32</v>
      </c>
      <c r="Y40" s="44">
        <v>14.92</v>
      </c>
      <c r="Z40" s="44">
        <v>14.56</v>
      </c>
      <c r="AA40" s="44">
        <v>14.23</v>
      </c>
      <c r="AB40" s="44">
        <v>13.92</v>
      </c>
      <c r="AC40" s="44">
        <v>13.64</v>
      </c>
      <c r="AD40" s="44">
        <v>13.38</v>
      </c>
      <c r="AE40" s="44">
        <v>13.14</v>
      </c>
      <c r="AF40" s="44">
        <v>12.92</v>
      </c>
      <c r="AG40" s="44">
        <v>12.72</v>
      </c>
      <c r="AH40" s="44">
        <v>12.53</v>
      </c>
      <c r="AI40" s="44">
        <v>12.35</v>
      </c>
      <c r="AJ40" s="44">
        <v>12.19</v>
      </c>
      <c r="AK40" s="44"/>
      <c r="AL40" s="44"/>
      <c r="AM40" s="44"/>
      <c r="AN40" s="44"/>
      <c r="AO40" s="44"/>
      <c r="AP40" s="44"/>
      <c r="AQ40" s="44"/>
      <c r="AR40" s="44"/>
      <c r="AS40" s="44"/>
      <c r="AT40" s="44"/>
      <c r="AU40" s="44"/>
      <c r="AV40" s="44"/>
      <c r="AW40" s="44"/>
    </row>
    <row r="41" spans="1:49" x14ac:dyDescent="0.25">
      <c r="A41" s="43">
        <v>30</v>
      </c>
      <c r="B41" s="44"/>
      <c r="C41" s="44"/>
      <c r="D41" s="44"/>
      <c r="E41" s="44"/>
      <c r="F41" s="44"/>
      <c r="G41" s="44"/>
      <c r="H41" s="44"/>
      <c r="I41" s="44"/>
      <c r="J41" s="44"/>
      <c r="K41" s="44">
        <v>28.75</v>
      </c>
      <c r="L41" s="44">
        <v>26.6</v>
      </c>
      <c r="M41" s="44">
        <v>24.81</v>
      </c>
      <c r="N41" s="44">
        <v>23.29</v>
      </c>
      <c r="O41" s="44">
        <v>22</v>
      </c>
      <c r="P41" s="44">
        <v>20.89</v>
      </c>
      <c r="Q41" s="44">
        <v>19.920000000000002</v>
      </c>
      <c r="R41" s="44">
        <v>19.059999999999999</v>
      </c>
      <c r="S41" s="44">
        <v>18.309999999999999</v>
      </c>
      <c r="T41" s="44">
        <v>17.63</v>
      </c>
      <c r="U41" s="44">
        <v>17.03</v>
      </c>
      <c r="V41" s="44">
        <v>16.489999999999998</v>
      </c>
      <c r="W41" s="44">
        <v>16</v>
      </c>
      <c r="X41" s="44">
        <v>15.56</v>
      </c>
      <c r="Y41" s="44">
        <v>15.15</v>
      </c>
      <c r="Z41" s="44">
        <v>14.79</v>
      </c>
      <c r="AA41" s="44">
        <v>14.45</v>
      </c>
      <c r="AB41" s="44">
        <v>14.14</v>
      </c>
      <c r="AC41" s="44">
        <v>13.85</v>
      </c>
      <c r="AD41" s="44">
        <v>13.59</v>
      </c>
      <c r="AE41" s="44">
        <v>13.35</v>
      </c>
      <c r="AF41" s="44">
        <v>13.13</v>
      </c>
      <c r="AG41" s="44">
        <v>12.92</v>
      </c>
      <c r="AH41" s="44">
        <v>12.73</v>
      </c>
      <c r="AI41" s="44">
        <v>12.56</v>
      </c>
      <c r="AJ41" s="44"/>
      <c r="AK41" s="44"/>
      <c r="AL41" s="44"/>
      <c r="AM41" s="44"/>
      <c r="AN41" s="44"/>
      <c r="AO41" s="44"/>
      <c r="AP41" s="44"/>
      <c r="AQ41" s="44"/>
      <c r="AR41" s="44"/>
      <c r="AS41" s="44"/>
      <c r="AT41" s="44"/>
      <c r="AU41" s="44"/>
      <c r="AV41" s="44"/>
      <c r="AW41" s="44"/>
    </row>
    <row r="42" spans="1:49" x14ac:dyDescent="0.25">
      <c r="A42" s="43">
        <v>31</v>
      </c>
      <c r="B42" s="44"/>
      <c r="C42" s="44"/>
      <c r="D42" s="44"/>
      <c r="E42" s="44"/>
      <c r="F42" s="44"/>
      <c r="G42" s="44"/>
      <c r="H42" s="44"/>
      <c r="I42" s="44"/>
      <c r="J42" s="44"/>
      <c r="K42" s="44">
        <v>29.18</v>
      </c>
      <c r="L42" s="44">
        <v>26.99</v>
      </c>
      <c r="M42" s="44">
        <v>25.18</v>
      </c>
      <c r="N42" s="44">
        <v>23.64</v>
      </c>
      <c r="O42" s="44">
        <v>22.33</v>
      </c>
      <c r="P42" s="44">
        <v>21.2</v>
      </c>
      <c r="Q42" s="44">
        <v>20.22</v>
      </c>
      <c r="R42" s="44">
        <v>19.350000000000001</v>
      </c>
      <c r="S42" s="44">
        <v>18.579999999999998</v>
      </c>
      <c r="T42" s="44">
        <v>17.899999999999999</v>
      </c>
      <c r="U42" s="44">
        <v>17.29</v>
      </c>
      <c r="V42" s="44">
        <v>16.739999999999998</v>
      </c>
      <c r="W42" s="44">
        <v>16.25</v>
      </c>
      <c r="X42" s="44">
        <v>15.8</v>
      </c>
      <c r="Y42" s="44">
        <v>15.39</v>
      </c>
      <c r="Z42" s="44">
        <v>15.02</v>
      </c>
      <c r="AA42" s="44">
        <v>14.67</v>
      </c>
      <c r="AB42" s="44">
        <v>14.36</v>
      </c>
      <c r="AC42" s="44">
        <v>14.07</v>
      </c>
      <c r="AD42" s="44">
        <v>13.81</v>
      </c>
      <c r="AE42" s="44">
        <v>13.57</v>
      </c>
      <c r="AF42" s="44">
        <v>13.34</v>
      </c>
      <c r="AG42" s="44">
        <v>13.14</v>
      </c>
      <c r="AH42" s="44">
        <v>12.94</v>
      </c>
      <c r="AI42" s="44"/>
      <c r="AJ42" s="44"/>
      <c r="AK42" s="44"/>
      <c r="AL42" s="44"/>
      <c r="AM42" s="44"/>
      <c r="AN42" s="44"/>
      <c r="AO42" s="44"/>
      <c r="AP42" s="44"/>
      <c r="AQ42" s="44"/>
      <c r="AR42" s="44"/>
      <c r="AS42" s="44"/>
      <c r="AT42" s="44"/>
      <c r="AU42" s="44"/>
      <c r="AV42" s="44"/>
      <c r="AW42" s="44"/>
    </row>
    <row r="43" spans="1:49" x14ac:dyDescent="0.25">
      <c r="A43" s="43">
        <v>32</v>
      </c>
      <c r="B43" s="44"/>
      <c r="C43" s="44"/>
      <c r="D43" s="44"/>
      <c r="E43" s="44"/>
      <c r="F43" s="44"/>
      <c r="G43" s="44"/>
      <c r="H43" s="44"/>
      <c r="I43" s="44"/>
      <c r="J43" s="44"/>
      <c r="K43" s="44">
        <v>29.62</v>
      </c>
      <c r="L43" s="44">
        <v>27.4</v>
      </c>
      <c r="M43" s="44">
        <v>25.55</v>
      </c>
      <c r="N43" s="44">
        <v>24</v>
      </c>
      <c r="O43" s="44">
        <v>22.67</v>
      </c>
      <c r="P43" s="44">
        <v>21.52</v>
      </c>
      <c r="Q43" s="44">
        <v>20.52</v>
      </c>
      <c r="R43" s="44">
        <v>19.64</v>
      </c>
      <c r="S43" s="44">
        <v>18.87</v>
      </c>
      <c r="T43" s="44">
        <v>18.170000000000002</v>
      </c>
      <c r="U43" s="44">
        <v>17.559999999999999</v>
      </c>
      <c r="V43" s="44">
        <v>17</v>
      </c>
      <c r="W43" s="44">
        <v>16.5</v>
      </c>
      <c r="X43" s="44">
        <v>16.04</v>
      </c>
      <c r="Y43" s="44">
        <v>15.63</v>
      </c>
      <c r="Z43" s="44">
        <v>15.25</v>
      </c>
      <c r="AA43" s="44">
        <v>14.91</v>
      </c>
      <c r="AB43" s="44">
        <v>14.59</v>
      </c>
      <c r="AC43" s="44">
        <v>14.3</v>
      </c>
      <c r="AD43" s="44">
        <v>14.03</v>
      </c>
      <c r="AE43" s="44">
        <v>13.79</v>
      </c>
      <c r="AF43" s="44">
        <v>13.56</v>
      </c>
      <c r="AG43" s="44">
        <v>13.35</v>
      </c>
      <c r="AH43" s="44"/>
      <c r="AI43" s="44"/>
      <c r="AJ43" s="44"/>
      <c r="AK43" s="44"/>
      <c r="AL43" s="44"/>
      <c r="AM43" s="44"/>
      <c r="AN43" s="44"/>
      <c r="AO43" s="44"/>
      <c r="AP43" s="44"/>
      <c r="AQ43" s="44"/>
      <c r="AR43" s="44"/>
      <c r="AS43" s="44"/>
      <c r="AT43" s="44"/>
      <c r="AU43" s="44"/>
      <c r="AV43" s="44"/>
      <c r="AW43" s="44"/>
    </row>
    <row r="44" spans="1:49" x14ac:dyDescent="0.25">
      <c r="A44" s="43">
        <v>33</v>
      </c>
      <c r="B44" s="44"/>
      <c r="C44" s="44"/>
      <c r="D44" s="44"/>
      <c r="E44" s="44"/>
      <c r="F44" s="44"/>
      <c r="G44" s="44"/>
      <c r="H44" s="44"/>
      <c r="I44" s="44"/>
      <c r="J44" s="44"/>
      <c r="K44" s="44">
        <v>30.06</v>
      </c>
      <c r="L44" s="44">
        <v>27.8</v>
      </c>
      <c r="M44" s="44">
        <v>25.93</v>
      </c>
      <c r="N44" s="44">
        <v>24.36</v>
      </c>
      <c r="O44" s="44">
        <v>23.01</v>
      </c>
      <c r="P44" s="44">
        <v>21.84</v>
      </c>
      <c r="Q44" s="44">
        <v>20.83</v>
      </c>
      <c r="R44" s="44">
        <v>19.940000000000001</v>
      </c>
      <c r="S44" s="44">
        <v>19.149999999999999</v>
      </c>
      <c r="T44" s="44">
        <v>18.45</v>
      </c>
      <c r="U44" s="44">
        <v>17.829999999999998</v>
      </c>
      <c r="V44" s="44">
        <v>17.260000000000002</v>
      </c>
      <c r="W44" s="44">
        <v>16.75</v>
      </c>
      <c r="X44" s="44">
        <v>16.29</v>
      </c>
      <c r="Y44" s="44">
        <v>15.87</v>
      </c>
      <c r="Z44" s="44">
        <v>15.49</v>
      </c>
      <c r="AA44" s="44">
        <v>15.14</v>
      </c>
      <c r="AB44" s="44">
        <v>14.82</v>
      </c>
      <c r="AC44" s="44">
        <v>14.53</v>
      </c>
      <c r="AD44" s="44">
        <v>14.26</v>
      </c>
      <c r="AE44" s="44">
        <v>14.02</v>
      </c>
      <c r="AF44" s="44">
        <v>13.79</v>
      </c>
      <c r="AG44" s="44"/>
      <c r="AH44" s="44"/>
      <c r="AI44" s="44"/>
      <c r="AJ44" s="44"/>
      <c r="AK44" s="44"/>
      <c r="AL44" s="44"/>
      <c r="AM44" s="44"/>
      <c r="AN44" s="44"/>
      <c r="AO44" s="44"/>
      <c r="AP44" s="44"/>
      <c r="AQ44" s="44"/>
      <c r="AR44" s="44"/>
      <c r="AS44" s="44"/>
      <c r="AT44" s="44"/>
      <c r="AU44" s="44"/>
      <c r="AV44" s="44"/>
      <c r="AW44" s="44"/>
    </row>
    <row r="45" spans="1:49" x14ac:dyDescent="0.25">
      <c r="A45" s="43">
        <v>34</v>
      </c>
      <c r="B45" s="44"/>
      <c r="C45" s="44"/>
      <c r="D45" s="44"/>
      <c r="E45" s="44"/>
      <c r="F45" s="44"/>
      <c r="G45" s="44"/>
      <c r="H45" s="44"/>
      <c r="I45" s="44"/>
      <c r="J45" s="44"/>
      <c r="K45" s="44">
        <v>30.5</v>
      </c>
      <c r="L45" s="44">
        <v>28.22</v>
      </c>
      <c r="M45" s="44">
        <v>26.32</v>
      </c>
      <c r="N45" s="44">
        <v>24.72</v>
      </c>
      <c r="O45" s="44">
        <v>23.35</v>
      </c>
      <c r="P45" s="44">
        <v>22.17</v>
      </c>
      <c r="Q45" s="44">
        <v>21.15</v>
      </c>
      <c r="R45" s="44">
        <v>20.239999999999998</v>
      </c>
      <c r="S45" s="44">
        <v>19.45</v>
      </c>
      <c r="T45" s="44">
        <v>18.739999999999998</v>
      </c>
      <c r="U45" s="44">
        <v>18.100000000000001</v>
      </c>
      <c r="V45" s="44">
        <v>17.53</v>
      </c>
      <c r="W45" s="44">
        <v>17.02</v>
      </c>
      <c r="X45" s="44">
        <v>16.55</v>
      </c>
      <c r="Y45" s="44">
        <v>16.13</v>
      </c>
      <c r="Z45" s="44">
        <v>15.74</v>
      </c>
      <c r="AA45" s="44">
        <v>15.39</v>
      </c>
      <c r="AB45" s="44">
        <v>15.07</v>
      </c>
      <c r="AC45" s="44">
        <v>14.77</v>
      </c>
      <c r="AD45" s="44">
        <v>14.5</v>
      </c>
      <c r="AE45" s="44">
        <v>14.25</v>
      </c>
      <c r="AF45" s="44"/>
      <c r="AG45" s="44"/>
      <c r="AH45" s="44"/>
      <c r="AI45" s="44"/>
      <c r="AJ45" s="44"/>
      <c r="AK45" s="44"/>
      <c r="AL45" s="44"/>
      <c r="AM45" s="44"/>
      <c r="AN45" s="44"/>
      <c r="AO45" s="44"/>
      <c r="AP45" s="44"/>
      <c r="AQ45" s="44"/>
      <c r="AR45" s="44"/>
      <c r="AS45" s="44"/>
      <c r="AT45" s="44"/>
      <c r="AU45" s="44"/>
      <c r="AV45" s="44"/>
      <c r="AW45" s="44"/>
    </row>
    <row r="46" spans="1:49" x14ac:dyDescent="0.25">
      <c r="A46" s="43">
        <v>35</v>
      </c>
      <c r="B46" s="44"/>
      <c r="C46" s="44"/>
      <c r="D46" s="44"/>
      <c r="E46" s="44"/>
      <c r="F46" s="44"/>
      <c r="G46" s="44"/>
      <c r="H46" s="44"/>
      <c r="I46" s="44"/>
      <c r="J46" s="44"/>
      <c r="K46" s="44">
        <v>30.96</v>
      </c>
      <c r="L46" s="44">
        <v>28.64</v>
      </c>
      <c r="M46" s="44">
        <v>26.72</v>
      </c>
      <c r="N46" s="44">
        <v>25.09</v>
      </c>
      <c r="O46" s="44">
        <v>23.71</v>
      </c>
      <c r="P46" s="44">
        <v>22.51</v>
      </c>
      <c r="Q46" s="44">
        <v>21.47</v>
      </c>
      <c r="R46" s="44">
        <v>20.55</v>
      </c>
      <c r="S46" s="44">
        <v>19.739999999999998</v>
      </c>
      <c r="T46" s="44">
        <v>19.03</v>
      </c>
      <c r="U46" s="44">
        <v>18.38</v>
      </c>
      <c r="V46" s="44">
        <v>17.8</v>
      </c>
      <c r="W46" s="44">
        <v>17.28</v>
      </c>
      <c r="X46" s="44">
        <v>16.809999999999999</v>
      </c>
      <c r="Y46" s="44">
        <v>16.38</v>
      </c>
      <c r="Z46" s="44">
        <v>15.99</v>
      </c>
      <c r="AA46" s="44">
        <v>15.64</v>
      </c>
      <c r="AB46" s="44">
        <v>15.31</v>
      </c>
      <c r="AC46" s="44">
        <v>15.02</v>
      </c>
      <c r="AD46" s="44">
        <v>14.74</v>
      </c>
      <c r="AE46" s="44"/>
      <c r="AF46" s="44"/>
      <c r="AG46" s="44"/>
      <c r="AH46" s="44"/>
      <c r="AI46" s="44"/>
      <c r="AJ46" s="44"/>
      <c r="AK46" s="44"/>
      <c r="AL46" s="44"/>
      <c r="AM46" s="44"/>
      <c r="AN46" s="44"/>
      <c r="AO46" s="44"/>
      <c r="AP46" s="44"/>
      <c r="AQ46" s="44"/>
      <c r="AR46" s="44"/>
      <c r="AS46" s="44"/>
      <c r="AT46" s="44"/>
      <c r="AU46" s="44"/>
      <c r="AV46" s="44"/>
      <c r="AW46" s="44"/>
    </row>
    <row r="47" spans="1:49" x14ac:dyDescent="0.25">
      <c r="A47" s="43">
        <v>36</v>
      </c>
      <c r="B47" s="44"/>
      <c r="C47" s="44"/>
      <c r="D47" s="44"/>
      <c r="E47" s="44"/>
      <c r="F47" s="44"/>
      <c r="G47" s="44"/>
      <c r="H47" s="44"/>
      <c r="I47" s="44"/>
      <c r="J47" s="44"/>
      <c r="K47" s="44">
        <v>31.42</v>
      </c>
      <c r="L47" s="44">
        <v>29.07</v>
      </c>
      <c r="M47" s="44">
        <v>27.12</v>
      </c>
      <c r="N47" s="44">
        <v>25.47</v>
      </c>
      <c r="O47" s="44">
        <v>24.07</v>
      </c>
      <c r="P47" s="44">
        <v>22.85</v>
      </c>
      <c r="Q47" s="44">
        <v>21.8</v>
      </c>
      <c r="R47" s="44">
        <v>20.87</v>
      </c>
      <c r="S47" s="44">
        <v>20.05</v>
      </c>
      <c r="T47" s="44">
        <v>19.32</v>
      </c>
      <c r="U47" s="44">
        <v>18.670000000000002</v>
      </c>
      <c r="V47" s="44">
        <v>18.09</v>
      </c>
      <c r="W47" s="44">
        <v>17.559999999999999</v>
      </c>
      <c r="X47" s="44">
        <v>17.079999999999998</v>
      </c>
      <c r="Y47" s="44">
        <v>16.649999999999999</v>
      </c>
      <c r="Z47" s="44">
        <v>16.260000000000002</v>
      </c>
      <c r="AA47" s="44">
        <v>15.9</v>
      </c>
      <c r="AB47" s="44">
        <v>15.57</v>
      </c>
      <c r="AC47" s="44">
        <v>15.27</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5">
      <c r="A48" s="43">
        <v>37</v>
      </c>
      <c r="B48" s="44"/>
      <c r="C48" s="44"/>
      <c r="D48" s="44"/>
      <c r="E48" s="44"/>
      <c r="F48" s="44"/>
      <c r="G48" s="44"/>
      <c r="H48" s="44"/>
      <c r="I48" s="44"/>
      <c r="J48" s="44"/>
      <c r="K48" s="44">
        <v>31.89</v>
      </c>
      <c r="L48" s="44">
        <v>29.51</v>
      </c>
      <c r="M48" s="44">
        <v>27.53</v>
      </c>
      <c r="N48" s="44">
        <v>25.86</v>
      </c>
      <c r="O48" s="44">
        <v>24.43</v>
      </c>
      <c r="P48" s="44">
        <v>23.2</v>
      </c>
      <c r="Q48" s="44">
        <v>22.13</v>
      </c>
      <c r="R48" s="44">
        <v>21.19</v>
      </c>
      <c r="S48" s="44">
        <v>20.36</v>
      </c>
      <c r="T48" s="44">
        <v>19.63</v>
      </c>
      <c r="U48" s="44">
        <v>18.97</v>
      </c>
      <c r="V48" s="44">
        <v>18.37</v>
      </c>
      <c r="W48" s="44">
        <v>17.84</v>
      </c>
      <c r="X48" s="44">
        <v>17.36</v>
      </c>
      <c r="Y48" s="44">
        <v>16.920000000000002</v>
      </c>
      <c r="Z48" s="44">
        <v>16.53</v>
      </c>
      <c r="AA48" s="44">
        <v>16.16</v>
      </c>
      <c r="AB48" s="44">
        <v>15.84</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5">
      <c r="A49" s="43">
        <v>38</v>
      </c>
      <c r="B49" s="44"/>
      <c r="C49" s="44"/>
      <c r="D49" s="44"/>
      <c r="E49" s="44"/>
      <c r="F49" s="44"/>
      <c r="G49" s="44"/>
      <c r="H49" s="44"/>
      <c r="I49" s="44"/>
      <c r="J49" s="44"/>
      <c r="K49" s="44">
        <v>32.369999999999997</v>
      </c>
      <c r="L49" s="44">
        <v>29.95</v>
      </c>
      <c r="M49" s="44">
        <v>27.95</v>
      </c>
      <c r="N49" s="44">
        <v>26.25</v>
      </c>
      <c r="O49" s="44">
        <v>24.81</v>
      </c>
      <c r="P49" s="44">
        <v>23.56</v>
      </c>
      <c r="Q49" s="44">
        <v>22.48</v>
      </c>
      <c r="R49" s="44">
        <v>21.52</v>
      </c>
      <c r="S49" s="44">
        <v>20.68</v>
      </c>
      <c r="T49" s="44">
        <v>19.940000000000001</v>
      </c>
      <c r="U49" s="44">
        <v>19.27</v>
      </c>
      <c r="V49" s="44">
        <v>18.670000000000002</v>
      </c>
      <c r="W49" s="44">
        <v>18.13</v>
      </c>
      <c r="X49" s="44">
        <v>17.649999999999999</v>
      </c>
      <c r="Y49" s="44">
        <v>17.2</v>
      </c>
      <c r="Z49" s="44">
        <v>16.8</v>
      </c>
      <c r="AA49" s="44">
        <v>16.440000000000001</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5">
      <c r="A50" s="43">
        <v>39</v>
      </c>
      <c r="B50" s="44"/>
      <c r="C50" s="44"/>
      <c r="D50" s="44"/>
      <c r="E50" s="44"/>
      <c r="F50" s="44"/>
      <c r="G50" s="44"/>
      <c r="H50" s="44"/>
      <c r="I50" s="44"/>
      <c r="J50" s="44"/>
      <c r="K50" s="44">
        <v>32.86</v>
      </c>
      <c r="L50" s="44">
        <v>30.41</v>
      </c>
      <c r="M50" s="44">
        <v>28.37</v>
      </c>
      <c r="N50" s="44">
        <v>26.65</v>
      </c>
      <c r="O50" s="44">
        <v>25.19</v>
      </c>
      <c r="P50" s="44">
        <v>23.93</v>
      </c>
      <c r="Q50" s="44">
        <v>22.83</v>
      </c>
      <c r="R50" s="44">
        <v>21.86</v>
      </c>
      <c r="S50" s="44">
        <v>21.01</v>
      </c>
      <c r="T50" s="44">
        <v>20.260000000000002</v>
      </c>
      <c r="U50" s="44">
        <v>19.579999999999998</v>
      </c>
      <c r="V50" s="44">
        <v>18.98</v>
      </c>
      <c r="W50" s="44">
        <v>18.43</v>
      </c>
      <c r="X50" s="44">
        <v>17.940000000000001</v>
      </c>
      <c r="Y50" s="44">
        <v>17.5</v>
      </c>
      <c r="Z50" s="44">
        <v>17.09</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5">
      <c r="A51" s="43">
        <v>40</v>
      </c>
      <c r="B51" s="44"/>
      <c r="C51" s="44"/>
      <c r="D51" s="44"/>
      <c r="E51" s="44"/>
      <c r="F51" s="44"/>
      <c r="G51" s="44"/>
      <c r="H51" s="44"/>
      <c r="I51" s="44"/>
      <c r="J51" s="44"/>
      <c r="K51" s="44">
        <v>33.36</v>
      </c>
      <c r="L51" s="44">
        <v>30.87</v>
      </c>
      <c r="M51" s="44">
        <v>28.81</v>
      </c>
      <c r="N51" s="44">
        <v>27.07</v>
      </c>
      <c r="O51" s="44">
        <v>25.58</v>
      </c>
      <c r="P51" s="44">
        <v>24.3</v>
      </c>
      <c r="Q51" s="44">
        <v>23.19</v>
      </c>
      <c r="R51" s="44">
        <v>22.21</v>
      </c>
      <c r="S51" s="44">
        <v>21.35</v>
      </c>
      <c r="T51" s="44">
        <v>20.58</v>
      </c>
      <c r="U51" s="44">
        <v>19.899999999999999</v>
      </c>
      <c r="V51" s="44">
        <v>19.29</v>
      </c>
      <c r="W51" s="44">
        <v>18.739999999999998</v>
      </c>
      <c r="X51" s="44">
        <v>18.25</v>
      </c>
      <c r="Y51" s="44">
        <v>17.8</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5">
      <c r="A52" s="43">
        <v>41</v>
      </c>
      <c r="B52" s="44"/>
      <c r="C52" s="44"/>
      <c r="D52" s="44"/>
      <c r="E52" s="44"/>
      <c r="F52" s="44"/>
      <c r="G52" s="44"/>
      <c r="H52" s="44"/>
      <c r="I52" s="44"/>
      <c r="J52" s="44"/>
      <c r="K52" s="44">
        <v>33.86</v>
      </c>
      <c r="L52" s="44">
        <v>31.34</v>
      </c>
      <c r="M52" s="44">
        <v>29.25</v>
      </c>
      <c r="N52" s="44">
        <v>27.48</v>
      </c>
      <c r="O52" s="44">
        <v>25.98</v>
      </c>
      <c r="P52" s="44">
        <v>24.68</v>
      </c>
      <c r="Q52" s="44">
        <v>23.56</v>
      </c>
      <c r="R52" s="44">
        <v>22.57</v>
      </c>
      <c r="S52" s="44">
        <v>21.7</v>
      </c>
      <c r="T52" s="44">
        <v>20.92</v>
      </c>
      <c r="U52" s="44">
        <v>20.23</v>
      </c>
      <c r="V52" s="44">
        <v>19.62</v>
      </c>
      <c r="W52" s="44">
        <v>19.059999999999999</v>
      </c>
      <c r="X52" s="44">
        <v>18.559999999999999</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5">
      <c r="A53" s="43">
        <v>42</v>
      </c>
      <c r="B53" s="44"/>
      <c r="C53" s="44"/>
      <c r="D53" s="44"/>
      <c r="E53" s="44"/>
      <c r="F53" s="44"/>
      <c r="G53" s="44"/>
      <c r="H53" s="44"/>
      <c r="I53" s="44"/>
      <c r="J53" s="44"/>
      <c r="K53" s="44">
        <v>34.380000000000003</v>
      </c>
      <c r="L53" s="44">
        <v>31.82</v>
      </c>
      <c r="M53" s="44">
        <v>29.7</v>
      </c>
      <c r="N53" s="44">
        <v>27.91</v>
      </c>
      <c r="O53" s="44">
        <v>26.39</v>
      </c>
      <c r="P53" s="44">
        <v>25.08</v>
      </c>
      <c r="Q53" s="44">
        <v>23.93</v>
      </c>
      <c r="R53" s="44">
        <v>22.93</v>
      </c>
      <c r="S53" s="44">
        <v>22.05</v>
      </c>
      <c r="T53" s="44">
        <v>21.27</v>
      </c>
      <c r="U53" s="44">
        <v>20.58</v>
      </c>
      <c r="V53" s="44">
        <v>19.95</v>
      </c>
      <c r="W53" s="44">
        <v>19.399999999999999</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5">
      <c r="A54" s="43">
        <v>43</v>
      </c>
      <c r="B54" s="44"/>
      <c r="C54" s="44"/>
      <c r="D54" s="44"/>
      <c r="E54" s="44"/>
      <c r="F54" s="44"/>
      <c r="G54" s="44"/>
      <c r="H54" s="44"/>
      <c r="I54" s="44"/>
      <c r="J54" s="44"/>
      <c r="K54" s="44">
        <v>34.909999999999997</v>
      </c>
      <c r="L54" s="44">
        <v>32.32</v>
      </c>
      <c r="M54" s="44">
        <v>30.17</v>
      </c>
      <c r="N54" s="44">
        <v>28.36</v>
      </c>
      <c r="O54" s="44">
        <v>26.81</v>
      </c>
      <c r="P54" s="44">
        <v>25.48</v>
      </c>
      <c r="Q54" s="44">
        <v>24.33</v>
      </c>
      <c r="R54" s="44">
        <v>23.31</v>
      </c>
      <c r="S54" s="44">
        <v>22.42</v>
      </c>
      <c r="T54" s="44">
        <v>21.63</v>
      </c>
      <c r="U54" s="44">
        <v>20.93</v>
      </c>
      <c r="V54" s="44">
        <v>20.3</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5">
      <c r="A55" s="43">
        <v>44</v>
      </c>
      <c r="B55" s="44"/>
      <c r="C55" s="44"/>
      <c r="D55" s="44"/>
      <c r="E55" s="44"/>
      <c r="F55" s="44"/>
      <c r="G55" s="44"/>
      <c r="H55" s="44"/>
      <c r="I55" s="44"/>
      <c r="J55" s="44"/>
      <c r="K55" s="44">
        <v>35.450000000000003</v>
      </c>
      <c r="L55" s="44">
        <v>32.82</v>
      </c>
      <c r="M55" s="44">
        <v>30.64</v>
      </c>
      <c r="N55" s="44">
        <v>28.81</v>
      </c>
      <c r="O55" s="44">
        <v>27.24</v>
      </c>
      <c r="P55" s="44">
        <v>25.9</v>
      </c>
      <c r="Q55" s="44">
        <v>24.73</v>
      </c>
      <c r="R55" s="44">
        <v>23.71</v>
      </c>
      <c r="S55" s="44">
        <v>22.81</v>
      </c>
      <c r="T55" s="44">
        <v>22.01</v>
      </c>
      <c r="U55" s="44">
        <v>21.3</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5">
      <c r="A56" s="43">
        <v>45</v>
      </c>
      <c r="B56" s="44"/>
      <c r="C56" s="44"/>
      <c r="D56" s="44"/>
      <c r="E56" s="44"/>
      <c r="F56" s="44"/>
      <c r="G56" s="44"/>
      <c r="H56" s="44"/>
      <c r="I56" s="44"/>
      <c r="J56" s="44"/>
      <c r="K56" s="44">
        <v>36</v>
      </c>
      <c r="L56" s="44">
        <v>33.340000000000003</v>
      </c>
      <c r="M56" s="44">
        <v>31.13</v>
      </c>
      <c r="N56" s="44">
        <v>29.27</v>
      </c>
      <c r="O56" s="44">
        <v>27.69</v>
      </c>
      <c r="P56" s="44">
        <v>26.33</v>
      </c>
      <c r="Q56" s="44">
        <v>25.15</v>
      </c>
      <c r="R56" s="44">
        <v>24.11</v>
      </c>
      <c r="S56" s="44">
        <v>23.2</v>
      </c>
      <c r="T56" s="44">
        <v>22.4</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5">
      <c r="A57" s="43">
        <v>46</v>
      </c>
      <c r="B57" s="44"/>
      <c r="C57" s="44"/>
      <c r="D57" s="44"/>
      <c r="E57" s="44"/>
      <c r="F57" s="44"/>
      <c r="G57" s="44"/>
      <c r="H57" s="44"/>
      <c r="I57" s="44"/>
      <c r="J57" s="44"/>
      <c r="K57" s="44">
        <v>36.57</v>
      </c>
      <c r="L57" s="44">
        <v>33.869999999999997</v>
      </c>
      <c r="M57" s="44">
        <v>31.64</v>
      </c>
      <c r="N57" s="44">
        <v>29.75</v>
      </c>
      <c r="O57" s="44">
        <v>28.15</v>
      </c>
      <c r="P57" s="44">
        <v>26.77</v>
      </c>
      <c r="Q57" s="44">
        <v>25.58</v>
      </c>
      <c r="R57" s="44">
        <v>24.53</v>
      </c>
      <c r="S57" s="44">
        <v>23.62</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5">
      <c r="A58" s="43">
        <v>47</v>
      </c>
      <c r="B58" s="44"/>
      <c r="C58" s="44"/>
      <c r="D58" s="44"/>
      <c r="E58" s="44"/>
      <c r="F58" s="44"/>
      <c r="G58" s="44"/>
      <c r="H58" s="44"/>
      <c r="I58" s="44"/>
      <c r="J58" s="44"/>
      <c r="K58" s="44">
        <v>37.159999999999997</v>
      </c>
      <c r="L58" s="44">
        <v>34.42</v>
      </c>
      <c r="M58" s="44">
        <v>32.159999999999997</v>
      </c>
      <c r="N58" s="44">
        <v>30.25</v>
      </c>
      <c r="O58" s="44">
        <v>28.63</v>
      </c>
      <c r="P58" s="44">
        <v>27.24</v>
      </c>
      <c r="Q58" s="44">
        <v>26.03</v>
      </c>
      <c r="R58" s="44">
        <v>24.98</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5">
      <c r="A59" s="43">
        <v>48</v>
      </c>
      <c r="B59" s="44"/>
      <c r="C59" s="44"/>
      <c r="D59" s="44"/>
      <c r="E59" s="44"/>
      <c r="F59" s="44"/>
      <c r="G59" s="44"/>
      <c r="H59" s="44"/>
      <c r="I59" s="44"/>
      <c r="J59" s="44"/>
      <c r="K59" s="44">
        <v>37.76</v>
      </c>
      <c r="L59" s="44">
        <v>34.99</v>
      </c>
      <c r="M59" s="44">
        <v>32.69</v>
      </c>
      <c r="N59" s="44">
        <v>30.77</v>
      </c>
      <c r="O59" s="44">
        <v>29.13</v>
      </c>
      <c r="P59" s="44">
        <v>27.72</v>
      </c>
      <c r="Q59" s="44">
        <v>26.5</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5">
      <c r="A60" s="43">
        <v>49</v>
      </c>
      <c r="B60" s="44"/>
      <c r="C60" s="44"/>
      <c r="D60" s="44"/>
      <c r="E60" s="44"/>
      <c r="F60" s="44"/>
      <c r="G60" s="44"/>
      <c r="H60" s="44"/>
      <c r="I60" s="44"/>
      <c r="J60" s="44"/>
      <c r="K60" s="44">
        <v>38.380000000000003</v>
      </c>
      <c r="L60" s="44">
        <v>35.57</v>
      </c>
      <c r="M60" s="44">
        <v>33.25</v>
      </c>
      <c r="N60" s="44">
        <v>31.3</v>
      </c>
      <c r="O60" s="44">
        <v>29.64</v>
      </c>
      <c r="P60" s="44">
        <v>28.22</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5">
      <c r="A61" s="43">
        <v>50</v>
      </c>
      <c r="B61" s="44"/>
      <c r="C61" s="44"/>
      <c r="D61" s="44"/>
      <c r="E61" s="44"/>
      <c r="F61" s="44"/>
      <c r="G61" s="44"/>
      <c r="H61" s="44"/>
      <c r="I61" s="44"/>
      <c r="J61" s="44"/>
      <c r="K61" s="44">
        <v>39.020000000000003</v>
      </c>
      <c r="L61" s="44">
        <v>36.18</v>
      </c>
      <c r="M61" s="44">
        <v>33.83</v>
      </c>
      <c r="N61" s="44">
        <v>31.86</v>
      </c>
      <c r="O61" s="44">
        <v>30.18</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5">
      <c r="A62" s="43">
        <v>51</v>
      </c>
      <c r="B62" s="44"/>
      <c r="C62" s="44"/>
      <c r="D62" s="44"/>
      <c r="E62" s="44"/>
      <c r="F62" s="44"/>
      <c r="G62" s="44"/>
      <c r="H62" s="44"/>
      <c r="I62" s="44"/>
      <c r="J62" s="44"/>
      <c r="K62" s="44">
        <v>39.69</v>
      </c>
      <c r="L62" s="44">
        <v>36.82</v>
      </c>
      <c r="M62" s="44">
        <v>34.44</v>
      </c>
      <c r="N62" s="44">
        <v>32.44</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5">
      <c r="A63" s="43">
        <v>52</v>
      </c>
      <c r="B63" s="44"/>
      <c r="C63" s="44"/>
      <c r="D63" s="44"/>
      <c r="E63" s="44"/>
      <c r="F63" s="44"/>
      <c r="G63" s="44"/>
      <c r="H63" s="44"/>
      <c r="I63" s="44"/>
      <c r="J63" s="44"/>
      <c r="K63" s="44">
        <v>40.39</v>
      </c>
      <c r="L63" s="44">
        <v>37.479999999999997</v>
      </c>
      <c r="M63" s="44">
        <v>35.07</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5">
      <c r="A64" s="43">
        <v>53</v>
      </c>
      <c r="B64" s="44"/>
      <c r="C64" s="44"/>
      <c r="D64" s="44"/>
      <c r="E64" s="44"/>
      <c r="F64" s="44"/>
      <c r="G64" s="44"/>
      <c r="H64" s="44"/>
      <c r="I64" s="44"/>
      <c r="J64" s="44"/>
      <c r="K64" s="44">
        <v>41.11</v>
      </c>
      <c r="L64" s="44">
        <v>38.17</v>
      </c>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5">
      <c r="A65" s="43">
        <v>54</v>
      </c>
      <c r="B65" s="44"/>
      <c r="C65" s="44"/>
      <c r="D65" s="44"/>
      <c r="E65" s="44"/>
      <c r="F65" s="44"/>
      <c r="G65" s="44"/>
      <c r="H65" s="44"/>
      <c r="I65" s="44"/>
      <c r="J65" s="44"/>
      <c r="K65" s="44">
        <v>41.88</v>
      </c>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5">
      <c r="A66" s="43">
        <v>55</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5">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5">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5">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5">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5">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5">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5">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5">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yYgcC+aayQrRJihMu+pSblK+RVhACC0OlPA76Tn3pJYQE7DgWiJIiuMpZQHFwpj51rp1Z2UUafr5jCX21VaSbg==" saltValue="qyWTFplKp28NKtIvAjb6Sg==" spinCount="100000" sheet="1" objects="1" scenarios="1"/>
  <conditionalFormatting sqref="A6:A21">
    <cfRule type="expression" dxfId="175" priority="1" stopIfTrue="1">
      <formula>MOD(ROW(),2)=0</formula>
    </cfRule>
    <cfRule type="expression" dxfId="174" priority="2" stopIfTrue="1">
      <formula>MOD(ROW(),2)&lt;&gt;0</formula>
    </cfRule>
  </conditionalFormatting>
  <conditionalFormatting sqref="A26:A74">
    <cfRule type="expression" dxfId="173" priority="5" stopIfTrue="1">
      <formula>MOD(ROW(),2)=0</formula>
    </cfRule>
    <cfRule type="expression" dxfId="172" priority="6" stopIfTrue="1">
      <formula>MOD(ROW(),2)&lt;&gt;0</formula>
    </cfRule>
  </conditionalFormatting>
  <conditionalFormatting sqref="B6:M21">
    <cfRule type="expression" dxfId="171" priority="3" stopIfTrue="1">
      <formula>MOD(ROW(),2)=0</formula>
    </cfRule>
    <cfRule type="expression" dxfId="170" priority="4" stopIfTrue="1">
      <formula>MOD(ROW(),2)&lt;&gt;0</formula>
    </cfRule>
  </conditionalFormatting>
  <conditionalFormatting sqref="B26:AW74">
    <cfRule type="expression" dxfId="169" priority="7" stopIfTrue="1">
      <formula>MOD(ROW(),2)=0</formula>
    </cfRule>
    <cfRule type="expression" dxfId="168" priority="8" stopIfTrue="1">
      <formula>MOD(ROW(),2)&lt;&gt;0</formula>
    </cfRule>
  </conditionalFormatting>
  <pageMargins left="0.7" right="0.7" top="0.75" bottom="0.75" header="0.3" footer="0.3"/>
  <tableParts count="1">
    <tablePart r:id="rId1"/>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3439F-568A-49A4-90C9-FAA08CE9F2FE}">
  <sheetPr codeName="Sheet55"/>
  <dimension ref="A1:AW74"/>
  <sheetViews>
    <sheetView showGridLines="0" workbookViewId="0">
      <selection activeCell="A6" sqref="A6"/>
    </sheetView>
  </sheetViews>
  <sheetFormatPr defaultRowHeight="12.5" x14ac:dyDescent="0.25"/>
  <cols>
    <col min="1" max="1" width="31.54296875" customWidth="1"/>
    <col min="2" max="49" width="10.7265625" customWidth="1"/>
  </cols>
  <sheetData>
    <row r="1" spans="1:13" s="1" customFormat="1" ht="20" x14ac:dyDescent="0.4">
      <c r="A1" s="2" t="s">
        <v>0</v>
      </c>
    </row>
    <row r="2" spans="1:13" s="1" customFormat="1" ht="15.5" x14ac:dyDescent="0.35">
      <c r="A2" s="30" t="s">
        <v>1</v>
      </c>
      <c r="B2" s="3" t="str">
        <f>wb_title</f>
        <v>LGPS_EW - Consolidated Factor Spreadsheet</v>
      </c>
    </row>
    <row r="3" spans="1:13" s="1" customFormat="1" ht="15.5" x14ac:dyDescent="0.35">
      <c r="A3" s="30" t="s">
        <v>2</v>
      </c>
      <c r="B3" s="3" t="str">
        <f>TABLE_FACTOR_TYPE_1 &amp; " - x-" &amp; TABLE_SERIES_NUMBER_1</f>
        <v>Added pension - x-707</v>
      </c>
    </row>
    <row r="6" spans="1:13" x14ac:dyDescent="0.25">
      <c r="A6" s="40" t="s">
        <v>394</v>
      </c>
      <c r="B6" s="47" t="s">
        <v>395</v>
      </c>
      <c r="C6" s="47"/>
      <c r="D6" s="47"/>
      <c r="E6" s="47"/>
      <c r="F6" s="47"/>
      <c r="G6" s="47"/>
      <c r="H6" s="47"/>
      <c r="I6" s="47"/>
      <c r="J6" s="47"/>
      <c r="K6" s="47"/>
      <c r="L6" s="47"/>
      <c r="M6" s="47"/>
    </row>
    <row r="7" spans="1:13" x14ac:dyDescent="0.25">
      <c r="A7" s="40" t="s">
        <v>396</v>
      </c>
      <c r="B7" s="47" t="s">
        <v>175</v>
      </c>
      <c r="C7" s="47"/>
      <c r="D7" s="47"/>
      <c r="E7" s="47"/>
      <c r="F7" s="47"/>
      <c r="G7" s="47"/>
      <c r="H7" s="47"/>
      <c r="I7" s="47"/>
      <c r="J7" s="47"/>
      <c r="K7" s="47"/>
      <c r="L7" s="47"/>
      <c r="M7" s="47"/>
    </row>
    <row r="8" spans="1:13" x14ac:dyDescent="0.25">
      <c r="A8" s="40" t="s">
        <v>162</v>
      </c>
      <c r="B8" s="47" t="s">
        <v>333</v>
      </c>
      <c r="C8" s="47"/>
      <c r="D8" s="47"/>
      <c r="E8" s="47"/>
      <c r="F8" s="47"/>
      <c r="G8" s="47"/>
      <c r="H8" s="47"/>
      <c r="I8" s="47"/>
      <c r="J8" s="47"/>
      <c r="K8" s="47"/>
      <c r="L8" s="47"/>
      <c r="M8" s="47"/>
    </row>
    <row r="9" spans="1:13" x14ac:dyDescent="0.25">
      <c r="A9" s="40" t="s">
        <v>163</v>
      </c>
      <c r="B9" s="47" t="s">
        <v>322</v>
      </c>
      <c r="C9" s="47"/>
      <c r="D9" s="47"/>
      <c r="E9" s="47"/>
      <c r="F9" s="47"/>
      <c r="G9" s="47"/>
      <c r="H9" s="47"/>
      <c r="I9" s="47"/>
      <c r="J9" s="47"/>
      <c r="K9" s="47"/>
      <c r="L9" s="47"/>
      <c r="M9" s="47"/>
    </row>
    <row r="10" spans="1:13" ht="25" x14ac:dyDescent="0.25">
      <c r="A10" s="40" t="s">
        <v>6</v>
      </c>
      <c r="B10" s="47" t="s">
        <v>338</v>
      </c>
      <c r="C10" s="47"/>
      <c r="D10" s="47"/>
      <c r="E10" s="47"/>
      <c r="F10" s="47"/>
      <c r="G10" s="47"/>
      <c r="H10" s="47"/>
      <c r="I10" s="47"/>
      <c r="J10" s="47"/>
      <c r="K10" s="47"/>
      <c r="L10" s="47"/>
      <c r="M10" s="47"/>
    </row>
    <row r="11" spans="1:13" x14ac:dyDescent="0.25">
      <c r="A11" s="40" t="s">
        <v>164</v>
      </c>
      <c r="B11" s="47" t="s">
        <v>179</v>
      </c>
      <c r="C11" s="47"/>
      <c r="D11" s="47"/>
      <c r="E11" s="47"/>
      <c r="F11" s="47"/>
      <c r="G11" s="47"/>
      <c r="H11" s="47"/>
      <c r="I11" s="47"/>
      <c r="J11" s="47"/>
      <c r="K11" s="47"/>
      <c r="L11" s="47"/>
      <c r="M11" s="47"/>
    </row>
    <row r="12" spans="1:13" x14ac:dyDescent="0.25">
      <c r="A12" s="40" t="s">
        <v>165</v>
      </c>
      <c r="B12" s="47" t="s">
        <v>324</v>
      </c>
      <c r="C12" s="47"/>
      <c r="D12" s="47"/>
      <c r="E12" s="47"/>
      <c r="F12" s="47"/>
      <c r="G12" s="47"/>
      <c r="H12" s="47"/>
      <c r="I12" s="47"/>
      <c r="J12" s="47"/>
      <c r="K12" s="47"/>
      <c r="L12" s="47"/>
      <c r="M12" s="47"/>
    </row>
    <row r="13" spans="1:13" x14ac:dyDescent="0.25">
      <c r="A13" s="40" t="s">
        <v>397</v>
      </c>
      <c r="B13" s="47">
        <v>0</v>
      </c>
      <c r="C13" s="47"/>
      <c r="D13" s="47"/>
      <c r="E13" s="47"/>
      <c r="F13" s="47"/>
      <c r="G13" s="47"/>
      <c r="H13" s="47"/>
      <c r="I13" s="47"/>
      <c r="J13" s="47"/>
      <c r="K13" s="47"/>
      <c r="L13" s="47"/>
      <c r="M13" s="47"/>
    </row>
    <row r="14" spans="1:13" x14ac:dyDescent="0.25">
      <c r="A14" s="40" t="s">
        <v>167</v>
      </c>
      <c r="B14" s="47">
        <v>707</v>
      </c>
      <c r="C14" s="47"/>
      <c r="D14" s="47"/>
      <c r="E14" s="47"/>
      <c r="F14" s="47"/>
      <c r="G14" s="47"/>
      <c r="H14" s="47"/>
      <c r="I14" s="47"/>
      <c r="J14" s="47"/>
      <c r="K14" s="47"/>
      <c r="L14" s="47"/>
      <c r="M14" s="47"/>
    </row>
    <row r="15" spans="1:13" x14ac:dyDescent="0.25">
      <c r="A15" s="40" t="s">
        <v>398</v>
      </c>
      <c r="B15" s="47" t="s">
        <v>339</v>
      </c>
      <c r="C15" s="47"/>
      <c r="D15" s="47"/>
      <c r="E15" s="47"/>
      <c r="F15" s="47"/>
      <c r="G15" s="47"/>
      <c r="H15" s="47"/>
      <c r="I15" s="47"/>
      <c r="J15" s="47"/>
      <c r="K15" s="47"/>
      <c r="L15" s="47"/>
      <c r="M15" s="47"/>
    </row>
    <row r="16" spans="1:13" x14ac:dyDescent="0.25">
      <c r="A16" s="40" t="s">
        <v>169</v>
      </c>
      <c r="B16" s="47" t="s">
        <v>340</v>
      </c>
      <c r="C16" s="47"/>
      <c r="D16" s="47"/>
      <c r="E16" s="47"/>
      <c r="F16" s="47"/>
      <c r="G16" s="47"/>
      <c r="H16" s="47"/>
      <c r="I16" s="47"/>
      <c r="J16" s="47"/>
      <c r="K16" s="47"/>
      <c r="L16" s="47"/>
      <c r="M16" s="47"/>
    </row>
    <row r="17" spans="1:49" x14ac:dyDescent="0.25">
      <c r="A17" s="41" t="s">
        <v>399</v>
      </c>
      <c r="B17" s="47"/>
      <c r="C17" s="47"/>
      <c r="D17" s="47"/>
      <c r="E17" s="47"/>
      <c r="F17" s="47"/>
      <c r="G17" s="47"/>
      <c r="H17" s="47"/>
      <c r="I17" s="47"/>
      <c r="J17" s="47"/>
      <c r="K17" s="47"/>
      <c r="L17" s="47"/>
      <c r="M17" s="47"/>
    </row>
    <row r="18" spans="1:49" x14ac:dyDescent="0.25">
      <c r="A18" s="40" t="s">
        <v>171</v>
      </c>
      <c r="B18" s="49">
        <v>45195</v>
      </c>
      <c r="C18" s="49"/>
      <c r="D18" s="49"/>
      <c r="E18" s="49"/>
      <c r="F18" s="49"/>
      <c r="G18" s="49"/>
      <c r="H18" s="49"/>
      <c r="I18" s="49"/>
      <c r="J18" s="49"/>
      <c r="K18" s="49"/>
      <c r="L18" s="49"/>
      <c r="M18" s="49"/>
    </row>
    <row r="19" spans="1:49" x14ac:dyDescent="0.25">
      <c r="A19" s="40" t="s">
        <v>172</v>
      </c>
      <c r="B19" s="49">
        <v>45201</v>
      </c>
      <c r="C19" s="49"/>
      <c r="D19" s="49"/>
      <c r="E19" s="49"/>
      <c r="F19" s="49"/>
      <c r="G19" s="49"/>
      <c r="H19" s="49"/>
      <c r="I19" s="49"/>
      <c r="J19" s="49"/>
      <c r="K19" s="49"/>
      <c r="L19" s="49"/>
      <c r="M19" s="49"/>
    </row>
    <row r="20" spans="1:49" x14ac:dyDescent="0.25">
      <c r="A20" s="40" t="s">
        <v>173</v>
      </c>
      <c r="B20" s="47" t="s">
        <v>183</v>
      </c>
      <c r="C20" s="47"/>
      <c r="D20" s="47"/>
      <c r="E20" s="47"/>
      <c r="F20" s="47"/>
      <c r="G20" s="47"/>
      <c r="H20" s="47"/>
      <c r="I20" s="47"/>
      <c r="J20" s="47"/>
      <c r="K20" s="47"/>
      <c r="L20" s="47"/>
      <c r="M20" s="47"/>
    </row>
    <row r="21" spans="1:49" x14ac:dyDescent="0.25">
      <c r="A21" s="40" t="s">
        <v>400</v>
      </c>
      <c r="B21" s="47"/>
      <c r="C21" s="47"/>
      <c r="D21" s="47"/>
      <c r="E21" s="47"/>
      <c r="F21" s="47"/>
      <c r="G21" s="47"/>
      <c r="H21" s="47"/>
      <c r="I21" s="47"/>
      <c r="J21" s="47"/>
      <c r="K21" s="47"/>
      <c r="L21" s="47"/>
      <c r="M21" s="47"/>
    </row>
    <row r="23" spans="1:49" x14ac:dyDescent="0.25">
      <c r="A23" s="23" t="str">
        <f>HYPERLINK("#'Factor List'!A1", "Back to Factor List")</f>
        <v>Back to Factor List</v>
      </c>
      <c r="B23" s="23" t="str">
        <f>HYPERLINK("#'Assumptions'!A1", "Assumptions")</f>
        <v>Assumptions</v>
      </c>
    </row>
    <row r="26" spans="1:49" s="58" customFormat="1" ht="39" x14ac:dyDescent="0.25">
      <c r="A26" s="57" t="s">
        <v>401</v>
      </c>
      <c r="B26" s="57" t="s">
        <v>539</v>
      </c>
      <c r="C26" s="57" t="s">
        <v>540</v>
      </c>
      <c r="D26" s="57" t="s">
        <v>541</v>
      </c>
      <c r="E26" s="57" t="s">
        <v>542</v>
      </c>
      <c r="F26" s="57" t="s">
        <v>543</v>
      </c>
      <c r="G26" s="57" t="s">
        <v>544</v>
      </c>
      <c r="H26" s="57" t="s">
        <v>545</v>
      </c>
      <c r="I26" s="57" t="s">
        <v>546</v>
      </c>
      <c r="J26" s="57" t="s">
        <v>547</v>
      </c>
      <c r="K26" s="57" t="s">
        <v>548</v>
      </c>
      <c r="L26" s="57" t="s">
        <v>549</v>
      </c>
      <c r="M26" s="57" t="s">
        <v>550</v>
      </c>
      <c r="N26" s="57" t="s">
        <v>551</v>
      </c>
      <c r="O26" s="57" t="s">
        <v>552</v>
      </c>
      <c r="P26" s="57" t="s">
        <v>553</v>
      </c>
      <c r="Q26" s="57" t="s">
        <v>554</v>
      </c>
      <c r="R26" s="57" t="s">
        <v>555</v>
      </c>
      <c r="S26" s="57" t="s">
        <v>556</v>
      </c>
      <c r="T26" s="57" t="s">
        <v>557</v>
      </c>
      <c r="U26" s="57" t="s">
        <v>558</v>
      </c>
      <c r="V26" s="57" t="s">
        <v>559</v>
      </c>
      <c r="W26" s="57" t="s">
        <v>560</v>
      </c>
      <c r="X26" s="57" t="s">
        <v>561</v>
      </c>
      <c r="Y26" s="57" t="s">
        <v>562</v>
      </c>
      <c r="Z26" s="57" t="s">
        <v>563</v>
      </c>
      <c r="AA26" s="57" t="s">
        <v>564</v>
      </c>
      <c r="AB26" s="57" t="s">
        <v>565</v>
      </c>
      <c r="AC26" s="57" t="s">
        <v>566</v>
      </c>
      <c r="AD26" s="57" t="s">
        <v>567</v>
      </c>
      <c r="AE26" s="57" t="s">
        <v>568</v>
      </c>
      <c r="AF26" s="57" t="s">
        <v>569</v>
      </c>
      <c r="AG26" s="57" t="s">
        <v>570</v>
      </c>
      <c r="AH26" s="57" t="s">
        <v>571</v>
      </c>
      <c r="AI26" s="57" t="s">
        <v>572</v>
      </c>
      <c r="AJ26" s="57" t="s">
        <v>573</v>
      </c>
      <c r="AK26" s="57" t="s">
        <v>574</v>
      </c>
      <c r="AL26" s="57" t="s">
        <v>575</v>
      </c>
      <c r="AM26" s="57" t="s">
        <v>576</v>
      </c>
      <c r="AN26" s="57" t="s">
        <v>577</v>
      </c>
      <c r="AO26" s="57" t="s">
        <v>578</v>
      </c>
      <c r="AP26" s="57" t="s">
        <v>579</v>
      </c>
      <c r="AQ26" s="57" t="s">
        <v>580</v>
      </c>
      <c r="AR26" s="57" t="s">
        <v>581</v>
      </c>
      <c r="AS26" s="57" t="s">
        <v>582</v>
      </c>
      <c r="AT26" s="57" t="s">
        <v>583</v>
      </c>
      <c r="AU26" s="57" t="s">
        <v>584</v>
      </c>
      <c r="AV26" s="57" t="s">
        <v>585</v>
      </c>
      <c r="AW26" s="57" t="s">
        <v>586</v>
      </c>
    </row>
    <row r="27" spans="1:49" x14ac:dyDescent="0.25">
      <c r="A27" s="43">
        <v>16</v>
      </c>
      <c r="B27" s="44"/>
      <c r="C27" s="44"/>
      <c r="D27" s="44"/>
      <c r="E27" s="44"/>
      <c r="F27" s="44"/>
      <c r="G27" s="44"/>
      <c r="H27" s="44"/>
      <c r="I27" s="44"/>
      <c r="J27" s="44"/>
      <c r="K27" s="44">
        <v>23.99</v>
      </c>
      <c r="L27" s="44">
        <v>22.19</v>
      </c>
      <c r="M27" s="44">
        <v>20.69</v>
      </c>
      <c r="N27" s="44">
        <v>19.43</v>
      </c>
      <c r="O27" s="44">
        <v>18.350000000000001</v>
      </c>
      <c r="P27" s="44">
        <v>17.420000000000002</v>
      </c>
      <c r="Q27" s="44">
        <v>16.600000000000001</v>
      </c>
      <c r="R27" s="44">
        <v>15.89</v>
      </c>
      <c r="S27" s="44">
        <v>15.26</v>
      </c>
      <c r="T27" s="44">
        <v>14.69</v>
      </c>
      <c r="U27" s="44">
        <v>14.19</v>
      </c>
      <c r="V27" s="44">
        <v>13.73</v>
      </c>
      <c r="W27" s="44">
        <v>13.32</v>
      </c>
      <c r="X27" s="44">
        <v>12.95</v>
      </c>
      <c r="Y27" s="44">
        <v>12.61</v>
      </c>
      <c r="Z27" s="44">
        <v>12.3</v>
      </c>
      <c r="AA27" s="44">
        <v>12.01</v>
      </c>
      <c r="AB27" s="44">
        <v>11.75</v>
      </c>
      <c r="AC27" s="44">
        <v>11.51</v>
      </c>
      <c r="AD27" s="44">
        <v>11.28</v>
      </c>
      <c r="AE27" s="44">
        <v>11.08</v>
      </c>
      <c r="AF27" s="44">
        <v>10.88</v>
      </c>
      <c r="AG27" s="44">
        <v>10.71</v>
      </c>
      <c r="AH27" s="44">
        <v>10.54</v>
      </c>
      <c r="AI27" s="44">
        <v>10.38</v>
      </c>
      <c r="AJ27" s="44">
        <v>10.24</v>
      </c>
      <c r="AK27" s="44">
        <v>10.1</v>
      </c>
      <c r="AL27" s="44">
        <v>9.98</v>
      </c>
      <c r="AM27" s="44">
        <v>9.86</v>
      </c>
      <c r="AN27" s="44">
        <v>9.75</v>
      </c>
      <c r="AO27" s="44">
        <v>9.64</v>
      </c>
      <c r="AP27" s="44">
        <v>9.5500000000000007</v>
      </c>
      <c r="AQ27" s="44">
        <v>9.4499999999999993</v>
      </c>
      <c r="AR27" s="44">
        <v>9.3699999999999992</v>
      </c>
      <c r="AS27" s="44">
        <v>9.2899999999999991</v>
      </c>
      <c r="AT27" s="44">
        <v>9.2100000000000009</v>
      </c>
      <c r="AU27" s="44">
        <v>9.14</v>
      </c>
      <c r="AV27" s="44">
        <v>9.08</v>
      </c>
      <c r="AW27" s="44">
        <v>9.01</v>
      </c>
    </row>
    <row r="28" spans="1:49" x14ac:dyDescent="0.25">
      <c r="A28" s="43">
        <v>17</v>
      </c>
      <c r="B28" s="44"/>
      <c r="C28" s="44"/>
      <c r="D28" s="44"/>
      <c r="E28" s="44"/>
      <c r="F28" s="44"/>
      <c r="G28" s="44"/>
      <c r="H28" s="44"/>
      <c r="I28" s="44"/>
      <c r="J28" s="44"/>
      <c r="K28" s="44">
        <v>24.46</v>
      </c>
      <c r="L28" s="44">
        <v>22.63</v>
      </c>
      <c r="M28" s="44">
        <v>21.1</v>
      </c>
      <c r="N28" s="44">
        <v>19.809999999999999</v>
      </c>
      <c r="O28" s="44">
        <v>18.71</v>
      </c>
      <c r="P28" s="44">
        <v>17.760000000000002</v>
      </c>
      <c r="Q28" s="44">
        <v>16.93</v>
      </c>
      <c r="R28" s="44">
        <v>16.21</v>
      </c>
      <c r="S28" s="44">
        <v>15.56</v>
      </c>
      <c r="T28" s="44">
        <v>14.99</v>
      </c>
      <c r="U28" s="44">
        <v>14.47</v>
      </c>
      <c r="V28" s="44">
        <v>14.01</v>
      </c>
      <c r="W28" s="44">
        <v>13.59</v>
      </c>
      <c r="X28" s="44">
        <v>13.21</v>
      </c>
      <c r="Y28" s="44">
        <v>12.86</v>
      </c>
      <c r="Z28" s="44">
        <v>12.54</v>
      </c>
      <c r="AA28" s="44">
        <v>12.25</v>
      </c>
      <c r="AB28" s="44">
        <v>11.99</v>
      </c>
      <c r="AC28" s="44">
        <v>11.74</v>
      </c>
      <c r="AD28" s="44">
        <v>11.51</v>
      </c>
      <c r="AE28" s="44">
        <v>11.3</v>
      </c>
      <c r="AF28" s="44">
        <v>11.1</v>
      </c>
      <c r="AG28" s="44">
        <v>10.92</v>
      </c>
      <c r="AH28" s="44">
        <v>10.75</v>
      </c>
      <c r="AI28" s="44">
        <v>10.59</v>
      </c>
      <c r="AJ28" s="44">
        <v>10.45</v>
      </c>
      <c r="AK28" s="44">
        <v>10.31</v>
      </c>
      <c r="AL28" s="44">
        <v>10.18</v>
      </c>
      <c r="AM28" s="44">
        <v>10.06</v>
      </c>
      <c r="AN28" s="44">
        <v>9.9499999999999993</v>
      </c>
      <c r="AO28" s="44">
        <v>9.84</v>
      </c>
      <c r="AP28" s="44">
        <v>9.74</v>
      </c>
      <c r="AQ28" s="44">
        <v>9.65</v>
      </c>
      <c r="AR28" s="44">
        <v>9.56</v>
      </c>
      <c r="AS28" s="44">
        <v>9.48</v>
      </c>
      <c r="AT28" s="44">
        <v>9.41</v>
      </c>
      <c r="AU28" s="44">
        <v>9.33</v>
      </c>
      <c r="AV28" s="44">
        <v>9.27</v>
      </c>
      <c r="AW28" s="44"/>
    </row>
    <row r="29" spans="1:49" x14ac:dyDescent="0.25">
      <c r="A29" s="43">
        <v>18</v>
      </c>
      <c r="B29" s="44"/>
      <c r="C29" s="44"/>
      <c r="D29" s="44"/>
      <c r="E29" s="44"/>
      <c r="F29" s="44"/>
      <c r="G29" s="44"/>
      <c r="H29" s="44"/>
      <c r="I29" s="44"/>
      <c r="J29" s="44"/>
      <c r="K29" s="44">
        <v>25.01</v>
      </c>
      <c r="L29" s="44">
        <v>23.13</v>
      </c>
      <c r="M29" s="44">
        <v>21.57</v>
      </c>
      <c r="N29" s="44">
        <v>20.25</v>
      </c>
      <c r="O29" s="44">
        <v>19.13</v>
      </c>
      <c r="P29" s="44">
        <v>18.16</v>
      </c>
      <c r="Q29" s="44">
        <v>17.309999999999999</v>
      </c>
      <c r="R29" s="44">
        <v>16.57</v>
      </c>
      <c r="S29" s="44">
        <v>15.91</v>
      </c>
      <c r="T29" s="44">
        <v>15.32</v>
      </c>
      <c r="U29" s="44">
        <v>14.79</v>
      </c>
      <c r="V29" s="44">
        <v>14.32</v>
      </c>
      <c r="W29" s="44">
        <v>13.89</v>
      </c>
      <c r="X29" s="44">
        <v>13.5</v>
      </c>
      <c r="Y29" s="44">
        <v>13.15</v>
      </c>
      <c r="Z29" s="44">
        <v>12.82</v>
      </c>
      <c r="AA29" s="44">
        <v>12.53</v>
      </c>
      <c r="AB29" s="44">
        <v>12.25</v>
      </c>
      <c r="AC29" s="44">
        <v>12</v>
      </c>
      <c r="AD29" s="44">
        <v>11.77</v>
      </c>
      <c r="AE29" s="44">
        <v>11.55</v>
      </c>
      <c r="AF29" s="44">
        <v>11.35</v>
      </c>
      <c r="AG29" s="44">
        <v>11.17</v>
      </c>
      <c r="AH29" s="44">
        <v>11</v>
      </c>
      <c r="AI29" s="44">
        <v>10.83</v>
      </c>
      <c r="AJ29" s="44">
        <v>10.68</v>
      </c>
      <c r="AK29" s="44">
        <v>10.54</v>
      </c>
      <c r="AL29" s="44">
        <v>10.41</v>
      </c>
      <c r="AM29" s="44">
        <v>10.29</v>
      </c>
      <c r="AN29" s="44">
        <v>10.18</v>
      </c>
      <c r="AO29" s="44">
        <v>10.07</v>
      </c>
      <c r="AP29" s="44">
        <v>9.9700000000000006</v>
      </c>
      <c r="AQ29" s="44">
        <v>9.8699999999999992</v>
      </c>
      <c r="AR29" s="44">
        <v>9.7899999999999991</v>
      </c>
      <c r="AS29" s="44">
        <v>9.6999999999999993</v>
      </c>
      <c r="AT29" s="44">
        <v>9.6300000000000008</v>
      </c>
      <c r="AU29" s="44">
        <v>9.56</v>
      </c>
      <c r="AV29" s="44"/>
      <c r="AW29" s="44"/>
    </row>
    <row r="30" spans="1:49" x14ac:dyDescent="0.25">
      <c r="A30" s="43">
        <v>19</v>
      </c>
      <c r="B30" s="44"/>
      <c r="C30" s="44"/>
      <c r="D30" s="44"/>
      <c r="E30" s="44"/>
      <c r="F30" s="44"/>
      <c r="G30" s="44"/>
      <c r="H30" s="44"/>
      <c r="I30" s="44"/>
      <c r="J30" s="44"/>
      <c r="K30" s="44">
        <v>25.49</v>
      </c>
      <c r="L30" s="44">
        <v>23.58</v>
      </c>
      <c r="M30" s="44">
        <v>21.99</v>
      </c>
      <c r="N30" s="44">
        <v>20.65</v>
      </c>
      <c r="O30" s="44">
        <v>19.5</v>
      </c>
      <c r="P30" s="44">
        <v>18.510000000000002</v>
      </c>
      <c r="Q30" s="44">
        <v>17.649999999999999</v>
      </c>
      <c r="R30" s="44">
        <v>16.89</v>
      </c>
      <c r="S30" s="44">
        <v>16.22</v>
      </c>
      <c r="T30" s="44">
        <v>15.62</v>
      </c>
      <c r="U30" s="44">
        <v>15.08</v>
      </c>
      <c r="V30" s="44">
        <v>14.6</v>
      </c>
      <c r="W30" s="44">
        <v>14.16</v>
      </c>
      <c r="X30" s="44">
        <v>13.77</v>
      </c>
      <c r="Y30" s="44">
        <v>13.41</v>
      </c>
      <c r="Z30" s="44">
        <v>13.08</v>
      </c>
      <c r="AA30" s="44">
        <v>12.77</v>
      </c>
      <c r="AB30" s="44">
        <v>12.5</v>
      </c>
      <c r="AC30" s="44">
        <v>12.24</v>
      </c>
      <c r="AD30" s="44">
        <v>12</v>
      </c>
      <c r="AE30" s="44">
        <v>11.78</v>
      </c>
      <c r="AF30" s="44">
        <v>11.58</v>
      </c>
      <c r="AG30" s="44">
        <v>11.39</v>
      </c>
      <c r="AH30" s="44">
        <v>11.21</v>
      </c>
      <c r="AI30" s="44">
        <v>11.05</v>
      </c>
      <c r="AJ30" s="44">
        <v>10.9</v>
      </c>
      <c r="AK30" s="44">
        <v>10.76</v>
      </c>
      <c r="AL30" s="44">
        <v>10.62</v>
      </c>
      <c r="AM30" s="44">
        <v>10.5</v>
      </c>
      <c r="AN30" s="44">
        <v>10.38</v>
      </c>
      <c r="AO30" s="44">
        <v>10.27</v>
      </c>
      <c r="AP30" s="44">
        <v>10.17</v>
      </c>
      <c r="AQ30" s="44">
        <v>10.08</v>
      </c>
      <c r="AR30" s="44">
        <v>9.99</v>
      </c>
      <c r="AS30" s="44">
        <v>9.91</v>
      </c>
      <c r="AT30" s="44">
        <v>9.83</v>
      </c>
      <c r="AU30" s="44"/>
      <c r="AV30" s="44"/>
      <c r="AW30" s="44"/>
    </row>
    <row r="31" spans="1:49" x14ac:dyDescent="0.25">
      <c r="A31" s="43">
        <v>20</v>
      </c>
      <c r="B31" s="44"/>
      <c r="C31" s="44"/>
      <c r="D31" s="44"/>
      <c r="E31" s="44"/>
      <c r="F31" s="44"/>
      <c r="G31" s="44"/>
      <c r="H31" s="44"/>
      <c r="I31" s="44"/>
      <c r="J31" s="44"/>
      <c r="K31" s="44">
        <v>25.86</v>
      </c>
      <c r="L31" s="44">
        <v>23.92</v>
      </c>
      <c r="M31" s="44">
        <v>22.31</v>
      </c>
      <c r="N31" s="44">
        <v>20.95</v>
      </c>
      <c r="O31" s="44">
        <v>19.79</v>
      </c>
      <c r="P31" s="44">
        <v>18.78</v>
      </c>
      <c r="Q31" s="44">
        <v>17.91</v>
      </c>
      <c r="R31" s="44">
        <v>17.14</v>
      </c>
      <c r="S31" s="44">
        <v>16.46</v>
      </c>
      <c r="T31" s="44">
        <v>15.85</v>
      </c>
      <c r="U31" s="44">
        <v>15.31</v>
      </c>
      <c r="V31" s="44">
        <v>14.82</v>
      </c>
      <c r="W31" s="44">
        <v>14.37</v>
      </c>
      <c r="X31" s="44">
        <v>13.97</v>
      </c>
      <c r="Y31" s="44">
        <v>13.61</v>
      </c>
      <c r="Z31" s="44">
        <v>13.27</v>
      </c>
      <c r="AA31" s="44">
        <v>12.96</v>
      </c>
      <c r="AB31" s="44">
        <v>12.68</v>
      </c>
      <c r="AC31" s="44">
        <v>12.42</v>
      </c>
      <c r="AD31" s="44">
        <v>12.18</v>
      </c>
      <c r="AE31" s="44">
        <v>11.96</v>
      </c>
      <c r="AF31" s="44">
        <v>11.75</v>
      </c>
      <c r="AG31" s="44">
        <v>11.56</v>
      </c>
      <c r="AH31" s="44">
        <v>11.39</v>
      </c>
      <c r="AI31" s="44">
        <v>11.22</v>
      </c>
      <c r="AJ31" s="44">
        <v>11.07</v>
      </c>
      <c r="AK31" s="44">
        <v>10.92</v>
      </c>
      <c r="AL31" s="44">
        <v>10.79</v>
      </c>
      <c r="AM31" s="44">
        <v>10.66</v>
      </c>
      <c r="AN31" s="44">
        <v>10.54</v>
      </c>
      <c r="AO31" s="44">
        <v>10.44</v>
      </c>
      <c r="AP31" s="44">
        <v>10.33</v>
      </c>
      <c r="AQ31" s="44">
        <v>10.24</v>
      </c>
      <c r="AR31" s="44">
        <v>10.15</v>
      </c>
      <c r="AS31" s="44">
        <v>10.07</v>
      </c>
      <c r="AT31" s="44"/>
      <c r="AU31" s="44"/>
      <c r="AV31" s="44"/>
      <c r="AW31" s="44"/>
    </row>
    <row r="32" spans="1:49" x14ac:dyDescent="0.25">
      <c r="A32" s="43">
        <v>21</v>
      </c>
      <c r="B32" s="44"/>
      <c r="C32" s="44"/>
      <c r="D32" s="44"/>
      <c r="E32" s="44"/>
      <c r="F32" s="44"/>
      <c r="G32" s="44"/>
      <c r="H32" s="44"/>
      <c r="I32" s="44"/>
      <c r="J32" s="44"/>
      <c r="K32" s="44">
        <v>26.24</v>
      </c>
      <c r="L32" s="44">
        <v>24.27</v>
      </c>
      <c r="M32" s="44">
        <v>22.64</v>
      </c>
      <c r="N32" s="44">
        <v>21.26</v>
      </c>
      <c r="O32" s="44">
        <v>20.079999999999998</v>
      </c>
      <c r="P32" s="44">
        <v>19.059999999999999</v>
      </c>
      <c r="Q32" s="44">
        <v>18.170000000000002</v>
      </c>
      <c r="R32" s="44">
        <v>17.39</v>
      </c>
      <c r="S32" s="44">
        <v>16.7</v>
      </c>
      <c r="T32" s="44">
        <v>16.079999999999998</v>
      </c>
      <c r="U32" s="44">
        <v>15.53</v>
      </c>
      <c r="V32" s="44">
        <v>15.04</v>
      </c>
      <c r="W32" s="44">
        <v>14.59</v>
      </c>
      <c r="X32" s="44">
        <v>14.18</v>
      </c>
      <c r="Y32" s="44">
        <v>13.81</v>
      </c>
      <c r="Z32" s="44">
        <v>13.47</v>
      </c>
      <c r="AA32" s="44">
        <v>13.16</v>
      </c>
      <c r="AB32" s="44">
        <v>12.87</v>
      </c>
      <c r="AC32" s="44">
        <v>12.61</v>
      </c>
      <c r="AD32" s="44">
        <v>12.37</v>
      </c>
      <c r="AE32" s="44">
        <v>12.14</v>
      </c>
      <c r="AF32" s="44">
        <v>11.93</v>
      </c>
      <c r="AG32" s="44">
        <v>11.74</v>
      </c>
      <c r="AH32" s="44">
        <v>11.56</v>
      </c>
      <c r="AI32" s="44">
        <v>11.39</v>
      </c>
      <c r="AJ32" s="44">
        <v>11.24</v>
      </c>
      <c r="AK32" s="44">
        <v>11.09</v>
      </c>
      <c r="AL32" s="44">
        <v>10.96</v>
      </c>
      <c r="AM32" s="44">
        <v>10.83</v>
      </c>
      <c r="AN32" s="44">
        <v>10.71</v>
      </c>
      <c r="AO32" s="44">
        <v>10.6</v>
      </c>
      <c r="AP32" s="44">
        <v>10.5</v>
      </c>
      <c r="AQ32" s="44">
        <v>10.4</v>
      </c>
      <c r="AR32" s="44">
        <v>10.31</v>
      </c>
      <c r="AS32" s="44"/>
      <c r="AT32" s="44"/>
      <c r="AU32" s="44"/>
      <c r="AV32" s="44"/>
      <c r="AW32" s="44"/>
    </row>
    <row r="33" spans="1:49" x14ac:dyDescent="0.25">
      <c r="A33" s="43">
        <v>22</v>
      </c>
      <c r="B33" s="44"/>
      <c r="C33" s="44"/>
      <c r="D33" s="44"/>
      <c r="E33" s="44"/>
      <c r="F33" s="44"/>
      <c r="G33" s="44"/>
      <c r="H33" s="44"/>
      <c r="I33" s="44"/>
      <c r="J33" s="44"/>
      <c r="K33" s="44">
        <v>26.63</v>
      </c>
      <c r="L33" s="44">
        <v>24.63</v>
      </c>
      <c r="M33" s="44">
        <v>22.97</v>
      </c>
      <c r="N33" s="44">
        <v>21.57</v>
      </c>
      <c r="O33" s="44">
        <v>20.37</v>
      </c>
      <c r="P33" s="44">
        <v>19.34</v>
      </c>
      <c r="Q33" s="44">
        <v>18.440000000000001</v>
      </c>
      <c r="R33" s="44">
        <v>17.649999999999999</v>
      </c>
      <c r="S33" s="44">
        <v>16.95</v>
      </c>
      <c r="T33" s="44">
        <v>16.32</v>
      </c>
      <c r="U33" s="44">
        <v>15.76</v>
      </c>
      <c r="V33" s="44">
        <v>15.26</v>
      </c>
      <c r="W33" s="44">
        <v>14.8</v>
      </c>
      <c r="X33" s="44">
        <v>14.39</v>
      </c>
      <c r="Y33" s="44">
        <v>14.02</v>
      </c>
      <c r="Z33" s="44">
        <v>13.67</v>
      </c>
      <c r="AA33" s="44">
        <v>13.36</v>
      </c>
      <c r="AB33" s="44">
        <v>13.07</v>
      </c>
      <c r="AC33" s="44">
        <v>12.8</v>
      </c>
      <c r="AD33" s="44">
        <v>12.55</v>
      </c>
      <c r="AE33" s="44">
        <v>12.33</v>
      </c>
      <c r="AF33" s="44">
        <v>12.12</v>
      </c>
      <c r="AG33" s="44">
        <v>11.92</v>
      </c>
      <c r="AH33" s="44">
        <v>11.74</v>
      </c>
      <c r="AI33" s="44">
        <v>11.57</v>
      </c>
      <c r="AJ33" s="44">
        <v>11.41</v>
      </c>
      <c r="AK33" s="44">
        <v>11.26</v>
      </c>
      <c r="AL33" s="44">
        <v>11.13</v>
      </c>
      <c r="AM33" s="44">
        <v>11</v>
      </c>
      <c r="AN33" s="44">
        <v>10.88</v>
      </c>
      <c r="AO33" s="44">
        <v>10.77</v>
      </c>
      <c r="AP33" s="44">
        <v>10.67</v>
      </c>
      <c r="AQ33" s="44">
        <v>10.57</v>
      </c>
      <c r="AR33" s="44"/>
      <c r="AS33" s="44"/>
      <c r="AT33" s="44"/>
      <c r="AU33" s="44"/>
      <c r="AV33" s="44"/>
      <c r="AW33" s="44"/>
    </row>
    <row r="34" spans="1:49" x14ac:dyDescent="0.25">
      <c r="A34" s="43">
        <v>23</v>
      </c>
      <c r="B34" s="44"/>
      <c r="C34" s="44"/>
      <c r="D34" s="44"/>
      <c r="E34" s="44"/>
      <c r="F34" s="44"/>
      <c r="G34" s="44"/>
      <c r="H34" s="44"/>
      <c r="I34" s="44"/>
      <c r="J34" s="44"/>
      <c r="K34" s="44">
        <v>27.02</v>
      </c>
      <c r="L34" s="44">
        <v>24.99</v>
      </c>
      <c r="M34" s="44">
        <v>23.31</v>
      </c>
      <c r="N34" s="44">
        <v>21.89</v>
      </c>
      <c r="O34" s="44">
        <v>20.67</v>
      </c>
      <c r="P34" s="44">
        <v>19.62</v>
      </c>
      <c r="Q34" s="44">
        <v>18.71</v>
      </c>
      <c r="R34" s="44">
        <v>17.91</v>
      </c>
      <c r="S34" s="44">
        <v>17.2</v>
      </c>
      <c r="T34" s="44">
        <v>16.559999999999999</v>
      </c>
      <c r="U34" s="44">
        <v>16</v>
      </c>
      <c r="V34" s="44">
        <v>15.49</v>
      </c>
      <c r="W34" s="44">
        <v>15.02</v>
      </c>
      <c r="X34" s="44">
        <v>14.61</v>
      </c>
      <c r="Y34" s="44">
        <v>14.22</v>
      </c>
      <c r="Z34" s="44">
        <v>13.88</v>
      </c>
      <c r="AA34" s="44">
        <v>13.56</v>
      </c>
      <c r="AB34" s="44">
        <v>13.26</v>
      </c>
      <c r="AC34" s="44">
        <v>12.99</v>
      </c>
      <c r="AD34" s="44">
        <v>12.74</v>
      </c>
      <c r="AE34" s="44">
        <v>12.51</v>
      </c>
      <c r="AF34" s="44">
        <v>12.3</v>
      </c>
      <c r="AG34" s="44">
        <v>12.1</v>
      </c>
      <c r="AH34" s="44">
        <v>11.92</v>
      </c>
      <c r="AI34" s="44">
        <v>11.75</v>
      </c>
      <c r="AJ34" s="44">
        <v>11.59</v>
      </c>
      <c r="AK34" s="44">
        <v>11.44</v>
      </c>
      <c r="AL34" s="44">
        <v>11.3</v>
      </c>
      <c r="AM34" s="44">
        <v>11.18</v>
      </c>
      <c r="AN34" s="44">
        <v>11.06</v>
      </c>
      <c r="AO34" s="44">
        <v>10.95</v>
      </c>
      <c r="AP34" s="44">
        <v>10.84</v>
      </c>
      <c r="AQ34" s="44"/>
      <c r="AR34" s="44"/>
      <c r="AS34" s="44"/>
      <c r="AT34" s="44"/>
      <c r="AU34" s="44"/>
      <c r="AV34" s="44"/>
      <c r="AW34" s="44"/>
    </row>
    <row r="35" spans="1:49" x14ac:dyDescent="0.25">
      <c r="A35" s="43">
        <v>24</v>
      </c>
      <c r="B35" s="44"/>
      <c r="C35" s="44"/>
      <c r="D35" s="44"/>
      <c r="E35" s="44"/>
      <c r="F35" s="44"/>
      <c r="G35" s="44"/>
      <c r="H35" s="44"/>
      <c r="I35" s="44"/>
      <c r="J35" s="44"/>
      <c r="K35" s="44">
        <v>27.41</v>
      </c>
      <c r="L35" s="44">
        <v>25.36</v>
      </c>
      <c r="M35" s="44">
        <v>23.65</v>
      </c>
      <c r="N35" s="44">
        <v>22.21</v>
      </c>
      <c r="O35" s="44">
        <v>20.98</v>
      </c>
      <c r="P35" s="44">
        <v>19.91</v>
      </c>
      <c r="Q35" s="44">
        <v>18.989999999999998</v>
      </c>
      <c r="R35" s="44">
        <v>18.170000000000002</v>
      </c>
      <c r="S35" s="44">
        <v>17.45</v>
      </c>
      <c r="T35" s="44">
        <v>16.809999999999999</v>
      </c>
      <c r="U35" s="44">
        <v>16.23</v>
      </c>
      <c r="V35" s="44">
        <v>15.72</v>
      </c>
      <c r="W35" s="44">
        <v>15.25</v>
      </c>
      <c r="X35" s="44">
        <v>14.82</v>
      </c>
      <c r="Y35" s="44">
        <v>14.44</v>
      </c>
      <c r="Z35" s="44">
        <v>14.09</v>
      </c>
      <c r="AA35" s="44">
        <v>13.76</v>
      </c>
      <c r="AB35" s="44">
        <v>13.46</v>
      </c>
      <c r="AC35" s="44">
        <v>13.19</v>
      </c>
      <c r="AD35" s="44">
        <v>12.94</v>
      </c>
      <c r="AE35" s="44">
        <v>12.71</v>
      </c>
      <c r="AF35" s="44">
        <v>12.49</v>
      </c>
      <c r="AG35" s="44">
        <v>12.29</v>
      </c>
      <c r="AH35" s="44">
        <v>12.1</v>
      </c>
      <c r="AI35" s="44">
        <v>11.93</v>
      </c>
      <c r="AJ35" s="44">
        <v>11.77</v>
      </c>
      <c r="AK35" s="44">
        <v>11.62</v>
      </c>
      <c r="AL35" s="44">
        <v>11.48</v>
      </c>
      <c r="AM35" s="44">
        <v>11.36</v>
      </c>
      <c r="AN35" s="44">
        <v>11.24</v>
      </c>
      <c r="AO35" s="44">
        <v>11.13</v>
      </c>
      <c r="AP35" s="44"/>
      <c r="AQ35" s="44"/>
      <c r="AR35" s="44"/>
      <c r="AS35" s="44"/>
      <c r="AT35" s="44"/>
      <c r="AU35" s="44"/>
      <c r="AV35" s="44"/>
      <c r="AW35" s="44"/>
    </row>
    <row r="36" spans="1:49" x14ac:dyDescent="0.25">
      <c r="A36" s="43">
        <v>25</v>
      </c>
      <c r="B36" s="44"/>
      <c r="C36" s="44"/>
      <c r="D36" s="44"/>
      <c r="E36" s="44"/>
      <c r="F36" s="44"/>
      <c r="G36" s="44"/>
      <c r="H36" s="44"/>
      <c r="I36" s="44"/>
      <c r="J36" s="44"/>
      <c r="K36" s="44">
        <v>27.81</v>
      </c>
      <c r="L36" s="44">
        <v>25.73</v>
      </c>
      <c r="M36" s="44">
        <v>23.99</v>
      </c>
      <c r="N36" s="44">
        <v>22.53</v>
      </c>
      <c r="O36" s="44">
        <v>21.28</v>
      </c>
      <c r="P36" s="44">
        <v>20.21</v>
      </c>
      <c r="Q36" s="44">
        <v>19.27</v>
      </c>
      <c r="R36" s="44">
        <v>18.440000000000001</v>
      </c>
      <c r="S36" s="44">
        <v>17.71</v>
      </c>
      <c r="T36" s="44">
        <v>17.059999999999999</v>
      </c>
      <c r="U36" s="44">
        <v>16.48</v>
      </c>
      <c r="V36" s="44">
        <v>15.95</v>
      </c>
      <c r="W36" s="44">
        <v>15.48</v>
      </c>
      <c r="X36" s="44">
        <v>15.05</v>
      </c>
      <c r="Y36" s="44">
        <v>14.66</v>
      </c>
      <c r="Z36" s="44">
        <v>14.3</v>
      </c>
      <c r="AA36" s="44">
        <v>13.97</v>
      </c>
      <c r="AB36" s="44">
        <v>13.67</v>
      </c>
      <c r="AC36" s="44">
        <v>13.39</v>
      </c>
      <c r="AD36" s="44">
        <v>13.14</v>
      </c>
      <c r="AE36" s="44">
        <v>12.9</v>
      </c>
      <c r="AF36" s="44">
        <v>12.68</v>
      </c>
      <c r="AG36" s="44">
        <v>12.48</v>
      </c>
      <c r="AH36" s="44">
        <v>12.29</v>
      </c>
      <c r="AI36" s="44">
        <v>12.12</v>
      </c>
      <c r="AJ36" s="44">
        <v>11.96</v>
      </c>
      <c r="AK36" s="44">
        <v>11.81</v>
      </c>
      <c r="AL36" s="44">
        <v>11.67</v>
      </c>
      <c r="AM36" s="44">
        <v>11.54</v>
      </c>
      <c r="AN36" s="44">
        <v>11.42</v>
      </c>
      <c r="AO36" s="44"/>
      <c r="AP36" s="44"/>
      <c r="AQ36" s="44"/>
      <c r="AR36" s="44"/>
      <c r="AS36" s="44"/>
      <c r="AT36" s="44"/>
      <c r="AU36" s="44"/>
      <c r="AV36" s="44"/>
      <c r="AW36" s="44"/>
    </row>
    <row r="37" spans="1:49" x14ac:dyDescent="0.25">
      <c r="A37" s="43">
        <v>26</v>
      </c>
      <c r="B37" s="44"/>
      <c r="C37" s="44"/>
      <c r="D37" s="44"/>
      <c r="E37" s="44"/>
      <c r="F37" s="44"/>
      <c r="G37" s="44"/>
      <c r="H37" s="44"/>
      <c r="I37" s="44"/>
      <c r="J37" s="44"/>
      <c r="K37" s="44">
        <v>28.22</v>
      </c>
      <c r="L37" s="44">
        <v>26.1</v>
      </c>
      <c r="M37" s="44">
        <v>24.35</v>
      </c>
      <c r="N37" s="44">
        <v>22.86</v>
      </c>
      <c r="O37" s="44">
        <v>21.6</v>
      </c>
      <c r="P37" s="44">
        <v>20.5</v>
      </c>
      <c r="Q37" s="44">
        <v>19.55</v>
      </c>
      <c r="R37" s="44">
        <v>18.71</v>
      </c>
      <c r="S37" s="44">
        <v>17.97</v>
      </c>
      <c r="T37" s="44">
        <v>17.309999999999999</v>
      </c>
      <c r="U37" s="44">
        <v>16.72</v>
      </c>
      <c r="V37" s="44">
        <v>16.190000000000001</v>
      </c>
      <c r="W37" s="44">
        <v>15.71</v>
      </c>
      <c r="X37" s="44">
        <v>15.27</v>
      </c>
      <c r="Y37" s="44">
        <v>14.88</v>
      </c>
      <c r="Z37" s="44">
        <v>14.52</v>
      </c>
      <c r="AA37" s="44">
        <v>14.18</v>
      </c>
      <c r="AB37" s="44">
        <v>13.88</v>
      </c>
      <c r="AC37" s="44">
        <v>13.6</v>
      </c>
      <c r="AD37" s="44">
        <v>13.34</v>
      </c>
      <c r="AE37" s="44">
        <v>13.1</v>
      </c>
      <c r="AF37" s="44">
        <v>12.88</v>
      </c>
      <c r="AG37" s="44">
        <v>12.68</v>
      </c>
      <c r="AH37" s="44">
        <v>12.49</v>
      </c>
      <c r="AI37" s="44">
        <v>12.31</v>
      </c>
      <c r="AJ37" s="44">
        <v>12.15</v>
      </c>
      <c r="AK37" s="44">
        <v>12</v>
      </c>
      <c r="AL37" s="44">
        <v>11.86</v>
      </c>
      <c r="AM37" s="44">
        <v>11.73</v>
      </c>
      <c r="AN37" s="44"/>
      <c r="AO37" s="44"/>
      <c r="AP37" s="44"/>
      <c r="AQ37" s="44"/>
      <c r="AR37" s="44"/>
      <c r="AS37" s="44"/>
      <c r="AT37" s="44"/>
      <c r="AU37" s="44"/>
      <c r="AV37" s="44"/>
      <c r="AW37" s="44"/>
    </row>
    <row r="38" spans="1:49" x14ac:dyDescent="0.25">
      <c r="A38" s="43">
        <v>27</v>
      </c>
      <c r="B38" s="44"/>
      <c r="C38" s="44"/>
      <c r="D38" s="44"/>
      <c r="E38" s="44"/>
      <c r="F38" s="44"/>
      <c r="G38" s="44"/>
      <c r="H38" s="44"/>
      <c r="I38" s="44"/>
      <c r="J38" s="44"/>
      <c r="K38" s="44">
        <v>28.63</v>
      </c>
      <c r="L38" s="44">
        <v>26.49</v>
      </c>
      <c r="M38" s="44">
        <v>24.7</v>
      </c>
      <c r="N38" s="44">
        <v>23.2</v>
      </c>
      <c r="O38" s="44">
        <v>21.92</v>
      </c>
      <c r="P38" s="44">
        <v>20.81</v>
      </c>
      <c r="Q38" s="44">
        <v>19.84</v>
      </c>
      <c r="R38" s="44">
        <v>18.989999999999998</v>
      </c>
      <c r="S38" s="44">
        <v>18.239999999999998</v>
      </c>
      <c r="T38" s="44">
        <v>17.57</v>
      </c>
      <c r="U38" s="44">
        <v>16.97</v>
      </c>
      <c r="V38" s="44">
        <v>16.43</v>
      </c>
      <c r="W38" s="44">
        <v>15.95</v>
      </c>
      <c r="X38" s="44">
        <v>15.5</v>
      </c>
      <c r="Y38" s="44">
        <v>15.1</v>
      </c>
      <c r="Z38" s="44">
        <v>14.74</v>
      </c>
      <c r="AA38" s="44">
        <v>14.4</v>
      </c>
      <c r="AB38" s="44">
        <v>14.09</v>
      </c>
      <c r="AC38" s="44">
        <v>13.81</v>
      </c>
      <c r="AD38" s="44">
        <v>13.55</v>
      </c>
      <c r="AE38" s="44">
        <v>13.31</v>
      </c>
      <c r="AF38" s="44">
        <v>13.09</v>
      </c>
      <c r="AG38" s="44">
        <v>12.88</v>
      </c>
      <c r="AH38" s="44">
        <v>12.69</v>
      </c>
      <c r="AI38" s="44">
        <v>12.51</v>
      </c>
      <c r="AJ38" s="44">
        <v>12.35</v>
      </c>
      <c r="AK38" s="44">
        <v>12.2</v>
      </c>
      <c r="AL38" s="44">
        <v>12.06</v>
      </c>
      <c r="AM38" s="44"/>
      <c r="AN38" s="44"/>
      <c r="AO38" s="44"/>
      <c r="AP38" s="44"/>
      <c r="AQ38" s="44"/>
      <c r="AR38" s="44"/>
      <c r="AS38" s="44"/>
      <c r="AT38" s="44"/>
      <c r="AU38" s="44"/>
      <c r="AV38" s="44"/>
      <c r="AW38" s="44"/>
    </row>
    <row r="39" spans="1:49" x14ac:dyDescent="0.25">
      <c r="A39" s="43">
        <v>28</v>
      </c>
      <c r="B39" s="44"/>
      <c r="C39" s="44"/>
      <c r="D39" s="44"/>
      <c r="E39" s="44"/>
      <c r="F39" s="44"/>
      <c r="G39" s="44"/>
      <c r="H39" s="44"/>
      <c r="I39" s="44"/>
      <c r="J39" s="44"/>
      <c r="K39" s="44">
        <v>29.05</v>
      </c>
      <c r="L39" s="44">
        <v>26.88</v>
      </c>
      <c r="M39" s="44">
        <v>25.07</v>
      </c>
      <c r="N39" s="44">
        <v>23.54</v>
      </c>
      <c r="O39" s="44">
        <v>22.24</v>
      </c>
      <c r="P39" s="44">
        <v>21.11</v>
      </c>
      <c r="Q39" s="44">
        <v>20.13</v>
      </c>
      <c r="R39" s="44">
        <v>19.27</v>
      </c>
      <c r="S39" s="44">
        <v>18.510000000000002</v>
      </c>
      <c r="T39" s="44">
        <v>17.829999999999998</v>
      </c>
      <c r="U39" s="44">
        <v>17.23</v>
      </c>
      <c r="V39" s="44">
        <v>16.68</v>
      </c>
      <c r="W39" s="44">
        <v>16.190000000000001</v>
      </c>
      <c r="X39" s="44">
        <v>15.74</v>
      </c>
      <c r="Y39" s="44">
        <v>15.33</v>
      </c>
      <c r="Z39" s="44">
        <v>14.96</v>
      </c>
      <c r="AA39" s="44">
        <v>14.62</v>
      </c>
      <c r="AB39" s="44">
        <v>14.31</v>
      </c>
      <c r="AC39" s="44">
        <v>14.02</v>
      </c>
      <c r="AD39" s="44">
        <v>13.76</v>
      </c>
      <c r="AE39" s="44">
        <v>13.52</v>
      </c>
      <c r="AF39" s="44">
        <v>13.29</v>
      </c>
      <c r="AG39" s="44">
        <v>13.09</v>
      </c>
      <c r="AH39" s="44">
        <v>12.89</v>
      </c>
      <c r="AI39" s="44">
        <v>12.72</v>
      </c>
      <c r="AJ39" s="44">
        <v>12.55</v>
      </c>
      <c r="AK39" s="44">
        <v>12.4</v>
      </c>
      <c r="AL39" s="44"/>
      <c r="AM39" s="44"/>
      <c r="AN39" s="44"/>
      <c r="AO39" s="44"/>
      <c r="AP39" s="44"/>
      <c r="AQ39" s="44"/>
      <c r="AR39" s="44"/>
      <c r="AS39" s="44"/>
      <c r="AT39" s="44"/>
      <c r="AU39" s="44"/>
      <c r="AV39" s="44"/>
      <c r="AW39" s="44"/>
    </row>
    <row r="40" spans="1:49" x14ac:dyDescent="0.25">
      <c r="A40" s="43">
        <v>29</v>
      </c>
      <c r="B40" s="44"/>
      <c r="C40" s="44"/>
      <c r="D40" s="44"/>
      <c r="E40" s="44"/>
      <c r="F40" s="44"/>
      <c r="G40" s="44"/>
      <c r="H40" s="44"/>
      <c r="I40" s="44"/>
      <c r="J40" s="44"/>
      <c r="K40" s="44">
        <v>29.48</v>
      </c>
      <c r="L40" s="44">
        <v>27.27</v>
      </c>
      <c r="M40" s="44">
        <v>25.44</v>
      </c>
      <c r="N40" s="44">
        <v>23.89</v>
      </c>
      <c r="O40" s="44">
        <v>22.57</v>
      </c>
      <c r="P40" s="44">
        <v>21.43</v>
      </c>
      <c r="Q40" s="44">
        <v>20.43</v>
      </c>
      <c r="R40" s="44">
        <v>19.559999999999999</v>
      </c>
      <c r="S40" s="44">
        <v>18.79</v>
      </c>
      <c r="T40" s="44">
        <v>18.100000000000001</v>
      </c>
      <c r="U40" s="44">
        <v>17.48</v>
      </c>
      <c r="V40" s="44">
        <v>16.93</v>
      </c>
      <c r="W40" s="44">
        <v>16.43</v>
      </c>
      <c r="X40" s="44">
        <v>15.98</v>
      </c>
      <c r="Y40" s="44">
        <v>15.57</v>
      </c>
      <c r="Z40" s="44">
        <v>15.19</v>
      </c>
      <c r="AA40" s="44">
        <v>14.85</v>
      </c>
      <c r="AB40" s="44">
        <v>14.53</v>
      </c>
      <c r="AC40" s="44">
        <v>14.24</v>
      </c>
      <c r="AD40" s="44">
        <v>13.98</v>
      </c>
      <c r="AE40" s="44">
        <v>13.73</v>
      </c>
      <c r="AF40" s="44">
        <v>13.51</v>
      </c>
      <c r="AG40" s="44">
        <v>13.3</v>
      </c>
      <c r="AH40" s="44">
        <v>13.11</v>
      </c>
      <c r="AI40" s="44">
        <v>12.93</v>
      </c>
      <c r="AJ40" s="44">
        <v>12.76</v>
      </c>
      <c r="AK40" s="44"/>
      <c r="AL40" s="44"/>
      <c r="AM40" s="44"/>
      <c r="AN40" s="44"/>
      <c r="AO40" s="44"/>
      <c r="AP40" s="44"/>
      <c r="AQ40" s="44"/>
      <c r="AR40" s="44"/>
      <c r="AS40" s="44"/>
      <c r="AT40" s="44"/>
      <c r="AU40" s="44"/>
      <c r="AV40" s="44"/>
      <c r="AW40" s="44"/>
    </row>
    <row r="41" spans="1:49" x14ac:dyDescent="0.25">
      <c r="A41" s="43">
        <v>30</v>
      </c>
      <c r="B41" s="44"/>
      <c r="C41" s="44"/>
      <c r="D41" s="44"/>
      <c r="E41" s="44"/>
      <c r="F41" s="44"/>
      <c r="G41" s="44"/>
      <c r="H41" s="44"/>
      <c r="I41" s="44"/>
      <c r="J41" s="44"/>
      <c r="K41" s="44">
        <v>29.91</v>
      </c>
      <c r="L41" s="44">
        <v>27.67</v>
      </c>
      <c r="M41" s="44">
        <v>25.81</v>
      </c>
      <c r="N41" s="44">
        <v>24.24</v>
      </c>
      <c r="O41" s="44">
        <v>22.9</v>
      </c>
      <c r="P41" s="44">
        <v>21.74</v>
      </c>
      <c r="Q41" s="44">
        <v>20.74</v>
      </c>
      <c r="R41" s="44">
        <v>19.850000000000001</v>
      </c>
      <c r="S41" s="44">
        <v>19.07</v>
      </c>
      <c r="T41" s="44">
        <v>18.37</v>
      </c>
      <c r="U41" s="44">
        <v>17.75</v>
      </c>
      <c r="V41" s="44">
        <v>17.190000000000001</v>
      </c>
      <c r="W41" s="44">
        <v>16.68</v>
      </c>
      <c r="X41" s="44">
        <v>16.22</v>
      </c>
      <c r="Y41" s="44">
        <v>15.81</v>
      </c>
      <c r="Z41" s="44">
        <v>15.43</v>
      </c>
      <c r="AA41" s="44">
        <v>15.08</v>
      </c>
      <c r="AB41" s="44">
        <v>14.76</v>
      </c>
      <c r="AC41" s="44">
        <v>14.47</v>
      </c>
      <c r="AD41" s="44">
        <v>14.2</v>
      </c>
      <c r="AE41" s="44">
        <v>13.95</v>
      </c>
      <c r="AF41" s="44">
        <v>13.73</v>
      </c>
      <c r="AG41" s="44">
        <v>13.52</v>
      </c>
      <c r="AH41" s="44">
        <v>13.32</v>
      </c>
      <c r="AI41" s="44">
        <v>13.15</v>
      </c>
      <c r="AJ41" s="44"/>
      <c r="AK41" s="44"/>
      <c r="AL41" s="44"/>
      <c r="AM41" s="44"/>
      <c r="AN41" s="44"/>
      <c r="AO41" s="44"/>
      <c r="AP41" s="44"/>
      <c r="AQ41" s="44"/>
      <c r="AR41" s="44"/>
      <c r="AS41" s="44"/>
      <c r="AT41" s="44"/>
      <c r="AU41" s="44"/>
      <c r="AV41" s="44"/>
      <c r="AW41" s="44"/>
    </row>
    <row r="42" spans="1:49" x14ac:dyDescent="0.25">
      <c r="A42" s="43">
        <v>31</v>
      </c>
      <c r="B42" s="44"/>
      <c r="C42" s="44"/>
      <c r="D42" s="44"/>
      <c r="E42" s="44"/>
      <c r="F42" s="44"/>
      <c r="G42" s="44"/>
      <c r="H42" s="44"/>
      <c r="I42" s="44"/>
      <c r="J42" s="44"/>
      <c r="K42" s="44">
        <v>30.35</v>
      </c>
      <c r="L42" s="44">
        <v>28.08</v>
      </c>
      <c r="M42" s="44">
        <v>26.19</v>
      </c>
      <c r="N42" s="44">
        <v>24.6</v>
      </c>
      <c r="O42" s="44">
        <v>23.24</v>
      </c>
      <c r="P42" s="44">
        <v>22.07</v>
      </c>
      <c r="Q42" s="44">
        <v>21.05</v>
      </c>
      <c r="R42" s="44">
        <v>20.149999999999999</v>
      </c>
      <c r="S42" s="44">
        <v>19.350000000000001</v>
      </c>
      <c r="T42" s="44">
        <v>18.649999999999999</v>
      </c>
      <c r="U42" s="44">
        <v>18.02</v>
      </c>
      <c r="V42" s="44">
        <v>17.45</v>
      </c>
      <c r="W42" s="44">
        <v>16.940000000000001</v>
      </c>
      <c r="X42" s="44">
        <v>16.47</v>
      </c>
      <c r="Y42" s="44">
        <v>16.05</v>
      </c>
      <c r="Z42" s="44">
        <v>15.67</v>
      </c>
      <c r="AA42" s="44">
        <v>15.32</v>
      </c>
      <c r="AB42" s="44">
        <v>15</v>
      </c>
      <c r="AC42" s="44">
        <v>14.7</v>
      </c>
      <c r="AD42" s="44">
        <v>14.43</v>
      </c>
      <c r="AE42" s="44">
        <v>14.18</v>
      </c>
      <c r="AF42" s="44">
        <v>13.95</v>
      </c>
      <c r="AG42" s="44">
        <v>13.74</v>
      </c>
      <c r="AH42" s="44">
        <v>13.55</v>
      </c>
      <c r="AI42" s="44"/>
      <c r="AJ42" s="44"/>
      <c r="AK42" s="44"/>
      <c r="AL42" s="44"/>
      <c r="AM42" s="44"/>
      <c r="AN42" s="44"/>
      <c r="AO42" s="44"/>
      <c r="AP42" s="44"/>
      <c r="AQ42" s="44"/>
      <c r="AR42" s="44"/>
      <c r="AS42" s="44"/>
      <c r="AT42" s="44"/>
      <c r="AU42" s="44"/>
      <c r="AV42" s="44"/>
      <c r="AW42" s="44"/>
    </row>
    <row r="43" spans="1:49" x14ac:dyDescent="0.25">
      <c r="A43" s="43">
        <v>32</v>
      </c>
      <c r="B43" s="44"/>
      <c r="C43" s="44"/>
      <c r="D43" s="44"/>
      <c r="E43" s="44"/>
      <c r="F43" s="44"/>
      <c r="G43" s="44"/>
      <c r="H43" s="44"/>
      <c r="I43" s="44"/>
      <c r="J43" s="44"/>
      <c r="K43" s="44">
        <v>30.79</v>
      </c>
      <c r="L43" s="44">
        <v>28.49</v>
      </c>
      <c r="M43" s="44">
        <v>26.57</v>
      </c>
      <c r="N43" s="44">
        <v>24.96</v>
      </c>
      <c r="O43" s="44">
        <v>23.58</v>
      </c>
      <c r="P43" s="44">
        <v>22.4</v>
      </c>
      <c r="Q43" s="44">
        <v>21.36</v>
      </c>
      <c r="R43" s="44">
        <v>20.45</v>
      </c>
      <c r="S43" s="44">
        <v>19.649999999999999</v>
      </c>
      <c r="T43" s="44">
        <v>18.93</v>
      </c>
      <c r="U43" s="44">
        <v>18.29</v>
      </c>
      <c r="V43" s="44">
        <v>17.72</v>
      </c>
      <c r="W43" s="44">
        <v>17.2</v>
      </c>
      <c r="X43" s="44">
        <v>16.73</v>
      </c>
      <c r="Y43" s="44">
        <v>16.3</v>
      </c>
      <c r="Z43" s="44">
        <v>15.92</v>
      </c>
      <c r="AA43" s="44">
        <v>15.56</v>
      </c>
      <c r="AB43" s="44">
        <v>15.24</v>
      </c>
      <c r="AC43" s="44">
        <v>14.94</v>
      </c>
      <c r="AD43" s="44">
        <v>14.67</v>
      </c>
      <c r="AE43" s="44">
        <v>14.42</v>
      </c>
      <c r="AF43" s="44">
        <v>14.19</v>
      </c>
      <c r="AG43" s="44">
        <v>13.98</v>
      </c>
      <c r="AH43" s="44"/>
      <c r="AI43" s="44"/>
      <c r="AJ43" s="44"/>
      <c r="AK43" s="44"/>
      <c r="AL43" s="44"/>
      <c r="AM43" s="44"/>
      <c r="AN43" s="44"/>
      <c r="AO43" s="44"/>
      <c r="AP43" s="44"/>
      <c r="AQ43" s="44"/>
      <c r="AR43" s="44"/>
      <c r="AS43" s="44"/>
      <c r="AT43" s="44"/>
      <c r="AU43" s="44"/>
      <c r="AV43" s="44"/>
      <c r="AW43" s="44"/>
    </row>
    <row r="44" spans="1:49" x14ac:dyDescent="0.25">
      <c r="A44" s="43">
        <v>33</v>
      </c>
      <c r="B44" s="44"/>
      <c r="C44" s="44"/>
      <c r="D44" s="44"/>
      <c r="E44" s="44"/>
      <c r="F44" s="44"/>
      <c r="G44" s="44"/>
      <c r="H44" s="44"/>
      <c r="I44" s="44"/>
      <c r="J44" s="44"/>
      <c r="K44" s="44">
        <v>31.24</v>
      </c>
      <c r="L44" s="44">
        <v>28.91</v>
      </c>
      <c r="M44" s="44">
        <v>26.97</v>
      </c>
      <c r="N44" s="44">
        <v>25.33</v>
      </c>
      <c r="O44" s="44">
        <v>23.94</v>
      </c>
      <c r="P44" s="44">
        <v>22.73</v>
      </c>
      <c r="Q44" s="44">
        <v>21.68</v>
      </c>
      <c r="R44" s="44">
        <v>20.76</v>
      </c>
      <c r="S44" s="44">
        <v>19.940000000000001</v>
      </c>
      <c r="T44" s="44">
        <v>19.22</v>
      </c>
      <c r="U44" s="44">
        <v>18.57</v>
      </c>
      <c r="V44" s="44">
        <v>17.989999999999998</v>
      </c>
      <c r="W44" s="44">
        <v>17.47</v>
      </c>
      <c r="X44" s="44">
        <v>16.989999999999998</v>
      </c>
      <c r="Y44" s="44">
        <v>16.559999999999999</v>
      </c>
      <c r="Z44" s="44">
        <v>16.170000000000002</v>
      </c>
      <c r="AA44" s="44">
        <v>15.81</v>
      </c>
      <c r="AB44" s="44">
        <v>15.48</v>
      </c>
      <c r="AC44" s="44">
        <v>15.19</v>
      </c>
      <c r="AD44" s="44">
        <v>14.91</v>
      </c>
      <c r="AE44" s="44">
        <v>14.66</v>
      </c>
      <c r="AF44" s="44">
        <v>14.43</v>
      </c>
      <c r="AG44" s="44"/>
      <c r="AH44" s="44"/>
      <c r="AI44" s="44"/>
      <c r="AJ44" s="44"/>
      <c r="AK44" s="44"/>
      <c r="AL44" s="44"/>
      <c r="AM44" s="44"/>
      <c r="AN44" s="44"/>
      <c r="AO44" s="44"/>
      <c r="AP44" s="44"/>
      <c r="AQ44" s="44"/>
      <c r="AR44" s="44"/>
      <c r="AS44" s="44"/>
      <c r="AT44" s="44"/>
      <c r="AU44" s="44"/>
      <c r="AV44" s="44"/>
      <c r="AW44" s="44"/>
    </row>
    <row r="45" spans="1:49" x14ac:dyDescent="0.25">
      <c r="A45" s="43">
        <v>34</v>
      </c>
      <c r="B45" s="44"/>
      <c r="C45" s="44"/>
      <c r="D45" s="44"/>
      <c r="E45" s="44"/>
      <c r="F45" s="44"/>
      <c r="G45" s="44"/>
      <c r="H45" s="44"/>
      <c r="I45" s="44"/>
      <c r="J45" s="44"/>
      <c r="K45" s="44">
        <v>31.7</v>
      </c>
      <c r="L45" s="44">
        <v>29.33</v>
      </c>
      <c r="M45" s="44">
        <v>27.37</v>
      </c>
      <c r="N45" s="44">
        <v>25.71</v>
      </c>
      <c r="O45" s="44">
        <v>24.29</v>
      </c>
      <c r="P45" s="44">
        <v>23.07</v>
      </c>
      <c r="Q45" s="44">
        <v>22.01</v>
      </c>
      <c r="R45" s="44">
        <v>21.07</v>
      </c>
      <c r="S45" s="44">
        <v>20.25</v>
      </c>
      <c r="T45" s="44">
        <v>19.510000000000002</v>
      </c>
      <c r="U45" s="44">
        <v>18.86</v>
      </c>
      <c r="V45" s="44">
        <v>18.27</v>
      </c>
      <c r="W45" s="44">
        <v>17.739999999999998</v>
      </c>
      <c r="X45" s="44">
        <v>17.260000000000002</v>
      </c>
      <c r="Y45" s="44">
        <v>16.829999999999998</v>
      </c>
      <c r="Z45" s="44">
        <v>16.43</v>
      </c>
      <c r="AA45" s="44">
        <v>16.07</v>
      </c>
      <c r="AB45" s="44">
        <v>15.74</v>
      </c>
      <c r="AC45" s="44">
        <v>15.44</v>
      </c>
      <c r="AD45" s="44">
        <v>15.16</v>
      </c>
      <c r="AE45" s="44">
        <v>14.91</v>
      </c>
      <c r="AF45" s="44"/>
      <c r="AG45" s="44"/>
      <c r="AH45" s="44"/>
      <c r="AI45" s="44"/>
      <c r="AJ45" s="44"/>
      <c r="AK45" s="44"/>
      <c r="AL45" s="44"/>
      <c r="AM45" s="44"/>
      <c r="AN45" s="44"/>
      <c r="AO45" s="44"/>
      <c r="AP45" s="44"/>
      <c r="AQ45" s="44"/>
      <c r="AR45" s="44"/>
      <c r="AS45" s="44"/>
      <c r="AT45" s="44"/>
      <c r="AU45" s="44"/>
      <c r="AV45" s="44"/>
      <c r="AW45" s="44"/>
    </row>
    <row r="46" spans="1:49" x14ac:dyDescent="0.25">
      <c r="A46" s="43">
        <v>35</v>
      </c>
      <c r="B46" s="44"/>
      <c r="C46" s="44"/>
      <c r="D46" s="44"/>
      <c r="E46" s="44"/>
      <c r="F46" s="44"/>
      <c r="G46" s="44"/>
      <c r="H46" s="44"/>
      <c r="I46" s="44"/>
      <c r="J46" s="44"/>
      <c r="K46" s="44">
        <v>32.159999999999997</v>
      </c>
      <c r="L46" s="44">
        <v>29.76</v>
      </c>
      <c r="M46" s="44">
        <v>27.77</v>
      </c>
      <c r="N46" s="44">
        <v>26.09</v>
      </c>
      <c r="O46" s="44">
        <v>24.65</v>
      </c>
      <c r="P46" s="44">
        <v>23.42</v>
      </c>
      <c r="Q46" s="44">
        <v>22.34</v>
      </c>
      <c r="R46" s="44">
        <v>21.39</v>
      </c>
      <c r="S46" s="44">
        <v>20.56</v>
      </c>
      <c r="T46" s="44">
        <v>19.82</v>
      </c>
      <c r="U46" s="44">
        <v>19.149999999999999</v>
      </c>
      <c r="V46" s="44">
        <v>18.559999999999999</v>
      </c>
      <c r="W46" s="44">
        <v>18.02</v>
      </c>
      <c r="X46" s="44">
        <v>17.54</v>
      </c>
      <c r="Y46" s="44">
        <v>17.100000000000001</v>
      </c>
      <c r="Z46" s="44">
        <v>16.7</v>
      </c>
      <c r="AA46" s="44">
        <v>16.329999999999998</v>
      </c>
      <c r="AB46" s="44">
        <v>16</v>
      </c>
      <c r="AC46" s="44">
        <v>15.7</v>
      </c>
      <c r="AD46" s="44">
        <v>15.42</v>
      </c>
      <c r="AE46" s="44"/>
      <c r="AF46" s="44"/>
      <c r="AG46" s="44"/>
      <c r="AH46" s="44"/>
      <c r="AI46" s="44"/>
      <c r="AJ46" s="44"/>
      <c r="AK46" s="44"/>
      <c r="AL46" s="44"/>
      <c r="AM46" s="44"/>
      <c r="AN46" s="44"/>
      <c r="AO46" s="44"/>
      <c r="AP46" s="44"/>
      <c r="AQ46" s="44"/>
      <c r="AR46" s="44"/>
      <c r="AS46" s="44"/>
      <c r="AT46" s="44"/>
      <c r="AU46" s="44"/>
      <c r="AV46" s="44"/>
      <c r="AW46" s="44"/>
    </row>
    <row r="47" spans="1:49" x14ac:dyDescent="0.25">
      <c r="A47" s="43">
        <v>36</v>
      </c>
      <c r="B47" s="44"/>
      <c r="C47" s="44"/>
      <c r="D47" s="44"/>
      <c r="E47" s="44"/>
      <c r="F47" s="44"/>
      <c r="G47" s="44"/>
      <c r="H47" s="44"/>
      <c r="I47" s="44"/>
      <c r="J47" s="44"/>
      <c r="K47" s="44">
        <v>32.64</v>
      </c>
      <c r="L47" s="44">
        <v>30.2</v>
      </c>
      <c r="M47" s="44">
        <v>28.18</v>
      </c>
      <c r="N47" s="44">
        <v>26.48</v>
      </c>
      <c r="O47" s="44">
        <v>25.03</v>
      </c>
      <c r="P47" s="44">
        <v>23.77</v>
      </c>
      <c r="Q47" s="44">
        <v>22.68</v>
      </c>
      <c r="R47" s="44">
        <v>21.72</v>
      </c>
      <c r="S47" s="44">
        <v>20.88</v>
      </c>
      <c r="T47" s="44">
        <v>20.12</v>
      </c>
      <c r="U47" s="44">
        <v>19.45</v>
      </c>
      <c r="V47" s="44">
        <v>18.850000000000001</v>
      </c>
      <c r="W47" s="44">
        <v>18.309999999999999</v>
      </c>
      <c r="X47" s="44">
        <v>17.82</v>
      </c>
      <c r="Y47" s="44">
        <v>17.38</v>
      </c>
      <c r="Z47" s="44">
        <v>16.97</v>
      </c>
      <c r="AA47" s="44">
        <v>16.61</v>
      </c>
      <c r="AB47" s="44">
        <v>16.28</v>
      </c>
      <c r="AC47" s="44">
        <v>15.97</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5">
      <c r="A48" s="43">
        <v>37</v>
      </c>
      <c r="B48" s="44"/>
      <c r="C48" s="44"/>
      <c r="D48" s="44"/>
      <c r="E48" s="44"/>
      <c r="F48" s="44"/>
      <c r="G48" s="44"/>
      <c r="H48" s="44"/>
      <c r="I48" s="44"/>
      <c r="J48" s="44"/>
      <c r="K48" s="44">
        <v>33.119999999999997</v>
      </c>
      <c r="L48" s="44">
        <v>30.65</v>
      </c>
      <c r="M48" s="44">
        <v>28.6</v>
      </c>
      <c r="N48" s="44">
        <v>26.88</v>
      </c>
      <c r="O48" s="44">
        <v>25.4</v>
      </c>
      <c r="P48" s="44">
        <v>24.13</v>
      </c>
      <c r="Q48" s="44">
        <v>23.03</v>
      </c>
      <c r="R48" s="44">
        <v>22.06</v>
      </c>
      <c r="S48" s="44">
        <v>21.2</v>
      </c>
      <c r="T48" s="44">
        <v>20.440000000000001</v>
      </c>
      <c r="U48" s="44">
        <v>19.760000000000002</v>
      </c>
      <c r="V48" s="44">
        <v>19.149999999999999</v>
      </c>
      <c r="W48" s="44">
        <v>18.61</v>
      </c>
      <c r="X48" s="44">
        <v>18.11</v>
      </c>
      <c r="Y48" s="44">
        <v>17.670000000000002</v>
      </c>
      <c r="Z48" s="44">
        <v>17.260000000000002</v>
      </c>
      <c r="AA48" s="44">
        <v>16.89</v>
      </c>
      <c r="AB48" s="44">
        <v>16.559999999999999</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5">
      <c r="A49" s="43">
        <v>38</v>
      </c>
      <c r="B49" s="44"/>
      <c r="C49" s="44"/>
      <c r="D49" s="44"/>
      <c r="E49" s="44"/>
      <c r="F49" s="44"/>
      <c r="G49" s="44"/>
      <c r="H49" s="44"/>
      <c r="I49" s="44"/>
      <c r="J49" s="44"/>
      <c r="K49" s="44">
        <v>33.61</v>
      </c>
      <c r="L49" s="44">
        <v>31.11</v>
      </c>
      <c r="M49" s="44">
        <v>29.03</v>
      </c>
      <c r="N49" s="44">
        <v>27.28</v>
      </c>
      <c r="O49" s="44">
        <v>25.79</v>
      </c>
      <c r="P49" s="44">
        <v>24.5</v>
      </c>
      <c r="Q49" s="44">
        <v>23.38</v>
      </c>
      <c r="R49" s="44">
        <v>22.4</v>
      </c>
      <c r="S49" s="44">
        <v>21.53</v>
      </c>
      <c r="T49" s="44">
        <v>20.76</v>
      </c>
      <c r="U49" s="44">
        <v>20.079999999999998</v>
      </c>
      <c r="V49" s="44">
        <v>19.46</v>
      </c>
      <c r="W49" s="44">
        <v>18.91</v>
      </c>
      <c r="X49" s="44">
        <v>18.41</v>
      </c>
      <c r="Y49" s="44">
        <v>17.96</v>
      </c>
      <c r="Z49" s="44">
        <v>17.559999999999999</v>
      </c>
      <c r="AA49" s="44">
        <v>17.190000000000001</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5">
      <c r="A50" s="43">
        <v>39</v>
      </c>
      <c r="B50" s="44"/>
      <c r="C50" s="44"/>
      <c r="D50" s="44"/>
      <c r="E50" s="44"/>
      <c r="F50" s="44"/>
      <c r="G50" s="44"/>
      <c r="H50" s="44"/>
      <c r="I50" s="44"/>
      <c r="J50" s="44"/>
      <c r="K50" s="44">
        <v>34.11</v>
      </c>
      <c r="L50" s="44">
        <v>31.57</v>
      </c>
      <c r="M50" s="44">
        <v>29.47</v>
      </c>
      <c r="N50" s="44">
        <v>27.69</v>
      </c>
      <c r="O50" s="44">
        <v>26.18</v>
      </c>
      <c r="P50" s="44">
        <v>24.88</v>
      </c>
      <c r="Q50" s="44">
        <v>23.74</v>
      </c>
      <c r="R50" s="44">
        <v>22.75</v>
      </c>
      <c r="S50" s="44">
        <v>21.88</v>
      </c>
      <c r="T50" s="44">
        <v>21.1</v>
      </c>
      <c r="U50" s="44">
        <v>20.41</v>
      </c>
      <c r="V50" s="44">
        <v>19.79</v>
      </c>
      <c r="W50" s="44">
        <v>19.23</v>
      </c>
      <c r="X50" s="44">
        <v>18.73</v>
      </c>
      <c r="Y50" s="44">
        <v>18.27</v>
      </c>
      <c r="Z50" s="44">
        <v>17.86</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5">
      <c r="A51" s="43">
        <v>40</v>
      </c>
      <c r="B51" s="44"/>
      <c r="C51" s="44"/>
      <c r="D51" s="44"/>
      <c r="E51" s="44"/>
      <c r="F51" s="44"/>
      <c r="G51" s="44"/>
      <c r="H51" s="44"/>
      <c r="I51" s="44"/>
      <c r="J51" s="44"/>
      <c r="K51" s="44">
        <v>34.61</v>
      </c>
      <c r="L51" s="44">
        <v>32.04</v>
      </c>
      <c r="M51" s="44">
        <v>29.91</v>
      </c>
      <c r="N51" s="44">
        <v>28.12</v>
      </c>
      <c r="O51" s="44">
        <v>26.58</v>
      </c>
      <c r="P51" s="44">
        <v>25.26</v>
      </c>
      <c r="Q51" s="44">
        <v>24.12</v>
      </c>
      <c r="R51" s="44">
        <v>23.11</v>
      </c>
      <c r="S51" s="44">
        <v>22.23</v>
      </c>
      <c r="T51" s="44">
        <v>21.44</v>
      </c>
      <c r="U51" s="44">
        <v>20.74</v>
      </c>
      <c r="V51" s="44">
        <v>20.12</v>
      </c>
      <c r="W51" s="44">
        <v>19.559999999999999</v>
      </c>
      <c r="X51" s="44">
        <v>19.05</v>
      </c>
      <c r="Y51" s="44">
        <v>18.600000000000001</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5">
      <c r="A52" s="43">
        <v>41</v>
      </c>
      <c r="B52" s="44"/>
      <c r="C52" s="44"/>
      <c r="D52" s="44"/>
      <c r="E52" s="44"/>
      <c r="F52" s="44"/>
      <c r="G52" s="44"/>
      <c r="H52" s="44"/>
      <c r="I52" s="44"/>
      <c r="J52" s="44"/>
      <c r="K52" s="44">
        <v>35.130000000000003</v>
      </c>
      <c r="L52" s="44">
        <v>32.53</v>
      </c>
      <c r="M52" s="44">
        <v>30.37</v>
      </c>
      <c r="N52" s="44">
        <v>28.55</v>
      </c>
      <c r="O52" s="44">
        <v>27</v>
      </c>
      <c r="P52" s="44">
        <v>25.66</v>
      </c>
      <c r="Q52" s="44">
        <v>24.5</v>
      </c>
      <c r="R52" s="44">
        <v>23.48</v>
      </c>
      <c r="S52" s="44">
        <v>22.59</v>
      </c>
      <c r="T52" s="44">
        <v>21.8</v>
      </c>
      <c r="U52" s="44">
        <v>21.09</v>
      </c>
      <c r="V52" s="44">
        <v>20.46</v>
      </c>
      <c r="W52" s="44">
        <v>19.899999999999999</v>
      </c>
      <c r="X52" s="44">
        <v>19.39</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5">
      <c r="A53" s="43">
        <v>42</v>
      </c>
      <c r="B53" s="44"/>
      <c r="C53" s="44"/>
      <c r="D53" s="44"/>
      <c r="E53" s="44"/>
      <c r="F53" s="44"/>
      <c r="G53" s="44"/>
      <c r="H53" s="44"/>
      <c r="I53" s="44"/>
      <c r="J53" s="44"/>
      <c r="K53" s="44">
        <v>35.659999999999997</v>
      </c>
      <c r="L53" s="44">
        <v>33.020000000000003</v>
      </c>
      <c r="M53" s="44">
        <v>30.83</v>
      </c>
      <c r="N53" s="44">
        <v>28.99</v>
      </c>
      <c r="O53" s="44">
        <v>27.42</v>
      </c>
      <c r="P53" s="44">
        <v>26.07</v>
      </c>
      <c r="Q53" s="44">
        <v>24.89</v>
      </c>
      <c r="R53" s="44">
        <v>23.87</v>
      </c>
      <c r="S53" s="44">
        <v>22.96</v>
      </c>
      <c r="T53" s="44">
        <v>22.16</v>
      </c>
      <c r="U53" s="44">
        <v>21.45</v>
      </c>
      <c r="V53" s="44">
        <v>20.82</v>
      </c>
      <c r="W53" s="44">
        <v>20.25</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5">
      <c r="A54" s="43">
        <v>43</v>
      </c>
      <c r="B54" s="44"/>
      <c r="C54" s="44"/>
      <c r="D54" s="44"/>
      <c r="E54" s="44"/>
      <c r="F54" s="44"/>
      <c r="G54" s="44"/>
      <c r="H54" s="44"/>
      <c r="I54" s="44"/>
      <c r="J54" s="44"/>
      <c r="K54" s="44">
        <v>36.200000000000003</v>
      </c>
      <c r="L54" s="44">
        <v>33.53</v>
      </c>
      <c r="M54" s="44">
        <v>31.31</v>
      </c>
      <c r="N54" s="44">
        <v>29.44</v>
      </c>
      <c r="O54" s="44">
        <v>27.86</v>
      </c>
      <c r="P54" s="44">
        <v>26.49</v>
      </c>
      <c r="Q54" s="44">
        <v>25.3</v>
      </c>
      <c r="R54" s="44">
        <v>24.26</v>
      </c>
      <c r="S54" s="44">
        <v>23.35</v>
      </c>
      <c r="T54" s="44">
        <v>22.54</v>
      </c>
      <c r="U54" s="44">
        <v>21.83</v>
      </c>
      <c r="V54" s="44">
        <v>21.19</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5">
      <c r="A55" s="43">
        <v>44</v>
      </c>
      <c r="B55" s="44"/>
      <c r="C55" s="44"/>
      <c r="D55" s="44"/>
      <c r="E55" s="44"/>
      <c r="F55" s="44"/>
      <c r="G55" s="44"/>
      <c r="H55" s="44"/>
      <c r="I55" s="44"/>
      <c r="J55" s="44"/>
      <c r="K55" s="44">
        <v>36.75</v>
      </c>
      <c r="L55" s="44">
        <v>34.04</v>
      </c>
      <c r="M55" s="44">
        <v>31.8</v>
      </c>
      <c r="N55" s="44">
        <v>29.91</v>
      </c>
      <c r="O55" s="44">
        <v>28.3</v>
      </c>
      <c r="P55" s="44">
        <v>26.92</v>
      </c>
      <c r="Q55" s="44">
        <v>25.72</v>
      </c>
      <c r="R55" s="44">
        <v>24.67</v>
      </c>
      <c r="S55" s="44">
        <v>23.75</v>
      </c>
      <c r="T55" s="44">
        <v>22.94</v>
      </c>
      <c r="U55" s="44">
        <v>22.22</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5">
      <c r="A56" s="43">
        <v>45</v>
      </c>
      <c r="B56" s="44"/>
      <c r="C56" s="44"/>
      <c r="D56" s="44"/>
      <c r="E56" s="44"/>
      <c r="F56" s="44"/>
      <c r="G56" s="44"/>
      <c r="H56" s="44"/>
      <c r="I56" s="44"/>
      <c r="J56" s="44"/>
      <c r="K56" s="44">
        <v>37.31</v>
      </c>
      <c r="L56" s="44">
        <v>34.57</v>
      </c>
      <c r="M56" s="44">
        <v>32.299999999999997</v>
      </c>
      <c r="N56" s="44">
        <v>30.39</v>
      </c>
      <c r="O56" s="44">
        <v>28.77</v>
      </c>
      <c r="P56" s="44">
        <v>27.37</v>
      </c>
      <c r="Q56" s="44">
        <v>26.16</v>
      </c>
      <c r="R56" s="44">
        <v>25.1</v>
      </c>
      <c r="S56" s="44">
        <v>24.17</v>
      </c>
      <c r="T56" s="44">
        <v>23.35</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5">
      <c r="A57" s="43">
        <v>46</v>
      </c>
      <c r="B57" s="44"/>
      <c r="C57" s="44"/>
      <c r="D57" s="44"/>
      <c r="E57" s="44"/>
      <c r="F57" s="44"/>
      <c r="G57" s="44"/>
      <c r="H57" s="44"/>
      <c r="I57" s="44"/>
      <c r="J57" s="44"/>
      <c r="K57" s="44">
        <v>37.89</v>
      </c>
      <c r="L57" s="44">
        <v>35.119999999999997</v>
      </c>
      <c r="M57" s="44">
        <v>32.82</v>
      </c>
      <c r="N57" s="44">
        <v>30.89</v>
      </c>
      <c r="O57" s="44">
        <v>29.25</v>
      </c>
      <c r="P57" s="44">
        <v>27.83</v>
      </c>
      <c r="Q57" s="44">
        <v>26.61</v>
      </c>
      <c r="R57" s="44">
        <v>25.55</v>
      </c>
      <c r="S57" s="44">
        <v>24.61</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5">
      <c r="A58" s="43">
        <v>47</v>
      </c>
      <c r="B58" s="44"/>
      <c r="C58" s="44"/>
      <c r="D58" s="44"/>
      <c r="E58" s="44"/>
      <c r="F58" s="44"/>
      <c r="G58" s="44"/>
      <c r="H58" s="44"/>
      <c r="I58" s="44"/>
      <c r="J58" s="44"/>
      <c r="K58" s="44">
        <v>38.49</v>
      </c>
      <c r="L58" s="44">
        <v>35.68</v>
      </c>
      <c r="M58" s="44">
        <v>33.36</v>
      </c>
      <c r="N58" s="44">
        <v>31.4</v>
      </c>
      <c r="O58" s="44">
        <v>29.74</v>
      </c>
      <c r="P58" s="44">
        <v>28.32</v>
      </c>
      <c r="Q58" s="44">
        <v>27.08</v>
      </c>
      <c r="R58" s="44">
        <v>26.01</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5">
      <c r="A59" s="43">
        <v>48</v>
      </c>
      <c r="B59" s="44"/>
      <c r="C59" s="44"/>
      <c r="D59" s="44"/>
      <c r="E59" s="44"/>
      <c r="F59" s="44"/>
      <c r="G59" s="44"/>
      <c r="H59" s="44"/>
      <c r="I59" s="44"/>
      <c r="J59" s="44"/>
      <c r="K59" s="44">
        <v>39.11</v>
      </c>
      <c r="L59" s="44">
        <v>36.270000000000003</v>
      </c>
      <c r="M59" s="44">
        <v>33.909999999999997</v>
      </c>
      <c r="N59" s="44">
        <v>31.94</v>
      </c>
      <c r="O59" s="44">
        <v>30.26</v>
      </c>
      <c r="P59" s="44">
        <v>28.82</v>
      </c>
      <c r="Q59" s="44">
        <v>27.58</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5">
      <c r="A60" s="43">
        <v>49</v>
      </c>
      <c r="B60" s="44"/>
      <c r="C60" s="44"/>
      <c r="D60" s="44"/>
      <c r="E60" s="44"/>
      <c r="F60" s="44"/>
      <c r="G60" s="44"/>
      <c r="H60" s="44"/>
      <c r="I60" s="44"/>
      <c r="J60" s="44"/>
      <c r="K60" s="44">
        <v>39.75</v>
      </c>
      <c r="L60" s="44">
        <v>36.869999999999997</v>
      </c>
      <c r="M60" s="44">
        <v>34.49</v>
      </c>
      <c r="N60" s="44">
        <v>32.5</v>
      </c>
      <c r="O60" s="44">
        <v>30.8</v>
      </c>
      <c r="P60" s="44">
        <v>29.35</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5">
      <c r="A61" s="43">
        <v>50</v>
      </c>
      <c r="B61" s="44"/>
      <c r="C61" s="44"/>
      <c r="D61" s="44"/>
      <c r="E61" s="44"/>
      <c r="F61" s="44"/>
      <c r="G61" s="44"/>
      <c r="H61" s="44"/>
      <c r="I61" s="44"/>
      <c r="J61" s="44"/>
      <c r="K61" s="44">
        <v>40.409999999999997</v>
      </c>
      <c r="L61" s="44">
        <v>37.5</v>
      </c>
      <c r="M61" s="44">
        <v>35.090000000000003</v>
      </c>
      <c r="N61" s="44">
        <v>33.08</v>
      </c>
      <c r="O61" s="44">
        <v>31.37</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5">
      <c r="A62" s="43">
        <v>51</v>
      </c>
      <c r="B62" s="44"/>
      <c r="C62" s="44"/>
      <c r="D62" s="44"/>
      <c r="E62" s="44"/>
      <c r="F62" s="44"/>
      <c r="G62" s="44"/>
      <c r="H62" s="44"/>
      <c r="I62" s="44"/>
      <c r="J62" s="44"/>
      <c r="K62" s="44">
        <v>41.09</v>
      </c>
      <c r="L62" s="44">
        <v>38.15</v>
      </c>
      <c r="M62" s="44">
        <v>35.72</v>
      </c>
      <c r="N62" s="44">
        <v>33.69</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5">
      <c r="A63" s="43">
        <v>52</v>
      </c>
      <c r="B63" s="44"/>
      <c r="C63" s="44"/>
      <c r="D63" s="44"/>
      <c r="E63" s="44"/>
      <c r="F63" s="44"/>
      <c r="G63" s="44"/>
      <c r="H63" s="44"/>
      <c r="I63" s="44"/>
      <c r="J63" s="44"/>
      <c r="K63" s="44">
        <v>41.81</v>
      </c>
      <c r="L63" s="44">
        <v>38.83</v>
      </c>
      <c r="M63" s="44">
        <v>36.380000000000003</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5">
      <c r="A64" s="43">
        <v>53</v>
      </c>
      <c r="B64" s="44"/>
      <c r="C64" s="44"/>
      <c r="D64" s="44"/>
      <c r="E64" s="44"/>
      <c r="F64" s="44"/>
      <c r="G64" s="44"/>
      <c r="H64" s="44"/>
      <c r="I64" s="44"/>
      <c r="J64" s="44"/>
      <c r="K64" s="44">
        <v>42.56</v>
      </c>
      <c r="L64" s="44">
        <v>39.549999999999997</v>
      </c>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5">
      <c r="A65" s="43">
        <v>54</v>
      </c>
      <c r="B65" s="44"/>
      <c r="C65" s="44"/>
      <c r="D65" s="44"/>
      <c r="E65" s="44"/>
      <c r="F65" s="44"/>
      <c r="G65" s="44"/>
      <c r="H65" s="44"/>
      <c r="I65" s="44"/>
      <c r="J65" s="44"/>
      <c r="K65" s="44">
        <v>43.35</v>
      </c>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5">
      <c r="A66" s="43">
        <v>55</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5">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5">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5">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5">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5">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5">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5">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5">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9d8YTMETse3c1IZPlwvMDKf9Md1m+ZuAdFHs+UqrgwaxjtPpPWPUK6n5jQGo4rIpBbH2DosMA95XS87uF3NhJw==" saltValue="rmZ1FSfkoJyCtj+pd2KJjw==" spinCount="100000" sheet="1" objects="1" scenarios="1"/>
  <conditionalFormatting sqref="A6:A21">
    <cfRule type="expression" dxfId="167" priority="1" stopIfTrue="1">
      <formula>MOD(ROW(),2)=0</formula>
    </cfRule>
    <cfRule type="expression" dxfId="166" priority="2" stopIfTrue="1">
      <formula>MOD(ROW(),2)&lt;&gt;0</formula>
    </cfRule>
  </conditionalFormatting>
  <conditionalFormatting sqref="A26:A74">
    <cfRule type="expression" dxfId="165" priority="5" stopIfTrue="1">
      <formula>MOD(ROW(),2)=0</formula>
    </cfRule>
    <cfRule type="expression" dxfId="164" priority="6" stopIfTrue="1">
      <formula>MOD(ROW(),2)&lt;&gt;0</formula>
    </cfRule>
  </conditionalFormatting>
  <conditionalFormatting sqref="B6:M21">
    <cfRule type="expression" dxfId="163" priority="3" stopIfTrue="1">
      <formula>MOD(ROW(),2)=0</formula>
    </cfRule>
    <cfRule type="expression" dxfId="162" priority="4" stopIfTrue="1">
      <formula>MOD(ROW(),2)&lt;&gt;0</formula>
    </cfRule>
  </conditionalFormatting>
  <conditionalFormatting sqref="B26:AW74">
    <cfRule type="expression" dxfId="161" priority="7" stopIfTrue="1">
      <formula>MOD(ROW(),2)=0</formula>
    </cfRule>
    <cfRule type="expression" dxfId="160" priority="8" stopIfTrue="1">
      <formula>MOD(ROW(),2)&lt;&gt;0</formula>
    </cfRule>
  </conditionalFormatting>
  <pageMargins left="0.7" right="0.7" top="0.75" bottom="0.75" header="0.3" footer="0.3"/>
  <tableParts count="1">
    <tablePart r:id="rId1"/>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00224-77C3-476D-B8F2-3C851720EC79}">
  <sheetPr codeName="Sheet56"/>
  <dimension ref="A1:AW74"/>
  <sheetViews>
    <sheetView showGridLines="0" workbookViewId="0">
      <selection activeCell="A6" sqref="A6"/>
    </sheetView>
  </sheetViews>
  <sheetFormatPr defaultRowHeight="12.5" x14ac:dyDescent="0.25"/>
  <cols>
    <col min="1" max="1" width="31.54296875" customWidth="1"/>
    <col min="2" max="49" width="10.7265625" customWidth="1"/>
  </cols>
  <sheetData>
    <row r="1" spans="1:13" s="1" customFormat="1" ht="20" x14ac:dyDescent="0.4">
      <c r="A1" s="2" t="s">
        <v>0</v>
      </c>
    </row>
    <row r="2" spans="1:13" s="1" customFormat="1" ht="15.5" x14ac:dyDescent="0.35">
      <c r="A2" s="30" t="s">
        <v>1</v>
      </c>
      <c r="B2" s="3" t="str">
        <f>wb_title</f>
        <v>LGPS_EW - Consolidated Factor Spreadsheet</v>
      </c>
    </row>
    <row r="3" spans="1:13" s="1" customFormat="1" ht="15.5" x14ac:dyDescent="0.35">
      <c r="A3" s="30" t="s">
        <v>2</v>
      </c>
      <c r="B3" s="3" t="str">
        <f>TABLE_FACTOR_TYPE_1 &amp; " - x-" &amp; TABLE_SERIES_NUMBER_1</f>
        <v>Added pension - x-708</v>
      </c>
    </row>
    <row r="6" spans="1:13" x14ac:dyDescent="0.25">
      <c r="A6" s="40" t="s">
        <v>394</v>
      </c>
      <c r="B6" s="47" t="s">
        <v>395</v>
      </c>
      <c r="C6" s="47"/>
      <c r="D6" s="47"/>
      <c r="E6" s="47"/>
      <c r="F6" s="47"/>
      <c r="G6" s="47"/>
      <c r="H6" s="47"/>
      <c r="I6" s="47"/>
      <c r="J6" s="47"/>
      <c r="K6" s="47"/>
      <c r="L6" s="47"/>
      <c r="M6" s="47"/>
    </row>
    <row r="7" spans="1:13" x14ac:dyDescent="0.25">
      <c r="A7" s="40" t="s">
        <v>396</v>
      </c>
      <c r="B7" s="47" t="s">
        <v>175</v>
      </c>
      <c r="C7" s="47"/>
      <c r="D7" s="47"/>
      <c r="E7" s="47"/>
      <c r="F7" s="47"/>
      <c r="G7" s="47"/>
      <c r="H7" s="47"/>
      <c r="I7" s="47"/>
      <c r="J7" s="47"/>
      <c r="K7" s="47"/>
      <c r="L7" s="47"/>
      <c r="M7" s="47"/>
    </row>
    <row r="8" spans="1:13" x14ac:dyDescent="0.25">
      <c r="A8" s="40" t="s">
        <v>162</v>
      </c>
      <c r="B8" s="47" t="s">
        <v>333</v>
      </c>
      <c r="C8" s="47"/>
      <c r="D8" s="47"/>
      <c r="E8" s="47"/>
      <c r="F8" s="47"/>
      <c r="G8" s="47"/>
      <c r="H8" s="47"/>
      <c r="I8" s="47"/>
      <c r="J8" s="47"/>
      <c r="K8" s="47"/>
      <c r="L8" s="47"/>
      <c r="M8" s="47"/>
    </row>
    <row r="9" spans="1:13" x14ac:dyDescent="0.25">
      <c r="A9" s="40" t="s">
        <v>163</v>
      </c>
      <c r="B9" s="47" t="s">
        <v>322</v>
      </c>
      <c r="C9" s="47"/>
      <c r="D9" s="47"/>
      <c r="E9" s="47"/>
      <c r="F9" s="47"/>
      <c r="G9" s="47"/>
      <c r="H9" s="47"/>
      <c r="I9" s="47"/>
      <c r="J9" s="47"/>
      <c r="K9" s="47"/>
      <c r="L9" s="47"/>
      <c r="M9" s="47"/>
    </row>
    <row r="10" spans="1:13" ht="25" x14ac:dyDescent="0.25">
      <c r="A10" s="40" t="s">
        <v>6</v>
      </c>
      <c r="B10" s="47" t="s">
        <v>341</v>
      </c>
      <c r="C10" s="47"/>
      <c r="D10" s="47"/>
      <c r="E10" s="47"/>
      <c r="F10" s="47"/>
      <c r="G10" s="47"/>
      <c r="H10" s="47"/>
      <c r="I10" s="47"/>
      <c r="J10" s="47"/>
      <c r="K10" s="47"/>
      <c r="L10" s="47"/>
      <c r="M10" s="47"/>
    </row>
    <row r="11" spans="1:13" x14ac:dyDescent="0.25">
      <c r="A11" s="40" t="s">
        <v>164</v>
      </c>
      <c r="B11" s="47" t="s">
        <v>184</v>
      </c>
      <c r="C11" s="47"/>
      <c r="D11" s="47"/>
      <c r="E11" s="47"/>
      <c r="F11" s="47"/>
      <c r="G11" s="47"/>
      <c r="H11" s="47"/>
      <c r="I11" s="47"/>
      <c r="J11" s="47"/>
      <c r="K11" s="47"/>
      <c r="L11" s="47"/>
      <c r="M11" s="47"/>
    </row>
    <row r="12" spans="1:13" x14ac:dyDescent="0.25">
      <c r="A12" s="40" t="s">
        <v>165</v>
      </c>
      <c r="B12" s="47" t="s">
        <v>324</v>
      </c>
      <c r="C12" s="47"/>
      <c r="D12" s="47"/>
      <c r="E12" s="47"/>
      <c r="F12" s="47"/>
      <c r="G12" s="47"/>
      <c r="H12" s="47"/>
      <c r="I12" s="47"/>
      <c r="J12" s="47"/>
      <c r="K12" s="47"/>
      <c r="L12" s="47"/>
      <c r="M12" s="47"/>
    </row>
    <row r="13" spans="1:13" x14ac:dyDescent="0.25">
      <c r="A13" s="40" t="s">
        <v>397</v>
      </c>
      <c r="B13" s="47">
        <v>0</v>
      </c>
      <c r="C13" s="47"/>
      <c r="D13" s="47"/>
      <c r="E13" s="47"/>
      <c r="F13" s="47"/>
      <c r="G13" s="47"/>
      <c r="H13" s="47"/>
      <c r="I13" s="47"/>
      <c r="J13" s="47"/>
      <c r="K13" s="47"/>
      <c r="L13" s="47"/>
      <c r="M13" s="47"/>
    </row>
    <row r="14" spans="1:13" x14ac:dyDescent="0.25">
      <c r="A14" s="40" t="s">
        <v>167</v>
      </c>
      <c r="B14" s="47">
        <v>708</v>
      </c>
      <c r="C14" s="47"/>
      <c r="D14" s="47"/>
      <c r="E14" s="47"/>
      <c r="F14" s="47"/>
      <c r="G14" s="47"/>
      <c r="H14" s="47"/>
      <c r="I14" s="47"/>
      <c r="J14" s="47"/>
      <c r="K14" s="47"/>
      <c r="L14" s="47"/>
      <c r="M14" s="47"/>
    </row>
    <row r="15" spans="1:13" x14ac:dyDescent="0.25">
      <c r="A15" s="40" t="s">
        <v>398</v>
      </c>
      <c r="B15" s="47" t="s">
        <v>342</v>
      </c>
      <c r="C15" s="47"/>
      <c r="D15" s="47"/>
      <c r="E15" s="47"/>
      <c r="F15" s="47"/>
      <c r="G15" s="47"/>
      <c r="H15" s="47"/>
      <c r="I15" s="47"/>
      <c r="J15" s="47"/>
      <c r="K15" s="47"/>
      <c r="L15" s="47"/>
      <c r="M15" s="47"/>
    </row>
    <row r="16" spans="1:13" x14ac:dyDescent="0.25">
      <c r="A16" s="40" t="s">
        <v>169</v>
      </c>
      <c r="B16" s="47" t="s">
        <v>343</v>
      </c>
      <c r="C16" s="47"/>
      <c r="D16" s="47"/>
      <c r="E16" s="47"/>
      <c r="F16" s="47"/>
      <c r="G16" s="47"/>
      <c r="H16" s="47"/>
      <c r="I16" s="47"/>
      <c r="J16" s="47"/>
      <c r="K16" s="47"/>
      <c r="L16" s="47"/>
      <c r="M16" s="47"/>
    </row>
    <row r="17" spans="1:49" x14ac:dyDescent="0.25">
      <c r="A17" s="41" t="s">
        <v>399</v>
      </c>
      <c r="B17" s="47"/>
      <c r="C17" s="47"/>
      <c r="D17" s="47"/>
      <c r="E17" s="47"/>
      <c r="F17" s="47"/>
      <c r="G17" s="47"/>
      <c r="H17" s="47"/>
      <c r="I17" s="47"/>
      <c r="J17" s="47"/>
      <c r="K17" s="47"/>
      <c r="L17" s="47"/>
      <c r="M17" s="47"/>
    </row>
    <row r="18" spans="1:49" x14ac:dyDescent="0.25">
      <c r="A18" s="40" t="s">
        <v>171</v>
      </c>
      <c r="B18" s="49">
        <v>45195</v>
      </c>
      <c r="C18" s="49"/>
      <c r="D18" s="49"/>
      <c r="E18" s="49"/>
      <c r="F18" s="49"/>
      <c r="G18" s="49"/>
      <c r="H18" s="49"/>
      <c r="I18" s="49"/>
      <c r="J18" s="49"/>
      <c r="K18" s="49"/>
      <c r="L18" s="49"/>
      <c r="M18" s="49"/>
    </row>
    <row r="19" spans="1:49" x14ac:dyDescent="0.25">
      <c r="A19" s="40" t="s">
        <v>172</v>
      </c>
      <c r="B19" s="49">
        <v>45201</v>
      </c>
      <c r="C19" s="49"/>
      <c r="D19" s="49"/>
      <c r="E19" s="49"/>
      <c r="F19" s="49"/>
      <c r="G19" s="49"/>
      <c r="H19" s="49"/>
      <c r="I19" s="49"/>
      <c r="J19" s="49"/>
      <c r="K19" s="49"/>
      <c r="L19" s="49"/>
      <c r="M19" s="49"/>
    </row>
    <row r="20" spans="1:49" x14ac:dyDescent="0.25">
      <c r="A20" s="40" t="s">
        <v>173</v>
      </c>
      <c r="B20" s="47" t="s">
        <v>183</v>
      </c>
      <c r="C20" s="47"/>
      <c r="D20" s="47"/>
      <c r="E20" s="47"/>
      <c r="F20" s="47"/>
      <c r="G20" s="47"/>
      <c r="H20" s="47"/>
      <c r="I20" s="47"/>
      <c r="J20" s="47"/>
      <c r="K20" s="47"/>
      <c r="L20" s="47"/>
      <c r="M20" s="47"/>
    </row>
    <row r="21" spans="1:49" x14ac:dyDescent="0.25">
      <c r="A21" s="40" t="s">
        <v>400</v>
      </c>
      <c r="B21" s="47"/>
      <c r="C21" s="47"/>
      <c r="D21" s="47"/>
      <c r="E21" s="47"/>
      <c r="F21" s="47"/>
      <c r="G21" s="47"/>
      <c r="H21" s="47"/>
      <c r="I21" s="47"/>
      <c r="J21" s="47"/>
      <c r="K21" s="47"/>
      <c r="L21" s="47"/>
      <c r="M21" s="47"/>
    </row>
    <row r="23" spans="1:49" x14ac:dyDescent="0.25">
      <c r="A23" s="23" t="str">
        <f>HYPERLINK("#'Factor List'!A1", "Back to Factor List")</f>
        <v>Back to Factor List</v>
      </c>
      <c r="B23" s="23" t="str">
        <f>HYPERLINK("#'Assumptions'!A1", "Assumptions")</f>
        <v>Assumptions</v>
      </c>
    </row>
    <row r="26" spans="1:49" s="58" customFormat="1" ht="39" x14ac:dyDescent="0.25">
      <c r="A26" s="57" t="s">
        <v>401</v>
      </c>
      <c r="B26" s="57" t="s">
        <v>539</v>
      </c>
      <c r="C26" s="57" t="s">
        <v>540</v>
      </c>
      <c r="D26" s="57" t="s">
        <v>541</v>
      </c>
      <c r="E26" s="57" t="s">
        <v>542</v>
      </c>
      <c r="F26" s="57" t="s">
        <v>543</v>
      </c>
      <c r="G26" s="57" t="s">
        <v>544</v>
      </c>
      <c r="H26" s="57" t="s">
        <v>545</v>
      </c>
      <c r="I26" s="57" t="s">
        <v>546</v>
      </c>
      <c r="J26" s="57" t="s">
        <v>547</v>
      </c>
      <c r="K26" s="57" t="s">
        <v>548</v>
      </c>
      <c r="L26" s="57" t="s">
        <v>549</v>
      </c>
      <c r="M26" s="57" t="s">
        <v>550</v>
      </c>
      <c r="N26" s="57" t="s">
        <v>551</v>
      </c>
      <c r="O26" s="57" t="s">
        <v>552</v>
      </c>
      <c r="P26" s="57" t="s">
        <v>553</v>
      </c>
      <c r="Q26" s="57" t="s">
        <v>554</v>
      </c>
      <c r="R26" s="57" t="s">
        <v>555</v>
      </c>
      <c r="S26" s="57" t="s">
        <v>556</v>
      </c>
      <c r="T26" s="57" t="s">
        <v>557</v>
      </c>
      <c r="U26" s="57" t="s">
        <v>558</v>
      </c>
      <c r="V26" s="57" t="s">
        <v>559</v>
      </c>
      <c r="W26" s="57" t="s">
        <v>560</v>
      </c>
      <c r="X26" s="57" t="s">
        <v>561</v>
      </c>
      <c r="Y26" s="57" t="s">
        <v>562</v>
      </c>
      <c r="Z26" s="57" t="s">
        <v>563</v>
      </c>
      <c r="AA26" s="57" t="s">
        <v>564</v>
      </c>
      <c r="AB26" s="57" t="s">
        <v>565</v>
      </c>
      <c r="AC26" s="57" t="s">
        <v>566</v>
      </c>
      <c r="AD26" s="57" t="s">
        <v>567</v>
      </c>
      <c r="AE26" s="57" t="s">
        <v>568</v>
      </c>
      <c r="AF26" s="57" t="s">
        <v>569</v>
      </c>
      <c r="AG26" s="57" t="s">
        <v>570</v>
      </c>
      <c r="AH26" s="57" t="s">
        <v>571</v>
      </c>
      <c r="AI26" s="57" t="s">
        <v>572</v>
      </c>
      <c r="AJ26" s="57" t="s">
        <v>573</v>
      </c>
      <c r="AK26" s="57" t="s">
        <v>574</v>
      </c>
      <c r="AL26" s="57" t="s">
        <v>575</v>
      </c>
      <c r="AM26" s="57" t="s">
        <v>576</v>
      </c>
      <c r="AN26" s="57" t="s">
        <v>577</v>
      </c>
      <c r="AO26" s="57" t="s">
        <v>578</v>
      </c>
      <c r="AP26" s="57" t="s">
        <v>579</v>
      </c>
      <c r="AQ26" s="57" t="s">
        <v>580</v>
      </c>
      <c r="AR26" s="57" t="s">
        <v>581</v>
      </c>
      <c r="AS26" s="57" t="s">
        <v>582</v>
      </c>
      <c r="AT26" s="57" t="s">
        <v>583</v>
      </c>
      <c r="AU26" s="57" t="s">
        <v>584</v>
      </c>
      <c r="AV26" s="57" t="s">
        <v>585</v>
      </c>
      <c r="AW26" s="57" t="s">
        <v>586</v>
      </c>
    </row>
    <row r="27" spans="1:49" x14ac:dyDescent="0.25">
      <c r="A27" s="43">
        <v>16</v>
      </c>
      <c r="B27" s="44"/>
      <c r="C27" s="44"/>
      <c r="D27" s="44"/>
      <c r="E27" s="44"/>
      <c r="F27" s="44"/>
      <c r="G27" s="44"/>
      <c r="H27" s="44"/>
      <c r="I27" s="44"/>
      <c r="J27" s="44"/>
      <c r="K27" s="44">
        <v>24.57</v>
      </c>
      <c r="L27" s="44">
        <v>22.73</v>
      </c>
      <c r="M27" s="44">
        <v>21.19</v>
      </c>
      <c r="N27" s="44">
        <v>19.899999999999999</v>
      </c>
      <c r="O27" s="44">
        <v>18.79</v>
      </c>
      <c r="P27" s="44">
        <v>17.829999999999998</v>
      </c>
      <c r="Q27" s="44">
        <v>17</v>
      </c>
      <c r="R27" s="44">
        <v>16.27</v>
      </c>
      <c r="S27" s="44">
        <v>15.62</v>
      </c>
      <c r="T27" s="44">
        <v>15.04</v>
      </c>
      <c r="U27" s="44">
        <v>14.52</v>
      </c>
      <c r="V27" s="44">
        <v>14.06</v>
      </c>
      <c r="W27" s="44">
        <v>13.63</v>
      </c>
      <c r="X27" s="44">
        <v>13.25</v>
      </c>
      <c r="Y27" s="44">
        <v>12.9</v>
      </c>
      <c r="Z27" s="44">
        <v>12.58</v>
      </c>
      <c r="AA27" s="44">
        <v>12.29</v>
      </c>
      <c r="AB27" s="44">
        <v>12.02</v>
      </c>
      <c r="AC27" s="44">
        <v>11.77</v>
      </c>
      <c r="AD27" s="44">
        <v>11.54</v>
      </c>
      <c r="AE27" s="44">
        <v>11.33</v>
      </c>
      <c r="AF27" s="44">
        <v>11.13</v>
      </c>
      <c r="AG27" s="44">
        <v>10.94</v>
      </c>
      <c r="AH27" s="44">
        <v>10.77</v>
      </c>
      <c r="AI27" s="44">
        <v>10.61</v>
      </c>
      <c r="AJ27" s="44">
        <v>10.46</v>
      </c>
      <c r="AK27" s="44">
        <v>10.32</v>
      </c>
      <c r="AL27" s="44">
        <v>10.19</v>
      </c>
      <c r="AM27" s="44">
        <v>10.07</v>
      </c>
      <c r="AN27" s="44">
        <v>9.9499999999999993</v>
      </c>
      <c r="AO27" s="44">
        <v>9.85</v>
      </c>
      <c r="AP27" s="44">
        <v>9.74</v>
      </c>
      <c r="AQ27" s="44">
        <v>9.65</v>
      </c>
      <c r="AR27" s="44">
        <v>9.56</v>
      </c>
      <c r="AS27" s="44">
        <v>9.48</v>
      </c>
      <c r="AT27" s="44">
        <v>9.4</v>
      </c>
      <c r="AU27" s="44">
        <v>9.32</v>
      </c>
      <c r="AV27" s="44">
        <v>9.25</v>
      </c>
      <c r="AW27" s="44">
        <v>9.19</v>
      </c>
    </row>
    <row r="28" spans="1:49" x14ac:dyDescent="0.25">
      <c r="A28" s="43">
        <v>17</v>
      </c>
      <c r="B28" s="44"/>
      <c r="C28" s="44"/>
      <c r="D28" s="44"/>
      <c r="E28" s="44"/>
      <c r="F28" s="44"/>
      <c r="G28" s="44"/>
      <c r="H28" s="44"/>
      <c r="I28" s="44"/>
      <c r="J28" s="44"/>
      <c r="K28" s="44">
        <v>24.94</v>
      </c>
      <c r="L28" s="44">
        <v>23.06</v>
      </c>
      <c r="M28" s="44">
        <v>21.51</v>
      </c>
      <c r="N28" s="44">
        <v>20.190000000000001</v>
      </c>
      <c r="O28" s="44">
        <v>19.07</v>
      </c>
      <c r="P28" s="44">
        <v>18.100000000000001</v>
      </c>
      <c r="Q28" s="44">
        <v>17.25</v>
      </c>
      <c r="R28" s="44">
        <v>16.510000000000002</v>
      </c>
      <c r="S28" s="44">
        <v>15.85</v>
      </c>
      <c r="T28" s="44">
        <v>15.26</v>
      </c>
      <c r="U28" s="44">
        <v>14.74</v>
      </c>
      <c r="V28" s="44">
        <v>14.27</v>
      </c>
      <c r="W28" s="44">
        <v>13.84</v>
      </c>
      <c r="X28" s="44">
        <v>13.45</v>
      </c>
      <c r="Y28" s="44">
        <v>13.09</v>
      </c>
      <c r="Z28" s="44">
        <v>12.77</v>
      </c>
      <c r="AA28" s="44">
        <v>12.47</v>
      </c>
      <c r="AB28" s="44">
        <v>12.2</v>
      </c>
      <c r="AC28" s="44">
        <v>11.95</v>
      </c>
      <c r="AD28" s="44">
        <v>11.71</v>
      </c>
      <c r="AE28" s="44">
        <v>11.5</v>
      </c>
      <c r="AF28" s="44">
        <v>11.3</v>
      </c>
      <c r="AG28" s="44">
        <v>11.11</v>
      </c>
      <c r="AH28" s="44">
        <v>10.93</v>
      </c>
      <c r="AI28" s="44">
        <v>10.77</v>
      </c>
      <c r="AJ28" s="44">
        <v>10.62</v>
      </c>
      <c r="AK28" s="44">
        <v>10.48</v>
      </c>
      <c r="AL28" s="44">
        <v>10.35</v>
      </c>
      <c r="AM28" s="44">
        <v>10.220000000000001</v>
      </c>
      <c r="AN28" s="44">
        <v>10.11</v>
      </c>
      <c r="AO28" s="44">
        <v>10</v>
      </c>
      <c r="AP28" s="44">
        <v>9.89</v>
      </c>
      <c r="AQ28" s="44">
        <v>9.8000000000000007</v>
      </c>
      <c r="AR28" s="44">
        <v>9.7100000000000009</v>
      </c>
      <c r="AS28" s="44">
        <v>9.6199999999999992</v>
      </c>
      <c r="AT28" s="44">
        <v>9.5399999999999991</v>
      </c>
      <c r="AU28" s="44">
        <v>9.4700000000000006</v>
      </c>
      <c r="AV28" s="44">
        <v>9.4</v>
      </c>
      <c r="AW28" s="44"/>
    </row>
    <row r="29" spans="1:49" x14ac:dyDescent="0.25">
      <c r="A29" s="43">
        <v>18</v>
      </c>
      <c r="B29" s="44"/>
      <c r="C29" s="44"/>
      <c r="D29" s="44"/>
      <c r="E29" s="44"/>
      <c r="F29" s="44"/>
      <c r="G29" s="44"/>
      <c r="H29" s="44"/>
      <c r="I29" s="44"/>
      <c r="J29" s="44"/>
      <c r="K29" s="44">
        <v>25.31</v>
      </c>
      <c r="L29" s="44">
        <v>23.41</v>
      </c>
      <c r="M29" s="44">
        <v>21.83</v>
      </c>
      <c r="N29" s="44">
        <v>20.49</v>
      </c>
      <c r="O29" s="44">
        <v>19.350000000000001</v>
      </c>
      <c r="P29" s="44">
        <v>18.37</v>
      </c>
      <c r="Q29" s="44">
        <v>17.510000000000002</v>
      </c>
      <c r="R29" s="44">
        <v>16.75</v>
      </c>
      <c r="S29" s="44">
        <v>16.09</v>
      </c>
      <c r="T29" s="44">
        <v>15.49</v>
      </c>
      <c r="U29" s="44">
        <v>14.96</v>
      </c>
      <c r="V29" s="44">
        <v>14.48</v>
      </c>
      <c r="W29" s="44">
        <v>14.04</v>
      </c>
      <c r="X29" s="44">
        <v>13.65</v>
      </c>
      <c r="Y29" s="44">
        <v>13.29</v>
      </c>
      <c r="Z29" s="44">
        <v>12.96</v>
      </c>
      <c r="AA29" s="44">
        <v>12.66</v>
      </c>
      <c r="AB29" s="44">
        <v>12.38</v>
      </c>
      <c r="AC29" s="44">
        <v>12.12</v>
      </c>
      <c r="AD29" s="44">
        <v>11.89</v>
      </c>
      <c r="AE29" s="44">
        <v>11.67</v>
      </c>
      <c r="AF29" s="44">
        <v>11.47</v>
      </c>
      <c r="AG29" s="44">
        <v>11.28</v>
      </c>
      <c r="AH29" s="44">
        <v>11.1</v>
      </c>
      <c r="AI29" s="44">
        <v>10.94</v>
      </c>
      <c r="AJ29" s="44">
        <v>10.78</v>
      </c>
      <c r="AK29" s="44">
        <v>10.64</v>
      </c>
      <c r="AL29" s="44">
        <v>10.5</v>
      </c>
      <c r="AM29" s="44">
        <v>10.38</v>
      </c>
      <c r="AN29" s="44">
        <v>10.26</v>
      </c>
      <c r="AO29" s="44">
        <v>10.15</v>
      </c>
      <c r="AP29" s="44">
        <v>10.050000000000001</v>
      </c>
      <c r="AQ29" s="44">
        <v>9.9499999999999993</v>
      </c>
      <c r="AR29" s="44">
        <v>9.86</v>
      </c>
      <c r="AS29" s="44">
        <v>9.77</v>
      </c>
      <c r="AT29" s="44">
        <v>9.69</v>
      </c>
      <c r="AU29" s="44">
        <v>9.6199999999999992</v>
      </c>
      <c r="AV29" s="44"/>
      <c r="AW29" s="44"/>
    </row>
    <row r="30" spans="1:49" x14ac:dyDescent="0.25">
      <c r="A30" s="43">
        <v>19</v>
      </c>
      <c r="B30" s="44"/>
      <c r="C30" s="44"/>
      <c r="D30" s="44"/>
      <c r="E30" s="44"/>
      <c r="F30" s="44"/>
      <c r="G30" s="44"/>
      <c r="H30" s="44"/>
      <c r="I30" s="44"/>
      <c r="J30" s="44"/>
      <c r="K30" s="44">
        <v>25.68</v>
      </c>
      <c r="L30" s="44">
        <v>23.75</v>
      </c>
      <c r="M30" s="44">
        <v>22.15</v>
      </c>
      <c r="N30" s="44">
        <v>20.8</v>
      </c>
      <c r="O30" s="44">
        <v>19.64</v>
      </c>
      <c r="P30" s="44">
        <v>18.64</v>
      </c>
      <c r="Q30" s="44">
        <v>17.77</v>
      </c>
      <c r="R30" s="44">
        <v>17</v>
      </c>
      <c r="S30" s="44">
        <v>16.329999999999998</v>
      </c>
      <c r="T30" s="44">
        <v>15.72</v>
      </c>
      <c r="U30" s="44">
        <v>15.18</v>
      </c>
      <c r="V30" s="44">
        <v>14.69</v>
      </c>
      <c r="W30" s="44">
        <v>14.25</v>
      </c>
      <c r="X30" s="44">
        <v>13.85</v>
      </c>
      <c r="Y30" s="44">
        <v>13.49</v>
      </c>
      <c r="Z30" s="44">
        <v>13.15</v>
      </c>
      <c r="AA30" s="44">
        <v>12.85</v>
      </c>
      <c r="AB30" s="44">
        <v>12.57</v>
      </c>
      <c r="AC30" s="44">
        <v>12.31</v>
      </c>
      <c r="AD30" s="44">
        <v>12.07</v>
      </c>
      <c r="AE30" s="44">
        <v>11.84</v>
      </c>
      <c r="AF30" s="44">
        <v>11.64</v>
      </c>
      <c r="AG30" s="44">
        <v>11.45</v>
      </c>
      <c r="AH30" s="44">
        <v>11.27</v>
      </c>
      <c r="AI30" s="44">
        <v>11.1</v>
      </c>
      <c r="AJ30" s="44">
        <v>10.95</v>
      </c>
      <c r="AK30" s="44">
        <v>10.8</v>
      </c>
      <c r="AL30" s="44">
        <v>10.67</v>
      </c>
      <c r="AM30" s="44">
        <v>10.54</v>
      </c>
      <c r="AN30" s="44">
        <v>10.42</v>
      </c>
      <c r="AO30" s="44">
        <v>10.31</v>
      </c>
      <c r="AP30" s="44">
        <v>10.199999999999999</v>
      </c>
      <c r="AQ30" s="44">
        <v>10.11</v>
      </c>
      <c r="AR30" s="44">
        <v>10.01</v>
      </c>
      <c r="AS30" s="44">
        <v>9.93</v>
      </c>
      <c r="AT30" s="44">
        <v>9.85</v>
      </c>
      <c r="AU30" s="44"/>
      <c r="AV30" s="44"/>
      <c r="AW30" s="44"/>
    </row>
    <row r="31" spans="1:49" x14ac:dyDescent="0.25">
      <c r="A31" s="43">
        <v>20</v>
      </c>
      <c r="B31" s="44"/>
      <c r="C31" s="44"/>
      <c r="D31" s="44"/>
      <c r="E31" s="44"/>
      <c r="F31" s="44"/>
      <c r="G31" s="44"/>
      <c r="H31" s="44"/>
      <c r="I31" s="44"/>
      <c r="J31" s="44"/>
      <c r="K31" s="44">
        <v>26.06</v>
      </c>
      <c r="L31" s="44">
        <v>24.1</v>
      </c>
      <c r="M31" s="44">
        <v>22.48</v>
      </c>
      <c r="N31" s="44">
        <v>21.1</v>
      </c>
      <c r="O31" s="44">
        <v>19.93</v>
      </c>
      <c r="P31" s="44">
        <v>18.920000000000002</v>
      </c>
      <c r="Q31" s="44">
        <v>18.03</v>
      </c>
      <c r="R31" s="44">
        <v>17.260000000000002</v>
      </c>
      <c r="S31" s="44">
        <v>16.57</v>
      </c>
      <c r="T31" s="44">
        <v>15.96</v>
      </c>
      <c r="U31" s="44">
        <v>15.41</v>
      </c>
      <c r="V31" s="44">
        <v>14.91</v>
      </c>
      <c r="W31" s="44">
        <v>14.47</v>
      </c>
      <c r="X31" s="44">
        <v>14.06</v>
      </c>
      <c r="Y31" s="44">
        <v>13.69</v>
      </c>
      <c r="Z31" s="44">
        <v>13.35</v>
      </c>
      <c r="AA31" s="44">
        <v>13.04</v>
      </c>
      <c r="AB31" s="44">
        <v>12.76</v>
      </c>
      <c r="AC31" s="44">
        <v>12.49</v>
      </c>
      <c r="AD31" s="44">
        <v>12.25</v>
      </c>
      <c r="AE31" s="44">
        <v>12.02</v>
      </c>
      <c r="AF31" s="44">
        <v>11.81</v>
      </c>
      <c r="AG31" s="44">
        <v>11.62</v>
      </c>
      <c r="AH31" s="44">
        <v>11.44</v>
      </c>
      <c r="AI31" s="44">
        <v>11.27</v>
      </c>
      <c r="AJ31" s="44">
        <v>11.11</v>
      </c>
      <c r="AK31" s="44">
        <v>10.97</v>
      </c>
      <c r="AL31" s="44">
        <v>10.83</v>
      </c>
      <c r="AM31" s="44">
        <v>10.7</v>
      </c>
      <c r="AN31" s="44">
        <v>10.58</v>
      </c>
      <c r="AO31" s="44">
        <v>10.47</v>
      </c>
      <c r="AP31" s="44">
        <v>10.36</v>
      </c>
      <c r="AQ31" s="44">
        <v>10.27</v>
      </c>
      <c r="AR31" s="44">
        <v>10.17</v>
      </c>
      <c r="AS31" s="44">
        <v>10.09</v>
      </c>
      <c r="AT31" s="44"/>
      <c r="AU31" s="44"/>
      <c r="AV31" s="44"/>
      <c r="AW31" s="44"/>
    </row>
    <row r="32" spans="1:49" x14ac:dyDescent="0.25">
      <c r="A32" s="43">
        <v>21</v>
      </c>
      <c r="B32" s="44"/>
      <c r="C32" s="44"/>
      <c r="D32" s="44"/>
      <c r="E32" s="44"/>
      <c r="F32" s="44"/>
      <c r="G32" s="44"/>
      <c r="H32" s="44"/>
      <c r="I32" s="44"/>
      <c r="J32" s="44"/>
      <c r="K32" s="44">
        <v>26.45</v>
      </c>
      <c r="L32" s="44">
        <v>24.46</v>
      </c>
      <c r="M32" s="44">
        <v>22.81</v>
      </c>
      <c r="N32" s="44">
        <v>21.42</v>
      </c>
      <c r="O32" s="44">
        <v>20.23</v>
      </c>
      <c r="P32" s="44">
        <v>19.2</v>
      </c>
      <c r="Q32" s="44">
        <v>18.3</v>
      </c>
      <c r="R32" s="44">
        <v>17.510000000000002</v>
      </c>
      <c r="S32" s="44">
        <v>16.82</v>
      </c>
      <c r="T32" s="44">
        <v>16.190000000000001</v>
      </c>
      <c r="U32" s="44">
        <v>15.64</v>
      </c>
      <c r="V32" s="44">
        <v>15.14</v>
      </c>
      <c r="W32" s="44">
        <v>14.68</v>
      </c>
      <c r="X32" s="44">
        <v>14.27</v>
      </c>
      <c r="Y32" s="44">
        <v>13.89</v>
      </c>
      <c r="Z32" s="44">
        <v>13.55</v>
      </c>
      <c r="AA32" s="44">
        <v>13.24</v>
      </c>
      <c r="AB32" s="44">
        <v>12.95</v>
      </c>
      <c r="AC32" s="44">
        <v>12.68</v>
      </c>
      <c r="AD32" s="44">
        <v>12.43</v>
      </c>
      <c r="AE32" s="44">
        <v>12.21</v>
      </c>
      <c r="AF32" s="44">
        <v>11.99</v>
      </c>
      <c r="AG32" s="44">
        <v>11.8</v>
      </c>
      <c r="AH32" s="44">
        <v>11.61</v>
      </c>
      <c r="AI32" s="44">
        <v>11.44</v>
      </c>
      <c r="AJ32" s="44">
        <v>11.28</v>
      </c>
      <c r="AK32" s="44">
        <v>11.14</v>
      </c>
      <c r="AL32" s="44">
        <v>11</v>
      </c>
      <c r="AM32" s="44">
        <v>10.87</v>
      </c>
      <c r="AN32" s="44">
        <v>10.75</v>
      </c>
      <c r="AO32" s="44">
        <v>10.63</v>
      </c>
      <c r="AP32" s="44">
        <v>10.53</v>
      </c>
      <c r="AQ32" s="44">
        <v>10.43</v>
      </c>
      <c r="AR32" s="44">
        <v>10.34</v>
      </c>
      <c r="AS32" s="44"/>
      <c r="AT32" s="44"/>
      <c r="AU32" s="44"/>
      <c r="AV32" s="44"/>
      <c r="AW32" s="44"/>
    </row>
    <row r="33" spans="1:49" x14ac:dyDescent="0.25">
      <c r="A33" s="43">
        <v>22</v>
      </c>
      <c r="B33" s="44"/>
      <c r="C33" s="44"/>
      <c r="D33" s="44"/>
      <c r="E33" s="44"/>
      <c r="F33" s="44"/>
      <c r="G33" s="44"/>
      <c r="H33" s="44"/>
      <c r="I33" s="44"/>
      <c r="J33" s="44"/>
      <c r="K33" s="44">
        <v>26.84</v>
      </c>
      <c r="L33" s="44">
        <v>24.82</v>
      </c>
      <c r="M33" s="44">
        <v>23.15</v>
      </c>
      <c r="N33" s="44">
        <v>21.73</v>
      </c>
      <c r="O33" s="44">
        <v>20.53</v>
      </c>
      <c r="P33" s="44">
        <v>19.48</v>
      </c>
      <c r="Q33" s="44">
        <v>18.57</v>
      </c>
      <c r="R33" s="44">
        <v>17.77</v>
      </c>
      <c r="S33" s="44">
        <v>17.07</v>
      </c>
      <c r="T33" s="44">
        <v>16.43</v>
      </c>
      <c r="U33" s="44">
        <v>15.87</v>
      </c>
      <c r="V33" s="44">
        <v>15.36</v>
      </c>
      <c r="W33" s="44">
        <v>14.9</v>
      </c>
      <c r="X33" s="44">
        <v>14.48</v>
      </c>
      <c r="Y33" s="44">
        <v>14.1</v>
      </c>
      <c r="Z33" s="44">
        <v>13.75</v>
      </c>
      <c r="AA33" s="44">
        <v>13.44</v>
      </c>
      <c r="AB33" s="44">
        <v>13.14</v>
      </c>
      <c r="AC33" s="44">
        <v>12.87</v>
      </c>
      <c r="AD33" s="44">
        <v>12.62</v>
      </c>
      <c r="AE33" s="44">
        <v>12.39</v>
      </c>
      <c r="AF33" s="44">
        <v>12.18</v>
      </c>
      <c r="AG33" s="44">
        <v>11.98</v>
      </c>
      <c r="AH33" s="44">
        <v>11.79</v>
      </c>
      <c r="AI33" s="44">
        <v>11.62</v>
      </c>
      <c r="AJ33" s="44">
        <v>11.46</v>
      </c>
      <c r="AK33" s="44">
        <v>11.31</v>
      </c>
      <c r="AL33" s="44">
        <v>11.17</v>
      </c>
      <c r="AM33" s="44">
        <v>11.04</v>
      </c>
      <c r="AN33" s="44">
        <v>10.92</v>
      </c>
      <c r="AO33" s="44">
        <v>10.8</v>
      </c>
      <c r="AP33" s="44">
        <v>10.7</v>
      </c>
      <c r="AQ33" s="44">
        <v>10.6</v>
      </c>
      <c r="AR33" s="44"/>
      <c r="AS33" s="44"/>
      <c r="AT33" s="44"/>
      <c r="AU33" s="44"/>
      <c r="AV33" s="44"/>
      <c r="AW33" s="44"/>
    </row>
    <row r="34" spans="1:49" x14ac:dyDescent="0.25">
      <c r="A34" s="43">
        <v>23</v>
      </c>
      <c r="B34" s="44"/>
      <c r="C34" s="44"/>
      <c r="D34" s="44"/>
      <c r="E34" s="44"/>
      <c r="F34" s="44"/>
      <c r="G34" s="44"/>
      <c r="H34" s="44"/>
      <c r="I34" s="44"/>
      <c r="J34" s="44"/>
      <c r="K34" s="44">
        <v>27.24</v>
      </c>
      <c r="L34" s="44">
        <v>25.19</v>
      </c>
      <c r="M34" s="44">
        <v>23.49</v>
      </c>
      <c r="N34" s="44">
        <v>22.06</v>
      </c>
      <c r="O34" s="44">
        <v>20.83</v>
      </c>
      <c r="P34" s="44">
        <v>19.77</v>
      </c>
      <c r="Q34" s="44">
        <v>18.850000000000001</v>
      </c>
      <c r="R34" s="44">
        <v>18.04</v>
      </c>
      <c r="S34" s="44">
        <v>17.32</v>
      </c>
      <c r="T34" s="44">
        <v>16.68</v>
      </c>
      <c r="U34" s="44">
        <v>16.11</v>
      </c>
      <c r="V34" s="44">
        <v>15.59</v>
      </c>
      <c r="W34" s="44">
        <v>15.12</v>
      </c>
      <c r="X34" s="44">
        <v>14.7</v>
      </c>
      <c r="Y34" s="44">
        <v>14.31</v>
      </c>
      <c r="Z34" s="44">
        <v>13.96</v>
      </c>
      <c r="AA34" s="44">
        <v>13.64</v>
      </c>
      <c r="AB34" s="44">
        <v>13.34</v>
      </c>
      <c r="AC34" s="44">
        <v>13.07</v>
      </c>
      <c r="AD34" s="44">
        <v>12.81</v>
      </c>
      <c r="AE34" s="44">
        <v>12.58</v>
      </c>
      <c r="AF34" s="44">
        <v>12.36</v>
      </c>
      <c r="AG34" s="44">
        <v>12.16</v>
      </c>
      <c r="AH34" s="44">
        <v>11.97</v>
      </c>
      <c r="AI34" s="44">
        <v>11.8</v>
      </c>
      <c r="AJ34" s="44">
        <v>11.64</v>
      </c>
      <c r="AK34" s="44">
        <v>11.49</v>
      </c>
      <c r="AL34" s="44">
        <v>11.34</v>
      </c>
      <c r="AM34" s="44">
        <v>11.21</v>
      </c>
      <c r="AN34" s="44">
        <v>11.09</v>
      </c>
      <c r="AO34" s="44">
        <v>10.97</v>
      </c>
      <c r="AP34" s="44">
        <v>10.87</v>
      </c>
      <c r="AQ34" s="44"/>
      <c r="AR34" s="44"/>
      <c r="AS34" s="44"/>
      <c r="AT34" s="44"/>
      <c r="AU34" s="44"/>
      <c r="AV34" s="44"/>
      <c r="AW34" s="44"/>
    </row>
    <row r="35" spans="1:49" x14ac:dyDescent="0.25">
      <c r="A35" s="43">
        <v>24</v>
      </c>
      <c r="B35" s="44"/>
      <c r="C35" s="44"/>
      <c r="D35" s="44"/>
      <c r="E35" s="44"/>
      <c r="F35" s="44"/>
      <c r="G35" s="44"/>
      <c r="H35" s="44"/>
      <c r="I35" s="44"/>
      <c r="J35" s="44"/>
      <c r="K35" s="44">
        <v>27.64</v>
      </c>
      <c r="L35" s="44">
        <v>25.56</v>
      </c>
      <c r="M35" s="44">
        <v>23.84</v>
      </c>
      <c r="N35" s="44">
        <v>22.38</v>
      </c>
      <c r="O35" s="44">
        <v>21.14</v>
      </c>
      <c r="P35" s="44">
        <v>20.07</v>
      </c>
      <c r="Q35" s="44">
        <v>19.13</v>
      </c>
      <c r="R35" s="44">
        <v>18.309999999999999</v>
      </c>
      <c r="S35" s="44">
        <v>17.579999999999998</v>
      </c>
      <c r="T35" s="44">
        <v>16.93</v>
      </c>
      <c r="U35" s="44">
        <v>16.350000000000001</v>
      </c>
      <c r="V35" s="44">
        <v>15.82</v>
      </c>
      <c r="W35" s="44">
        <v>15.35</v>
      </c>
      <c r="X35" s="44">
        <v>14.92</v>
      </c>
      <c r="Y35" s="44">
        <v>14.53</v>
      </c>
      <c r="Z35" s="44">
        <v>14.17</v>
      </c>
      <c r="AA35" s="44">
        <v>13.84</v>
      </c>
      <c r="AB35" s="44">
        <v>13.54</v>
      </c>
      <c r="AC35" s="44">
        <v>13.27</v>
      </c>
      <c r="AD35" s="44">
        <v>13.01</v>
      </c>
      <c r="AE35" s="44">
        <v>12.77</v>
      </c>
      <c r="AF35" s="44">
        <v>12.55</v>
      </c>
      <c r="AG35" s="44">
        <v>12.35</v>
      </c>
      <c r="AH35" s="44">
        <v>12.16</v>
      </c>
      <c r="AI35" s="44">
        <v>11.98</v>
      </c>
      <c r="AJ35" s="44">
        <v>11.82</v>
      </c>
      <c r="AK35" s="44">
        <v>11.67</v>
      </c>
      <c r="AL35" s="44">
        <v>11.52</v>
      </c>
      <c r="AM35" s="44">
        <v>11.39</v>
      </c>
      <c r="AN35" s="44">
        <v>11.27</v>
      </c>
      <c r="AO35" s="44">
        <v>11.15</v>
      </c>
      <c r="AP35" s="44"/>
      <c r="AQ35" s="44"/>
      <c r="AR35" s="44"/>
      <c r="AS35" s="44"/>
      <c r="AT35" s="44"/>
      <c r="AU35" s="44"/>
      <c r="AV35" s="44"/>
      <c r="AW35" s="44"/>
    </row>
    <row r="36" spans="1:49" x14ac:dyDescent="0.25">
      <c r="A36" s="43">
        <v>25</v>
      </c>
      <c r="B36" s="44"/>
      <c r="C36" s="44"/>
      <c r="D36" s="44"/>
      <c r="E36" s="44"/>
      <c r="F36" s="44"/>
      <c r="G36" s="44"/>
      <c r="H36" s="44"/>
      <c r="I36" s="44"/>
      <c r="J36" s="44"/>
      <c r="K36" s="44">
        <v>28.05</v>
      </c>
      <c r="L36" s="44">
        <v>25.94</v>
      </c>
      <c r="M36" s="44">
        <v>24.19</v>
      </c>
      <c r="N36" s="44">
        <v>22.71</v>
      </c>
      <c r="O36" s="44">
        <v>21.45</v>
      </c>
      <c r="P36" s="44">
        <v>20.36</v>
      </c>
      <c r="Q36" s="44">
        <v>19.41</v>
      </c>
      <c r="R36" s="44">
        <v>18.579999999999998</v>
      </c>
      <c r="S36" s="44">
        <v>17.84</v>
      </c>
      <c r="T36" s="44">
        <v>17.18</v>
      </c>
      <c r="U36" s="44">
        <v>16.59</v>
      </c>
      <c r="V36" s="44">
        <v>16.059999999999999</v>
      </c>
      <c r="W36" s="44">
        <v>15.58</v>
      </c>
      <c r="X36" s="44">
        <v>15.15</v>
      </c>
      <c r="Y36" s="44">
        <v>14.75</v>
      </c>
      <c r="Z36" s="44">
        <v>14.39</v>
      </c>
      <c r="AA36" s="44">
        <v>14.05</v>
      </c>
      <c r="AB36" s="44">
        <v>13.75</v>
      </c>
      <c r="AC36" s="44">
        <v>13.47</v>
      </c>
      <c r="AD36" s="44">
        <v>13.21</v>
      </c>
      <c r="AE36" s="44">
        <v>12.97</v>
      </c>
      <c r="AF36" s="44">
        <v>12.75</v>
      </c>
      <c r="AG36" s="44">
        <v>12.54</v>
      </c>
      <c r="AH36" s="44">
        <v>12.35</v>
      </c>
      <c r="AI36" s="44">
        <v>12.17</v>
      </c>
      <c r="AJ36" s="44">
        <v>12</v>
      </c>
      <c r="AK36" s="44">
        <v>11.85</v>
      </c>
      <c r="AL36" s="44">
        <v>11.71</v>
      </c>
      <c r="AM36" s="44">
        <v>11.57</v>
      </c>
      <c r="AN36" s="44">
        <v>11.45</v>
      </c>
      <c r="AO36" s="44"/>
      <c r="AP36" s="44"/>
      <c r="AQ36" s="44"/>
      <c r="AR36" s="44"/>
      <c r="AS36" s="44"/>
      <c r="AT36" s="44"/>
      <c r="AU36" s="44"/>
      <c r="AV36" s="44"/>
      <c r="AW36" s="44"/>
    </row>
    <row r="37" spans="1:49" x14ac:dyDescent="0.25">
      <c r="A37" s="43">
        <v>26</v>
      </c>
      <c r="B37" s="44"/>
      <c r="C37" s="44"/>
      <c r="D37" s="44"/>
      <c r="E37" s="44"/>
      <c r="F37" s="44"/>
      <c r="G37" s="44"/>
      <c r="H37" s="44"/>
      <c r="I37" s="44"/>
      <c r="J37" s="44"/>
      <c r="K37" s="44">
        <v>28.46</v>
      </c>
      <c r="L37" s="44">
        <v>26.33</v>
      </c>
      <c r="M37" s="44">
        <v>24.55</v>
      </c>
      <c r="N37" s="44">
        <v>23.05</v>
      </c>
      <c r="O37" s="44">
        <v>21.77</v>
      </c>
      <c r="P37" s="44">
        <v>20.67</v>
      </c>
      <c r="Q37" s="44">
        <v>19.7</v>
      </c>
      <c r="R37" s="44">
        <v>18.86</v>
      </c>
      <c r="S37" s="44">
        <v>18.11</v>
      </c>
      <c r="T37" s="44">
        <v>17.440000000000001</v>
      </c>
      <c r="U37" s="44">
        <v>16.84</v>
      </c>
      <c r="V37" s="44">
        <v>16.3</v>
      </c>
      <c r="W37" s="44">
        <v>15.82</v>
      </c>
      <c r="X37" s="44">
        <v>15.37</v>
      </c>
      <c r="Y37" s="44">
        <v>14.97</v>
      </c>
      <c r="Z37" s="44">
        <v>14.6</v>
      </c>
      <c r="AA37" s="44">
        <v>14.27</v>
      </c>
      <c r="AB37" s="44">
        <v>13.96</v>
      </c>
      <c r="AC37" s="44">
        <v>13.67</v>
      </c>
      <c r="AD37" s="44">
        <v>13.41</v>
      </c>
      <c r="AE37" s="44">
        <v>13.17</v>
      </c>
      <c r="AF37" s="44">
        <v>12.94</v>
      </c>
      <c r="AG37" s="44">
        <v>12.73</v>
      </c>
      <c r="AH37" s="44">
        <v>12.54</v>
      </c>
      <c r="AI37" s="44">
        <v>12.36</v>
      </c>
      <c r="AJ37" s="44">
        <v>12.19</v>
      </c>
      <c r="AK37" s="44">
        <v>12.04</v>
      </c>
      <c r="AL37" s="44">
        <v>11.9</v>
      </c>
      <c r="AM37" s="44">
        <v>11.76</v>
      </c>
      <c r="AN37" s="44"/>
      <c r="AO37" s="44"/>
      <c r="AP37" s="44"/>
      <c r="AQ37" s="44"/>
      <c r="AR37" s="44"/>
      <c r="AS37" s="44"/>
      <c r="AT37" s="44"/>
      <c r="AU37" s="44"/>
      <c r="AV37" s="44"/>
      <c r="AW37" s="44"/>
    </row>
    <row r="38" spans="1:49" x14ac:dyDescent="0.25">
      <c r="A38" s="43">
        <v>27</v>
      </c>
      <c r="B38" s="44"/>
      <c r="C38" s="44"/>
      <c r="D38" s="44"/>
      <c r="E38" s="44"/>
      <c r="F38" s="44"/>
      <c r="G38" s="44"/>
      <c r="H38" s="44"/>
      <c r="I38" s="44"/>
      <c r="J38" s="44"/>
      <c r="K38" s="44">
        <v>28.88</v>
      </c>
      <c r="L38" s="44">
        <v>26.71</v>
      </c>
      <c r="M38" s="44">
        <v>24.91</v>
      </c>
      <c r="N38" s="44">
        <v>23.39</v>
      </c>
      <c r="O38" s="44">
        <v>22.09</v>
      </c>
      <c r="P38" s="44">
        <v>20.97</v>
      </c>
      <c r="Q38" s="44">
        <v>20</v>
      </c>
      <c r="R38" s="44">
        <v>19.14</v>
      </c>
      <c r="S38" s="44">
        <v>18.38</v>
      </c>
      <c r="T38" s="44">
        <v>17.7</v>
      </c>
      <c r="U38" s="44">
        <v>17.09</v>
      </c>
      <c r="V38" s="44">
        <v>16.55</v>
      </c>
      <c r="W38" s="44">
        <v>16.05</v>
      </c>
      <c r="X38" s="44">
        <v>15.61</v>
      </c>
      <c r="Y38" s="44">
        <v>15.2</v>
      </c>
      <c r="Z38" s="44">
        <v>14.83</v>
      </c>
      <c r="AA38" s="44">
        <v>14.49</v>
      </c>
      <c r="AB38" s="44">
        <v>14.17</v>
      </c>
      <c r="AC38" s="44">
        <v>13.88</v>
      </c>
      <c r="AD38" s="44">
        <v>13.62</v>
      </c>
      <c r="AE38" s="44">
        <v>13.37</v>
      </c>
      <c r="AF38" s="44">
        <v>13.14</v>
      </c>
      <c r="AG38" s="44">
        <v>12.93</v>
      </c>
      <c r="AH38" s="44">
        <v>12.74</v>
      </c>
      <c r="AI38" s="44">
        <v>12.56</v>
      </c>
      <c r="AJ38" s="44">
        <v>12.39</v>
      </c>
      <c r="AK38" s="44">
        <v>12.23</v>
      </c>
      <c r="AL38" s="44">
        <v>12.09</v>
      </c>
      <c r="AM38" s="44"/>
      <c r="AN38" s="44"/>
      <c r="AO38" s="44"/>
      <c r="AP38" s="44"/>
      <c r="AQ38" s="44"/>
      <c r="AR38" s="44"/>
      <c r="AS38" s="44"/>
      <c r="AT38" s="44"/>
      <c r="AU38" s="44"/>
      <c r="AV38" s="44"/>
      <c r="AW38" s="44"/>
    </row>
    <row r="39" spans="1:49" x14ac:dyDescent="0.25">
      <c r="A39" s="43">
        <v>28</v>
      </c>
      <c r="B39" s="44"/>
      <c r="C39" s="44"/>
      <c r="D39" s="44"/>
      <c r="E39" s="44"/>
      <c r="F39" s="44"/>
      <c r="G39" s="44"/>
      <c r="H39" s="44"/>
      <c r="I39" s="44"/>
      <c r="J39" s="44"/>
      <c r="K39" s="44">
        <v>29.31</v>
      </c>
      <c r="L39" s="44">
        <v>27.11</v>
      </c>
      <c r="M39" s="44">
        <v>25.28</v>
      </c>
      <c r="N39" s="44">
        <v>23.74</v>
      </c>
      <c r="O39" s="44">
        <v>22.42</v>
      </c>
      <c r="P39" s="44">
        <v>21.28</v>
      </c>
      <c r="Q39" s="44">
        <v>20.29</v>
      </c>
      <c r="R39" s="44">
        <v>19.420000000000002</v>
      </c>
      <c r="S39" s="44">
        <v>18.649999999999999</v>
      </c>
      <c r="T39" s="44">
        <v>17.96</v>
      </c>
      <c r="U39" s="44">
        <v>17.350000000000001</v>
      </c>
      <c r="V39" s="44">
        <v>16.8</v>
      </c>
      <c r="W39" s="44">
        <v>16.3</v>
      </c>
      <c r="X39" s="44">
        <v>15.84</v>
      </c>
      <c r="Y39" s="44">
        <v>15.43</v>
      </c>
      <c r="Z39" s="44">
        <v>15.05</v>
      </c>
      <c r="AA39" s="44">
        <v>14.71</v>
      </c>
      <c r="AB39" s="44">
        <v>14.39</v>
      </c>
      <c r="AC39" s="44">
        <v>14.1</v>
      </c>
      <c r="AD39" s="44">
        <v>13.83</v>
      </c>
      <c r="AE39" s="44">
        <v>13.58</v>
      </c>
      <c r="AF39" s="44">
        <v>13.35</v>
      </c>
      <c r="AG39" s="44">
        <v>13.14</v>
      </c>
      <c r="AH39" s="44">
        <v>12.94</v>
      </c>
      <c r="AI39" s="44">
        <v>12.76</v>
      </c>
      <c r="AJ39" s="44">
        <v>12.59</v>
      </c>
      <c r="AK39" s="44">
        <v>12.43</v>
      </c>
      <c r="AL39" s="44"/>
      <c r="AM39" s="44"/>
      <c r="AN39" s="44"/>
      <c r="AO39" s="44"/>
      <c r="AP39" s="44"/>
      <c r="AQ39" s="44"/>
      <c r="AR39" s="44"/>
      <c r="AS39" s="44"/>
      <c r="AT39" s="44"/>
      <c r="AU39" s="44"/>
      <c r="AV39" s="44"/>
      <c r="AW39" s="44"/>
    </row>
    <row r="40" spans="1:49" x14ac:dyDescent="0.25">
      <c r="A40" s="43">
        <v>29</v>
      </c>
      <c r="B40" s="44"/>
      <c r="C40" s="44"/>
      <c r="D40" s="44"/>
      <c r="E40" s="44"/>
      <c r="F40" s="44"/>
      <c r="G40" s="44"/>
      <c r="H40" s="44"/>
      <c r="I40" s="44"/>
      <c r="J40" s="44"/>
      <c r="K40" s="44">
        <v>29.74</v>
      </c>
      <c r="L40" s="44">
        <v>27.51</v>
      </c>
      <c r="M40" s="44">
        <v>25.66</v>
      </c>
      <c r="N40" s="44">
        <v>24.09</v>
      </c>
      <c r="O40" s="44">
        <v>22.76</v>
      </c>
      <c r="P40" s="44">
        <v>21.6</v>
      </c>
      <c r="Q40" s="44">
        <v>20.6</v>
      </c>
      <c r="R40" s="44">
        <v>19.71</v>
      </c>
      <c r="S40" s="44">
        <v>18.93</v>
      </c>
      <c r="T40" s="44">
        <v>18.23</v>
      </c>
      <c r="U40" s="44">
        <v>17.61</v>
      </c>
      <c r="V40" s="44">
        <v>17.05</v>
      </c>
      <c r="W40" s="44">
        <v>16.54</v>
      </c>
      <c r="X40" s="44">
        <v>16.079999999999998</v>
      </c>
      <c r="Y40" s="44">
        <v>15.66</v>
      </c>
      <c r="Z40" s="44">
        <v>15.28</v>
      </c>
      <c r="AA40" s="44">
        <v>14.93</v>
      </c>
      <c r="AB40" s="44">
        <v>14.61</v>
      </c>
      <c r="AC40" s="44">
        <v>14.32</v>
      </c>
      <c r="AD40" s="44">
        <v>14.05</v>
      </c>
      <c r="AE40" s="44">
        <v>13.79</v>
      </c>
      <c r="AF40" s="44">
        <v>13.56</v>
      </c>
      <c r="AG40" s="44">
        <v>13.35</v>
      </c>
      <c r="AH40" s="44">
        <v>13.15</v>
      </c>
      <c r="AI40" s="44">
        <v>12.97</v>
      </c>
      <c r="AJ40" s="44">
        <v>12.8</v>
      </c>
      <c r="AK40" s="44"/>
      <c r="AL40" s="44"/>
      <c r="AM40" s="44"/>
      <c r="AN40" s="44"/>
      <c r="AO40" s="44"/>
      <c r="AP40" s="44"/>
      <c r="AQ40" s="44"/>
      <c r="AR40" s="44"/>
      <c r="AS40" s="44"/>
      <c r="AT40" s="44"/>
      <c r="AU40" s="44"/>
      <c r="AV40" s="44"/>
      <c r="AW40" s="44"/>
    </row>
    <row r="41" spans="1:49" x14ac:dyDescent="0.25">
      <c r="A41" s="43">
        <v>30</v>
      </c>
      <c r="B41" s="44"/>
      <c r="C41" s="44"/>
      <c r="D41" s="44"/>
      <c r="E41" s="44"/>
      <c r="F41" s="44"/>
      <c r="G41" s="44"/>
      <c r="H41" s="44"/>
      <c r="I41" s="44"/>
      <c r="J41" s="44"/>
      <c r="K41" s="44">
        <v>30.18</v>
      </c>
      <c r="L41" s="44">
        <v>27.92</v>
      </c>
      <c r="M41" s="44">
        <v>26.04</v>
      </c>
      <c r="N41" s="44">
        <v>24.45</v>
      </c>
      <c r="O41" s="44">
        <v>23.09</v>
      </c>
      <c r="P41" s="44">
        <v>21.92</v>
      </c>
      <c r="Q41" s="44">
        <v>20.9</v>
      </c>
      <c r="R41" s="44">
        <v>20.010000000000002</v>
      </c>
      <c r="S41" s="44">
        <v>19.21</v>
      </c>
      <c r="T41" s="44">
        <v>18.510000000000002</v>
      </c>
      <c r="U41" s="44">
        <v>17.88</v>
      </c>
      <c r="V41" s="44">
        <v>17.309999999999999</v>
      </c>
      <c r="W41" s="44">
        <v>16.79</v>
      </c>
      <c r="X41" s="44">
        <v>16.329999999999998</v>
      </c>
      <c r="Y41" s="44">
        <v>15.9</v>
      </c>
      <c r="Z41" s="44">
        <v>15.52</v>
      </c>
      <c r="AA41" s="44">
        <v>15.16</v>
      </c>
      <c r="AB41" s="44">
        <v>14.84</v>
      </c>
      <c r="AC41" s="44">
        <v>14.54</v>
      </c>
      <c r="AD41" s="44">
        <v>14.27</v>
      </c>
      <c r="AE41" s="44">
        <v>14.01</v>
      </c>
      <c r="AF41" s="44">
        <v>13.78</v>
      </c>
      <c r="AG41" s="44">
        <v>13.56</v>
      </c>
      <c r="AH41" s="44">
        <v>13.36</v>
      </c>
      <c r="AI41" s="44">
        <v>13.18</v>
      </c>
      <c r="AJ41" s="44"/>
      <c r="AK41" s="44"/>
      <c r="AL41" s="44"/>
      <c r="AM41" s="44"/>
      <c r="AN41" s="44"/>
      <c r="AO41" s="44"/>
      <c r="AP41" s="44"/>
      <c r="AQ41" s="44"/>
      <c r="AR41" s="44"/>
      <c r="AS41" s="44"/>
      <c r="AT41" s="44"/>
      <c r="AU41" s="44"/>
      <c r="AV41" s="44"/>
      <c r="AW41" s="44"/>
    </row>
    <row r="42" spans="1:49" x14ac:dyDescent="0.25">
      <c r="A42" s="43">
        <v>31</v>
      </c>
      <c r="B42" s="44"/>
      <c r="C42" s="44"/>
      <c r="D42" s="44"/>
      <c r="E42" s="44"/>
      <c r="F42" s="44"/>
      <c r="G42" s="44"/>
      <c r="H42" s="44"/>
      <c r="I42" s="44"/>
      <c r="J42" s="44"/>
      <c r="K42" s="44">
        <v>30.63</v>
      </c>
      <c r="L42" s="44">
        <v>28.33</v>
      </c>
      <c r="M42" s="44">
        <v>26.42</v>
      </c>
      <c r="N42" s="44">
        <v>24.81</v>
      </c>
      <c r="O42" s="44">
        <v>23.44</v>
      </c>
      <c r="P42" s="44">
        <v>22.25</v>
      </c>
      <c r="Q42" s="44">
        <v>21.22</v>
      </c>
      <c r="R42" s="44">
        <v>20.309999999999999</v>
      </c>
      <c r="S42" s="44">
        <v>19.5</v>
      </c>
      <c r="T42" s="44">
        <v>18.79</v>
      </c>
      <c r="U42" s="44">
        <v>18.149999999999999</v>
      </c>
      <c r="V42" s="44">
        <v>17.57</v>
      </c>
      <c r="W42" s="44">
        <v>17.05</v>
      </c>
      <c r="X42" s="44">
        <v>16.579999999999998</v>
      </c>
      <c r="Y42" s="44">
        <v>16.149999999999999</v>
      </c>
      <c r="Z42" s="44">
        <v>15.76</v>
      </c>
      <c r="AA42" s="44">
        <v>15.4</v>
      </c>
      <c r="AB42" s="44">
        <v>15.07</v>
      </c>
      <c r="AC42" s="44">
        <v>14.77</v>
      </c>
      <c r="AD42" s="44">
        <v>14.49</v>
      </c>
      <c r="AE42" s="44">
        <v>14.24</v>
      </c>
      <c r="AF42" s="44">
        <v>14</v>
      </c>
      <c r="AG42" s="44">
        <v>13.78</v>
      </c>
      <c r="AH42" s="44">
        <v>13.58</v>
      </c>
      <c r="AI42" s="44"/>
      <c r="AJ42" s="44"/>
      <c r="AK42" s="44"/>
      <c r="AL42" s="44"/>
      <c r="AM42" s="44"/>
      <c r="AN42" s="44"/>
      <c r="AO42" s="44"/>
      <c r="AP42" s="44"/>
      <c r="AQ42" s="44"/>
      <c r="AR42" s="44"/>
      <c r="AS42" s="44"/>
      <c r="AT42" s="44"/>
      <c r="AU42" s="44"/>
      <c r="AV42" s="44"/>
      <c r="AW42" s="44"/>
    </row>
    <row r="43" spans="1:49" x14ac:dyDescent="0.25">
      <c r="A43" s="43">
        <v>32</v>
      </c>
      <c r="B43" s="44"/>
      <c r="C43" s="44"/>
      <c r="D43" s="44"/>
      <c r="E43" s="44"/>
      <c r="F43" s="44"/>
      <c r="G43" s="44"/>
      <c r="H43" s="44"/>
      <c r="I43" s="44"/>
      <c r="J43" s="44"/>
      <c r="K43" s="44">
        <v>31.08</v>
      </c>
      <c r="L43" s="44">
        <v>28.75</v>
      </c>
      <c r="M43" s="44">
        <v>26.81</v>
      </c>
      <c r="N43" s="44">
        <v>25.18</v>
      </c>
      <c r="O43" s="44">
        <v>23.79</v>
      </c>
      <c r="P43" s="44">
        <v>22.58</v>
      </c>
      <c r="Q43" s="44">
        <v>21.53</v>
      </c>
      <c r="R43" s="44">
        <v>20.61</v>
      </c>
      <c r="S43" s="44">
        <v>19.8</v>
      </c>
      <c r="T43" s="44">
        <v>19.07</v>
      </c>
      <c r="U43" s="44">
        <v>18.420000000000002</v>
      </c>
      <c r="V43" s="44">
        <v>17.84</v>
      </c>
      <c r="W43" s="44">
        <v>17.309999999999999</v>
      </c>
      <c r="X43" s="44">
        <v>16.829999999999998</v>
      </c>
      <c r="Y43" s="44">
        <v>16.399999999999999</v>
      </c>
      <c r="Z43" s="44">
        <v>16</v>
      </c>
      <c r="AA43" s="44">
        <v>15.64</v>
      </c>
      <c r="AB43" s="44">
        <v>15.31</v>
      </c>
      <c r="AC43" s="44">
        <v>15.01</v>
      </c>
      <c r="AD43" s="44">
        <v>14.73</v>
      </c>
      <c r="AE43" s="44">
        <v>14.47</v>
      </c>
      <c r="AF43" s="44">
        <v>14.23</v>
      </c>
      <c r="AG43" s="44">
        <v>14.01</v>
      </c>
      <c r="AH43" s="44"/>
      <c r="AI43" s="44"/>
      <c r="AJ43" s="44"/>
      <c r="AK43" s="44"/>
      <c r="AL43" s="44"/>
      <c r="AM43" s="44"/>
      <c r="AN43" s="44"/>
      <c r="AO43" s="44"/>
      <c r="AP43" s="44"/>
      <c r="AQ43" s="44"/>
      <c r="AR43" s="44"/>
      <c r="AS43" s="44"/>
      <c r="AT43" s="44"/>
      <c r="AU43" s="44"/>
      <c r="AV43" s="44"/>
      <c r="AW43" s="44"/>
    </row>
    <row r="44" spans="1:49" x14ac:dyDescent="0.25">
      <c r="A44" s="43">
        <v>33</v>
      </c>
      <c r="B44" s="44"/>
      <c r="C44" s="44"/>
      <c r="D44" s="44"/>
      <c r="E44" s="44"/>
      <c r="F44" s="44"/>
      <c r="G44" s="44"/>
      <c r="H44" s="44"/>
      <c r="I44" s="44"/>
      <c r="J44" s="44"/>
      <c r="K44" s="44">
        <v>31.54</v>
      </c>
      <c r="L44" s="44">
        <v>29.17</v>
      </c>
      <c r="M44" s="44">
        <v>27.21</v>
      </c>
      <c r="N44" s="44">
        <v>25.56</v>
      </c>
      <c r="O44" s="44">
        <v>24.14</v>
      </c>
      <c r="P44" s="44">
        <v>22.92</v>
      </c>
      <c r="Q44" s="44">
        <v>21.86</v>
      </c>
      <c r="R44" s="44">
        <v>20.92</v>
      </c>
      <c r="S44" s="44">
        <v>20.100000000000001</v>
      </c>
      <c r="T44" s="44">
        <v>19.36</v>
      </c>
      <c r="U44" s="44">
        <v>18.7</v>
      </c>
      <c r="V44" s="44">
        <v>18.11</v>
      </c>
      <c r="W44" s="44">
        <v>17.579999999999998</v>
      </c>
      <c r="X44" s="44">
        <v>17.100000000000001</v>
      </c>
      <c r="Y44" s="44">
        <v>16.66</v>
      </c>
      <c r="Z44" s="44">
        <v>16.260000000000002</v>
      </c>
      <c r="AA44" s="44">
        <v>15.89</v>
      </c>
      <c r="AB44" s="44">
        <v>15.55</v>
      </c>
      <c r="AC44" s="44">
        <v>15.25</v>
      </c>
      <c r="AD44" s="44">
        <v>14.97</v>
      </c>
      <c r="AE44" s="44">
        <v>14.71</v>
      </c>
      <c r="AF44" s="44">
        <v>14.47</v>
      </c>
      <c r="AG44" s="44"/>
      <c r="AH44" s="44"/>
      <c r="AI44" s="44"/>
      <c r="AJ44" s="44"/>
      <c r="AK44" s="44"/>
      <c r="AL44" s="44"/>
      <c r="AM44" s="44"/>
      <c r="AN44" s="44"/>
      <c r="AO44" s="44"/>
      <c r="AP44" s="44"/>
      <c r="AQ44" s="44"/>
      <c r="AR44" s="44"/>
      <c r="AS44" s="44"/>
      <c r="AT44" s="44"/>
      <c r="AU44" s="44"/>
      <c r="AV44" s="44"/>
      <c r="AW44" s="44"/>
    </row>
    <row r="45" spans="1:49" x14ac:dyDescent="0.25">
      <c r="A45" s="43">
        <v>34</v>
      </c>
      <c r="B45" s="44"/>
      <c r="C45" s="44"/>
      <c r="D45" s="44"/>
      <c r="E45" s="44"/>
      <c r="F45" s="44"/>
      <c r="G45" s="44"/>
      <c r="H45" s="44"/>
      <c r="I45" s="44"/>
      <c r="J45" s="44"/>
      <c r="K45" s="44">
        <v>32</v>
      </c>
      <c r="L45" s="44">
        <v>29.61</v>
      </c>
      <c r="M45" s="44">
        <v>27.62</v>
      </c>
      <c r="N45" s="44">
        <v>25.94</v>
      </c>
      <c r="O45" s="44">
        <v>24.5</v>
      </c>
      <c r="P45" s="44">
        <v>23.26</v>
      </c>
      <c r="Q45" s="44">
        <v>22.19</v>
      </c>
      <c r="R45" s="44">
        <v>21.24</v>
      </c>
      <c r="S45" s="44">
        <v>20.399999999999999</v>
      </c>
      <c r="T45" s="44">
        <v>19.66</v>
      </c>
      <c r="U45" s="44">
        <v>18.989999999999998</v>
      </c>
      <c r="V45" s="44">
        <v>18.39</v>
      </c>
      <c r="W45" s="44">
        <v>17.850000000000001</v>
      </c>
      <c r="X45" s="44">
        <v>17.36</v>
      </c>
      <c r="Y45" s="44">
        <v>16.920000000000002</v>
      </c>
      <c r="Z45" s="44">
        <v>16.510000000000002</v>
      </c>
      <c r="AA45" s="44">
        <v>16.14</v>
      </c>
      <c r="AB45" s="44">
        <v>15.81</v>
      </c>
      <c r="AC45" s="44">
        <v>15.5</v>
      </c>
      <c r="AD45" s="44">
        <v>15.21</v>
      </c>
      <c r="AE45" s="44">
        <v>14.95</v>
      </c>
      <c r="AF45" s="44"/>
      <c r="AG45" s="44"/>
      <c r="AH45" s="44"/>
      <c r="AI45" s="44"/>
      <c r="AJ45" s="44"/>
      <c r="AK45" s="44"/>
      <c r="AL45" s="44"/>
      <c r="AM45" s="44"/>
      <c r="AN45" s="44"/>
      <c r="AO45" s="44"/>
      <c r="AP45" s="44"/>
      <c r="AQ45" s="44"/>
      <c r="AR45" s="44"/>
      <c r="AS45" s="44"/>
      <c r="AT45" s="44"/>
      <c r="AU45" s="44"/>
      <c r="AV45" s="44"/>
      <c r="AW45" s="44"/>
    </row>
    <row r="46" spans="1:49" x14ac:dyDescent="0.25">
      <c r="A46" s="43">
        <v>35</v>
      </c>
      <c r="B46" s="44"/>
      <c r="C46" s="44"/>
      <c r="D46" s="44"/>
      <c r="E46" s="44"/>
      <c r="F46" s="44"/>
      <c r="G46" s="44"/>
      <c r="H46" s="44"/>
      <c r="I46" s="44"/>
      <c r="J46" s="44"/>
      <c r="K46" s="44">
        <v>32.479999999999997</v>
      </c>
      <c r="L46" s="44">
        <v>30.05</v>
      </c>
      <c r="M46" s="44">
        <v>28.03</v>
      </c>
      <c r="N46" s="44">
        <v>26.32</v>
      </c>
      <c r="O46" s="44">
        <v>24.87</v>
      </c>
      <c r="P46" s="44">
        <v>23.61</v>
      </c>
      <c r="Q46" s="44">
        <v>22.52</v>
      </c>
      <c r="R46" s="44">
        <v>21.56</v>
      </c>
      <c r="S46" s="44">
        <v>20.71</v>
      </c>
      <c r="T46" s="44">
        <v>19.96</v>
      </c>
      <c r="U46" s="44">
        <v>19.28</v>
      </c>
      <c r="V46" s="44">
        <v>18.68</v>
      </c>
      <c r="W46" s="44">
        <v>18.13</v>
      </c>
      <c r="X46" s="44">
        <v>17.64</v>
      </c>
      <c r="Y46" s="44">
        <v>17.190000000000001</v>
      </c>
      <c r="Z46" s="44">
        <v>16.78</v>
      </c>
      <c r="AA46" s="44">
        <v>16.399999999999999</v>
      </c>
      <c r="AB46" s="44">
        <v>16.059999999999999</v>
      </c>
      <c r="AC46" s="44">
        <v>15.75</v>
      </c>
      <c r="AD46" s="44">
        <v>15.47</v>
      </c>
      <c r="AE46" s="44"/>
      <c r="AF46" s="44"/>
      <c r="AG46" s="44"/>
      <c r="AH46" s="44"/>
      <c r="AI46" s="44"/>
      <c r="AJ46" s="44"/>
      <c r="AK46" s="44"/>
      <c r="AL46" s="44"/>
      <c r="AM46" s="44"/>
      <c r="AN46" s="44"/>
      <c r="AO46" s="44"/>
      <c r="AP46" s="44"/>
      <c r="AQ46" s="44"/>
      <c r="AR46" s="44"/>
      <c r="AS46" s="44"/>
      <c r="AT46" s="44"/>
      <c r="AU46" s="44"/>
      <c r="AV46" s="44"/>
      <c r="AW46" s="44"/>
    </row>
    <row r="47" spans="1:49" x14ac:dyDescent="0.25">
      <c r="A47" s="43">
        <v>36</v>
      </c>
      <c r="B47" s="44"/>
      <c r="C47" s="44"/>
      <c r="D47" s="44"/>
      <c r="E47" s="44"/>
      <c r="F47" s="44"/>
      <c r="G47" s="44"/>
      <c r="H47" s="44"/>
      <c r="I47" s="44"/>
      <c r="J47" s="44"/>
      <c r="K47" s="44">
        <v>32.96</v>
      </c>
      <c r="L47" s="44">
        <v>30.49</v>
      </c>
      <c r="M47" s="44">
        <v>28.44</v>
      </c>
      <c r="N47" s="44">
        <v>26.72</v>
      </c>
      <c r="O47" s="44">
        <v>25.24</v>
      </c>
      <c r="P47" s="44">
        <v>23.97</v>
      </c>
      <c r="Q47" s="44">
        <v>22.86</v>
      </c>
      <c r="R47" s="44">
        <v>21.89</v>
      </c>
      <c r="S47" s="44">
        <v>21.03</v>
      </c>
      <c r="T47" s="44">
        <v>20.27</v>
      </c>
      <c r="U47" s="44">
        <v>19.579999999999998</v>
      </c>
      <c r="V47" s="44">
        <v>18.97</v>
      </c>
      <c r="W47" s="44">
        <v>18.420000000000002</v>
      </c>
      <c r="X47" s="44">
        <v>17.920000000000002</v>
      </c>
      <c r="Y47" s="44">
        <v>17.46</v>
      </c>
      <c r="Z47" s="44">
        <v>17.05</v>
      </c>
      <c r="AA47" s="44">
        <v>16.670000000000002</v>
      </c>
      <c r="AB47" s="44">
        <v>16.329999999999998</v>
      </c>
      <c r="AC47" s="44">
        <v>16.02</v>
      </c>
      <c r="AD47" s="44"/>
      <c r="AE47" s="44"/>
      <c r="AF47" s="44"/>
      <c r="AG47" s="44"/>
      <c r="AH47" s="44"/>
      <c r="AI47" s="44"/>
      <c r="AJ47" s="44"/>
      <c r="AK47" s="44"/>
      <c r="AL47" s="44"/>
      <c r="AM47" s="44"/>
      <c r="AN47" s="44"/>
      <c r="AO47" s="44"/>
      <c r="AP47" s="44"/>
      <c r="AQ47" s="44"/>
      <c r="AR47" s="44"/>
      <c r="AS47" s="44"/>
      <c r="AT47" s="44"/>
      <c r="AU47" s="44"/>
      <c r="AV47" s="44"/>
      <c r="AW47" s="44"/>
    </row>
    <row r="48" spans="1:49" x14ac:dyDescent="0.25">
      <c r="A48" s="43">
        <v>37</v>
      </c>
      <c r="B48" s="44"/>
      <c r="C48" s="44"/>
      <c r="D48" s="44"/>
      <c r="E48" s="44"/>
      <c r="F48" s="44"/>
      <c r="G48" s="44"/>
      <c r="H48" s="44"/>
      <c r="I48" s="44"/>
      <c r="J48" s="44"/>
      <c r="K48" s="44">
        <v>33.44</v>
      </c>
      <c r="L48" s="44">
        <v>30.94</v>
      </c>
      <c r="M48" s="44">
        <v>28.87</v>
      </c>
      <c r="N48" s="44">
        <v>27.12</v>
      </c>
      <c r="O48" s="44">
        <v>25.62</v>
      </c>
      <c r="P48" s="44">
        <v>24.33</v>
      </c>
      <c r="Q48" s="44">
        <v>23.21</v>
      </c>
      <c r="R48" s="44">
        <v>22.22</v>
      </c>
      <c r="S48" s="44">
        <v>21.35</v>
      </c>
      <c r="T48" s="44">
        <v>20.58</v>
      </c>
      <c r="U48" s="44">
        <v>19.89</v>
      </c>
      <c r="V48" s="44">
        <v>19.27</v>
      </c>
      <c r="W48" s="44">
        <v>18.71</v>
      </c>
      <c r="X48" s="44">
        <v>18.2</v>
      </c>
      <c r="Y48" s="44">
        <v>17.75</v>
      </c>
      <c r="Z48" s="44">
        <v>17.329999999999998</v>
      </c>
      <c r="AA48" s="44">
        <v>16.95</v>
      </c>
      <c r="AB48" s="44">
        <v>16.61</v>
      </c>
      <c r="AC48" s="44"/>
      <c r="AD48" s="44"/>
      <c r="AE48" s="44"/>
      <c r="AF48" s="44"/>
      <c r="AG48" s="44"/>
      <c r="AH48" s="44"/>
      <c r="AI48" s="44"/>
      <c r="AJ48" s="44"/>
      <c r="AK48" s="44"/>
      <c r="AL48" s="44"/>
      <c r="AM48" s="44"/>
      <c r="AN48" s="44"/>
      <c r="AO48" s="44"/>
      <c r="AP48" s="44"/>
      <c r="AQ48" s="44"/>
      <c r="AR48" s="44"/>
      <c r="AS48" s="44"/>
      <c r="AT48" s="44"/>
      <c r="AU48" s="44"/>
      <c r="AV48" s="44"/>
      <c r="AW48" s="44"/>
    </row>
    <row r="49" spans="1:49" x14ac:dyDescent="0.25">
      <c r="A49" s="43">
        <v>38</v>
      </c>
      <c r="B49" s="44"/>
      <c r="C49" s="44"/>
      <c r="D49" s="44"/>
      <c r="E49" s="44"/>
      <c r="F49" s="44"/>
      <c r="G49" s="44"/>
      <c r="H49" s="44"/>
      <c r="I49" s="44"/>
      <c r="J49" s="44"/>
      <c r="K49" s="44">
        <v>33.94</v>
      </c>
      <c r="L49" s="44">
        <v>31.41</v>
      </c>
      <c r="M49" s="44">
        <v>29.3</v>
      </c>
      <c r="N49" s="44">
        <v>27.53</v>
      </c>
      <c r="O49" s="44">
        <v>26.01</v>
      </c>
      <c r="P49" s="44">
        <v>24.7</v>
      </c>
      <c r="Q49" s="44">
        <v>23.57</v>
      </c>
      <c r="R49" s="44">
        <v>22.57</v>
      </c>
      <c r="S49" s="44">
        <v>21.69</v>
      </c>
      <c r="T49" s="44">
        <v>20.9</v>
      </c>
      <c r="U49" s="44">
        <v>20.2</v>
      </c>
      <c r="V49" s="44">
        <v>19.579999999999998</v>
      </c>
      <c r="W49" s="44">
        <v>19.010000000000002</v>
      </c>
      <c r="X49" s="44">
        <v>18.5</v>
      </c>
      <c r="Y49" s="44">
        <v>18.04</v>
      </c>
      <c r="Z49" s="44">
        <v>17.62</v>
      </c>
      <c r="AA49" s="44">
        <v>17.239999999999998</v>
      </c>
      <c r="AB49" s="44"/>
      <c r="AC49" s="44"/>
      <c r="AD49" s="44"/>
      <c r="AE49" s="44"/>
      <c r="AF49" s="44"/>
      <c r="AG49" s="44"/>
      <c r="AH49" s="44"/>
      <c r="AI49" s="44"/>
      <c r="AJ49" s="44"/>
      <c r="AK49" s="44"/>
      <c r="AL49" s="44"/>
      <c r="AM49" s="44"/>
      <c r="AN49" s="44"/>
      <c r="AO49" s="44"/>
      <c r="AP49" s="44"/>
      <c r="AQ49" s="44"/>
      <c r="AR49" s="44"/>
      <c r="AS49" s="44"/>
      <c r="AT49" s="44"/>
      <c r="AU49" s="44"/>
      <c r="AV49" s="44"/>
      <c r="AW49" s="44"/>
    </row>
    <row r="50" spans="1:49" x14ac:dyDescent="0.25">
      <c r="A50" s="43">
        <v>39</v>
      </c>
      <c r="B50" s="44"/>
      <c r="C50" s="44"/>
      <c r="D50" s="44"/>
      <c r="E50" s="44"/>
      <c r="F50" s="44"/>
      <c r="G50" s="44"/>
      <c r="H50" s="44"/>
      <c r="I50" s="44"/>
      <c r="J50" s="44"/>
      <c r="K50" s="44">
        <v>34.450000000000003</v>
      </c>
      <c r="L50" s="44">
        <v>31.88</v>
      </c>
      <c r="M50" s="44">
        <v>29.74</v>
      </c>
      <c r="N50" s="44">
        <v>27.94</v>
      </c>
      <c r="O50" s="44">
        <v>26.41</v>
      </c>
      <c r="P50" s="44">
        <v>25.08</v>
      </c>
      <c r="Q50" s="44">
        <v>23.93</v>
      </c>
      <c r="R50" s="44">
        <v>22.92</v>
      </c>
      <c r="S50" s="44">
        <v>22.03</v>
      </c>
      <c r="T50" s="44">
        <v>21.23</v>
      </c>
      <c r="U50" s="44">
        <v>20.53</v>
      </c>
      <c r="V50" s="44">
        <v>19.89</v>
      </c>
      <c r="W50" s="44">
        <v>19.32</v>
      </c>
      <c r="X50" s="44">
        <v>18.809999999999999</v>
      </c>
      <c r="Y50" s="44">
        <v>18.34</v>
      </c>
      <c r="Z50" s="44">
        <v>17.920000000000002</v>
      </c>
      <c r="AA50" s="44"/>
      <c r="AB50" s="44"/>
      <c r="AC50" s="44"/>
      <c r="AD50" s="44"/>
      <c r="AE50" s="44"/>
      <c r="AF50" s="44"/>
      <c r="AG50" s="44"/>
      <c r="AH50" s="44"/>
      <c r="AI50" s="44"/>
      <c r="AJ50" s="44"/>
      <c r="AK50" s="44"/>
      <c r="AL50" s="44"/>
      <c r="AM50" s="44"/>
      <c r="AN50" s="44"/>
      <c r="AO50" s="44"/>
      <c r="AP50" s="44"/>
      <c r="AQ50" s="44"/>
      <c r="AR50" s="44"/>
      <c r="AS50" s="44"/>
      <c r="AT50" s="44"/>
      <c r="AU50" s="44"/>
      <c r="AV50" s="44"/>
      <c r="AW50" s="44"/>
    </row>
    <row r="51" spans="1:49" x14ac:dyDescent="0.25">
      <c r="A51" s="43">
        <v>40</v>
      </c>
      <c r="B51" s="44"/>
      <c r="C51" s="44"/>
      <c r="D51" s="44"/>
      <c r="E51" s="44"/>
      <c r="F51" s="44"/>
      <c r="G51" s="44"/>
      <c r="H51" s="44"/>
      <c r="I51" s="44"/>
      <c r="J51" s="44"/>
      <c r="K51" s="44">
        <v>34.96</v>
      </c>
      <c r="L51" s="44">
        <v>32.35</v>
      </c>
      <c r="M51" s="44">
        <v>30.19</v>
      </c>
      <c r="N51" s="44">
        <v>28.37</v>
      </c>
      <c r="O51" s="44">
        <v>26.81</v>
      </c>
      <c r="P51" s="44">
        <v>25.47</v>
      </c>
      <c r="Q51" s="44">
        <v>24.3</v>
      </c>
      <c r="R51" s="44">
        <v>23.28</v>
      </c>
      <c r="S51" s="44">
        <v>22.37</v>
      </c>
      <c r="T51" s="44">
        <v>21.57</v>
      </c>
      <c r="U51" s="44">
        <v>20.86</v>
      </c>
      <c r="V51" s="44">
        <v>20.22</v>
      </c>
      <c r="W51" s="44">
        <v>19.64</v>
      </c>
      <c r="X51" s="44">
        <v>19.12</v>
      </c>
      <c r="Y51" s="44">
        <v>18.649999999999999</v>
      </c>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row>
    <row r="52" spans="1:49" x14ac:dyDescent="0.25">
      <c r="A52" s="43">
        <v>41</v>
      </c>
      <c r="B52" s="44"/>
      <c r="C52" s="44"/>
      <c r="D52" s="44"/>
      <c r="E52" s="44"/>
      <c r="F52" s="44"/>
      <c r="G52" s="44"/>
      <c r="H52" s="44"/>
      <c r="I52" s="44"/>
      <c r="J52" s="44"/>
      <c r="K52" s="44">
        <v>35.479999999999997</v>
      </c>
      <c r="L52" s="44">
        <v>32.840000000000003</v>
      </c>
      <c r="M52" s="44">
        <v>30.65</v>
      </c>
      <c r="N52" s="44">
        <v>28.8</v>
      </c>
      <c r="O52" s="44">
        <v>27.22</v>
      </c>
      <c r="P52" s="44">
        <v>25.86</v>
      </c>
      <c r="Q52" s="44">
        <v>24.68</v>
      </c>
      <c r="R52" s="44">
        <v>23.65</v>
      </c>
      <c r="S52" s="44">
        <v>22.73</v>
      </c>
      <c r="T52" s="44">
        <v>21.92</v>
      </c>
      <c r="U52" s="44">
        <v>21.2</v>
      </c>
      <c r="V52" s="44">
        <v>20.55</v>
      </c>
      <c r="W52" s="44">
        <v>19.97</v>
      </c>
      <c r="X52" s="44">
        <v>19.45</v>
      </c>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row>
    <row r="53" spans="1:49" x14ac:dyDescent="0.25">
      <c r="A53" s="43">
        <v>42</v>
      </c>
      <c r="B53" s="44"/>
      <c r="C53" s="44"/>
      <c r="D53" s="44"/>
      <c r="E53" s="44"/>
      <c r="F53" s="44"/>
      <c r="G53" s="44"/>
      <c r="H53" s="44"/>
      <c r="I53" s="44"/>
      <c r="J53" s="44"/>
      <c r="K53" s="44">
        <v>36.020000000000003</v>
      </c>
      <c r="L53" s="44">
        <v>33.340000000000003</v>
      </c>
      <c r="M53" s="44">
        <v>31.12</v>
      </c>
      <c r="N53" s="44">
        <v>29.24</v>
      </c>
      <c r="O53" s="44">
        <v>27.65</v>
      </c>
      <c r="P53" s="44">
        <v>26.27</v>
      </c>
      <c r="Q53" s="44">
        <v>25.07</v>
      </c>
      <c r="R53" s="44">
        <v>24.03</v>
      </c>
      <c r="S53" s="44">
        <v>23.1</v>
      </c>
      <c r="T53" s="44">
        <v>22.28</v>
      </c>
      <c r="U53" s="44">
        <v>21.55</v>
      </c>
      <c r="V53" s="44">
        <v>20.9</v>
      </c>
      <c r="W53" s="44">
        <v>20.32</v>
      </c>
      <c r="X53" s="44"/>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row>
    <row r="54" spans="1:49" x14ac:dyDescent="0.25">
      <c r="A54" s="43">
        <v>43</v>
      </c>
      <c r="B54" s="44"/>
      <c r="C54" s="44"/>
      <c r="D54" s="44"/>
      <c r="E54" s="44"/>
      <c r="F54" s="44"/>
      <c r="G54" s="44"/>
      <c r="H54" s="44"/>
      <c r="I54" s="44"/>
      <c r="J54" s="44"/>
      <c r="K54" s="44">
        <v>36.56</v>
      </c>
      <c r="L54" s="44">
        <v>33.85</v>
      </c>
      <c r="M54" s="44">
        <v>31.59</v>
      </c>
      <c r="N54" s="44">
        <v>29.7</v>
      </c>
      <c r="O54" s="44">
        <v>28.08</v>
      </c>
      <c r="P54" s="44">
        <v>26.69</v>
      </c>
      <c r="Q54" s="44">
        <v>25.48</v>
      </c>
      <c r="R54" s="44">
        <v>24.42</v>
      </c>
      <c r="S54" s="44">
        <v>23.48</v>
      </c>
      <c r="T54" s="44">
        <v>22.66</v>
      </c>
      <c r="U54" s="44">
        <v>21.92</v>
      </c>
      <c r="V54" s="44">
        <v>21.26</v>
      </c>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row>
    <row r="55" spans="1:49" x14ac:dyDescent="0.25">
      <c r="A55" s="43">
        <v>44</v>
      </c>
      <c r="B55" s="44"/>
      <c r="C55" s="44"/>
      <c r="D55" s="44"/>
      <c r="E55" s="44"/>
      <c r="F55" s="44"/>
      <c r="G55" s="44"/>
      <c r="H55" s="44"/>
      <c r="I55" s="44"/>
      <c r="J55" s="44"/>
      <c r="K55" s="44">
        <v>37.119999999999997</v>
      </c>
      <c r="L55" s="44">
        <v>34.369999999999997</v>
      </c>
      <c r="M55" s="44">
        <v>32.08</v>
      </c>
      <c r="N55" s="44">
        <v>30.16</v>
      </c>
      <c r="O55" s="44">
        <v>28.53</v>
      </c>
      <c r="P55" s="44">
        <v>27.12</v>
      </c>
      <c r="Q55" s="44">
        <v>25.89</v>
      </c>
      <c r="R55" s="44">
        <v>24.82</v>
      </c>
      <c r="S55" s="44">
        <v>23.88</v>
      </c>
      <c r="T55" s="44">
        <v>23.04</v>
      </c>
      <c r="U55" s="44">
        <v>22.3</v>
      </c>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row>
    <row r="56" spans="1:49" x14ac:dyDescent="0.25">
      <c r="A56" s="43">
        <v>45</v>
      </c>
      <c r="B56" s="44"/>
      <c r="C56" s="44"/>
      <c r="D56" s="44"/>
      <c r="E56" s="44"/>
      <c r="F56" s="44"/>
      <c r="G56" s="44"/>
      <c r="H56" s="44"/>
      <c r="I56" s="44"/>
      <c r="J56" s="44"/>
      <c r="K56" s="44">
        <v>37.69</v>
      </c>
      <c r="L56" s="44">
        <v>34.9</v>
      </c>
      <c r="M56" s="44">
        <v>32.590000000000003</v>
      </c>
      <c r="N56" s="44">
        <v>30.64</v>
      </c>
      <c r="O56" s="44">
        <v>28.98</v>
      </c>
      <c r="P56" s="44">
        <v>27.56</v>
      </c>
      <c r="Q56" s="44">
        <v>26.32</v>
      </c>
      <c r="R56" s="44">
        <v>25.24</v>
      </c>
      <c r="S56" s="44">
        <v>24.29</v>
      </c>
      <c r="T56" s="44">
        <v>23.45</v>
      </c>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row>
    <row r="57" spans="1:49" x14ac:dyDescent="0.25">
      <c r="A57" s="43">
        <v>46</v>
      </c>
      <c r="B57" s="44"/>
      <c r="C57" s="44"/>
      <c r="D57" s="44"/>
      <c r="E57" s="44"/>
      <c r="F57" s="44"/>
      <c r="G57" s="44"/>
      <c r="H57" s="44"/>
      <c r="I57" s="44"/>
      <c r="J57" s="44"/>
      <c r="K57" s="44">
        <v>38.270000000000003</v>
      </c>
      <c r="L57" s="44">
        <v>35.450000000000003</v>
      </c>
      <c r="M57" s="44">
        <v>33.1</v>
      </c>
      <c r="N57" s="44">
        <v>31.14</v>
      </c>
      <c r="O57" s="44">
        <v>29.46</v>
      </c>
      <c r="P57" s="44">
        <v>28.02</v>
      </c>
      <c r="Q57" s="44">
        <v>26.77</v>
      </c>
      <c r="R57" s="44">
        <v>25.67</v>
      </c>
      <c r="S57" s="44">
        <v>24.71</v>
      </c>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row>
    <row r="58" spans="1:49" x14ac:dyDescent="0.25">
      <c r="A58" s="43">
        <v>47</v>
      </c>
      <c r="B58" s="44"/>
      <c r="C58" s="44"/>
      <c r="D58" s="44"/>
      <c r="E58" s="44"/>
      <c r="F58" s="44"/>
      <c r="G58" s="44"/>
      <c r="H58" s="44"/>
      <c r="I58" s="44"/>
      <c r="J58" s="44"/>
      <c r="K58" s="44">
        <v>38.869999999999997</v>
      </c>
      <c r="L58" s="44">
        <v>36.01</v>
      </c>
      <c r="M58" s="44">
        <v>33.64</v>
      </c>
      <c r="N58" s="44">
        <v>31.64</v>
      </c>
      <c r="O58" s="44">
        <v>29.95</v>
      </c>
      <c r="P58" s="44">
        <v>28.49</v>
      </c>
      <c r="Q58" s="44">
        <v>27.23</v>
      </c>
      <c r="R58" s="44">
        <v>26.13</v>
      </c>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row>
    <row r="59" spans="1:49" x14ac:dyDescent="0.25">
      <c r="A59" s="43">
        <v>48</v>
      </c>
      <c r="B59" s="44"/>
      <c r="C59" s="44"/>
      <c r="D59" s="44"/>
      <c r="E59" s="44"/>
      <c r="F59" s="44"/>
      <c r="G59" s="44"/>
      <c r="H59" s="44"/>
      <c r="I59" s="44"/>
      <c r="J59" s="44"/>
      <c r="K59" s="44">
        <v>39.479999999999997</v>
      </c>
      <c r="L59" s="44">
        <v>36.590000000000003</v>
      </c>
      <c r="M59" s="44">
        <v>34.19</v>
      </c>
      <c r="N59" s="44">
        <v>32.17</v>
      </c>
      <c r="O59" s="44">
        <v>30.46</v>
      </c>
      <c r="P59" s="44">
        <v>28.98</v>
      </c>
      <c r="Q59" s="44">
        <v>27.71</v>
      </c>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row>
    <row r="60" spans="1:49" x14ac:dyDescent="0.25">
      <c r="A60" s="43">
        <v>49</v>
      </c>
      <c r="B60" s="44"/>
      <c r="C60" s="44"/>
      <c r="D60" s="44"/>
      <c r="E60" s="44"/>
      <c r="F60" s="44"/>
      <c r="G60" s="44"/>
      <c r="H60" s="44"/>
      <c r="I60" s="44"/>
      <c r="J60" s="44"/>
      <c r="K60" s="44">
        <v>40.119999999999997</v>
      </c>
      <c r="L60" s="44">
        <v>37.18</v>
      </c>
      <c r="M60" s="44">
        <v>34.76</v>
      </c>
      <c r="N60" s="44">
        <v>32.72</v>
      </c>
      <c r="O60" s="44">
        <v>30.98</v>
      </c>
      <c r="P60" s="44">
        <v>29.5</v>
      </c>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row>
    <row r="61" spans="1:49" x14ac:dyDescent="0.25">
      <c r="A61" s="43">
        <v>50</v>
      </c>
      <c r="B61" s="44"/>
      <c r="C61" s="44"/>
      <c r="D61" s="44"/>
      <c r="E61" s="44"/>
      <c r="F61" s="44"/>
      <c r="G61" s="44"/>
      <c r="H61" s="44"/>
      <c r="I61" s="44"/>
      <c r="J61" s="44"/>
      <c r="K61" s="44">
        <v>40.770000000000003</v>
      </c>
      <c r="L61" s="44">
        <v>37.799999999999997</v>
      </c>
      <c r="M61" s="44">
        <v>35.35</v>
      </c>
      <c r="N61" s="44">
        <v>33.29</v>
      </c>
      <c r="O61" s="44">
        <v>31.54</v>
      </c>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row>
    <row r="62" spans="1:49" x14ac:dyDescent="0.25">
      <c r="A62" s="43">
        <v>51</v>
      </c>
      <c r="B62" s="44"/>
      <c r="C62" s="44"/>
      <c r="D62" s="44"/>
      <c r="E62" s="44"/>
      <c r="F62" s="44"/>
      <c r="G62" s="44"/>
      <c r="H62" s="44"/>
      <c r="I62" s="44"/>
      <c r="J62" s="44"/>
      <c r="K62" s="44">
        <v>41.45</v>
      </c>
      <c r="L62" s="44">
        <v>38.450000000000003</v>
      </c>
      <c r="M62" s="44">
        <v>35.96</v>
      </c>
      <c r="N62" s="44">
        <v>33.880000000000003</v>
      </c>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row>
    <row r="63" spans="1:49" x14ac:dyDescent="0.25">
      <c r="A63" s="43">
        <v>52</v>
      </c>
      <c r="B63" s="44"/>
      <c r="C63" s="44"/>
      <c r="D63" s="44"/>
      <c r="E63" s="44"/>
      <c r="F63" s="44"/>
      <c r="G63" s="44"/>
      <c r="H63" s="44"/>
      <c r="I63" s="44"/>
      <c r="J63" s="44"/>
      <c r="K63" s="44">
        <v>42.16</v>
      </c>
      <c r="L63" s="44">
        <v>39.119999999999997</v>
      </c>
      <c r="M63" s="44">
        <v>36.61</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row>
    <row r="64" spans="1:49" x14ac:dyDescent="0.25">
      <c r="A64" s="43">
        <v>53</v>
      </c>
      <c r="B64" s="44"/>
      <c r="C64" s="44"/>
      <c r="D64" s="44"/>
      <c r="E64" s="44"/>
      <c r="F64" s="44"/>
      <c r="G64" s="44"/>
      <c r="H64" s="44"/>
      <c r="I64" s="44"/>
      <c r="J64" s="44"/>
      <c r="K64" s="44">
        <v>42.89</v>
      </c>
      <c r="L64" s="44">
        <v>39.82</v>
      </c>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row>
    <row r="65" spans="1:49" x14ac:dyDescent="0.25">
      <c r="A65" s="43">
        <v>54</v>
      </c>
      <c r="B65" s="44"/>
      <c r="C65" s="44"/>
      <c r="D65" s="44"/>
      <c r="E65" s="44"/>
      <c r="F65" s="44"/>
      <c r="G65" s="44"/>
      <c r="H65" s="44"/>
      <c r="I65" s="44"/>
      <c r="J65" s="44"/>
      <c r="K65" s="44">
        <v>43.66</v>
      </c>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row>
    <row r="66" spans="1:49" x14ac:dyDescent="0.25">
      <c r="A66" s="43">
        <v>55</v>
      </c>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row>
    <row r="67" spans="1:49" x14ac:dyDescent="0.25">
      <c r="A67" s="43">
        <v>56</v>
      </c>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row>
    <row r="68" spans="1:49" x14ac:dyDescent="0.25">
      <c r="A68" s="43">
        <v>57</v>
      </c>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row>
    <row r="69" spans="1:49" x14ac:dyDescent="0.25">
      <c r="A69" s="43">
        <v>58</v>
      </c>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row>
    <row r="70" spans="1:49" x14ac:dyDescent="0.25">
      <c r="A70" s="43">
        <v>59</v>
      </c>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row>
    <row r="71" spans="1:49" x14ac:dyDescent="0.25">
      <c r="A71" s="43">
        <v>60</v>
      </c>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row>
    <row r="72" spans="1:49" x14ac:dyDescent="0.25">
      <c r="A72" s="43">
        <v>61</v>
      </c>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row>
    <row r="73" spans="1:49" x14ac:dyDescent="0.25">
      <c r="A73" s="43">
        <v>62</v>
      </c>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row>
    <row r="74" spans="1:49" x14ac:dyDescent="0.25">
      <c r="A74" s="43">
        <v>63</v>
      </c>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row>
  </sheetData>
  <sheetProtection algorithmName="SHA-512" hashValue="Q22L0NZm3tmWCuVKzKZNynEZeaqI1Y7b+kTunNvbV9GyTPOziXSKAn843YgM2BpWu7d1bTMhJ2d3V9fkiQj4cQ==" saltValue="isMhJ6o2TJPQOjXlPmcRVg==" spinCount="100000" sheet="1" objects="1" scenarios="1"/>
  <conditionalFormatting sqref="A6:A21">
    <cfRule type="expression" dxfId="159" priority="1" stopIfTrue="1">
      <formula>MOD(ROW(),2)=0</formula>
    </cfRule>
    <cfRule type="expression" dxfId="158" priority="2" stopIfTrue="1">
      <formula>MOD(ROW(),2)&lt;&gt;0</formula>
    </cfRule>
  </conditionalFormatting>
  <conditionalFormatting sqref="A26:A74">
    <cfRule type="expression" dxfId="157" priority="5" stopIfTrue="1">
      <formula>MOD(ROW(),2)=0</formula>
    </cfRule>
    <cfRule type="expression" dxfId="156" priority="6" stopIfTrue="1">
      <formula>MOD(ROW(),2)&lt;&gt;0</formula>
    </cfRule>
  </conditionalFormatting>
  <conditionalFormatting sqref="B6:M21">
    <cfRule type="expression" dxfId="155" priority="3" stopIfTrue="1">
      <formula>MOD(ROW(),2)=0</formula>
    </cfRule>
    <cfRule type="expression" dxfId="154" priority="4" stopIfTrue="1">
      <formula>MOD(ROW(),2)&lt;&gt;0</formula>
    </cfRule>
  </conditionalFormatting>
  <conditionalFormatting sqref="B26:AW74">
    <cfRule type="expression" dxfId="153" priority="7" stopIfTrue="1">
      <formula>MOD(ROW(),2)=0</formula>
    </cfRule>
    <cfRule type="expression" dxfId="152" priority="8" stopIfTrue="1">
      <formula>MOD(ROW(),2)&lt;&gt;0</formula>
    </cfRule>
  </conditionalFormatting>
  <pageMargins left="0.7" right="0.7" top="0.75" bottom="0.75" header="0.3" footer="0.3"/>
  <tableParts count="1">
    <tablePart r:id="rId1"/>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4EFF0-0BE7-47E9-A768-E1D1A1C44506}">
  <sheetPr codeName="Sheet57"/>
  <dimension ref="A1:E85"/>
  <sheetViews>
    <sheetView showGridLines="0"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LGPS_EW - Consolidated Factor Spreadsheet</v>
      </c>
    </row>
    <row r="3" spans="1:5" s="1" customFormat="1" ht="15.5" x14ac:dyDescent="0.35">
      <c r="A3" s="30" t="s">
        <v>2</v>
      </c>
      <c r="B3" s="3" t="str">
        <f>TABLE_FACTOR_TYPE_1 &amp; " - x-" &amp; TABLE_SERIES_NUMBER_1</f>
        <v>Added pension - x-711</v>
      </c>
    </row>
    <row r="6" spans="1:5" x14ac:dyDescent="0.25">
      <c r="A6" s="40" t="s">
        <v>394</v>
      </c>
      <c r="B6" s="47" t="s">
        <v>395</v>
      </c>
      <c r="C6" s="47"/>
      <c r="D6" s="47"/>
      <c r="E6" s="47"/>
    </row>
    <row r="7" spans="1:5" x14ac:dyDescent="0.25">
      <c r="A7" s="40" t="s">
        <v>396</v>
      </c>
      <c r="B7" s="47" t="s">
        <v>175</v>
      </c>
      <c r="C7" s="47"/>
      <c r="D7" s="47"/>
      <c r="E7" s="47"/>
    </row>
    <row r="8" spans="1:5" x14ac:dyDescent="0.25">
      <c r="A8" s="40" t="s">
        <v>162</v>
      </c>
      <c r="B8" s="47" t="s">
        <v>259</v>
      </c>
      <c r="C8" s="47"/>
      <c r="D8" s="47"/>
      <c r="E8" s="47"/>
    </row>
    <row r="9" spans="1:5" x14ac:dyDescent="0.25">
      <c r="A9" s="40" t="s">
        <v>163</v>
      </c>
      <c r="B9" s="47" t="s">
        <v>322</v>
      </c>
      <c r="C9" s="47"/>
      <c r="D9" s="47"/>
      <c r="E9" s="47"/>
    </row>
    <row r="10" spans="1:5" ht="25" x14ac:dyDescent="0.25">
      <c r="A10" s="40" t="s">
        <v>6</v>
      </c>
      <c r="B10" s="47" t="s">
        <v>587</v>
      </c>
      <c r="C10" s="47"/>
      <c r="D10" s="47"/>
      <c r="E10" s="47"/>
    </row>
    <row r="11" spans="1:5" x14ac:dyDescent="0.25">
      <c r="A11" s="40" t="s">
        <v>164</v>
      </c>
      <c r="B11" s="47" t="s">
        <v>179</v>
      </c>
      <c r="C11" s="47"/>
      <c r="D11" s="47"/>
      <c r="E11" s="47"/>
    </row>
    <row r="12" spans="1:5" x14ac:dyDescent="0.25">
      <c r="A12" s="40" t="s">
        <v>165</v>
      </c>
      <c r="B12" s="47" t="s">
        <v>345</v>
      </c>
      <c r="C12" s="47"/>
      <c r="D12" s="47"/>
      <c r="E12" s="47"/>
    </row>
    <row r="13" spans="1:5" x14ac:dyDescent="0.25">
      <c r="A13" s="40" t="s">
        <v>397</v>
      </c>
      <c r="B13" s="47">
        <v>0</v>
      </c>
      <c r="C13" s="47"/>
      <c r="D13" s="47"/>
      <c r="E13" s="47"/>
    </row>
    <row r="14" spans="1:5" x14ac:dyDescent="0.25">
      <c r="A14" s="40" t="s">
        <v>167</v>
      </c>
      <c r="B14" s="47">
        <v>711</v>
      </c>
      <c r="C14" s="47"/>
      <c r="D14" s="47"/>
      <c r="E14" s="47"/>
    </row>
    <row r="15" spans="1:5" x14ac:dyDescent="0.25">
      <c r="A15" s="40" t="s">
        <v>398</v>
      </c>
      <c r="B15" s="47" t="s">
        <v>346</v>
      </c>
      <c r="C15" s="47"/>
      <c r="D15" s="47"/>
      <c r="E15" s="47"/>
    </row>
    <row r="16" spans="1:5" x14ac:dyDescent="0.25">
      <c r="A16" s="40" t="s">
        <v>169</v>
      </c>
      <c r="B16" s="47" t="s">
        <v>267</v>
      </c>
      <c r="C16" s="47"/>
      <c r="D16" s="47"/>
      <c r="E16" s="47"/>
    </row>
    <row r="17" spans="1:5" x14ac:dyDescent="0.25">
      <c r="A17" s="41" t="s">
        <v>399</v>
      </c>
      <c r="B17" s="47"/>
      <c r="C17" s="47"/>
      <c r="D17" s="47"/>
      <c r="E17" s="47"/>
    </row>
    <row r="18" spans="1:5" x14ac:dyDescent="0.25">
      <c r="A18" s="40" t="s">
        <v>171</v>
      </c>
      <c r="B18" s="49">
        <v>45195</v>
      </c>
      <c r="C18" s="49"/>
      <c r="D18" s="49"/>
      <c r="E18" s="49"/>
    </row>
    <row r="19" spans="1:5" x14ac:dyDescent="0.25">
      <c r="A19" s="40" t="s">
        <v>172</v>
      </c>
      <c r="B19" s="49">
        <v>45201</v>
      </c>
      <c r="C19" s="49"/>
      <c r="D19" s="49"/>
      <c r="E19" s="49"/>
    </row>
    <row r="20" spans="1:5" x14ac:dyDescent="0.25">
      <c r="A20" s="40" t="s">
        <v>173</v>
      </c>
      <c r="B20" s="47" t="s">
        <v>183</v>
      </c>
      <c r="C20" s="47"/>
      <c r="D20" s="47"/>
      <c r="E20" s="47"/>
    </row>
    <row r="21" spans="1:5" x14ac:dyDescent="0.25">
      <c r="A21" s="40" t="s">
        <v>400</v>
      </c>
      <c r="B21" s="47"/>
      <c r="C21" s="47"/>
      <c r="D21" s="47"/>
      <c r="E21" s="47"/>
    </row>
    <row r="23" spans="1:5" x14ac:dyDescent="0.25">
      <c r="A23" s="23" t="str">
        <f>HYPERLINK("#'Factor List'!A1", "Back to Factor List")</f>
        <v>Back to Factor List</v>
      </c>
      <c r="B23" s="23" t="str">
        <f>HYPERLINK("#'Assumptions'!A1", "Assumptions")</f>
        <v>Assumptions</v>
      </c>
    </row>
    <row r="26" spans="1:5" s="58" customFormat="1" ht="52" x14ac:dyDescent="0.25">
      <c r="A26" s="57" t="s">
        <v>401</v>
      </c>
      <c r="B26" s="57" t="s">
        <v>588</v>
      </c>
      <c r="C26" s="57" t="s">
        <v>589</v>
      </c>
      <c r="D26" s="57" t="s">
        <v>590</v>
      </c>
      <c r="E26" s="57" t="s">
        <v>591</v>
      </c>
    </row>
    <row r="27" spans="1:5" x14ac:dyDescent="0.25">
      <c r="A27" s="43">
        <v>16</v>
      </c>
      <c r="B27" s="42">
        <v>891</v>
      </c>
      <c r="C27" s="42">
        <v>852</v>
      </c>
      <c r="D27" s="42">
        <v>815</v>
      </c>
      <c r="E27" s="42">
        <v>779</v>
      </c>
    </row>
    <row r="28" spans="1:5" x14ac:dyDescent="0.25">
      <c r="A28" s="43">
        <v>17</v>
      </c>
      <c r="B28" s="42">
        <v>904</v>
      </c>
      <c r="C28" s="42">
        <v>865</v>
      </c>
      <c r="D28" s="42">
        <v>827</v>
      </c>
      <c r="E28" s="42">
        <v>791</v>
      </c>
    </row>
    <row r="29" spans="1:5" x14ac:dyDescent="0.25">
      <c r="A29" s="43">
        <v>18</v>
      </c>
      <c r="B29" s="42">
        <v>917</v>
      </c>
      <c r="C29" s="42">
        <v>877</v>
      </c>
      <c r="D29" s="42">
        <v>839</v>
      </c>
      <c r="E29" s="42">
        <v>802</v>
      </c>
    </row>
    <row r="30" spans="1:5" x14ac:dyDescent="0.25">
      <c r="A30" s="43">
        <v>19</v>
      </c>
      <c r="B30" s="42">
        <v>930</v>
      </c>
      <c r="C30" s="42">
        <v>890</v>
      </c>
      <c r="D30" s="42">
        <v>851</v>
      </c>
      <c r="E30" s="42">
        <v>814</v>
      </c>
    </row>
    <row r="31" spans="1:5" x14ac:dyDescent="0.25">
      <c r="A31" s="43">
        <v>20</v>
      </c>
      <c r="B31" s="42">
        <v>944</v>
      </c>
      <c r="C31" s="42">
        <v>903</v>
      </c>
      <c r="D31" s="42">
        <v>864</v>
      </c>
      <c r="E31" s="42">
        <v>826</v>
      </c>
    </row>
    <row r="32" spans="1:5" x14ac:dyDescent="0.25">
      <c r="A32" s="43">
        <v>21</v>
      </c>
      <c r="B32" s="42">
        <v>958</v>
      </c>
      <c r="C32" s="42">
        <v>916</v>
      </c>
      <c r="D32" s="42">
        <v>876</v>
      </c>
      <c r="E32" s="42">
        <v>837</v>
      </c>
    </row>
    <row r="33" spans="1:5" x14ac:dyDescent="0.25">
      <c r="A33" s="43">
        <v>22</v>
      </c>
      <c r="B33" s="42">
        <v>972</v>
      </c>
      <c r="C33" s="42">
        <v>930</v>
      </c>
      <c r="D33" s="42">
        <v>889</v>
      </c>
      <c r="E33" s="42">
        <v>850</v>
      </c>
    </row>
    <row r="34" spans="1:5" x14ac:dyDescent="0.25">
      <c r="A34" s="43">
        <v>23</v>
      </c>
      <c r="B34" s="42">
        <v>986</v>
      </c>
      <c r="C34" s="42">
        <v>943</v>
      </c>
      <c r="D34" s="42">
        <v>902</v>
      </c>
      <c r="E34" s="42">
        <v>862</v>
      </c>
    </row>
    <row r="35" spans="1:5" x14ac:dyDescent="0.25">
      <c r="A35" s="43">
        <v>24</v>
      </c>
      <c r="B35" s="42">
        <v>1000</v>
      </c>
      <c r="C35" s="42">
        <v>957</v>
      </c>
      <c r="D35" s="42">
        <v>915</v>
      </c>
      <c r="E35" s="42">
        <v>874</v>
      </c>
    </row>
    <row r="36" spans="1:5" x14ac:dyDescent="0.25">
      <c r="A36" s="43">
        <v>25</v>
      </c>
      <c r="B36" s="42">
        <v>1015</v>
      </c>
      <c r="C36" s="42">
        <v>971</v>
      </c>
      <c r="D36" s="42">
        <v>928</v>
      </c>
      <c r="E36" s="42">
        <v>887</v>
      </c>
    </row>
    <row r="37" spans="1:5" x14ac:dyDescent="0.25">
      <c r="A37" s="43">
        <v>26</v>
      </c>
      <c r="B37" s="42">
        <v>1030</v>
      </c>
      <c r="C37" s="42">
        <v>985</v>
      </c>
      <c r="D37" s="42">
        <v>941</v>
      </c>
      <c r="E37" s="42">
        <v>899</v>
      </c>
    </row>
    <row r="38" spans="1:5" x14ac:dyDescent="0.25">
      <c r="A38" s="43">
        <v>27</v>
      </c>
      <c r="B38" s="42">
        <v>1045</v>
      </c>
      <c r="C38" s="42">
        <v>999</v>
      </c>
      <c r="D38" s="42">
        <v>955</v>
      </c>
      <c r="E38" s="42">
        <v>912</v>
      </c>
    </row>
    <row r="39" spans="1:5" x14ac:dyDescent="0.25">
      <c r="A39" s="43">
        <v>28</v>
      </c>
      <c r="B39" s="42">
        <v>1060</v>
      </c>
      <c r="C39" s="42">
        <v>1013</v>
      </c>
      <c r="D39" s="42">
        <v>969</v>
      </c>
      <c r="E39" s="42">
        <v>925</v>
      </c>
    </row>
    <row r="40" spans="1:5" x14ac:dyDescent="0.25">
      <c r="A40" s="43">
        <v>29</v>
      </c>
      <c r="B40" s="42">
        <v>1075</v>
      </c>
      <c r="C40" s="42">
        <v>1028</v>
      </c>
      <c r="D40" s="42">
        <v>982</v>
      </c>
      <c r="E40" s="42">
        <v>939</v>
      </c>
    </row>
    <row r="41" spans="1:5" x14ac:dyDescent="0.25">
      <c r="A41" s="43">
        <v>30</v>
      </c>
      <c r="B41" s="42">
        <v>1091</v>
      </c>
      <c r="C41" s="42">
        <v>1043</v>
      </c>
      <c r="D41" s="42">
        <v>997</v>
      </c>
      <c r="E41" s="42">
        <v>952</v>
      </c>
    </row>
    <row r="42" spans="1:5" x14ac:dyDescent="0.25">
      <c r="A42" s="43">
        <v>31</v>
      </c>
      <c r="B42" s="42">
        <v>1107</v>
      </c>
      <c r="C42" s="42">
        <v>1058</v>
      </c>
      <c r="D42" s="42">
        <v>1011</v>
      </c>
      <c r="E42" s="42">
        <v>966</v>
      </c>
    </row>
    <row r="43" spans="1:5" x14ac:dyDescent="0.25">
      <c r="A43" s="43">
        <v>32</v>
      </c>
      <c r="B43" s="42">
        <v>1123</v>
      </c>
      <c r="C43" s="42">
        <v>1073</v>
      </c>
      <c r="D43" s="42">
        <v>1025</v>
      </c>
      <c r="E43" s="42">
        <v>979</v>
      </c>
    </row>
    <row r="44" spans="1:5" x14ac:dyDescent="0.25">
      <c r="A44" s="43">
        <v>33</v>
      </c>
      <c r="B44" s="42">
        <v>1139</v>
      </c>
      <c r="C44" s="42">
        <v>1089</v>
      </c>
      <c r="D44" s="42">
        <v>1040</v>
      </c>
      <c r="E44" s="42">
        <v>993</v>
      </c>
    </row>
    <row r="45" spans="1:5" x14ac:dyDescent="0.25">
      <c r="A45" s="43">
        <v>34</v>
      </c>
      <c r="B45" s="42">
        <v>1156</v>
      </c>
      <c r="C45" s="42">
        <v>1104</v>
      </c>
      <c r="D45" s="42">
        <v>1055</v>
      </c>
      <c r="E45" s="42">
        <v>1008</v>
      </c>
    </row>
    <row r="46" spans="1:5" x14ac:dyDescent="0.25">
      <c r="A46" s="43">
        <v>35</v>
      </c>
      <c r="B46" s="42">
        <v>1172</v>
      </c>
      <c r="C46" s="42">
        <v>1120</v>
      </c>
      <c r="D46" s="42">
        <v>1070</v>
      </c>
      <c r="E46" s="42">
        <v>1022</v>
      </c>
    </row>
    <row r="47" spans="1:5" x14ac:dyDescent="0.25">
      <c r="A47" s="43">
        <v>36</v>
      </c>
      <c r="B47" s="42">
        <v>1189</v>
      </c>
      <c r="C47" s="42">
        <v>1136</v>
      </c>
      <c r="D47" s="42">
        <v>1085</v>
      </c>
      <c r="E47" s="42">
        <v>1036</v>
      </c>
    </row>
    <row r="48" spans="1:5" x14ac:dyDescent="0.25">
      <c r="A48" s="43">
        <v>37</v>
      </c>
      <c r="B48" s="42">
        <v>1206</v>
      </c>
      <c r="C48" s="42">
        <v>1153</v>
      </c>
      <c r="D48" s="42">
        <v>1101</v>
      </c>
      <c r="E48" s="42">
        <v>1051</v>
      </c>
    </row>
    <row r="49" spans="1:5" x14ac:dyDescent="0.25">
      <c r="A49" s="43">
        <v>38</v>
      </c>
      <c r="B49" s="42">
        <v>1224</v>
      </c>
      <c r="C49" s="42">
        <v>1169</v>
      </c>
      <c r="D49" s="42">
        <v>1117</v>
      </c>
      <c r="E49" s="42">
        <v>1066</v>
      </c>
    </row>
    <row r="50" spans="1:5" x14ac:dyDescent="0.25">
      <c r="A50" s="43">
        <v>39</v>
      </c>
      <c r="B50" s="42">
        <v>1242</v>
      </c>
      <c r="C50" s="42">
        <v>1186</v>
      </c>
      <c r="D50" s="42">
        <v>1132</v>
      </c>
      <c r="E50" s="42">
        <v>1081</v>
      </c>
    </row>
    <row r="51" spans="1:5" x14ac:dyDescent="0.25">
      <c r="A51" s="43">
        <v>40</v>
      </c>
      <c r="B51" s="42">
        <v>1259</v>
      </c>
      <c r="C51" s="42">
        <v>1203</v>
      </c>
      <c r="D51" s="42">
        <v>1149</v>
      </c>
      <c r="E51" s="42">
        <v>1096</v>
      </c>
    </row>
    <row r="52" spans="1:5" x14ac:dyDescent="0.25">
      <c r="A52" s="43">
        <v>41</v>
      </c>
      <c r="B52" s="42">
        <v>1278</v>
      </c>
      <c r="C52" s="42">
        <v>1220</v>
      </c>
      <c r="D52" s="42">
        <v>1165</v>
      </c>
      <c r="E52" s="42">
        <v>1112</v>
      </c>
    </row>
    <row r="53" spans="1:5" x14ac:dyDescent="0.25">
      <c r="A53" s="43">
        <v>42</v>
      </c>
      <c r="B53" s="42">
        <v>1296</v>
      </c>
      <c r="C53" s="42">
        <v>1238</v>
      </c>
      <c r="D53" s="42">
        <v>1181</v>
      </c>
      <c r="E53" s="42">
        <v>1127</v>
      </c>
    </row>
    <row r="54" spans="1:5" x14ac:dyDescent="0.25">
      <c r="A54" s="43">
        <v>43</v>
      </c>
      <c r="B54" s="42">
        <v>1315</v>
      </c>
      <c r="C54" s="42">
        <v>1255</v>
      </c>
      <c r="D54" s="42">
        <v>1198</v>
      </c>
      <c r="E54" s="42">
        <v>1143</v>
      </c>
    </row>
    <row r="55" spans="1:5" x14ac:dyDescent="0.25">
      <c r="A55" s="43">
        <v>44</v>
      </c>
      <c r="B55" s="42">
        <v>1333</v>
      </c>
      <c r="C55" s="42">
        <v>1273</v>
      </c>
      <c r="D55" s="42">
        <v>1215</v>
      </c>
      <c r="E55" s="42">
        <v>1159</v>
      </c>
    </row>
    <row r="56" spans="1:5" x14ac:dyDescent="0.25">
      <c r="A56" s="43">
        <v>45</v>
      </c>
      <c r="B56" s="42">
        <v>1353</v>
      </c>
      <c r="C56" s="42">
        <v>1291</v>
      </c>
      <c r="D56" s="42">
        <v>1232</v>
      </c>
      <c r="E56" s="42">
        <v>1175</v>
      </c>
    </row>
    <row r="57" spans="1:5" x14ac:dyDescent="0.25">
      <c r="A57" s="43">
        <v>46</v>
      </c>
      <c r="B57" s="42">
        <v>1372</v>
      </c>
      <c r="C57" s="42">
        <v>1310</v>
      </c>
      <c r="D57" s="42">
        <v>1250</v>
      </c>
      <c r="E57" s="42">
        <v>1192</v>
      </c>
    </row>
    <row r="58" spans="1:5" x14ac:dyDescent="0.25">
      <c r="A58" s="43">
        <v>47</v>
      </c>
      <c r="B58" s="42">
        <v>1392</v>
      </c>
      <c r="C58" s="42">
        <v>1328</v>
      </c>
      <c r="D58" s="42">
        <v>1267</v>
      </c>
      <c r="E58" s="42">
        <v>1208</v>
      </c>
    </row>
    <row r="59" spans="1:5" x14ac:dyDescent="0.25">
      <c r="A59" s="43">
        <v>48</v>
      </c>
      <c r="B59" s="42">
        <v>1412</v>
      </c>
      <c r="C59" s="42">
        <v>1347</v>
      </c>
      <c r="D59" s="42">
        <v>1285</v>
      </c>
      <c r="E59" s="42">
        <v>1225</v>
      </c>
    </row>
    <row r="60" spans="1:5" x14ac:dyDescent="0.25">
      <c r="A60" s="43">
        <v>49</v>
      </c>
      <c r="B60" s="42">
        <v>1432</v>
      </c>
      <c r="C60" s="42">
        <v>1366</v>
      </c>
      <c r="D60" s="42">
        <v>1303</v>
      </c>
      <c r="E60" s="42">
        <v>1242</v>
      </c>
    </row>
    <row r="61" spans="1:5" x14ac:dyDescent="0.25">
      <c r="A61" s="43">
        <v>50</v>
      </c>
      <c r="B61" s="42">
        <v>1453</v>
      </c>
      <c r="C61" s="42">
        <v>1386</v>
      </c>
      <c r="D61" s="42">
        <v>1321</v>
      </c>
      <c r="E61" s="42">
        <v>1259</v>
      </c>
    </row>
    <row r="62" spans="1:5" x14ac:dyDescent="0.25">
      <c r="A62" s="43">
        <v>51</v>
      </c>
      <c r="B62" s="42">
        <v>1474</v>
      </c>
      <c r="C62" s="42">
        <v>1406</v>
      </c>
      <c r="D62" s="42">
        <v>1340</v>
      </c>
      <c r="E62" s="42">
        <v>1277</v>
      </c>
    </row>
    <row r="63" spans="1:5" x14ac:dyDescent="0.25">
      <c r="A63" s="43">
        <v>52</v>
      </c>
      <c r="B63" s="42">
        <v>1495</v>
      </c>
      <c r="C63" s="42">
        <v>1426</v>
      </c>
      <c r="D63" s="42">
        <v>1359</v>
      </c>
      <c r="E63" s="42">
        <v>1294</v>
      </c>
    </row>
    <row r="64" spans="1:5" x14ac:dyDescent="0.25">
      <c r="A64" s="43">
        <v>53</v>
      </c>
      <c r="B64" s="42">
        <v>1517</v>
      </c>
      <c r="C64" s="42">
        <v>1446</v>
      </c>
      <c r="D64" s="42">
        <v>1378</v>
      </c>
      <c r="E64" s="42">
        <v>1312</v>
      </c>
    </row>
    <row r="65" spans="1:5" x14ac:dyDescent="0.25">
      <c r="A65" s="43">
        <v>54</v>
      </c>
      <c r="B65" s="42">
        <v>1540</v>
      </c>
      <c r="C65" s="42">
        <v>1467</v>
      </c>
      <c r="D65" s="42">
        <v>1398</v>
      </c>
      <c r="E65" s="42">
        <v>1331</v>
      </c>
    </row>
    <row r="66" spans="1:5" x14ac:dyDescent="0.25">
      <c r="A66" s="43">
        <v>55</v>
      </c>
      <c r="B66" s="42">
        <v>1563</v>
      </c>
      <c r="C66" s="42">
        <v>1489</v>
      </c>
      <c r="D66" s="42">
        <v>1418</v>
      </c>
      <c r="E66" s="42">
        <v>1349</v>
      </c>
    </row>
    <row r="67" spans="1:5" x14ac:dyDescent="0.25">
      <c r="A67" s="43">
        <v>56</v>
      </c>
      <c r="B67" s="42">
        <v>1586</v>
      </c>
      <c r="C67" s="42">
        <v>1511</v>
      </c>
      <c r="D67" s="42">
        <v>1438</v>
      </c>
      <c r="E67" s="42">
        <v>1369</v>
      </c>
    </row>
    <row r="68" spans="1:5" x14ac:dyDescent="0.25">
      <c r="A68" s="43">
        <v>57</v>
      </c>
      <c r="B68" s="42">
        <v>1611</v>
      </c>
      <c r="C68" s="42">
        <v>1534</v>
      </c>
      <c r="D68" s="42">
        <v>1459</v>
      </c>
      <c r="E68" s="42">
        <v>1388</v>
      </c>
    </row>
    <row r="69" spans="1:5" x14ac:dyDescent="0.25">
      <c r="A69" s="43">
        <v>58</v>
      </c>
      <c r="B69" s="42">
        <v>1636</v>
      </c>
      <c r="C69" s="42">
        <v>1557</v>
      </c>
      <c r="D69" s="42">
        <v>1481</v>
      </c>
      <c r="E69" s="42">
        <v>1408</v>
      </c>
    </row>
    <row r="70" spans="1:5" x14ac:dyDescent="0.25">
      <c r="A70" s="43">
        <v>59</v>
      </c>
      <c r="B70" s="42">
        <v>1662</v>
      </c>
      <c r="C70" s="42">
        <v>1581</v>
      </c>
      <c r="D70" s="42">
        <v>1504</v>
      </c>
      <c r="E70" s="42">
        <v>1429</v>
      </c>
    </row>
    <row r="71" spans="1:5" x14ac:dyDescent="0.25">
      <c r="A71" s="43">
        <v>60</v>
      </c>
      <c r="B71" s="42">
        <v>1690</v>
      </c>
      <c r="C71" s="42">
        <v>1607</v>
      </c>
      <c r="D71" s="42">
        <v>1527</v>
      </c>
      <c r="E71" s="42">
        <v>1450</v>
      </c>
    </row>
    <row r="72" spans="1:5" x14ac:dyDescent="0.25">
      <c r="A72" s="43">
        <v>61</v>
      </c>
      <c r="B72" s="42">
        <v>1719</v>
      </c>
      <c r="C72" s="42">
        <v>1633</v>
      </c>
      <c r="D72" s="42">
        <v>1551</v>
      </c>
      <c r="E72" s="42">
        <v>1473</v>
      </c>
    </row>
    <row r="73" spans="1:5" x14ac:dyDescent="0.25">
      <c r="A73" s="43">
        <v>62</v>
      </c>
      <c r="B73" s="42">
        <v>1749</v>
      </c>
      <c r="C73" s="42">
        <v>1661</v>
      </c>
      <c r="D73" s="42">
        <v>1577</v>
      </c>
      <c r="E73" s="42">
        <v>1496</v>
      </c>
    </row>
    <row r="74" spans="1:5" x14ac:dyDescent="0.25">
      <c r="A74" s="43">
        <v>63</v>
      </c>
      <c r="B74" s="42">
        <v>1782</v>
      </c>
      <c r="C74" s="42">
        <v>1691</v>
      </c>
      <c r="D74" s="42">
        <v>1604</v>
      </c>
      <c r="E74" s="42">
        <v>1521</v>
      </c>
    </row>
    <row r="75" spans="1:5" x14ac:dyDescent="0.25">
      <c r="A75" s="43">
        <v>64</v>
      </c>
      <c r="B75" s="42">
        <v>1817</v>
      </c>
      <c r="C75" s="42">
        <v>1723</v>
      </c>
      <c r="D75" s="42">
        <v>1634</v>
      </c>
      <c r="E75" s="42">
        <v>1548</v>
      </c>
    </row>
    <row r="76" spans="1:5" x14ac:dyDescent="0.25">
      <c r="A76" s="43">
        <v>65</v>
      </c>
      <c r="B76" s="42">
        <v>1833</v>
      </c>
      <c r="C76" s="42">
        <v>1758</v>
      </c>
      <c r="D76" s="42">
        <v>1665</v>
      </c>
      <c r="E76" s="42">
        <v>1576</v>
      </c>
    </row>
    <row r="77" spans="1:5" x14ac:dyDescent="0.25">
      <c r="A77" s="43">
        <v>66</v>
      </c>
      <c r="B77" s="42">
        <v>1828</v>
      </c>
      <c r="C77" s="42">
        <v>1773</v>
      </c>
      <c r="D77" s="42">
        <v>1700</v>
      </c>
      <c r="E77" s="42">
        <v>1608</v>
      </c>
    </row>
    <row r="78" spans="1:5" x14ac:dyDescent="0.25">
      <c r="A78" s="43">
        <v>67</v>
      </c>
      <c r="B78" s="42">
        <v>1824</v>
      </c>
      <c r="C78" s="42">
        <v>1765</v>
      </c>
      <c r="D78" s="42">
        <v>1713</v>
      </c>
      <c r="E78" s="42">
        <v>1642</v>
      </c>
    </row>
    <row r="79" spans="1:5" x14ac:dyDescent="0.25">
      <c r="A79" s="43">
        <v>68</v>
      </c>
      <c r="B79" s="42">
        <v>1821</v>
      </c>
      <c r="C79" s="42">
        <v>1758</v>
      </c>
      <c r="D79" s="42">
        <v>1703</v>
      </c>
      <c r="E79" s="42">
        <v>1654</v>
      </c>
    </row>
    <row r="80" spans="1:5" x14ac:dyDescent="0.25">
      <c r="A80" s="43">
        <v>69</v>
      </c>
      <c r="B80" s="42">
        <v>1817</v>
      </c>
      <c r="C80" s="42">
        <v>1751</v>
      </c>
      <c r="D80" s="42">
        <v>1693</v>
      </c>
      <c r="E80" s="42">
        <v>1641</v>
      </c>
    </row>
    <row r="81" spans="1:5" x14ac:dyDescent="0.25">
      <c r="A81" s="43">
        <v>70</v>
      </c>
      <c r="B81" s="42">
        <v>1815</v>
      </c>
      <c r="C81" s="42">
        <v>1745</v>
      </c>
      <c r="D81" s="42">
        <v>1683</v>
      </c>
      <c r="E81" s="42">
        <v>1628</v>
      </c>
    </row>
    <row r="82" spans="1:5" x14ac:dyDescent="0.25">
      <c r="A82" s="43">
        <v>71</v>
      </c>
      <c r="B82" s="42">
        <v>1814</v>
      </c>
      <c r="C82" s="42">
        <v>1739</v>
      </c>
      <c r="D82" s="42">
        <v>1672</v>
      </c>
      <c r="E82" s="42">
        <v>1615</v>
      </c>
    </row>
    <row r="83" spans="1:5" x14ac:dyDescent="0.25">
      <c r="A83" s="43">
        <v>72</v>
      </c>
      <c r="B83" s="42">
        <v>1814</v>
      </c>
      <c r="C83" s="42">
        <v>1734</v>
      </c>
      <c r="D83" s="42">
        <v>1663</v>
      </c>
      <c r="E83" s="42">
        <v>1601</v>
      </c>
    </row>
    <row r="84" spans="1:5" x14ac:dyDescent="0.25">
      <c r="A84" s="43">
        <v>73</v>
      </c>
      <c r="B84" s="42">
        <v>1816</v>
      </c>
      <c r="C84" s="42">
        <v>1730</v>
      </c>
      <c r="D84" s="42">
        <v>1654</v>
      </c>
      <c r="E84" s="42">
        <v>1588</v>
      </c>
    </row>
    <row r="85" spans="1:5" x14ac:dyDescent="0.25">
      <c r="A85" s="43">
        <v>74</v>
      </c>
      <c r="B85" s="42">
        <v>1820</v>
      </c>
      <c r="C85" s="42">
        <v>1727</v>
      </c>
      <c r="D85" s="42">
        <v>1646</v>
      </c>
      <c r="E85" s="42">
        <v>1576</v>
      </c>
    </row>
  </sheetData>
  <sheetProtection algorithmName="SHA-512" hashValue="/5zLXPinCKbqlcLsxsAPC4S6/B0GguErWrRj5kvTw1AO2kfbmcgj5YMieDIjjCs+A8BRh5dCWjymJdGUtYNDsQ==" saltValue="vI3acWVGj4I/2eQf0j9Jyg==" spinCount="100000" sheet="1" objects="1" scenarios="1"/>
  <conditionalFormatting sqref="A6:A21">
    <cfRule type="expression" dxfId="151" priority="1" stopIfTrue="1">
      <formula>MOD(ROW(),2)=0</formula>
    </cfRule>
    <cfRule type="expression" dxfId="150" priority="2" stopIfTrue="1">
      <formula>MOD(ROW(),2)&lt;&gt;0</formula>
    </cfRule>
  </conditionalFormatting>
  <conditionalFormatting sqref="A26:A85">
    <cfRule type="expression" dxfId="149" priority="5" stopIfTrue="1">
      <formula>MOD(ROW(),2)=0</formula>
    </cfRule>
    <cfRule type="expression" dxfId="148" priority="6" stopIfTrue="1">
      <formula>MOD(ROW(),2)&lt;&gt;0</formula>
    </cfRule>
  </conditionalFormatting>
  <conditionalFormatting sqref="B6:E21">
    <cfRule type="expression" dxfId="147" priority="3" stopIfTrue="1">
      <formula>MOD(ROW(),2)=0</formula>
    </cfRule>
    <cfRule type="expression" dxfId="146" priority="4" stopIfTrue="1">
      <formula>MOD(ROW(),2)&lt;&gt;0</formula>
    </cfRule>
  </conditionalFormatting>
  <conditionalFormatting sqref="B26:E85">
    <cfRule type="expression" dxfId="145" priority="7" stopIfTrue="1">
      <formula>MOD(ROW(),2)=0</formula>
    </cfRule>
    <cfRule type="expression" dxfId="144" priority="8" stopIfTrue="1">
      <formula>MOD(ROW(),2)&lt;&gt;0</formula>
    </cfRule>
  </conditionalFormatting>
  <pageMargins left="0.7" right="0.7" top="0.75" bottom="0.75" header="0.3" footer="0.3"/>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C6117-D26B-490F-8A92-089430D4013C}">
  <sheetPr codeName="Sheet58"/>
  <dimension ref="A1:E85"/>
  <sheetViews>
    <sheetView showGridLines="0"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LGPS_EW - Consolidated Factor Spreadsheet</v>
      </c>
    </row>
    <row r="3" spans="1:5" s="1" customFormat="1" ht="15.5" x14ac:dyDescent="0.35">
      <c r="A3" s="30" t="s">
        <v>2</v>
      </c>
      <c r="B3" s="3" t="str">
        <f>TABLE_FACTOR_TYPE_1 &amp; " - x-" &amp; TABLE_SERIES_NUMBER_1</f>
        <v>Added pension - x-712</v>
      </c>
    </row>
    <row r="6" spans="1:5" x14ac:dyDescent="0.25">
      <c r="A6" s="40" t="s">
        <v>394</v>
      </c>
      <c r="B6" s="47" t="s">
        <v>395</v>
      </c>
      <c r="C6" s="47"/>
      <c r="D6" s="47"/>
      <c r="E6" s="47"/>
    </row>
    <row r="7" spans="1:5" x14ac:dyDescent="0.25">
      <c r="A7" s="40" t="s">
        <v>396</v>
      </c>
      <c r="B7" s="47" t="s">
        <v>175</v>
      </c>
      <c r="C7" s="47"/>
      <c r="D7" s="47"/>
      <c r="E7" s="47"/>
    </row>
    <row r="8" spans="1:5" x14ac:dyDescent="0.25">
      <c r="A8" s="40" t="s">
        <v>162</v>
      </c>
      <c r="B8" s="47" t="s">
        <v>259</v>
      </c>
      <c r="C8" s="47"/>
      <c r="D8" s="47"/>
      <c r="E8" s="47"/>
    </row>
    <row r="9" spans="1:5" x14ac:dyDescent="0.25">
      <c r="A9" s="40" t="s">
        <v>163</v>
      </c>
      <c r="B9" s="47" t="s">
        <v>322</v>
      </c>
      <c r="C9" s="47"/>
      <c r="D9" s="47"/>
      <c r="E9" s="47"/>
    </row>
    <row r="10" spans="1:5" ht="25" x14ac:dyDescent="0.25">
      <c r="A10" s="40" t="s">
        <v>6</v>
      </c>
      <c r="B10" s="47" t="s">
        <v>592</v>
      </c>
      <c r="C10" s="47"/>
      <c r="D10" s="47"/>
      <c r="E10" s="47"/>
    </row>
    <row r="11" spans="1:5" x14ac:dyDescent="0.25">
      <c r="A11" s="40" t="s">
        <v>164</v>
      </c>
      <c r="B11" s="47" t="s">
        <v>184</v>
      </c>
      <c r="C11" s="47"/>
      <c r="D11" s="47"/>
      <c r="E11" s="47"/>
    </row>
    <row r="12" spans="1:5" x14ac:dyDescent="0.25">
      <c r="A12" s="40" t="s">
        <v>165</v>
      </c>
      <c r="B12" s="47" t="s">
        <v>345</v>
      </c>
      <c r="C12" s="47"/>
      <c r="D12" s="47"/>
      <c r="E12" s="47"/>
    </row>
    <row r="13" spans="1:5" x14ac:dyDescent="0.25">
      <c r="A13" s="40" t="s">
        <v>397</v>
      </c>
      <c r="B13" s="47">
        <v>0</v>
      </c>
      <c r="C13" s="47"/>
      <c r="D13" s="47"/>
      <c r="E13" s="47"/>
    </row>
    <row r="14" spans="1:5" x14ac:dyDescent="0.25">
      <c r="A14" s="40" t="s">
        <v>167</v>
      </c>
      <c r="B14" s="47">
        <v>712</v>
      </c>
      <c r="C14" s="47"/>
      <c r="D14" s="47"/>
      <c r="E14" s="47"/>
    </row>
    <row r="15" spans="1:5" x14ac:dyDescent="0.25">
      <c r="A15" s="40" t="s">
        <v>398</v>
      </c>
      <c r="B15" s="47" t="s">
        <v>348</v>
      </c>
      <c r="C15" s="47"/>
      <c r="D15" s="47"/>
      <c r="E15" s="47"/>
    </row>
    <row r="16" spans="1:5" x14ac:dyDescent="0.25">
      <c r="A16" s="40" t="s">
        <v>169</v>
      </c>
      <c r="B16" s="47" t="s">
        <v>270</v>
      </c>
      <c r="C16" s="47"/>
      <c r="D16" s="47"/>
      <c r="E16" s="47"/>
    </row>
    <row r="17" spans="1:5" x14ac:dyDescent="0.25">
      <c r="A17" s="41" t="s">
        <v>399</v>
      </c>
      <c r="B17" s="47"/>
      <c r="C17" s="47"/>
      <c r="D17" s="47"/>
      <c r="E17" s="47"/>
    </row>
    <row r="18" spans="1:5" x14ac:dyDescent="0.25">
      <c r="A18" s="40" t="s">
        <v>171</v>
      </c>
      <c r="B18" s="49">
        <v>45195</v>
      </c>
      <c r="C18" s="49"/>
      <c r="D18" s="49"/>
      <c r="E18" s="49"/>
    </row>
    <row r="19" spans="1:5" x14ac:dyDescent="0.25">
      <c r="A19" s="40" t="s">
        <v>172</v>
      </c>
      <c r="B19" s="49">
        <v>45201</v>
      </c>
      <c r="C19" s="49"/>
      <c r="D19" s="49"/>
      <c r="E19" s="49"/>
    </row>
    <row r="20" spans="1:5" x14ac:dyDescent="0.25">
      <c r="A20" s="40" t="s">
        <v>173</v>
      </c>
      <c r="B20" s="47" t="s">
        <v>183</v>
      </c>
      <c r="C20" s="47"/>
      <c r="D20" s="47"/>
      <c r="E20" s="47"/>
    </row>
    <row r="21" spans="1:5" x14ac:dyDescent="0.25">
      <c r="A21" s="40" t="s">
        <v>400</v>
      </c>
      <c r="B21" s="47"/>
      <c r="C21" s="47"/>
      <c r="D21" s="47"/>
      <c r="E21" s="47"/>
    </row>
    <row r="23" spans="1:5" x14ac:dyDescent="0.25">
      <c r="A23" s="23" t="str">
        <f>HYPERLINK("#'Factor List'!A1", "Back to Factor List")</f>
        <v>Back to Factor List</v>
      </c>
      <c r="B23" s="23" t="str">
        <f>HYPERLINK("#'Assumptions'!A1", "Assumptions")</f>
        <v>Assumptions</v>
      </c>
    </row>
    <row r="26" spans="1:5" s="58" customFormat="1" ht="52" x14ac:dyDescent="0.25">
      <c r="A26" s="57" t="s">
        <v>401</v>
      </c>
      <c r="B26" s="57" t="s">
        <v>588</v>
      </c>
      <c r="C26" s="57" t="s">
        <v>589</v>
      </c>
      <c r="D26" s="57" t="s">
        <v>590</v>
      </c>
      <c r="E26" s="57" t="s">
        <v>591</v>
      </c>
    </row>
    <row r="27" spans="1:5" x14ac:dyDescent="0.25">
      <c r="A27" s="43">
        <v>16</v>
      </c>
      <c r="B27" s="42">
        <v>962</v>
      </c>
      <c r="C27" s="42">
        <v>922</v>
      </c>
      <c r="D27" s="42">
        <v>884</v>
      </c>
      <c r="E27" s="42">
        <v>847</v>
      </c>
    </row>
    <row r="28" spans="1:5" x14ac:dyDescent="0.25">
      <c r="A28" s="43">
        <v>17</v>
      </c>
      <c r="B28" s="42">
        <v>976</v>
      </c>
      <c r="C28" s="42">
        <v>936</v>
      </c>
      <c r="D28" s="42">
        <v>897</v>
      </c>
      <c r="E28" s="42">
        <v>859</v>
      </c>
    </row>
    <row r="29" spans="1:5" x14ac:dyDescent="0.25">
      <c r="A29" s="43">
        <v>18</v>
      </c>
      <c r="B29" s="42">
        <v>991</v>
      </c>
      <c r="C29" s="42">
        <v>950</v>
      </c>
      <c r="D29" s="42">
        <v>910</v>
      </c>
      <c r="E29" s="42">
        <v>872</v>
      </c>
    </row>
    <row r="30" spans="1:5" x14ac:dyDescent="0.25">
      <c r="A30" s="43">
        <v>19</v>
      </c>
      <c r="B30" s="42">
        <v>1006</v>
      </c>
      <c r="C30" s="42">
        <v>964</v>
      </c>
      <c r="D30" s="42">
        <v>924</v>
      </c>
      <c r="E30" s="42">
        <v>885</v>
      </c>
    </row>
    <row r="31" spans="1:5" x14ac:dyDescent="0.25">
      <c r="A31" s="43">
        <v>20</v>
      </c>
      <c r="B31" s="42">
        <v>1021</v>
      </c>
      <c r="C31" s="42">
        <v>978</v>
      </c>
      <c r="D31" s="42">
        <v>937</v>
      </c>
      <c r="E31" s="42">
        <v>898</v>
      </c>
    </row>
    <row r="32" spans="1:5" x14ac:dyDescent="0.25">
      <c r="A32" s="43">
        <v>21</v>
      </c>
      <c r="B32" s="42">
        <v>1036</v>
      </c>
      <c r="C32" s="42">
        <v>993</v>
      </c>
      <c r="D32" s="42">
        <v>951</v>
      </c>
      <c r="E32" s="42">
        <v>911</v>
      </c>
    </row>
    <row r="33" spans="1:5" x14ac:dyDescent="0.25">
      <c r="A33" s="43">
        <v>22</v>
      </c>
      <c r="B33" s="42">
        <v>1051</v>
      </c>
      <c r="C33" s="42">
        <v>1008</v>
      </c>
      <c r="D33" s="42">
        <v>965</v>
      </c>
      <c r="E33" s="42">
        <v>924</v>
      </c>
    </row>
    <row r="34" spans="1:5" x14ac:dyDescent="0.25">
      <c r="A34" s="43">
        <v>23</v>
      </c>
      <c r="B34" s="42">
        <v>1067</v>
      </c>
      <c r="C34" s="42">
        <v>1023</v>
      </c>
      <c r="D34" s="42">
        <v>980</v>
      </c>
      <c r="E34" s="42">
        <v>938</v>
      </c>
    </row>
    <row r="35" spans="1:5" x14ac:dyDescent="0.25">
      <c r="A35" s="43">
        <v>24</v>
      </c>
      <c r="B35" s="42">
        <v>1083</v>
      </c>
      <c r="C35" s="42">
        <v>1038</v>
      </c>
      <c r="D35" s="42">
        <v>994</v>
      </c>
      <c r="E35" s="42">
        <v>952</v>
      </c>
    </row>
    <row r="36" spans="1:5" x14ac:dyDescent="0.25">
      <c r="A36" s="43">
        <v>25</v>
      </c>
      <c r="B36" s="42">
        <v>1099</v>
      </c>
      <c r="C36" s="42">
        <v>1053</v>
      </c>
      <c r="D36" s="42">
        <v>1009</v>
      </c>
      <c r="E36" s="42">
        <v>966</v>
      </c>
    </row>
    <row r="37" spans="1:5" x14ac:dyDescent="0.25">
      <c r="A37" s="43">
        <v>26</v>
      </c>
      <c r="B37" s="42">
        <v>1115</v>
      </c>
      <c r="C37" s="42">
        <v>1069</v>
      </c>
      <c r="D37" s="42">
        <v>1024</v>
      </c>
      <c r="E37" s="42">
        <v>980</v>
      </c>
    </row>
    <row r="38" spans="1:5" x14ac:dyDescent="0.25">
      <c r="A38" s="43">
        <v>27</v>
      </c>
      <c r="B38" s="42">
        <v>1132</v>
      </c>
      <c r="C38" s="42">
        <v>1085</v>
      </c>
      <c r="D38" s="42">
        <v>1039</v>
      </c>
      <c r="E38" s="42">
        <v>994</v>
      </c>
    </row>
    <row r="39" spans="1:5" x14ac:dyDescent="0.25">
      <c r="A39" s="43">
        <v>28</v>
      </c>
      <c r="B39" s="42">
        <v>1149</v>
      </c>
      <c r="C39" s="42">
        <v>1101</v>
      </c>
      <c r="D39" s="42">
        <v>1054</v>
      </c>
      <c r="E39" s="42">
        <v>1009</v>
      </c>
    </row>
    <row r="40" spans="1:5" x14ac:dyDescent="0.25">
      <c r="A40" s="43">
        <v>29</v>
      </c>
      <c r="B40" s="42">
        <v>1166</v>
      </c>
      <c r="C40" s="42">
        <v>1117</v>
      </c>
      <c r="D40" s="42">
        <v>1069</v>
      </c>
      <c r="E40" s="42">
        <v>1024</v>
      </c>
    </row>
    <row r="41" spans="1:5" x14ac:dyDescent="0.25">
      <c r="A41" s="43">
        <v>30</v>
      </c>
      <c r="B41" s="42">
        <v>1183</v>
      </c>
      <c r="C41" s="42">
        <v>1133</v>
      </c>
      <c r="D41" s="42">
        <v>1085</v>
      </c>
      <c r="E41" s="42">
        <v>1039</v>
      </c>
    </row>
    <row r="42" spans="1:5" x14ac:dyDescent="0.25">
      <c r="A42" s="43">
        <v>31</v>
      </c>
      <c r="B42" s="42">
        <v>1200</v>
      </c>
      <c r="C42" s="42">
        <v>1150</v>
      </c>
      <c r="D42" s="42">
        <v>1101</v>
      </c>
      <c r="E42" s="42">
        <v>1054</v>
      </c>
    </row>
    <row r="43" spans="1:5" x14ac:dyDescent="0.25">
      <c r="A43" s="43">
        <v>32</v>
      </c>
      <c r="B43" s="42">
        <v>1218</v>
      </c>
      <c r="C43" s="42">
        <v>1167</v>
      </c>
      <c r="D43" s="42">
        <v>1117</v>
      </c>
      <c r="E43" s="42">
        <v>1069</v>
      </c>
    </row>
    <row r="44" spans="1:5" x14ac:dyDescent="0.25">
      <c r="A44" s="43">
        <v>33</v>
      </c>
      <c r="B44" s="42">
        <v>1236</v>
      </c>
      <c r="C44" s="42">
        <v>1184</v>
      </c>
      <c r="D44" s="42">
        <v>1134</v>
      </c>
      <c r="E44" s="42">
        <v>1085</v>
      </c>
    </row>
    <row r="45" spans="1:5" x14ac:dyDescent="0.25">
      <c r="A45" s="43">
        <v>34</v>
      </c>
      <c r="B45" s="42">
        <v>1254</v>
      </c>
      <c r="C45" s="42">
        <v>1201</v>
      </c>
      <c r="D45" s="42">
        <v>1150</v>
      </c>
      <c r="E45" s="42">
        <v>1101</v>
      </c>
    </row>
    <row r="46" spans="1:5" x14ac:dyDescent="0.25">
      <c r="A46" s="43">
        <v>35</v>
      </c>
      <c r="B46" s="42">
        <v>1273</v>
      </c>
      <c r="C46" s="42">
        <v>1219</v>
      </c>
      <c r="D46" s="42">
        <v>1167</v>
      </c>
      <c r="E46" s="42">
        <v>1117</v>
      </c>
    </row>
    <row r="47" spans="1:5" x14ac:dyDescent="0.25">
      <c r="A47" s="43">
        <v>36</v>
      </c>
      <c r="B47" s="42">
        <v>1292</v>
      </c>
      <c r="C47" s="42">
        <v>1237</v>
      </c>
      <c r="D47" s="42">
        <v>1184</v>
      </c>
      <c r="E47" s="42">
        <v>1133</v>
      </c>
    </row>
    <row r="48" spans="1:5" x14ac:dyDescent="0.25">
      <c r="A48" s="43">
        <v>37</v>
      </c>
      <c r="B48" s="42">
        <v>1311</v>
      </c>
      <c r="C48" s="42">
        <v>1255</v>
      </c>
      <c r="D48" s="42">
        <v>1201</v>
      </c>
      <c r="E48" s="42">
        <v>1149</v>
      </c>
    </row>
    <row r="49" spans="1:5" x14ac:dyDescent="0.25">
      <c r="A49" s="43">
        <v>38</v>
      </c>
      <c r="B49" s="42">
        <v>1330</v>
      </c>
      <c r="C49" s="42">
        <v>1274</v>
      </c>
      <c r="D49" s="42">
        <v>1219</v>
      </c>
      <c r="E49" s="42">
        <v>1166</v>
      </c>
    </row>
    <row r="50" spans="1:5" x14ac:dyDescent="0.25">
      <c r="A50" s="43">
        <v>39</v>
      </c>
      <c r="B50" s="42">
        <v>1350</v>
      </c>
      <c r="C50" s="42">
        <v>1292</v>
      </c>
      <c r="D50" s="42">
        <v>1236</v>
      </c>
      <c r="E50" s="42">
        <v>1183</v>
      </c>
    </row>
    <row r="51" spans="1:5" x14ac:dyDescent="0.25">
      <c r="A51" s="43">
        <v>40</v>
      </c>
      <c r="B51" s="42">
        <v>1369</v>
      </c>
      <c r="C51" s="42">
        <v>1311</v>
      </c>
      <c r="D51" s="42">
        <v>1254</v>
      </c>
      <c r="E51" s="42">
        <v>1200</v>
      </c>
    </row>
    <row r="52" spans="1:5" x14ac:dyDescent="0.25">
      <c r="A52" s="43">
        <v>41</v>
      </c>
      <c r="B52" s="42">
        <v>1390</v>
      </c>
      <c r="C52" s="42">
        <v>1330</v>
      </c>
      <c r="D52" s="42">
        <v>1273</v>
      </c>
      <c r="E52" s="42">
        <v>1217</v>
      </c>
    </row>
    <row r="53" spans="1:5" x14ac:dyDescent="0.25">
      <c r="A53" s="43">
        <v>42</v>
      </c>
      <c r="B53" s="42">
        <v>1410</v>
      </c>
      <c r="C53" s="42">
        <v>1350</v>
      </c>
      <c r="D53" s="42">
        <v>1291</v>
      </c>
      <c r="E53" s="42">
        <v>1235</v>
      </c>
    </row>
    <row r="54" spans="1:5" x14ac:dyDescent="0.25">
      <c r="A54" s="43">
        <v>43</v>
      </c>
      <c r="B54" s="42">
        <v>1431</v>
      </c>
      <c r="C54" s="42">
        <v>1369</v>
      </c>
      <c r="D54" s="42">
        <v>1310</v>
      </c>
      <c r="E54" s="42">
        <v>1252</v>
      </c>
    </row>
    <row r="55" spans="1:5" x14ac:dyDescent="0.25">
      <c r="A55" s="43">
        <v>44</v>
      </c>
      <c r="B55" s="42">
        <v>1452</v>
      </c>
      <c r="C55" s="42">
        <v>1389</v>
      </c>
      <c r="D55" s="42">
        <v>1329</v>
      </c>
      <c r="E55" s="42">
        <v>1270</v>
      </c>
    </row>
    <row r="56" spans="1:5" x14ac:dyDescent="0.25">
      <c r="A56" s="43">
        <v>45</v>
      </c>
      <c r="B56" s="42">
        <v>1473</v>
      </c>
      <c r="C56" s="42">
        <v>1409</v>
      </c>
      <c r="D56" s="42">
        <v>1348</v>
      </c>
      <c r="E56" s="42">
        <v>1289</v>
      </c>
    </row>
    <row r="57" spans="1:5" x14ac:dyDescent="0.25">
      <c r="A57" s="43">
        <v>46</v>
      </c>
      <c r="B57" s="42">
        <v>1494</v>
      </c>
      <c r="C57" s="42">
        <v>1430</v>
      </c>
      <c r="D57" s="42">
        <v>1367</v>
      </c>
      <c r="E57" s="42">
        <v>1307</v>
      </c>
    </row>
    <row r="58" spans="1:5" x14ac:dyDescent="0.25">
      <c r="A58" s="43">
        <v>47</v>
      </c>
      <c r="B58" s="42">
        <v>1516</v>
      </c>
      <c r="C58" s="42">
        <v>1450</v>
      </c>
      <c r="D58" s="42">
        <v>1387</v>
      </c>
      <c r="E58" s="42">
        <v>1325</v>
      </c>
    </row>
    <row r="59" spans="1:5" x14ac:dyDescent="0.25">
      <c r="A59" s="43">
        <v>48</v>
      </c>
      <c r="B59" s="42">
        <v>1538</v>
      </c>
      <c r="C59" s="42">
        <v>1471</v>
      </c>
      <c r="D59" s="42">
        <v>1407</v>
      </c>
      <c r="E59" s="42">
        <v>1344</v>
      </c>
    </row>
    <row r="60" spans="1:5" x14ac:dyDescent="0.25">
      <c r="A60" s="43">
        <v>49</v>
      </c>
      <c r="B60" s="42">
        <v>1561</v>
      </c>
      <c r="C60" s="42">
        <v>1493</v>
      </c>
      <c r="D60" s="42">
        <v>1427</v>
      </c>
      <c r="E60" s="42">
        <v>1363</v>
      </c>
    </row>
    <row r="61" spans="1:5" x14ac:dyDescent="0.25">
      <c r="A61" s="43">
        <v>50</v>
      </c>
      <c r="B61" s="42">
        <v>1584</v>
      </c>
      <c r="C61" s="42">
        <v>1514</v>
      </c>
      <c r="D61" s="42">
        <v>1447</v>
      </c>
      <c r="E61" s="42">
        <v>1383</v>
      </c>
    </row>
    <row r="62" spans="1:5" x14ac:dyDescent="0.25">
      <c r="A62" s="43">
        <v>51</v>
      </c>
      <c r="B62" s="42">
        <v>1607</v>
      </c>
      <c r="C62" s="42">
        <v>1536</v>
      </c>
      <c r="D62" s="42">
        <v>1468</v>
      </c>
      <c r="E62" s="42">
        <v>1402</v>
      </c>
    </row>
    <row r="63" spans="1:5" x14ac:dyDescent="0.25">
      <c r="A63" s="43">
        <v>52</v>
      </c>
      <c r="B63" s="42">
        <v>1630</v>
      </c>
      <c r="C63" s="42">
        <v>1559</v>
      </c>
      <c r="D63" s="42">
        <v>1489</v>
      </c>
      <c r="E63" s="42">
        <v>1422</v>
      </c>
    </row>
    <row r="64" spans="1:5" x14ac:dyDescent="0.25">
      <c r="A64" s="43">
        <v>53</v>
      </c>
      <c r="B64" s="42">
        <v>1654</v>
      </c>
      <c r="C64" s="42">
        <v>1581</v>
      </c>
      <c r="D64" s="42">
        <v>1510</v>
      </c>
      <c r="E64" s="42">
        <v>1442</v>
      </c>
    </row>
    <row r="65" spans="1:5" x14ac:dyDescent="0.25">
      <c r="A65" s="43">
        <v>54</v>
      </c>
      <c r="B65" s="42">
        <v>1679</v>
      </c>
      <c r="C65" s="42">
        <v>1604</v>
      </c>
      <c r="D65" s="42">
        <v>1532</v>
      </c>
      <c r="E65" s="42">
        <v>1462</v>
      </c>
    </row>
    <row r="66" spans="1:5" x14ac:dyDescent="0.25">
      <c r="A66" s="43">
        <v>55</v>
      </c>
      <c r="B66" s="42">
        <v>1704</v>
      </c>
      <c r="C66" s="42">
        <v>1628</v>
      </c>
      <c r="D66" s="42">
        <v>1554</v>
      </c>
      <c r="E66" s="42">
        <v>1483</v>
      </c>
    </row>
    <row r="67" spans="1:5" x14ac:dyDescent="0.25">
      <c r="A67" s="43">
        <v>56</v>
      </c>
      <c r="B67" s="42">
        <v>1729</v>
      </c>
      <c r="C67" s="42">
        <v>1652</v>
      </c>
      <c r="D67" s="42">
        <v>1577</v>
      </c>
      <c r="E67" s="42">
        <v>1504</v>
      </c>
    </row>
    <row r="68" spans="1:5" x14ac:dyDescent="0.25">
      <c r="A68" s="43">
        <v>57</v>
      </c>
      <c r="B68" s="42">
        <v>1755</v>
      </c>
      <c r="C68" s="42">
        <v>1676</v>
      </c>
      <c r="D68" s="42">
        <v>1599</v>
      </c>
      <c r="E68" s="42">
        <v>1526</v>
      </c>
    </row>
    <row r="69" spans="1:5" x14ac:dyDescent="0.25">
      <c r="A69" s="43">
        <v>58</v>
      </c>
      <c r="B69" s="42">
        <v>1782</v>
      </c>
      <c r="C69" s="42">
        <v>1701</v>
      </c>
      <c r="D69" s="42">
        <v>1623</v>
      </c>
      <c r="E69" s="42">
        <v>1547</v>
      </c>
    </row>
    <row r="70" spans="1:5" x14ac:dyDescent="0.25">
      <c r="A70" s="43">
        <v>59</v>
      </c>
      <c r="B70" s="42">
        <v>1810</v>
      </c>
      <c r="C70" s="42">
        <v>1727</v>
      </c>
      <c r="D70" s="42">
        <v>1647</v>
      </c>
      <c r="E70" s="42">
        <v>1570</v>
      </c>
    </row>
    <row r="71" spans="1:5" x14ac:dyDescent="0.25">
      <c r="A71" s="43">
        <v>60</v>
      </c>
      <c r="B71" s="42">
        <v>1838</v>
      </c>
      <c r="C71" s="42">
        <v>1753</v>
      </c>
      <c r="D71" s="42">
        <v>1671</v>
      </c>
      <c r="E71" s="42">
        <v>1593</v>
      </c>
    </row>
    <row r="72" spans="1:5" x14ac:dyDescent="0.25">
      <c r="A72" s="43">
        <v>61</v>
      </c>
      <c r="B72" s="42">
        <v>1868</v>
      </c>
      <c r="C72" s="42">
        <v>1781</v>
      </c>
      <c r="D72" s="42">
        <v>1697</v>
      </c>
      <c r="E72" s="42">
        <v>1616</v>
      </c>
    </row>
    <row r="73" spans="1:5" x14ac:dyDescent="0.25">
      <c r="A73" s="43">
        <v>62</v>
      </c>
      <c r="B73" s="42">
        <v>1899</v>
      </c>
      <c r="C73" s="42">
        <v>1810</v>
      </c>
      <c r="D73" s="42">
        <v>1724</v>
      </c>
      <c r="E73" s="42">
        <v>1641</v>
      </c>
    </row>
    <row r="74" spans="1:5" x14ac:dyDescent="0.25">
      <c r="A74" s="43">
        <v>63</v>
      </c>
      <c r="B74" s="42">
        <v>1932</v>
      </c>
      <c r="C74" s="42">
        <v>1840</v>
      </c>
      <c r="D74" s="42">
        <v>1751</v>
      </c>
      <c r="E74" s="42">
        <v>1666</v>
      </c>
    </row>
    <row r="75" spans="1:5" x14ac:dyDescent="0.25">
      <c r="A75" s="43">
        <v>64</v>
      </c>
      <c r="B75" s="42">
        <v>1967</v>
      </c>
      <c r="C75" s="42">
        <v>1872</v>
      </c>
      <c r="D75" s="42">
        <v>1781</v>
      </c>
      <c r="E75" s="42">
        <v>1693</v>
      </c>
    </row>
    <row r="76" spans="1:5" x14ac:dyDescent="0.25">
      <c r="A76" s="43">
        <v>65</v>
      </c>
      <c r="B76" s="42">
        <v>1986</v>
      </c>
      <c r="C76" s="42">
        <v>1906</v>
      </c>
      <c r="D76" s="42">
        <v>1812</v>
      </c>
      <c r="E76" s="42">
        <v>1722</v>
      </c>
    </row>
    <row r="77" spans="1:5" x14ac:dyDescent="0.25">
      <c r="A77" s="43">
        <v>66</v>
      </c>
      <c r="B77" s="42">
        <v>1988</v>
      </c>
      <c r="C77" s="42">
        <v>1924</v>
      </c>
      <c r="D77" s="42">
        <v>1846</v>
      </c>
      <c r="E77" s="42">
        <v>1753</v>
      </c>
    </row>
    <row r="78" spans="1:5" x14ac:dyDescent="0.25">
      <c r="A78" s="43">
        <v>67</v>
      </c>
      <c r="B78" s="42">
        <v>1992</v>
      </c>
      <c r="C78" s="42">
        <v>1924</v>
      </c>
      <c r="D78" s="42">
        <v>1862</v>
      </c>
      <c r="E78" s="42">
        <v>1786</v>
      </c>
    </row>
    <row r="79" spans="1:5" x14ac:dyDescent="0.25">
      <c r="A79" s="43">
        <v>68</v>
      </c>
      <c r="B79" s="42">
        <v>1996</v>
      </c>
      <c r="C79" s="42">
        <v>1924</v>
      </c>
      <c r="D79" s="42">
        <v>1859</v>
      </c>
      <c r="E79" s="42">
        <v>1801</v>
      </c>
    </row>
    <row r="80" spans="1:5" x14ac:dyDescent="0.25">
      <c r="A80" s="43">
        <v>69</v>
      </c>
      <c r="B80" s="42">
        <v>2001</v>
      </c>
      <c r="C80" s="42">
        <v>1925</v>
      </c>
      <c r="D80" s="42">
        <v>1856</v>
      </c>
      <c r="E80" s="42">
        <v>1794</v>
      </c>
    </row>
    <row r="81" spans="1:5" x14ac:dyDescent="0.25">
      <c r="A81" s="43">
        <v>70</v>
      </c>
      <c r="B81" s="42">
        <v>2007</v>
      </c>
      <c r="C81" s="42">
        <v>1926</v>
      </c>
      <c r="D81" s="42">
        <v>1853</v>
      </c>
      <c r="E81" s="42">
        <v>1788</v>
      </c>
    </row>
    <row r="82" spans="1:5" x14ac:dyDescent="0.25">
      <c r="A82" s="43">
        <v>71</v>
      </c>
      <c r="B82" s="42">
        <v>2015</v>
      </c>
      <c r="C82" s="42">
        <v>1928</v>
      </c>
      <c r="D82" s="42">
        <v>1851</v>
      </c>
      <c r="E82" s="42">
        <v>1782</v>
      </c>
    </row>
    <row r="83" spans="1:5" x14ac:dyDescent="0.25">
      <c r="A83" s="43">
        <v>72</v>
      </c>
      <c r="B83" s="42">
        <v>2024</v>
      </c>
      <c r="C83" s="42">
        <v>1932</v>
      </c>
      <c r="D83" s="42">
        <v>1849</v>
      </c>
      <c r="E83" s="42">
        <v>1776</v>
      </c>
    </row>
    <row r="84" spans="1:5" x14ac:dyDescent="0.25">
      <c r="A84" s="43">
        <v>73</v>
      </c>
      <c r="B84" s="42">
        <v>2035</v>
      </c>
      <c r="C84" s="42">
        <v>1936</v>
      </c>
      <c r="D84" s="42">
        <v>1848</v>
      </c>
      <c r="E84" s="42">
        <v>1770</v>
      </c>
    </row>
    <row r="85" spans="1:5" x14ac:dyDescent="0.25">
      <c r="A85" s="43">
        <v>74</v>
      </c>
      <c r="B85" s="42">
        <v>2048</v>
      </c>
      <c r="C85" s="42">
        <v>1942</v>
      </c>
      <c r="D85" s="42">
        <v>1848</v>
      </c>
      <c r="E85" s="42">
        <v>1765</v>
      </c>
    </row>
  </sheetData>
  <sheetProtection algorithmName="SHA-512" hashValue="rWMboiCjjotRIo4wHCUlVS8ePiMDZ2Pp+XuHhSxH6CLEC/9kmBeC40sLhbkV0ERWL6QGLHykwo61qSX1J6/40g==" saltValue="uL4TYOkCt0aPIMsBmejj/g==" spinCount="100000" sheet="1" objects="1" scenarios="1"/>
  <conditionalFormatting sqref="A6:A21">
    <cfRule type="expression" dxfId="143" priority="1" stopIfTrue="1">
      <formula>MOD(ROW(),2)=0</formula>
    </cfRule>
    <cfRule type="expression" dxfId="142" priority="2" stopIfTrue="1">
      <formula>MOD(ROW(),2)&lt;&gt;0</formula>
    </cfRule>
  </conditionalFormatting>
  <conditionalFormatting sqref="A26:A85">
    <cfRule type="expression" dxfId="141" priority="5" stopIfTrue="1">
      <formula>MOD(ROW(),2)=0</formula>
    </cfRule>
    <cfRule type="expression" dxfId="140" priority="6" stopIfTrue="1">
      <formula>MOD(ROW(),2)&lt;&gt;0</formula>
    </cfRule>
  </conditionalFormatting>
  <conditionalFormatting sqref="B6:E21">
    <cfRule type="expression" dxfId="139" priority="3" stopIfTrue="1">
      <formula>MOD(ROW(),2)=0</formula>
    </cfRule>
    <cfRule type="expression" dxfId="138" priority="4" stopIfTrue="1">
      <formula>MOD(ROW(),2)&lt;&gt;0</formula>
    </cfRule>
  </conditionalFormatting>
  <conditionalFormatting sqref="B26:E85">
    <cfRule type="expression" dxfId="137" priority="7" stopIfTrue="1">
      <formula>MOD(ROW(),2)=0</formula>
    </cfRule>
    <cfRule type="expression" dxfId="136" priority="8" stopIfTrue="1">
      <formula>MOD(ROW(),2)&lt;&gt;0</formula>
    </cfRule>
  </conditionalFormatting>
  <pageMargins left="0.7" right="0.7" top="0.75" bottom="0.75" header="0.3" footer="0.3"/>
  <tableParts count="1">
    <tablePart r:id="rId1"/>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0297-B455-4C4D-A911-7C5BAB1E8D59}">
  <sheetPr codeName="Sheet59"/>
  <dimension ref="A1:AX75"/>
  <sheetViews>
    <sheetView showGridLines="0" workbookViewId="0">
      <selection activeCell="A6" sqref="A6"/>
    </sheetView>
  </sheetViews>
  <sheetFormatPr defaultRowHeight="12.5" x14ac:dyDescent="0.25"/>
  <cols>
    <col min="1" max="1" width="31.54296875" customWidth="1"/>
    <col min="2" max="50" width="13.7265625" customWidth="1"/>
  </cols>
  <sheetData>
    <row r="1" spans="1:13" s="1" customFormat="1" ht="20" x14ac:dyDescent="0.4">
      <c r="A1" s="2" t="s">
        <v>0</v>
      </c>
    </row>
    <row r="2" spans="1:13" s="1" customFormat="1" ht="15.5" x14ac:dyDescent="0.35">
      <c r="A2" s="30" t="s">
        <v>1</v>
      </c>
      <c r="B2" s="3" t="str">
        <f>wb_title</f>
        <v>LGPS_EW - Consolidated Factor Spreadsheet</v>
      </c>
    </row>
    <row r="3" spans="1:13" s="1" customFormat="1" ht="15.5" x14ac:dyDescent="0.35">
      <c r="A3" s="30" t="s">
        <v>2</v>
      </c>
      <c r="B3" s="3" t="str">
        <f>TABLE_FACTOR_TYPE_1 &amp; " - x-" &amp; TABLE_SERIES_NUMBER_1</f>
        <v>Added pension - x-713</v>
      </c>
    </row>
    <row r="6" spans="1:13" x14ac:dyDescent="0.25">
      <c r="A6" s="40" t="s">
        <v>394</v>
      </c>
      <c r="B6" s="47" t="s">
        <v>395</v>
      </c>
      <c r="C6" s="47"/>
      <c r="D6" s="47"/>
      <c r="E6" s="47"/>
      <c r="F6" s="47"/>
      <c r="G6" s="47"/>
      <c r="H6" s="47"/>
      <c r="I6" s="47"/>
      <c r="J6" s="47"/>
      <c r="K6" s="47"/>
      <c r="L6" s="47"/>
      <c r="M6" s="47"/>
    </row>
    <row r="7" spans="1:13" x14ac:dyDescent="0.25">
      <c r="A7" s="40" t="s">
        <v>396</v>
      </c>
      <c r="B7" s="47" t="s">
        <v>175</v>
      </c>
      <c r="C7" s="47"/>
      <c r="D7" s="47"/>
      <c r="E7" s="47"/>
      <c r="F7" s="47"/>
      <c r="G7" s="47"/>
      <c r="H7" s="47"/>
      <c r="I7" s="47"/>
      <c r="J7" s="47"/>
      <c r="K7" s="47"/>
      <c r="L7" s="47"/>
      <c r="M7" s="47"/>
    </row>
    <row r="8" spans="1:13" x14ac:dyDescent="0.25">
      <c r="A8" s="40" t="s">
        <v>162</v>
      </c>
      <c r="B8" s="47" t="s">
        <v>259</v>
      </c>
      <c r="C8" s="47"/>
      <c r="D8" s="47"/>
      <c r="E8" s="47"/>
      <c r="F8" s="47"/>
      <c r="G8" s="47"/>
      <c r="H8" s="47"/>
      <c r="I8" s="47"/>
      <c r="J8" s="47"/>
      <c r="K8" s="47"/>
      <c r="L8" s="47"/>
      <c r="M8" s="47"/>
    </row>
    <row r="9" spans="1:13" x14ac:dyDescent="0.25">
      <c r="A9" s="40" t="s">
        <v>163</v>
      </c>
      <c r="B9" s="47" t="s">
        <v>322</v>
      </c>
      <c r="C9" s="47"/>
      <c r="D9" s="47"/>
      <c r="E9" s="47"/>
      <c r="F9" s="47"/>
      <c r="G9" s="47"/>
      <c r="H9" s="47"/>
      <c r="I9" s="47"/>
      <c r="J9" s="47"/>
      <c r="K9" s="47"/>
      <c r="L9" s="47"/>
      <c r="M9" s="47"/>
    </row>
    <row r="10" spans="1:13" x14ac:dyDescent="0.25">
      <c r="A10" s="40" t="s">
        <v>6</v>
      </c>
      <c r="B10" s="47" t="s">
        <v>349</v>
      </c>
      <c r="C10" s="47"/>
      <c r="D10" s="47"/>
      <c r="E10" s="47"/>
      <c r="F10" s="47"/>
      <c r="G10" s="47"/>
      <c r="H10" s="47"/>
      <c r="I10" s="47"/>
      <c r="J10" s="47"/>
      <c r="K10" s="47"/>
      <c r="L10" s="47"/>
      <c r="M10" s="47"/>
    </row>
    <row r="11" spans="1:13" x14ac:dyDescent="0.25">
      <c r="A11" s="40" t="s">
        <v>164</v>
      </c>
      <c r="B11" s="47" t="s">
        <v>179</v>
      </c>
      <c r="C11" s="47"/>
      <c r="D11" s="47"/>
      <c r="E11" s="47"/>
      <c r="F11" s="47"/>
      <c r="G11" s="47"/>
      <c r="H11" s="47"/>
      <c r="I11" s="47"/>
      <c r="J11" s="47"/>
      <c r="K11" s="47"/>
      <c r="L11" s="47"/>
      <c r="M11" s="47"/>
    </row>
    <row r="12" spans="1:13" x14ac:dyDescent="0.25">
      <c r="A12" s="40" t="s">
        <v>165</v>
      </c>
      <c r="B12" s="47" t="s">
        <v>324</v>
      </c>
      <c r="C12" s="47"/>
      <c r="D12" s="47"/>
      <c r="E12" s="47"/>
      <c r="F12" s="47"/>
      <c r="G12" s="47"/>
      <c r="H12" s="47"/>
      <c r="I12" s="47"/>
      <c r="J12" s="47"/>
      <c r="K12" s="47"/>
      <c r="L12" s="47"/>
      <c r="M12" s="47"/>
    </row>
    <row r="13" spans="1:13" x14ac:dyDescent="0.25">
      <c r="A13" s="40" t="s">
        <v>397</v>
      </c>
      <c r="B13" s="47">
        <v>0</v>
      </c>
      <c r="C13" s="47"/>
      <c r="D13" s="47"/>
      <c r="E13" s="47"/>
      <c r="F13" s="47"/>
      <c r="G13" s="47"/>
      <c r="H13" s="47"/>
      <c r="I13" s="47"/>
      <c r="J13" s="47"/>
      <c r="K13" s="47"/>
      <c r="L13" s="47"/>
      <c r="M13" s="47"/>
    </row>
    <row r="14" spans="1:13" x14ac:dyDescent="0.25">
      <c r="A14" s="40" t="s">
        <v>167</v>
      </c>
      <c r="B14" s="47">
        <v>713</v>
      </c>
      <c r="C14" s="47"/>
      <c r="D14" s="47"/>
      <c r="E14" s="47"/>
      <c r="F14" s="47"/>
      <c r="G14" s="47"/>
      <c r="H14" s="47"/>
      <c r="I14" s="47"/>
      <c r="J14" s="47"/>
      <c r="K14" s="47"/>
      <c r="L14" s="47"/>
      <c r="M14" s="47"/>
    </row>
    <row r="15" spans="1:13" x14ac:dyDescent="0.25">
      <c r="A15" s="40" t="s">
        <v>398</v>
      </c>
      <c r="B15" s="47" t="s">
        <v>350</v>
      </c>
      <c r="C15" s="47"/>
      <c r="D15" s="47"/>
      <c r="E15" s="47"/>
      <c r="F15" s="47"/>
      <c r="G15" s="47"/>
      <c r="H15" s="47"/>
      <c r="I15" s="47"/>
      <c r="J15" s="47"/>
      <c r="K15" s="47"/>
      <c r="L15" s="47"/>
      <c r="M15" s="47"/>
    </row>
    <row r="16" spans="1:13" x14ac:dyDescent="0.25">
      <c r="A16" s="40" t="s">
        <v>169</v>
      </c>
      <c r="B16" s="47" t="s">
        <v>298</v>
      </c>
      <c r="C16" s="47"/>
      <c r="D16" s="47"/>
      <c r="E16" s="47"/>
      <c r="F16" s="47"/>
      <c r="G16" s="47"/>
      <c r="H16" s="47"/>
      <c r="I16" s="47"/>
      <c r="J16" s="47"/>
      <c r="K16" s="47"/>
      <c r="L16" s="47"/>
      <c r="M16" s="47"/>
    </row>
    <row r="17" spans="1:50" x14ac:dyDescent="0.25">
      <c r="A17" s="41" t="s">
        <v>399</v>
      </c>
      <c r="B17" s="47"/>
      <c r="C17" s="47"/>
      <c r="D17" s="47"/>
      <c r="E17" s="47"/>
      <c r="F17" s="47"/>
      <c r="G17" s="47"/>
      <c r="H17" s="47"/>
      <c r="I17" s="47"/>
      <c r="J17" s="47"/>
      <c r="K17" s="47"/>
      <c r="L17" s="47"/>
      <c r="M17" s="47"/>
    </row>
    <row r="18" spans="1:50" x14ac:dyDescent="0.25">
      <c r="A18" s="40" t="s">
        <v>171</v>
      </c>
      <c r="B18" s="49">
        <v>45195</v>
      </c>
      <c r="C18" s="49"/>
      <c r="D18" s="49"/>
      <c r="E18" s="49"/>
      <c r="F18" s="49"/>
      <c r="G18" s="49"/>
      <c r="H18" s="49"/>
      <c r="I18" s="49"/>
      <c r="J18" s="49"/>
      <c r="K18" s="49"/>
      <c r="L18" s="49"/>
      <c r="M18" s="49"/>
    </row>
    <row r="19" spans="1:50" x14ac:dyDescent="0.25">
      <c r="A19" s="40" t="s">
        <v>172</v>
      </c>
      <c r="B19" s="49">
        <v>45201</v>
      </c>
      <c r="C19" s="49"/>
      <c r="D19" s="49"/>
      <c r="E19" s="49"/>
      <c r="F19" s="49"/>
      <c r="G19" s="49"/>
      <c r="H19" s="49"/>
      <c r="I19" s="49"/>
      <c r="J19" s="49"/>
      <c r="K19" s="49"/>
      <c r="L19" s="49"/>
      <c r="M19" s="49"/>
    </row>
    <row r="20" spans="1:50" x14ac:dyDescent="0.25">
      <c r="A20" s="40" t="s">
        <v>173</v>
      </c>
      <c r="B20" s="47" t="s">
        <v>183</v>
      </c>
      <c r="C20" s="47"/>
      <c r="D20" s="47"/>
      <c r="E20" s="47"/>
      <c r="F20" s="47"/>
      <c r="G20" s="47"/>
      <c r="H20" s="47"/>
      <c r="I20" s="47"/>
      <c r="J20" s="47"/>
      <c r="K20" s="47"/>
      <c r="L20" s="47"/>
      <c r="M20" s="47"/>
    </row>
    <row r="21" spans="1:50" x14ac:dyDescent="0.25">
      <c r="A21" s="40" t="s">
        <v>400</v>
      </c>
      <c r="B21" s="47"/>
      <c r="C21" s="47"/>
      <c r="D21" s="47"/>
      <c r="E21" s="47"/>
      <c r="F21" s="47"/>
      <c r="G21" s="47"/>
      <c r="H21" s="47"/>
      <c r="I21" s="47"/>
      <c r="J21" s="47"/>
      <c r="K21" s="47"/>
      <c r="L21" s="47"/>
      <c r="M21" s="47"/>
    </row>
    <row r="23" spans="1:50" x14ac:dyDescent="0.25">
      <c r="A23" s="23" t="str">
        <f>HYPERLINK("#'Factor List'!A1", "Back to Factor List")</f>
        <v>Back to Factor List</v>
      </c>
      <c r="B23" s="23" t="str">
        <f>HYPERLINK("#'Assumptions'!A1", "Assumptions")</f>
        <v>Assumptions</v>
      </c>
    </row>
    <row r="26" spans="1:50" s="58" customFormat="1" ht="39" x14ac:dyDescent="0.25">
      <c r="A26" s="57" t="s">
        <v>401</v>
      </c>
      <c r="B26" s="57" t="s">
        <v>593</v>
      </c>
      <c r="C26" s="57" t="s">
        <v>594</v>
      </c>
      <c r="D26" s="57" t="s">
        <v>595</v>
      </c>
      <c r="E26" s="57" t="s">
        <v>596</v>
      </c>
      <c r="F26" s="57" t="s">
        <v>597</v>
      </c>
      <c r="G26" s="57" t="s">
        <v>598</v>
      </c>
      <c r="H26" s="57" t="s">
        <v>599</v>
      </c>
      <c r="I26" s="57" t="s">
        <v>600</v>
      </c>
      <c r="J26" s="57" t="s">
        <v>601</v>
      </c>
      <c r="K26" s="57" t="s">
        <v>602</v>
      </c>
      <c r="L26" s="57" t="s">
        <v>603</v>
      </c>
      <c r="M26" s="57" t="s">
        <v>604</v>
      </c>
      <c r="N26" s="57" t="s">
        <v>605</v>
      </c>
      <c r="O26" s="57" t="s">
        <v>606</v>
      </c>
      <c r="P26" s="57" t="s">
        <v>607</v>
      </c>
      <c r="Q26" s="57" t="s">
        <v>608</v>
      </c>
      <c r="R26" s="57" t="s">
        <v>609</v>
      </c>
      <c r="S26" s="57" t="s">
        <v>610</v>
      </c>
      <c r="T26" s="57" t="s">
        <v>611</v>
      </c>
      <c r="U26" s="57" t="s">
        <v>612</v>
      </c>
      <c r="V26" s="57" t="s">
        <v>613</v>
      </c>
      <c r="W26" s="57" t="s">
        <v>614</v>
      </c>
      <c r="X26" s="57" t="s">
        <v>615</v>
      </c>
      <c r="Y26" s="57" t="s">
        <v>616</v>
      </c>
      <c r="Z26" s="57" t="s">
        <v>617</v>
      </c>
      <c r="AA26" s="57" t="s">
        <v>618</v>
      </c>
      <c r="AB26" s="57" t="s">
        <v>619</v>
      </c>
      <c r="AC26" s="57" t="s">
        <v>620</v>
      </c>
      <c r="AD26" s="57" t="s">
        <v>621</v>
      </c>
      <c r="AE26" s="57" t="s">
        <v>622</v>
      </c>
      <c r="AF26" s="57" t="s">
        <v>623</v>
      </c>
      <c r="AG26" s="57" t="s">
        <v>624</v>
      </c>
      <c r="AH26" s="57" t="s">
        <v>625</v>
      </c>
      <c r="AI26" s="57" t="s">
        <v>626</v>
      </c>
      <c r="AJ26" s="57" t="s">
        <v>627</v>
      </c>
      <c r="AK26" s="57" t="s">
        <v>628</v>
      </c>
      <c r="AL26" s="57" t="s">
        <v>629</v>
      </c>
      <c r="AM26" s="57" t="s">
        <v>630</v>
      </c>
      <c r="AN26" s="57" t="s">
        <v>631</v>
      </c>
      <c r="AO26" s="57" t="s">
        <v>632</v>
      </c>
      <c r="AP26" s="57" t="s">
        <v>633</v>
      </c>
      <c r="AQ26" s="57" t="s">
        <v>634</v>
      </c>
      <c r="AR26" s="57" t="s">
        <v>635</v>
      </c>
      <c r="AS26" s="57" t="s">
        <v>636</v>
      </c>
      <c r="AT26" s="57" t="s">
        <v>637</v>
      </c>
      <c r="AU26" s="57" t="s">
        <v>638</v>
      </c>
      <c r="AV26" s="57" t="s">
        <v>639</v>
      </c>
      <c r="AW26" s="57" t="s">
        <v>640</v>
      </c>
      <c r="AX26" s="57" t="s">
        <v>641</v>
      </c>
    </row>
    <row r="27" spans="1:50" x14ac:dyDescent="0.25">
      <c r="A27" s="43">
        <v>16</v>
      </c>
      <c r="B27" s="44">
        <v>74.67</v>
      </c>
      <c r="C27" s="44">
        <v>38.020000000000003</v>
      </c>
      <c r="D27" s="44">
        <v>25.81</v>
      </c>
      <c r="E27" s="44">
        <v>19.71</v>
      </c>
      <c r="F27" s="44">
        <v>16.05</v>
      </c>
      <c r="G27" s="44">
        <v>13.62</v>
      </c>
      <c r="H27" s="44">
        <v>11.88</v>
      </c>
      <c r="I27" s="44">
        <v>10.58</v>
      </c>
      <c r="J27" s="44">
        <v>9.57</v>
      </c>
      <c r="K27" s="44">
        <v>8.77</v>
      </c>
      <c r="L27" s="44">
        <v>8.11</v>
      </c>
      <c r="M27" s="44">
        <v>7.56</v>
      </c>
      <c r="N27" s="44">
        <v>7.1</v>
      </c>
      <c r="O27" s="44">
        <v>6.71</v>
      </c>
      <c r="P27" s="44">
        <v>6.36</v>
      </c>
      <c r="Q27" s="44">
        <v>6.07</v>
      </c>
      <c r="R27" s="44">
        <v>5.81</v>
      </c>
      <c r="S27" s="44">
        <v>5.58</v>
      </c>
      <c r="T27" s="44">
        <v>5.37</v>
      </c>
      <c r="U27" s="44">
        <v>5.19</v>
      </c>
      <c r="V27" s="44">
        <v>5.0199999999999996</v>
      </c>
      <c r="W27" s="44">
        <v>4.87</v>
      </c>
      <c r="X27" s="44">
        <v>4.7300000000000004</v>
      </c>
      <c r="Y27" s="44">
        <v>4.6100000000000003</v>
      </c>
      <c r="Z27" s="44">
        <v>4.49</v>
      </c>
      <c r="AA27" s="44">
        <v>4.3899999999999997</v>
      </c>
      <c r="AB27" s="44">
        <v>4.29</v>
      </c>
      <c r="AC27" s="44">
        <v>4.21</v>
      </c>
      <c r="AD27" s="44">
        <v>4.12</v>
      </c>
      <c r="AE27" s="44">
        <v>4.05</v>
      </c>
      <c r="AF27" s="44">
        <v>3.98</v>
      </c>
      <c r="AG27" s="44">
        <v>3.91</v>
      </c>
      <c r="AH27" s="44">
        <v>3.85</v>
      </c>
      <c r="AI27" s="44">
        <v>3.79</v>
      </c>
      <c r="AJ27" s="44">
        <v>3.74</v>
      </c>
      <c r="AK27" s="44">
        <v>3.69</v>
      </c>
      <c r="AL27" s="44">
        <v>3.65</v>
      </c>
      <c r="AM27" s="44">
        <v>3.6</v>
      </c>
      <c r="AN27" s="44">
        <v>3.56</v>
      </c>
      <c r="AO27" s="44">
        <v>3.52</v>
      </c>
      <c r="AP27" s="44">
        <v>3.49</v>
      </c>
      <c r="AQ27" s="44">
        <v>3.46</v>
      </c>
      <c r="AR27" s="44">
        <v>3.42</v>
      </c>
      <c r="AS27" s="44">
        <v>3.39</v>
      </c>
      <c r="AT27" s="44">
        <v>3.37</v>
      </c>
      <c r="AU27" s="44">
        <v>3.34</v>
      </c>
      <c r="AV27" s="44">
        <v>3.32</v>
      </c>
      <c r="AW27" s="44">
        <v>3.29</v>
      </c>
      <c r="AX27" s="44">
        <v>3.26</v>
      </c>
    </row>
    <row r="28" spans="1:50" x14ac:dyDescent="0.25">
      <c r="A28" s="43">
        <v>17</v>
      </c>
      <c r="B28" s="44">
        <v>75.760000000000005</v>
      </c>
      <c r="C28" s="44">
        <v>38.58</v>
      </c>
      <c r="D28" s="44">
        <v>26.19</v>
      </c>
      <c r="E28" s="44">
        <v>20</v>
      </c>
      <c r="F28" s="44">
        <v>16.29</v>
      </c>
      <c r="G28" s="44">
        <v>13.82</v>
      </c>
      <c r="H28" s="44">
        <v>12.06</v>
      </c>
      <c r="I28" s="44">
        <v>10.74</v>
      </c>
      <c r="J28" s="44">
        <v>9.7100000000000009</v>
      </c>
      <c r="K28" s="44">
        <v>8.89</v>
      </c>
      <c r="L28" s="44">
        <v>8.23</v>
      </c>
      <c r="M28" s="44">
        <v>7.67</v>
      </c>
      <c r="N28" s="44">
        <v>7.2</v>
      </c>
      <c r="O28" s="44">
        <v>6.8</v>
      </c>
      <c r="P28" s="44">
        <v>6.46</v>
      </c>
      <c r="Q28" s="44">
        <v>6.16</v>
      </c>
      <c r="R28" s="44">
        <v>5.89</v>
      </c>
      <c r="S28" s="44">
        <v>5.66</v>
      </c>
      <c r="T28" s="44">
        <v>5.45</v>
      </c>
      <c r="U28" s="44">
        <v>5.26</v>
      </c>
      <c r="V28" s="44">
        <v>5.09</v>
      </c>
      <c r="W28" s="44">
        <v>4.9400000000000004</v>
      </c>
      <c r="X28" s="44">
        <v>4.8</v>
      </c>
      <c r="Y28" s="44">
        <v>4.68</v>
      </c>
      <c r="Z28" s="44">
        <v>4.5599999999999996</v>
      </c>
      <c r="AA28" s="44">
        <v>4.46</v>
      </c>
      <c r="AB28" s="44">
        <v>4.3600000000000003</v>
      </c>
      <c r="AC28" s="44">
        <v>4.2699999999999996</v>
      </c>
      <c r="AD28" s="44">
        <v>4.1900000000000004</v>
      </c>
      <c r="AE28" s="44">
        <v>4.1100000000000003</v>
      </c>
      <c r="AF28" s="44">
        <v>4.04</v>
      </c>
      <c r="AG28" s="44">
        <v>3.97</v>
      </c>
      <c r="AH28" s="44">
        <v>3.91</v>
      </c>
      <c r="AI28" s="44">
        <v>3.85</v>
      </c>
      <c r="AJ28" s="44">
        <v>3.8</v>
      </c>
      <c r="AK28" s="44">
        <v>3.75</v>
      </c>
      <c r="AL28" s="44">
        <v>3.7</v>
      </c>
      <c r="AM28" s="44">
        <v>3.66</v>
      </c>
      <c r="AN28" s="44">
        <v>3.62</v>
      </c>
      <c r="AO28" s="44">
        <v>3.58</v>
      </c>
      <c r="AP28" s="44">
        <v>3.54</v>
      </c>
      <c r="AQ28" s="44">
        <v>3.51</v>
      </c>
      <c r="AR28" s="44">
        <v>3.48</v>
      </c>
      <c r="AS28" s="44">
        <v>3.45</v>
      </c>
      <c r="AT28" s="44">
        <v>3.42</v>
      </c>
      <c r="AU28" s="44">
        <v>3.39</v>
      </c>
      <c r="AV28" s="44">
        <v>3.37</v>
      </c>
      <c r="AW28" s="44">
        <v>3.36</v>
      </c>
      <c r="AX28" s="44"/>
    </row>
    <row r="29" spans="1:50" x14ac:dyDescent="0.25">
      <c r="A29" s="43">
        <v>18</v>
      </c>
      <c r="B29" s="44">
        <v>76.86</v>
      </c>
      <c r="C29" s="44">
        <v>39.14</v>
      </c>
      <c r="D29" s="44">
        <v>26.57</v>
      </c>
      <c r="E29" s="44">
        <v>20.29</v>
      </c>
      <c r="F29" s="44">
        <v>16.53</v>
      </c>
      <c r="G29" s="44">
        <v>14.02</v>
      </c>
      <c r="H29" s="44">
        <v>12.23</v>
      </c>
      <c r="I29" s="44">
        <v>10.89</v>
      </c>
      <c r="J29" s="44">
        <v>9.85</v>
      </c>
      <c r="K29" s="44">
        <v>9.0299999999999994</v>
      </c>
      <c r="L29" s="44">
        <v>8.35</v>
      </c>
      <c r="M29" s="44">
        <v>7.78</v>
      </c>
      <c r="N29" s="44">
        <v>7.31</v>
      </c>
      <c r="O29" s="44">
        <v>6.9</v>
      </c>
      <c r="P29" s="44">
        <v>6.55</v>
      </c>
      <c r="Q29" s="44">
        <v>6.25</v>
      </c>
      <c r="R29" s="44">
        <v>5.98</v>
      </c>
      <c r="S29" s="44">
        <v>5.74</v>
      </c>
      <c r="T29" s="44">
        <v>5.53</v>
      </c>
      <c r="U29" s="44">
        <v>5.34</v>
      </c>
      <c r="V29" s="44">
        <v>5.17</v>
      </c>
      <c r="W29" s="44">
        <v>5.01</v>
      </c>
      <c r="X29" s="44">
        <v>4.87</v>
      </c>
      <c r="Y29" s="44">
        <v>4.75</v>
      </c>
      <c r="Z29" s="44">
        <v>4.63</v>
      </c>
      <c r="AA29" s="44">
        <v>4.5199999999999996</v>
      </c>
      <c r="AB29" s="44">
        <v>4.42</v>
      </c>
      <c r="AC29" s="44">
        <v>4.33</v>
      </c>
      <c r="AD29" s="44">
        <v>4.25</v>
      </c>
      <c r="AE29" s="44">
        <v>4.17</v>
      </c>
      <c r="AF29" s="44">
        <v>4.0999999999999996</v>
      </c>
      <c r="AG29" s="44">
        <v>4.03</v>
      </c>
      <c r="AH29" s="44">
        <v>3.97</v>
      </c>
      <c r="AI29" s="44">
        <v>3.91</v>
      </c>
      <c r="AJ29" s="44">
        <v>3.86</v>
      </c>
      <c r="AK29" s="44">
        <v>3.81</v>
      </c>
      <c r="AL29" s="44">
        <v>3.76</v>
      </c>
      <c r="AM29" s="44">
        <v>3.71</v>
      </c>
      <c r="AN29" s="44">
        <v>3.67</v>
      </c>
      <c r="AO29" s="44">
        <v>3.63</v>
      </c>
      <c r="AP29" s="44">
        <v>3.6</v>
      </c>
      <c r="AQ29" s="44">
        <v>3.56</v>
      </c>
      <c r="AR29" s="44">
        <v>3.53</v>
      </c>
      <c r="AS29" s="44">
        <v>3.5</v>
      </c>
      <c r="AT29" s="44">
        <v>3.47</v>
      </c>
      <c r="AU29" s="44">
        <v>3.45</v>
      </c>
      <c r="AV29" s="44">
        <v>3.44</v>
      </c>
      <c r="AW29" s="44"/>
      <c r="AX29" s="44"/>
    </row>
    <row r="30" spans="1:50" x14ac:dyDescent="0.25">
      <c r="A30" s="43">
        <v>19</v>
      </c>
      <c r="B30" s="44">
        <v>77.98</v>
      </c>
      <c r="C30" s="44">
        <v>39.71</v>
      </c>
      <c r="D30" s="44">
        <v>26.96</v>
      </c>
      <c r="E30" s="44">
        <v>20.59</v>
      </c>
      <c r="F30" s="44">
        <v>16.77</v>
      </c>
      <c r="G30" s="44">
        <v>14.23</v>
      </c>
      <c r="H30" s="44">
        <v>12.41</v>
      </c>
      <c r="I30" s="44">
        <v>11.05</v>
      </c>
      <c r="J30" s="44">
        <v>10</v>
      </c>
      <c r="K30" s="44">
        <v>9.16</v>
      </c>
      <c r="L30" s="44">
        <v>8.4700000000000006</v>
      </c>
      <c r="M30" s="44">
        <v>7.9</v>
      </c>
      <c r="N30" s="44">
        <v>7.42</v>
      </c>
      <c r="O30" s="44">
        <v>7.01</v>
      </c>
      <c r="P30" s="44">
        <v>6.65</v>
      </c>
      <c r="Q30" s="44">
        <v>6.34</v>
      </c>
      <c r="R30" s="44">
        <v>6.07</v>
      </c>
      <c r="S30" s="44">
        <v>5.83</v>
      </c>
      <c r="T30" s="44">
        <v>5.61</v>
      </c>
      <c r="U30" s="44">
        <v>5.42</v>
      </c>
      <c r="V30" s="44">
        <v>5.24</v>
      </c>
      <c r="W30" s="44">
        <v>5.09</v>
      </c>
      <c r="X30" s="44">
        <v>4.95</v>
      </c>
      <c r="Y30" s="44">
        <v>4.82</v>
      </c>
      <c r="Z30" s="44">
        <v>4.7</v>
      </c>
      <c r="AA30" s="44">
        <v>4.59</v>
      </c>
      <c r="AB30" s="44">
        <v>4.49</v>
      </c>
      <c r="AC30" s="44">
        <v>4.4000000000000004</v>
      </c>
      <c r="AD30" s="44">
        <v>4.3099999999999996</v>
      </c>
      <c r="AE30" s="44">
        <v>4.2300000000000004</v>
      </c>
      <c r="AF30" s="44">
        <v>4.16</v>
      </c>
      <c r="AG30" s="44">
        <v>4.09</v>
      </c>
      <c r="AH30" s="44">
        <v>4.03</v>
      </c>
      <c r="AI30" s="44">
        <v>3.97</v>
      </c>
      <c r="AJ30" s="44">
        <v>3.92</v>
      </c>
      <c r="AK30" s="44">
        <v>3.86</v>
      </c>
      <c r="AL30" s="44">
        <v>3.82</v>
      </c>
      <c r="AM30" s="44">
        <v>3.77</v>
      </c>
      <c r="AN30" s="44">
        <v>3.73</v>
      </c>
      <c r="AO30" s="44">
        <v>3.69</v>
      </c>
      <c r="AP30" s="44">
        <v>3.65</v>
      </c>
      <c r="AQ30" s="44">
        <v>3.62</v>
      </c>
      <c r="AR30" s="44">
        <v>3.59</v>
      </c>
      <c r="AS30" s="44">
        <v>3.56</v>
      </c>
      <c r="AT30" s="44">
        <v>3.53</v>
      </c>
      <c r="AU30" s="44">
        <v>3.52</v>
      </c>
      <c r="AV30" s="44"/>
      <c r="AW30" s="44"/>
      <c r="AX30" s="44"/>
    </row>
    <row r="31" spans="1:50" x14ac:dyDescent="0.25">
      <c r="A31" s="43">
        <v>20</v>
      </c>
      <c r="B31" s="44">
        <v>79.12</v>
      </c>
      <c r="C31" s="44">
        <v>40.29</v>
      </c>
      <c r="D31" s="44">
        <v>27.35</v>
      </c>
      <c r="E31" s="44">
        <v>20.89</v>
      </c>
      <c r="F31" s="44">
        <v>17.010000000000002</v>
      </c>
      <c r="G31" s="44">
        <v>14.43</v>
      </c>
      <c r="H31" s="44">
        <v>12.59</v>
      </c>
      <c r="I31" s="44">
        <v>11.22</v>
      </c>
      <c r="J31" s="44">
        <v>10.15</v>
      </c>
      <c r="K31" s="44">
        <v>9.2899999999999991</v>
      </c>
      <c r="L31" s="44">
        <v>8.59</v>
      </c>
      <c r="M31" s="44">
        <v>8.01</v>
      </c>
      <c r="N31" s="44">
        <v>7.53</v>
      </c>
      <c r="O31" s="44">
        <v>7.11</v>
      </c>
      <c r="P31" s="44">
        <v>6.75</v>
      </c>
      <c r="Q31" s="44">
        <v>6.43</v>
      </c>
      <c r="R31" s="44">
        <v>6.16</v>
      </c>
      <c r="S31" s="44">
        <v>5.91</v>
      </c>
      <c r="T31" s="44">
        <v>5.69</v>
      </c>
      <c r="U31" s="44">
        <v>5.5</v>
      </c>
      <c r="V31" s="44">
        <v>5.32</v>
      </c>
      <c r="W31" s="44">
        <v>5.16</v>
      </c>
      <c r="X31" s="44">
        <v>5.0199999999999996</v>
      </c>
      <c r="Y31" s="44">
        <v>4.8899999999999997</v>
      </c>
      <c r="Z31" s="44">
        <v>4.7699999999999996</v>
      </c>
      <c r="AA31" s="44">
        <v>4.66</v>
      </c>
      <c r="AB31" s="44">
        <v>4.5599999999999996</v>
      </c>
      <c r="AC31" s="44">
        <v>4.46</v>
      </c>
      <c r="AD31" s="44">
        <v>4.38</v>
      </c>
      <c r="AE31" s="44">
        <v>4.3</v>
      </c>
      <c r="AF31" s="44">
        <v>4.22</v>
      </c>
      <c r="AG31" s="44">
        <v>4.1500000000000004</v>
      </c>
      <c r="AH31" s="44">
        <v>4.09</v>
      </c>
      <c r="AI31" s="44">
        <v>4.03</v>
      </c>
      <c r="AJ31" s="44">
        <v>3.98</v>
      </c>
      <c r="AK31" s="44">
        <v>3.92</v>
      </c>
      <c r="AL31" s="44">
        <v>3.88</v>
      </c>
      <c r="AM31" s="44">
        <v>3.83</v>
      </c>
      <c r="AN31" s="44">
        <v>3.79</v>
      </c>
      <c r="AO31" s="44">
        <v>3.75</v>
      </c>
      <c r="AP31" s="44">
        <v>3.71</v>
      </c>
      <c r="AQ31" s="44">
        <v>3.68</v>
      </c>
      <c r="AR31" s="44">
        <v>3.65</v>
      </c>
      <c r="AS31" s="44">
        <v>3.62</v>
      </c>
      <c r="AT31" s="44">
        <v>3.6</v>
      </c>
      <c r="AU31" s="44"/>
      <c r="AV31" s="44"/>
      <c r="AW31" s="44"/>
      <c r="AX31" s="44"/>
    </row>
    <row r="32" spans="1:50" x14ac:dyDescent="0.25">
      <c r="A32" s="43">
        <v>21</v>
      </c>
      <c r="B32" s="44">
        <v>80.28</v>
      </c>
      <c r="C32" s="44">
        <v>40.880000000000003</v>
      </c>
      <c r="D32" s="44">
        <v>27.75</v>
      </c>
      <c r="E32" s="44">
        <v>21.19</v>
      </c>
      <c r="F32" s="44">
        <v>17.260000000000002</v>
      </c>
      <c r="G32" s="44">
        <v>14.64</v>
      </c>
      <c r="H32" s="44">
        <v>12.78</v>
      </c>
      <c r="I32" s="44">
        <v>11.38</v>
      </c>
      <c r="J32" s="44">
        <v>10.29</v>
      </c>
      <c r="K32" s="44">
        <v>9.43</v>
      </c>
      <c r="L32" s="44">
        <v>8.7200000000000006</v>
      </c>
      <c r="M32" s="44">
        <v>8.1300000000000008</v>
      </c>
      <c r="N32" s="44">
        <v>7.64</v>
      </c>
      <c r="O32" s="44">
        <v>7.21</v>
      </c>
      <c r="P32" s="44">
        <v>6.85</v>
      </c>
      <c r="Q32" s="44">
        <v>6.53</v>
      </c>
      <c r="R32" s="44">
        <v>6.25</v>
      </c>
      <c r="S32" s="44">
        <v>6</v>
      </c>
      <c r="T32" s="44">
        <v>5.78</v>
      </c>
      <c r="U32" s="44">
        <v>5.58</v>
      </c>
      <c r="V32" s="44">
        <v>5.4</v>
      </c>
      <c r="W32" s="44">
        <v>5.24</v>
      </c>
      <c r="X32" s="44">
        <v>5.09</v>
      </c>
      <c r="Y32" s="44">
        <v>4.96</v>
      </c>
      <c r="Z32" s="44">
        <v>4.84</v>
      </c>
      <c r="AA32" s="44">
        <v>4.7300000000000004</v>
      </c>
      <c r="AB32" s="44">
        <v>4.62</v>
      </c>
      <c r="AC32" s="44">
        <v>4.53</v>
      </c>
      <c r="AD32" s="44">
        <v>4.4400000000000004</v>
      </c>
      <c r="AE32" s="44">
        <v>4.3600000000000003</v>
      </c>
      <c r="AF32" s="44">
        <v>4.29</v>
      </c>
      <c r="AG32" s="44">
        <v>4.22</v>
      </c>
      <c r="AH32" s="44">
        <v>4.1500000000000004</v>
      </c>
      <c r="AI32" s="44">
        <v>4.09</v>
      </c>
      <c r="AJ32" s="44">
        <v>4.04</v>
      </c>
      <c r="AK32" s="44">
        <v>3.98</v>
      </c>
      <c r="AL32" s="44">
        <v>3.94</v>
      </c>
      <c r="AM32" s="44">
        <v>3.89</v>
      </c>
      <c r="AN32" s="44">
        <v>3.85</v>
      </c>
      <c r="AO32" s="44">
        <v>3.81</v>
      </c>
      <c r="AP32" s="44">
        <v>3.77</v>
      </c>
      <c r="AQ32" s="44">
        <v>3.74</v>
      </c>
      <c r="AR32" s="44">
        <v>3.71</v>
      </c>
      <c r="AS32" s="44">
        <v>3.69</v>
      </c>
      <c r="AT32" s="44"/>
      <c r="AU32" s="44"/>
      <c r="AV32" s="44"/>
      <c r="AW32" s="44"/>
      <c r="AX32" s="44"/>
    </row>
    <row r="33" spans="1:50" x14ac:dyDescent="0.25">
      <c r="A33" s="43">
        <v>22</v>
      </c>
      <c r="B33" s="44">
        <v>81.44</v>
      </c>
      <c r="C33" s="44">
        <v>41.47</v>
      </c>
      <c r="D33" s="44">
        <v>28.16</v>
      </c>
      <c r="E33" s="44">
        <v>21.5</v>
      </c>
      <c r="F33" s="44">
        <v>17.510000000000002</v>
      </c>
      <c r="G33" s="44">
        <v>14.86</v>
      </c>
      <c r="H33" s="44">
        <v>12.96</v>
      </c>
      <c r="I33" s="44">
        <v>11.55</v>
      </c>
      <c r="J33" s="44">
        <v>10.44</v>
      </c>
      <c r="K33" s="44">
        <v>9.57</v>
      </c>
      <c r="L33" s="44">
        <v>8.85</v>
      </c>
      <c r="M33" s="44">
        <v>8.25</v>
      </c>
      <c r="N33" s="44">
        <v>7.75</v>
      </c>
      <c r="O33" s="44">
        <v>7.32</v>
      </c>
      <c r="P33" s="44">
        <v>6.95</v>
      </c>
      <c r="Q33" s="44">
        <v>6.62</v>
      </c>
      <c r="R33" s="44">
        <v>6.34</v>
      </c>
      <c r="S33" s="44">
        <v>6.09</v>
      </c>
      <c r="T33" s="44">
        <v>5.86</v>
      </c>
      <c r="U33" s="44">
        <v>5.66</v>
      </c>
      <c r="V33" s="44">
        <v>5.48</v>
      </c>
      <c r="W33" s="44">
        <v>5.32</v>
      </c>
      <c r="X33" s="44">
        <v>5.17</v>
      </c>
      <c r="Y33" s="44">
        <v>5.03</v>
      </c>
      <c r="Z33" s="44">
        <v>4.91</v>
      </c>
      <c r="AA33" s="44">
        <v>4.8</v>
      </c>
      <c r="AB33" s="44">
        <v>4.6900000000000004</v>
      </c>
      <c r="AC33" s="44">
        <v>4.5999999999999996</v>
      </c>
      <c r="AD33" s="44">
        <v>4.51</v>
      </c>
      <c r="AE33" s="44">
        <v>4.43</v>
      </c>
      <c r="AF33" s="44">
        <v>4.3499999999999996</v>
      </c>
      <c r="AG33" s="44">
        <v>4.28</v>
      </c>
      <c r="AH33" s="44">
        <v>4.22</v>
      </c>
      <c r="AI33" s="44">
        <v>4.16</v>
      </c>
      <c r="AJ33" s="44">
        <v>4.0999999999999996</v>
      </c>
      <c r="AK33" s="44">
        <v>4.05</v>
      </c>
      <c r="AL33" s="44">
        <v>4</v>
      </c>
      <c r="AM33" s="44">
        <v>3.95</v>
      </c>
      <c r="AN33" s="44">
        <v>3.91</v>
      </c>
      <c r="AO33" s="44">
        <v>3.87</v>
      </c>
      <c r="AP33" s="44">
        <v>3.83</v>
      </c>
      <c r="AQ33" s="44">
        <v>3.8</v>
      </c>
      <c r="AR33" s="44">
        <v>3.78</v>
      </c>
      <c r="AS33" s="44"/>
      <c r="AT33" s="44"/>
      <c r="AU33" s="44"/>
      <c r="AV33" s="44"/>
      <c r="AW33" s="44"/>
      <c r="AX33" s="44"/>
    </row>
    <row r="34" spans="1:50" x14ac:dyDescent="0.25">
      <c r="A34" s="43">
        <v>23</v>
      </c>
      <c r="B34" s="44">
        <v>82.63</v>
      </c>
      <c r="C34" s="44">
        <v>42.08</v>
      </c>
      <c r="D34" s="44">
        <v>28.57</v>
      </c>
      <c r="E34" s="44">
        <v>21.82</v>
      </c>
      <c r="F34" s="44">
        <v>17.77</v>
      </c>
      <c r="G34" s="44">
        <v>15.08</v>
      </c>
      <c r="H34" s="44">
        <v>13.15</v>
      </c>
      <c r="I34" s="44">
        <v>11.71</v>
      </c>
      <c r="J34" s="44">
        <v>10.6</v>
      </c>
      <c r="K34" s="44">
        <v>9.7100000000000009</v>
      </c>
      <c r="L34" s="44">
        <v>8.98</v>
      </c>
      <c r="M34" s="44">
        <v>8.3699999999999992</v>
      </c>
      <c r="N34" s="44">
        <v>7.86</v>
      </c>
      <c r="O34" s="44">
        <v>7.43</v>
      </c>
      <c r="P34" s="44">
        <v>7.05</v>
      </c>
      <c r="Q34" s="44">
        <v>6.72</v>
      </c>
      <c r="R34" s="44">
        <v>6.43</v>
      </c>
      <c r="S34" s="44">
        <v>6.18</v>
      </c>
      <c r="T34" s="44">
        <v>5.95</v>
      </c>
      <c r="U34" s="44">
        <v>5.75</v>
      </c>
      <c r="V34" s="44">
        <v>5.56</v>
      </c>
      <c r="W34" s="44">
        <v>5.4</v>
      </c>
      <c r="X34" s="44">
        <v>5.25</v>
      </c>
      <c r="Y34" s="44">
        <v>5.1100000000000003</v>
      </c>
      <c r="Z34" s="44">
        <v>4.99</v>
      </c>
      <c r="AA34" s="44">
        <v>4.87</v>
      </c>
      <c r="AB34" s="44">
        <v>4.7699999999999996</v>
      </c>
      <c r="AC34" s="44">
        <v>4.67</v>
      </c>
      <c r="AD34" s="44">
        <v>4.58</v>
      </c>
      <c r="AE34" s="44">
        <v>4.5</v>
      </c>
      <c r="AF34" s="44">
        <v>4.42</v>
      </c>
      <c r="AG34" s="44">
        <v>4.3499999999999996</v>
      </c>
      <c r="AH34" s="44">
        <v>4.28</v>
      </c>
      <c r="AI34" s="44">
        <v>4.22</v>
      </c>
      <c r="AJ34" s="44">
        <v>4.16</v>
      </c>
      <c r="AK34" s="44">
        <v>4.1100000000000003</v>
      </c>
      <c r="AL34" s="44">
        <v>4.0599999999999996</v>
      </c>
      <c r="AM34" s="44">
        <v>4.0199999999999996</v>
      </c>
      <c r="AN34" s="44">
        <v>3.97</v>
      </c>
      <c r="AO34" s="44">
        <v>3.93</v>
      </c>
      <c r="AP34" s="44">
        <v>3.9</v>
      </c>
      <c r="AQ34" s="44">
        <v>3.87</v>
      </c>
      <c r="AR34" s="44"/>
      <c r="AS34" s="44"/>
      <c r="AT34" s="44"/>
      <c r="AU34" s="44"/>
      <c r="AV34" s="44"/>
      <c r="AW34" s="44"/>
      <c r="AX34" s="44"/>
    </row>
    <row r="35" spans="1:50" x14ac:dyDescent="0.25">
      <c r="A35" s="43">
        <v>24</v>
      </c>
      <c r="B35" s="44">
        <v>83.83</v>
      </c>
      <c r="C35" s="44">
        <v>42.69</v>
      </c>
      <c r="D35" s="44">
        <v>28.98</v>
      </c>
      <c r="E35" s="44">
        <v>22.13</v>
      </c>
      <c r="F35" s="44">
        <v>18.03</v>
      </c>
      <c r="G35" s="44">
        <v>15.3</v>
      </c>
      <c r="H35" s="44">
        <v>13.35</v>
      </c>
      <c r="I35" s="44">
        <v>11.89</v>
      </c>
      <c r="J35" s="44">
        <v>10.75</v>
      </c>
      <c r="K35" s="44">
        <v>9.85</v>
      </c>
      <c r="L35" s="44">
        <v>9.11</v>
      </c>
      <c r="M35" s="44">
        <v>8.5</v>
      </c>
      <c r="N35" s="44">
        <v>7.98</v>
      </c>
      <c r="O35" s="44">
        <v>7.54</v>
      </c>
      <c r="P35" s="44">
        <v>7.15</v>
      </c>
      <c r="Q35" s="44">
        <v>6.82</v>
      </c>
      <c r="R35" s="44">
        <v>6.53</v>
      </c>
      <c r="S35" s="44">
        <v>6.27</v>
      </c>
      <c r="T35" s="44">
        <v>6.04</v>
      </c>
      <c r="U35" s="44">
        <v>5.83</v>
      </c>
      <c r="V35" s="44">
        <v>5.65</v>
      </c>
      <c r="W35" s="44">
        <v>5.48</v>
      </c>
      <c r="X35" s="44">
        <v>5.33</v>
      </c>
      <c r="Y35" s="44">
        <v>5.19</v>
      </c>
      <c r="Z35" s="44">
        <v>5.0599999999999996</v>
      </c>
      <c r="AA35" s="44">
        <v>4.9400000000000004</v>
      </c>
      <c r="AB35" s="44">
        <v>4.84</v>
      </c>
      <c r="AC35" s="44">
        <v>4.74</v>
      </c>
      <c r="AD35" s="44">
        <v>4.6500000000000004</v>
      </c>
      <c r="AE35" s="44">
        <v>4.5599999999999996</v>
      </c>
      <c r="AF35" s="44">
        <v>4.49</v>
      </c>
      <c r="AG35" s="44">
        <v>4.42</v>
      </c>
      <c r="AH35" s="44">
        <v>4.3499999999999996</v>
      </c>
      <c r="AI35" s="44">
        <v>4.29</v>
      </c>
      <c r="AJ35" s="44">
        <v>4.2300000000000004</v>
      </c>
      <c r="AK35" s="44">
        <v>4.18</v>
      </c>
      <c r="AL35" s="44">
        <v>4.13</v>
      </c>
      <c r="AM35" s="44">
        <v>4.08</v>
      </c>
      <c r="AN35" s="44">
        <v>4.04</v>
      </c>
      <c r="AO35" s="44">
        <v>4</v>
      </c>
      <c r="AP35" s="44">
        <v>3.97</v>
      </c>
      <c r="AQ35" s="44"/>
      <c r="AR35" s="44"/>
      <c r="AS35" s="44"/>
      <c r="AT35" s="44"/>
      <c r="AU35" s="44"/>
      <c r="AV35" s="44"/>
      <c r="AW35" s="44"/>
      <c r="AX35" s="44"/>
    </row>
    <row r="36" spans="1:50" x14ac:dyDescent="0.25">
      <c r="A36" s="43">
        <v>25</v>
      </c>
      <c r="B36" s="44">
        <v>85.05</v>
      </c>
      <c r="C36" s="44">
        <v>43.31</v>
      </c>
      <c r="D36" s="44">
        <v>29.4</v>
      </c>
      <c r="E36" s="44">
        <v>22.46</v>
      </c>
      <c r="F36" s="44">
        <v>18.29</v>
      </c>
      <c r="G36" s="44">
        <v>15.52</v>
      </c>
      <c r="H36" s="44">
        <v>13.54</v>
      </c>
      <c r="I36" s="44">
        <v>12.06</v>
      </c>
      <c r="J36" s="44">
        <v>10.91</v>
      </c>
      <c r="K36" s="44">
        <v>9.99</v>
      </c>
      <c r="L36" s="44">
        <v>9.24</v>
      </c>
      <c r="M36" s="44">
        <v>8.6199999999999992</v>
      </c>
      <c r="N36" s="44">
        <v>8.1</v>
      </c>
      <c r="O36" s="44">
        <v>7.65</v>
      </c>
      <c r="P36" s="44">
        <v>7.26</v>
      </c>
      <c r="Q36" s="44">
        <v>6.92</v>
      </c>
      <c r="R36" s="44">
        <v>6.62</v>
      </c>
      <c r="S36" s="44">
        <v>6.36</v>
      </c>
      <c r="T36" s="44">
        <v>6.13</v>
      </c>
      <c r="U36" s="44">
        <v>5.92</v>
      </c>
      <c r="V36" s="44">
        <v>5.73</v>
      </c>
      <c r="W36" s="44">
        <v>5.56</v>
      </c>
      <c r="X36" s="44">
        <v>5.41</v>
      </c>
      <c r="Y36" s="44">
        <v>5.27</v>
      </c>
      <c r="Z36" s="44">
        <v>5.14</v>
      </c>
      <c r="AA36" s="44">
        <v>5.0199999999999996</v>
      </c>
      <c r="AB36" s="44">
        <v>4.91</v>
      </c>
      <c r="AC36" s="44">
        <v>4.8099999999999996</v>
      </c>
      <c r="AD36" s="44">
        <v>4.72</v>
      </c>
      <c r="AE36" s="44">
        <v>4.6399999999999997</v>
      </c>
      <c r="AF36" s="44">
        <v>4.5599999999999996</v>
      </c>
      <c r="AG36" s="44">
        <v>4.4800000000000004</v>
      </c>
      <c r="AH36" s="44">
        <v>4.42</v>
      </c>
      <c r="AI36" s="44">
        <v>4.3499999999999996</v>
      </c>
      <c r="AJ36" s="44">
        <v>4.3</v>
      </c>
      <c r="AK36" s="44">
        <v>4.24</v>
      </c>
      <c r="AL36" s="44">
        <v>4.1900000000000004</v>
      </c>
      <c r="AM36" s="44">
        <v>4.1500000000000004</v>
      </c>
      <c r="AN36" s="44">
        <v>4.0999999999999996</v>
      </c>
      <c r="AO36" s="44">
        <v>4.08</v>
      </c>
      <c r="AP36" s="44"/>
      <c r="AQ36" s="44"/>
      <c r="AR36" s="44"/>
      <c r="AS36" s="44"/>
      <c r="AT36" s="44"/>
      <c r="AU36" s="44"/>
      <c r="AV36" s="44"/>
      <c r="AW36" s="44"/>
      <c r="AX36" s="44"/>
    </row>
    <row r="37" spans="1:50" x14ac:dyDescent="0.25">
      <c r="A37" s="43">
        <v>26</v>
      </c>
      <c r="B37" s="44">
        <v>86.28</v>
      </c>
      <c r="C37" s="44">
        <v>43.94</v>
      </c>
      <c r="D37" s="44">
        <v>29.83</v>
      </c>
      <c r="E37" s="44">
        <v>22.78</v>
      </c>
      <c r="F37" s="44">
        <v>18.559999999999999</v>
      </c>
      <c r="G37" s="44">
        <v>15.74</v>
      </c>
      <c r="H37" s="44">
        <v>13.74</v>
      </c>
      <c r="I37" s="44">
        <v>12.24</v>
      </c>
      <c r="J37" s="44">
        <v>11.07</v>
      </c>
      <c r="K37" s="44">
        <v>10.14</v>
      </c>
      <c r="L37" s="44">
        <v>9.3800000000000008</v>
      </c>
      <c r="M37" s="44">
        <v>8.75</v>
      </c>
      <c r="N37" s="44">
        <v>8.2100000000000009</v>
      </c>
      <c r="O37" s="44">
        <v>7.76</v>
      </c>
      <c r="P37" s="44">
        <v>7.37</v>
      </c>
      <c r="Q37" s="44">
        <v>7.02</v>
      </c>
      <c r="R37" s="44">
        <v>6.72</v>
      </c>
      <c r="S37" s="44">
        <v>6.46</v>
      </c>
      <c r="T37" s="44">
        <v>6.22</v>
      </c>
      <c r="U37" s="44">
        <v>6.01</v>
      </c>
      <c r="V37" s="44">
        <v>5.82</v>
      </c>
      <c r="W37" s="44">
        <v>5.64</v>
      </c>
      <c r="X37" s="44">
        <v>5.49</v>
      </c>
      <c r="Y37" s="44">
        <v>5.34</v>
      </c>
      <c r="Z37" s="44">
        <v>5.21</v>
      </c>
      <c r="AA37" s="44">
        <v>5.0999999999999996</v>
      </c>
      <c r="AB37" s="44">
        <v>4.99</v>
      </c>
      <c r="AC37" s="44">
        <v>4.8899999999999997</v>
      </c>
      <c r="AD37" s="44">
        <v>4.79</v>
      </c>
      <c r="AE37" s="44">
        <v>4.71</v>
      </c>
      <c r="AF37" s="44">
        <v>4.63</v>
      </c>
      <c r="AG37" s="44">
        <v>4.5599999999999996</v>
      </c>
      <c r="AH37" s="44">
        <v>4.49</v>
      </c>
      <c r="AI37" s="44">
        <v>4.42</v>
      </c>
      <c r="AJ37" s="44">
        <v>4.37</v>
      </c>
      <c r="AK37" s="44">
        <v>4.3099999999999996</v>
      </c>
      <c r="AL37" s="44">
        <v>4.26</v>
      </c>
      <c r="AM37" s="44">
        <v>4.22</v>
      </c>
      <c r="AN37" s="44">
        <v>4.18</v>
      </c>
      <c r="AO37" s="44"/>
      <c r="AP37" s="44"/>
      <c r="AQ37" s="44"/>
      <c r="AR37" s="44"/>
      <c r="AS37" s="44"/>
      <c r="AT37" s="44"/>
      <c r="AU37" s="44"/>
      <c r="AV37" s="44"/>
      <c r="AW37" s="44"/>
      <c r="AX37" s="44"/>
    </row>
    <row r="38" spans="1:50" x14ac:dyDescent="0.25">
      <c r="A38" s="43">
        <v>27</v>
      </c>
      <c r="B38" s="44">
        <v>87.53</v>
      </c>
      <c r="C38" s="44">
        <v>44.58</v>
      </c>
      <c r="D38" s="44">
        <v>30.27</v>
      </c>
      <c r="E38" s="44">
        <v>23.11</v>
      </c>
      <c r="F38" s="44">
        <v>18.829999999999998</v>
      </c>
      <c r="G38" s="44">
        <v>15.97</v>
      </c>
      <c r="H38" s="44">
        <v>13.94</v>
      </c>
      <c r="I38" s="44">
        <v>12.41</v>
      </c>
      <c r="J38" s="44">
        <v>11.23</v>
      </c>
      <c r="K38" s="44">
        <v>10.29</v>
      </c>
      <c r="L38" s="44">
        <v>9.52</v>
      </c>
      <c r="M38" s="44">
        <v>8.8800000000000008</v>
      </c>
      <c r="N38" s="44">
        <v>8.34</v>
      </c>
      <c r="O38" s="44">
        <v>7.87</v>
      </c>
      <c r="P38" s="44">
        <v>7.48</v>
      </c>
      <c r="Q38" s="44">
        <v>7.13</v>
      </c>
      <c r="R38" s="44">
        <v>6.82</v>
      </c>
      <c r="S38" s="44">
        <v>6.55</v>
      </c>
      <c r="T38" s="44">
        <v>6.31</v>
      </c>
      <c r="U38" s="44">
        <v>6.1</v>
      </c>
      <c r="V38" s="44">
        <v>5.9</v>
      </c>
      <c r="W38" s="44">
        <v>5.73</v>
      </c>
      <c r="X38" s="44">
        <v>5.57</v>
      </c>
      <c r="Y38" s="44">
        <v>5.43</v>
      </c>
      <c r="Z38" s="44">
        <v>5.29</v>
      </c>
      <c r="AA38" s="44">
        <v>5.17</v>
      </c>
      <c r="AB38" s="44">
        <v>5.0599999999999996</v>
      </c>
      <c r="AC38" s="44">
        <v>4.96</v>
      </c>
      <c r="AD38" s="44">
        <v>4.87</v>
      </c>
      <c r="AE38" s="44">
        <v>4.78</v>
      </c>
      <c r="AF38" s="44">
        <v>4.7</v>
      </c>
      <c r="AG38" s="44">
        <v>4.63</v>
      </c>
      <c r="AH38" s="44">
        <v>4.5599999999999996</v>
      </c>
      <c r="AI38" s="44">
        <v>4.5</v>
      </c>
      <c r="AJ38" s="44">
        <v>4.4400000000000004</v>
      </c>
      <c r="AK38" s="44">
        <v>4.38</v>
      </c>
      <c r="AL38" s="44">
        <v>4.33</v>
      </c>
      <c r="AM38" s="44">
        <v>4.3</v>
      </c>
      <c r="AN38" s="44"/>
      <c r="AO38" s="44"/>
      <c r="AP38" s="44"/>
      <c r="AQ38" s="44"/>
      <c r="AR38" s="44"/>
      <c r="AS38" s="44"/>
      <c r="AT38" s="44"/>
      <c r="AU38" s="44"/>
      <c r="AV38" s="44"/>
      <c r="AW38" s="44"/>
      <c r="AX38" s="44"/>
    </row>
    <row r="39" spans="1:50" x14ac:dyDescent="0.25">
      <c r="A39" s="43">
        <v>28</v>
      </c>
      <c r="B39" s="44">
        <v>88.8</v>
      </c>
      <c r="C39" s="44">
        <v>45.22</v>
      </c>
      <c r="D39" s="44">
        <v>30.71</v>
      </c>
      <c r="E39" s="44">
        <v>23.45</v>
      </c>
      <c r="F39" s="44">
        <v>19.100000000000001</v>
      </c>
      <c r="G39" s="44">
        <v>16.21</v>
      </c>
      <c r="H39" s="44">
        <v>14.14</v>
      </c>
      <c r="I39" s="44">
        <v>12.6</v>
      </c>
      <c r="J39" s="44">
        <v>11.4</v>
      </c>
      <c r="K39" s="44">
        <v>10.44</v>
      </c>
      <c r="L39" s="44">
        <v>9.66</v>
      </c>
      <c r="M39" s="44">
        <v>9.01</v>
      </c>
      <c r="N39" s="44">
        <v>8.4600000000000009</v>
      </c>
      <c r="O39" s="44">
        <v>7.99</v>
      </c>
      <c r="P39" s="44">
        <v>7.59</v>
      </c>
      <c r="Q39" s="44">
        <v>7.23</v>
      </c>
      <c r="R39" s="44">
        <v>6.92</v>
      </c>
      <c r="S39" s="44">
        <v>6.65</v>
      </c>
      <c r="T39" s="44">
        <v>6.41</v>
      </c>
      <c r="U39" s="44">
        <v>6.19</v>
      </c>
      <c r="V39" s="44">
        <v>5.99</v>
      </c>
      <c r="W39" s="44">
        <v>5.82</v>
      </c>
      <c r="X39" s="44">
        <v>5.66</v>
      </c>
      <c r="Y39" s="44">
        <v>5.51</v>
      </c>
      <c r="Z39" s="44">
        <v>5.38</v>
      </c>
      <c r="AA39" s="44">
        <v>5.25</v>
      </c>
      <c r="AB39" s="44">
        <v>5.14</v>
      </c>
      <c r="AC39" s="44">
        <v>5.04</v>
      </c>
      <c r="AD39" s="44">
        <v>4.9400000000000004</v>
      </c>
      <c r="AE39" s="44">
        <v>4.8600000000000003</v>
      </c>
      <c r="AF39" s="44">
        <v>4.78</v>
      </c>
      <c r="AG39" s="44">
        <v>4.7</v>
      </c>
      <c r="AH39" s="44">
        <v>4.63</v>
      </c>
      <c r="AI39" s="44">
        <v>4.57</v>
      </c>
      <c r="AJ39" s="44">
        <v>4.51</v>
      </c>
      <c r="AK39" s="44">
        <v>4.46</v>
      </c>
      <c r="AL39" s="44">
        <v>4.42</v>
      </c>
      <c r="AM39" s="44"/>
      <c r="AN39" s="44"/>
      <c r="AO39" s="44"/>
      <c r="AP39" s="44"/>
      <c r="AQ39" s="44"/>
      <c r="AR39" s="44"/>
      <c r="AS39" s="44"/>
      <c r="AT39" s="44"/>
      <c r="AU39" s="44"/>
      <c r="AV39" s="44"/>
      <c r="AW39" s="44"/>
      <c r="AX39" s="44"/>
    </row>
    <row r="40" spans="1:50" x14ac:dyDescent="0.25">
      <c r="A40" s="43">
        <v>29</v>
      </c>
      <c r="B40" s="44">
        <v>90.09</v>
      </c>
      <c r="C40" s="44">
        <v>45.88</v>
      </c>
      <c r="D40" s="44">
        <v>31.15</v>
      </c>
      <c r="E40" s="44">
        <v>23.79</v>
      </c>
      <c r="F40" s="44">
        <v>19.38</v>
      </c>
      <c r="G40" s="44">
        <v>16.440000000000001</v>
      </c>
      <c r="H40" s="44">
        <v>14.35</v>
      </c>
      <c r="I40" s="44">
        <v>12.78</v>
      </c>
      <c r="J40" s="44">
        <v>11.56</v>
      </c>
      <c r="K40" s="44">
        <v>10.59</v>
      </c>
      <c r="L40" s="44">
        <v>9.8000000000000007</v>
      </c>
      <c r="M40" s="44">
        <v>9.14</v>
      </c>
      <c r="N40" s="44">
        <v>8.58</v>
      </c>
      <c r="O40" s="44">
        <v>8.11</v>
      </c>
      <c r="P40" s="44">
        <v>7.7</v>
      </c>
      <c r="Q40" s="44">
        <v>7.34</v>
      </c>
      <c r="R40" s="44">
        <v>7.03</v>
      </c>
      <c r="S40" s="44">
        <v>6.75</v>
      </c>
      <c r="T40" s="44">
        <v>6.5</v>
      </c>
      <c r="U40" s="44">
        <v>6.28</v>
      </c>
      <c r="V40" s="44">
        <v>6.08</v>
      </c>
      <c r="W40" s="44">
        <v>5.9</v>
      </c>
      <c r="X40" s="44">
        <v>5.74</v>
      </c>
      <c r="Y40" s="44">
        <v>5.59</v>
      </c>
      <c r="Z40" s="44">
        <v>5.46</v>
      </c>
      <c r="AA40" s="44">
        <v>5.34</v>
      </c>
      <c r="AB40" s="44">
        <v>5.22</v>
      </c>
      <c r="AC40" s="44">
        <v>5.12</v>
      </c>
      <c r="AD40" s="44">
        <v>5.0199999999999996</v>
      </c>
      <c r="AE40" s="44">
        <v>4.93</v>
      </c>
      <c r="AF40" s="44">
        <v>4.8499999999999996</v>
      </c>
      <c r="AG40" s="44">
        <v>4.78</v>
      </c>
      <c r="AH40" s="44">
        <v>4.71</v>
      </c>
      <c r="AI40" s="44">
        <v>4.6500000000000004</v>
      </c>
      <c r="AJ40" s="44">
        <v>4.59</v>
      </c>
      <c r="AK40" s="44">
        <v>4.54</v>
      </c>
      <c r="AL40" s="44"/>
      <c r="AM40" s="44"/>
      <c r="AN40" s="44"/>
      <c r="AO40" s="44"/>
      <c r="AP40" s="44"/>
      <c r="AQ40" s="44"/>
      <c r="AR40" s="44"/>
      <c r="AS40" s="44"/>
      <c r="AT40" s="44"/>
      <c r="AU40" s="44"/>
      <c r="AV40" s="44"/>
      <c r="AW40" s="44"/>
      <c r="AX40" s="44"/>
    </row>
    <row r="41" spans="1:50" x14ac:dyDescent="0.25">
      <c r="A41" s="43">
        <v>30</v>
      </c>
      <c r="B41" s="44">
        <v>91.4</v>
      </c>
      <c r="C41" s="44">
        <v>46.55</v>
      </c>
      <c r="D41" s="44">
        <v>31.6</v>
      </c>
      <c r="E41" s="44">
        <v>24.14</v>
      </c>
      <c r="F41" s="44">
        <v>19.66</v>
      </c>
      <c r="G41" s="44">
        <v>16.68</v>
      </c>
      <c r="H41" s="44">
        <v>14.56</v>
      </c>
      <c r="I41" s="44">
        <v>12.97</v>
      </c>
      <c r="J41" s="44">
        <v>11.73</v>
      </c>
      <c r="K41" s="44">
        <v>10.75</v>
      </c>
      <c r="L41" s="44">
        <v>9.94</v>
      </c>
      <c r="M41" s="44">
        <v>9.27</v>
      </c>
      <c r="N41" s="44">
        <v>8.7100000000000009</v>
      </c>
      <c r="O41" s="44">
        <v>8.23</v>
      </c>
      <c r="P41" s="44">
        <v>7.81</v>
      </c>
      <c r="Q41" s="44">
        <v>7.45</v>
      </c>
      <c r="R41" s="44">
        <v>7.13</v>
      </c>
      <c r="S41" s="44">
        <v>6.85</v>
      </c>
      <c r="T41" s="44">
        <v>6.6</v>
      </c>
      <c r="U41" s="44">
        <v>6.38</v>
      </c>
      <c r="V41" s="44">
        <v>6.18</v>
      </c>
      <c r="W41" s="44">
        <v>5.99</v>
      </c>
      <c r="X41" s="44">
        <v>5.83</v>
      </c>
      <c r="Y41" s="44">
        <v>5.68</v>
      </c>
      <c r="Z41" s="44">
        <v>5.54</v>
      </c>
      <c r="AA41" s="44">
        <v>5.42</v>
      </c>
      <c r="AB41" s="44">
        <v>5.3</v>
      </c>
      <c r="AC41" s="44">
        <v>5.2</v>
      </c>
      <c r="AD41" s="44">
        <v>5.0999999999999996</v>
      </c>
      <c r="AE41" s="44">
        <v>5.01</v>
      </c>
      <c r="AF41" s="44">
        <v>4.93</v>
      </c>
      <c r="AG41" s="44">
        <v>4.8600000000000003</v>
      </c>
      <c r="AH41" s="44">
        <v>4.79</v>
      </c>
      <c r="AI41" s="44">
        <v>4.72</v>
      </c>
      <c r="AJ41" s="44">
        <v>4.68</v>
      </c>
      <c r="AK41" s="44"/>
      <c r="AL41" s="44"/>
      <c r="AM41" s="44"/>
      <c r="AN41" s="44"/>
      <c r="AO41" s="44"/>
      <c r="AP41" s="44"/>
      <c r="AQ41" s="44"/>
      <c r="AR41" s="44"/>
      <c r="AS41" s="44"/>
      <c r="AT41" s="44"/>
      <c r="AU41" s="44"/>
      <c r="AV41" s="44"/>
      <c r="AW41" s="44"/>
      <c r="AX41" s="44"/>
    </row>
    <row r="42" spans="1:50" x14ac:dyDescent="0.25">
      <c r="A42" s="43">
        <v>31</v>
      </c>
      <c r="B42" s="44">
        <v>92.72</v>
      </c>
      <c r="C42" s="44">
        <v>47.22</v>
      </c>
      <c r="D42" s="44">
        <v>32.06</v>
      </c>
      <c r="E42" s="44">
        <v>24.49</v>
      </c>
      <c r="F42" s="44">
        <v>19.95</v>
      </c>
      <c r="G42" s="44">
        <v>16.93</v>
      </c>
      <c r="H42" s="44">
        <v>14.77</v>
      </c>
      <c r="I42" s="44">
        <v>13.16</v>
      </c>
      <c r="J42" s="44">
        <v>11.9</v>
      </c>
      <c r="K42" s="44">
        <v>10.91</v>
      </c>
      <c r="L42" s="44">
        <v>10.09</v>
      </c>
      <c r="M42" s="44">
        <v>9.41</v>
      </c>
      <c r="N42" s="44">
        <v>8.84</v>
      </c>
      <c r="O42" s="44">
        <v>8.35</v>
      </c>
      <c r="P42" s="44">
        <v>7.93</v>
      </c>
      <c r="Q42" s="44">
        <v>7.56</v>
      </c>
      <c r="R42" s="44">
        <v>7.24</v>
      </c>
      <c r="S42" s="44">
        <v>6.96</v>
      </c>
      <c r="T42" s="44">
        <v>6.7</v>
      </c>
      <c r="U42" s="44">
        <v>6.47</v>
      </c>
      <c r="V42" s="44">
        <v>6.27</v>
      </c>
      <c r="W42" s="44">
        <v>6.09</v>
      </c>
      <c r="X42" s="44">
        <v>5.92</v>
      </c>
      <c r="Y42" s="44">
        <v>5.77</v>
      </c>
      <c r="Z42" s="44">
        <v>5.63</v>
      </c>
      <c r="AA42" s="44">
        <v>5.5</v>
      </c>
      <c r="AB42" s="44">
        <v>5.39</v>
      </c>
      <c r="AC42" s="44">
        <v>5.28</v>
      </c>
      <c r="AD42" s="44">
        <v>5.19</v>
      </c>
      <c r="AE42" s="44">
        <v>5.0999999999999996</v>
      </c>
      <c r="AF42" s="44">
        <v>5.01</v>
      </c>
      <c r="AG42" s="44">
        <v>4.9400000000000004</v>
      </c>
      <c r="AH42" s="44">
        <v>4.87</v>
      </c>
      <c r="AI42" s="44">
        <v>4.82</v>
      </c>
      <c r="AJ42" s="44"/>
      <c r="AK42" s="44"/>
      <c r="AL42" s="44"/>
      <c r="AM42" s="44"/>
      <c r="AN42" s="44"/>
      <c r="AO42" s="44"/>
      <c r="AP42" s="44"/>
      <c r="AQ42" s="44"/>
      <c r="AR42" s="44"/>
      <c r="AS42" s="44"/>
      <c r="AT42" s="44"/>
      <c r="AU42" s="44"/>
      <c r="AV42" s="44"/>
      <c r="AW42" s="44"/>
      <c r="AX42" s="44"/>
    </row>
    <row r="43" spans="1:50" x14ac:dyDescent="0.25">
      <c r="A43" s="43">
        <v>32</v>
      </c>
      <c r="B43" s="44">
        <v>94.06</v>
      </c>
      <c r="C43" s="44">
        <v>47.9</v>
      </c>
      <c r="D43" s="44">
        <v>32.53</v>
      </c>
      <c r="E43" s="44">
        <v>24.85</v>
      </c>
      <c r="F43" s="44">
        <v>20.239999999999998</v>
      </c>
      <c r="G43" s="44">
        <v>17.170000000000002</v>
      </c>
      <c r="H43" s="44">
        <v>14.99</v>
      </c>
      <c r="I43" s="44">
        <v>13.35</v>
      </c>
      <c r="J43" s="44">
        <v>12.08</v>
      </c>
      <c r="K43" s="44">
        <v>11.07</v>
      </c>
      <c r="L43" s="44">
        <v>10.24</v>
      </c>
      <c r="M43" s="44">
        <v>9.5500000000000007</v>
      </c>
      <c r="N43" s="44">
        <v>8.9700000000000006</v>
      </c>
      <c r="O43" s="44">
        <v>8.48</v>
      </c>
      <c r="P43" s="44">
        <v>8.0500000000000007</v>
      </c>
      <c r="Q43" s="44">
        <v>7.68</v>
      </c>
      <c r="R43" s="44">
        <v>7.35</v>
      </c>
      <c r="S43" s="44">
        <v>7.06</v>
      </c>
      <c r="T43" s="44">
        <v>6.8</v>
      </c>
      <c r="U43" s="44">
        <v>6.57</v>
      </c>
      <c r="V43" s="44">
        <v>6.37</v>
      </c>
      <c r="W43" s="44">
        <v>6.18</v>
      </c>
      <c r="X43" s="44">
        <v>6.01</v>
      </c>
      <c r="Y43" s="44">
        <v>5.86</v>
      </c>
      <c r="Z43" s="44">
        <v>5.72</v>
      </c>
      <c r="AA43" s="44">
        <v>5.59</v>
      </c>
      <c r="AB43" s="44">
        <v>5.48</v>
      </c>
      <c r="AC43" s="44">
        <v>5.37</v>
      </c>
      <c r="AD43" s="44">
        <v>5.27</v>
      </c>
      <c r="AE43" s="44">
        <v>5.18</v>
      </c>
      <c r="AF43" s="44">
        <v>5.0999999999999996</v>
      </c>
      <c r="AG43" s="44">
        <v>5.0199999999999996</v>
      </c>
      <c r="AH43" s="44">
        <v>4.97</v>
      </c>
      <c r="AI43" s="44"/>
      <c r="AJ43" s="44"/>
      <c r="AK43" s="44"/>
      <c r="AL43" s="44"/>
      <c r="AM43" s="44"/>
      <c r="AN43" s="44"/>
      <c r="AO43" s="44"/>
      <c r="AP43" s="44"/>
      <c r="AQ43" s="44"/>
      <c r="AR43" s="44"/>
      <c r="AS43" s="44"/>
      <c r="AT43" s="44"/>
      <c r="AU43" s="44"/>
      <c r="AV43" s="44"/>
      <c r="AW43" s="44"/>
      <c r="AX43" s="44"/>
    </row>
    <row r="44" spans="1:50" x14ac:dyDescent="0.25">
      <c r="A44" s="43">
        <v>33</v>
      </c>
      <c r="B44" s="44">
        <v>95.42</v>
      </c>
      <c r="C44" s="44">
        <v>48.6</v>
      </c>
      <c r="D44" s="44">
        <v>33</v>
      </c>
      <c r="E44" s="44">
        <v>25.21</v>
      </c>
      <c r="F44" s="44">
        <v>20.53</v>
      </c>
      <c r="G44" s="44">
        <v>17.420000000000002</v>
      </c>
      <c r="H44" s="44">
        <v>15.21</v>
      </c>
      <c r="I44" s="44">
        <v>13.55</v>
      </c>
      <c r="J44" s="44">
        <v>12.26</v>
      </c>
      <c r="K44" s="44">
        <v>11.23</v>
      </c>
      <c r="L44" s="44">
        <v>10.39</v>
      </c>
      <c r="M44" s="44">
        <v>9.69</v>
      </c>
      <c r="N44" s="44">
        <v>9.11</v>
      </c>
      <c r="O44" s="44">
        <v>8.6</v>
      </c>
      <c r="P44" s="44">
        <v>8.17</v>
      </c>
      <c r="Q44" s="44">
        <v>7.79</v>
      </c>
      <c r="R44" s="44">
        <v>7.46</v>
      </c>
      <c r="S44" s="44">
        <v>7.17</v>
      </c>
      <c r="T44" s="44">
        <v>6.91</v>
      </c>
      <c r="U44" s="44">
        <v>6.68</v>
      </c>
      <c r="V44" s="44">
        <v>6.47</v>
      </c>
      <c r="W44" s="44">
        <v>6.28</v>
      </c>
      <c r="X44" s="44">
        <v>6.11</v>
      </c>
      <c r="Y44" s="44">
        <v>5.95</v>
      </c>
      <c r="Z44" s="44">
        <v>5.81</v>
      </c>
      <c r="AA44" s="44">
        <v>5.68</v>
      </c>
      <c r="AB44" s="44">
        <v>5.57</v>
      </c>
      <c r="AC44" s="44">
        <v>5.46</v>
      </c>
      <c r="AD44" s="44">
        <v>5.36</v>
      </c>
      <c r="AE44" s="44">
        <v>5.27</v>
      </c>
      <c r="AF44" s="44">
        <v>5.19</v>
      </c>
      <c r="AG44" s="44">
        <v>5.12</v>
      </c>
      <c r="AH44" s="44"/>
      <c r="AI44" s="44"/>
      <c r="AJ44" s="44"/>
      <c r="AK44" s="44"/>
      <c r="AL44" s="44"/>
      <c r="AM44" s="44"/>
      <c r="AN44" s="44"/>
      <c r="AO44" s="44"/>
      <c r="AP44" s="44"/>
      <c r="AQ44" s="44"/>
      <c r="AR44" s="44"/>
      <c r="AS44" s="44"/>
      <c r="AT44" s="44"/>
      <c r="AU44" s="44"/>
      <c r="AV44" s="44"/>
      <c r="AW44" s="44"/>
      <c r="AX44" s="44"/>
    </row>
    <row r="45" spans="1:50" x14ac:dyDescent="0.25">
      <c r="A45" s="43">
        <v>34</v>
      </c>
      <c r="B45" s="44">
        <v>96.8</v>
      </c>
      <c r="C45" s="44">
        <v>49.3</v>
      </c>
      <c r="D45" s="44">
        <v>33.479999999999997</v>
      </c>
      <c r="E45" s="44">
        <v>25.57</v>
      </c>
      <c r="F45" s="44">
        <v>20.83</v>
      </c>
      <c r="G45" s="44">
        <v>17.68</v>
      </c>
      <c r="H45" s="44">
        <v>15.43</v>
      </c>
      <c r="I45" s="44">
        <v>13.75</v>
      </c>
      <c r="J45" s="44">
        <v>12.44</v>
      </c>
      <c r="K45" s="44">
        <v>11.4</v>
      </c>
      <c r="L45" s="44">
        <v>10.54</v>
      </c>
      <c r="M45" s="44">
        <v>9.84</v>
      </c>
      <c r="N45" s="44">
        <v>9.24</v>
      </c>
      <c r="O45" s="44">
        <v>8.73</v>
      </c>
      <c r="P45" s="44">
        <v>8.2899999999999991</v>
      </c>
      <c r="Q45" s="44">
        <v>7.91</v>
      </c>
      <c r="R45" s="44">
        <v>7.58</v>
      </c>
      <c r="S45" s="44">
        <v>7.28</v>
      </c>
      <c r="T45" s="44">
        <v>7.02</v>
      </c>
      <c r="U45" s="44">
        <v>6.78</v>
      </c>
      <c r="V45" s="44">
        <v>6.57</v>
      </c>
      <c r="W45" s="44">
        <v>6.38</v>
      </c>
      <c r="X45" s="44">
        <v>6.2</v>
      </c>
      <c r="Y45" s="44">
        <v>6.05</v>
      </c>
      <c r="Z45" s="44">
        <v>5.91</v>
      </c>
      <c r="AA45" s="44">
        <v>5.78</v>
      </c>
      <c r="AB45" s="44">
        <v>5.66</v>
      </c>
      <c r="AC45" s="44">
        <v>5.55</v>
      </c>
      <c r="AD45" s="44">
        <v>5.45</v>
      </c>
      <c r="AE45" s="44">
        <v>5.36</v>
      </c>
      <c r="AF45" s="44">
        <v>5.29</v>
      </c>
      <c r="AG45" s="44"/>
      <c r="AH45" s="44"/>
      <c r="AI45" s="44"/>
      <c r="AJ45" s="44"/>
      <c r="AK45" s="44"/>
      <c r="AL45" s="44"/>
      <c r="AM45" s="44"/>
      <c r="AN45" s="44"/>
      <c r="AO45" s="44"/>
      <c r="AP45" s="44"/>
      <c r="AQ45" s="44"/>
      <c r="AR45" s="44"/>
      <c r="AS45" s="44"/>
      <c r="AT45" s="44"/>
      <c r="AU45" s="44"/>
      <c r="AV45" s="44"/>
      <c r="AW45" s="44"/>
      <c r="AX45" s="44"/>
    </row>
    <row r="46" spans="1:50" x14ac:dyDescent="0.25">
      <c r="A46" s="43">
        <v>35</v>
      </c>
      <c r="B46" s="44">
        <v>98.2</v>
      </c>
      <c r="C46" s="44">
        <v>50.02</v>
      </c>
      <c r="D46" s="44">
        <v>33.96</v>
      </c>
      <c r="E46" s="44">
        <v>25.94</v>
      </c>
      <c r="F46" s="44">
        <v>21.14</v>
      </c>
      <c r="G46" s="44">
        <v>17.940000000000001</v>
      </c>
      <c r="H46" s="44">
        <v>15.66</v>
      </c>
      <c r="I46" s="44">
        <v>13.95</v>
      </c>
      <c r="J46" s="44">
        <v>12.62</v>
      </c>
      <c r="K46" s="44">
        <v>11.56</v>
      </c>
      <c r="L46" s="44">
        <v>10.7</v>
      </c>
      <c r="M46" s="44">
        <v>9.98</v>
      </c>
      <c r="N46" s="44">
        <v>9.3800000000000008</v>
      </c>
      <c r="O46" s="44">
        <v>8.86</v>
      </c>
      <c r="P46" s="44">
        <v>8.42</v>
      </c>
      <c r="Q46" s="44">
        <v>8.0299999999999994</v>
      </c>
      <c r="R46" s="44">
        <v>7.69</v>
      </c>
      <c r="S46" s="44">
        <v>7.39</v>
      </c>
      <c r="T46" s="44">
        <v>7.12</v>
      </c>
      <c r="U46" s="44">
        <v>6.89</v>
      </c>
      <c r="V46" s="44">
        <v>6.67</v>
      </c>
      <c r="W46" s="44">
        <v>6.48</v>
      </c>
      <c r="X46" s="44">
        <v>6.3</v>
      </c>
      <c r="Y46" s="44">
        <v>6.15</v>
      </c>
      <c r="Z46" s="44">
        <v>6</v>
      </c>
      <c r="AA46" s="44">
        <v>5.87</v>
      </c>
      <c r="AB46" s="44">
        <v>5.75</v>
      </c>
      <c r="AC46" s="44">
        <v>5.64</v>
      </c>
      <c r="AD46" s="44">
        <v>5.55</v>
      </c>
      <c r="AE46" s="44">
        <v>5.47</v>
      </c>
      <c r="AF46" s="44"/>
      <c r="AG46" s="44"/>
      <c r="AH46" s="44"/>
      <c r="AI46" s="44"/>
      <c r="AJ46" s="44"/>
      <c r="AK46" s="44"/>
      <c r="AL46" s="44"/>
      <c r="AM46" s="44"/>
      <c r="AN46" s="44"/>
      <c r="AO46" s="44"/>
      <c r="AP46" s="44"/>
      <c r="AQ46" s="44"/>
      <c r="AR46" s="44"/>
      <c r="AS46" s="44"/>
      <c r="AT46" s="44"/>
      <c r="AU46" s="44"/>
      <c r="AV46" s="44"/>
      <c r="AW46" s="44"/>
      <c r="AX46" s="44"/>
    </row>
    <row r="47" spans="1:50" x14ac:dyDescent="0.25">
      <c r="A47" s="43">
        <v>36</v>
      </c>
      <c r="B47" s="44">
        <v>99.61</v>
      </c>
      <c r="C47" s="44">
        <v>50.74</v>
      </c>
      <c r="D47" s="44">
        <v>34.46</v>
      </c>
      <c r="E47" s="44">
        <v>26.32</v>
      </c>
      <c r="F47" s="44">
        <v>21.45</v>
      </c>
      <c r="G47" s="44">
        <v>18.2</v>
      </c>
      <c r="H47" s="44">
        <v>15.89</v>
      </c>
      <c r="I47" s="44">
        <v>14.15</v>
      </c>
      <c r="J47" s="44">
        <v>12.81</v>
      </c>
      <c r="K47" s="44">
        <v>11.74</v>
      </c>
      <c r="L47" s="44">
        <v>10.86</v>
      </c>
      <c r="M47" s="44">
        <v>10.130000000000001</v>
      </c>
      <c r="N47" s="44">
        <v>9.52</v>
      </c>
      <c r="O47" s="44">
        <v>9</v>
      </c>
      <c r="P47" s="44">
        <v>8.5500000000000007</v>
      </c>
      <c r="Q47" s="44">
        <v>8.16</v>
      </c>
      <c r="R47" s="44">
        <v>7.81</v>
      </c>
      <c r="S47" s="44">
        <v>7.51</v>
      </c>
      <c r="T47" s="44">
        <v>7.24</v>
      </c>
      <c r="U47" s="44">
        <v>7</v>
      </c>
      <c r="V47" s="44">
        <v>6.78</v>
      </c>
      <c r="W47" s="44">
        <v>6.58</v>
      </c>
      <c r="X47" s="44">
        <v>6.41</v>
      </c>
      <c r="Y47" s="44">
        <v>6.25</v>
      </c>
      <c r="Z47" s="44">
        <v>6.1</v>
      </c>
      <c r="AA47" s="44">
        <v>5.97</v>
      </c>
      <c r="AB47" s="44">
        <v>5.85</v>
      </c>
      <c r="AC47" s="44">
        <v>5.74</v>
      </c>
      <c r="AD47" s="44">
        <v>5.65</v>
      </c>
      <c r="AE47" s="44"/>
      <c r="AF47" s="44"/>
      <c r="AG47" s="44"/>
      <c r="AH47" s="44"/>
      <c r="AI47" s="44"/>
      <c r="AJ47" s="44"/>
      <c r="AK47" s="44"/>
      <c r="AL47" s="44"/>
      <c r="AM47" s="44"/>
      <c r="AN47" s="44"/>
      <c r="AO47" s="44"/>
      <c r="AP47" s="44"/>
      <c r="AQ47" s="44"/>
      <c r="AR47" s="44"/>
      <c r="AS47" s="44"/>
      <c r="AT47" s="44"/>
      <c r="AU47" s="44"/>
      <c r="AV47" s="44"/>
      <c r="AW47" s="44"/>
      <c r="AX47" s="44"/>
    </row>
    <row r="48" spans="1:50" x14ac:dyDescent="0.25">
      <c r="A48" s="43">
        <v>37</v>
      </c>
      <c r="B48" s="44">
        <v>101.05</v>
      </c>
      <c r="C48" s="44">
        <v>51.47</v>
      </c>
      <c r="D48" s="44">
        <v>34.96</v>
      </c>
      <c r="E48" s="44">
        <v>26.71</v>
      </c>
      <c r="F48" s="44">
        <v>21.76</v>
      </c>
      <c r="G48" s="44">
        <v>18.47</v>
      </c>
      <c r="H48" s="44">
        <v>16.12</v>
      </c>
      <c r="I48" s="44">
        <v>14.36</v>
      </c>
      <c r="J48" s="44">
        <v>13</v>
      </c>
      <c r="K48" s="44">
        <v>11.91</v>
      </c>
      <c r="L48" s="44">
        <v>11.02</v>
      </c>
      <c r="M48" s="44">
        <v>10.29</v>
      </c>
      <c r="N48" s="44">
        <v>9.67</v>
      </c>
      <c r="O48" s="44">
        <v>9.14</v>
      </c>
      <c r="P48" s="44">
        <v>8.68</v>
      </c>
      <c r="Q48" s="44">
        <v>8.2799999999999994</v>
      </c>
      <c r="R48" s="44">
        <v>7.93</v>
      </c>
      <c r="S48" s="44">
        <v>7.62</v>
      </c>
      <c r="T48" s="44">
        <v>7.35</v>
      </c>
      <c r="U48" s="44">
        <v>7.11</v>
      </c>
      <c r="V48" s="44">
        <v>6.89</v>
      </c>
      <c r="W48" s="44">
        <v>6.69</v>
      </c>
      <c r="X48" s="44">
        <v>6.51</v>
      </c>
      <c r="Y48" s="44">
        <v>6.35</v>
      </c>
      <c r="Z48" s="44">
        <v>6.21</v>
      </c>
      <c r="AA48" s="44">
        <v>6.08</v>
      </c>
      <c r="AB48" s="44">
        <v>5.95</v>
      </c>
      <c r="AC48" s="44">
        <v>5.86</v>
      </c>
      <c r="AD48" s="44"/>
      <c r="AE48" s="44"/>
      <c r="AF48" s="44"/>
      <c r="AG48" s="44"/>
      <c r="AH48" s="44"/>
      <c r="AI48" s="44"/>
      <c r="AJ48" s="44"/>
      <c r="AK48" s="44"/>
      <c r="AL48" s="44"/>
      <c r="AM48" s="44"/>
      <c r="AN48" s="44"/>
      <c r="AO48" s="44"/>
      <c r="AP48" s="44"/>
      <c r="AQ48" s="44"/>
      <c r="AR48" s="44"/>
      <c r="AS48" s="44"/>
      <c r="AT48" s="44"/>
      <c r="AU48" s="44"/>
      <c r="AV48" s="44"/>
      <c r="AW48" s="44"/>
      <c r="AX48" s="44"/>
    </row>
    <row r="49" spans="1:50" x14ac:dyDescent="0.25">
      <c r="A49" s="43">
        <v>38</v>
      </c>
      <c r="B49" s="44">
        <v>102.51</v>
      </c>
      <c r="C49" s="44">
        <v>52.22</v>
      </c>
      <c r="D49" s="44">
        <v>35.47</v>
      </c>
      <c r="E49" s="44">
        <v>27.1</v>
      </c>
      <c r="F49" s="44">
        <v>22.08</v>
      </c>
      <c r="G49" s="44">
        <v>18.739999999999998</v>
      </c>
      <c r="H49" s="44">
        <v>16.36</v>
      </c>
      <c r="I49" s="44">
        <v>14.58</v>
      </c>
      <c r="J49" s="44">
        <v>13.19</v>
      </c>
      <c r="K49" s="44">
        <v>12.09</v>
      </c>
      <c r="L49" s="44">
        <v>11.19</v>
      </c>
      <c r="M49" s="44">
        <v>10.44</v>
      </c>
      <c r="N49" s="44">
        <v>9.81</v>
      </c>
      <c r="O49" s="44">
        <v>9.2799999999999994</v>
      </c>
      <c r="P49" s="44">
        <v>8.81</v>
      </c>
      <c r="Q49" s="44">
        <v>8.41</v>
      </c>
      <c r="R49" s="44">
        <v>8.06</v>
      </c>
      <c r="S49" s="44">
        <v>7.75</v>
      </c>
      <c r="T49" s="44">
        <v>7.47</v>
      </c>
      <c r="U49" s="44">
        <v>7.22</v>
      </c>
      <c r="V49" s="44">
        <v>7</v>
      </c>
      <c r="W49" s="44">
        <v>6.8</v>
      </c>
      <c r="X49" s="44">
        <v>6.62</v>
      </c>
      <c r="Y49" s="44">
        <v>6.46</v>
      </c>
      <c r="Z49" s="44">
        <v>6.32</v>
      </c>
      <c r="AA49" s="44">
        <v>6.18</v>
      </c>
      <c r="AB49" s="44">
        <v>6.07</v>
      </c>
      <c r="AC49" s="44"/>
      <c r="AD49" s="44"/>
      <c r="AE49" s="44"/>
      <c r="AF49" s="44"/>
      <c r="AG49" s="44"/>
      <c r="AH49" s="44"/>
      <c r="AI49" s="44"/>
      <c r="AJ49" s="44"/>
      <c r="AK49" s="44"/>
      <c r="AL49" s="44"/>
      <c r="AM49" s="44"/>
      <c r="AN49" s="44"/>
      <c r="AO49" s="44"/>
      <c r="AP49" s="44"/>
      <c r="AQ49" s="44"/>
      <c r="AR49" s="44"/>
      <c r="AS49" s="44"/>
      <c r="AT49" s="44"/>
      <c r="AU49" s="44"/>
      <c r="AV49" s="44"/>
      <c r="AW49" s="44"/>
      <c r="AX49" s="44"/>
    </row>
    <row r="50" spans="1:50" x14ac:dyDescent="0.25">
      <c r="A50" s="43">
        <v>39</v>
      </c>
      <c r="B50" s="44">
        <v>103.99</v>
      </c>
      <c r="C50" s="44">
        <v>52.98</v>
      </c>
      <c r="D50" s="44">
        <v>35.979999999999997</v>
      </c>
      <c r="E50" s="44">
        <v>27.49</v>
      </c>
      <c r="F50" s="44">
        <v>22.4</v>
      </c>
      <c r="G50" s="44">
        <v>19.010000000000002</v>
      </c>
      <c r="H50" s="44">
        <v>16.600000000000001</v>
      </c>
      <c r="I50" s="44">
        <v>14.79</v>
      </c>
      <c r="J50" s="44">
        <v>13.39</v>
      </c>
      <c r="K50" s="44">
        <v>12.27</v>
      </c>
      <c r="L50" s="44">
        <v>11.36</v>
      </c>
      <c r="M50" s="44">
        <v>10.6</v>
      </c>
      <c r="N50" s="44">
        <v>9.9600000000000009</v>
      </c>
      <c r="O50" s="44">
        <v>9.42</v>
      </c>
      <c r="P50" s="44">
        <v>8.9499999999999993</v>
      </c>
      <c r="Q50" s="44">
        <v>8.5399999999999991</v>
      </c>
      <c r="R50" s="44">
        <v>8.19</v>
      </c>
      <c r="S50" s="44">
        <v>7.87</v>
      </c>
      <c r="T50" s="44">
        <v>7.59</v>
      </c>
      <c r="U50" s="44">
        <v>7.34</v>
      </c>
      <c r="V50" s="44">
        <v>7.12</v>
      </c>
      <c r="W50" s="44">
        <v>6.92</v>
      </c>
      <c r="X50" s="44">
        <v>6.74</v>
      </c>
      <c r="Y50" s="44">
        <v>6.57</v>
      </c>
      <c r="Z50" s="44">
        <v>6.43</v>
      </c>
      <c r="AA50" s="44">
        <v>6.3</v>
      </c>
      <c r="AB50" s="44"/>
      <c r="AC50" s="44"/>
      <c r="AD50" s="44"/>
      <c r="AE50" s="44"/>
      <c r="AF50" s="44"/>
      <c r="AG50" s="44"/>
      <c r="AH50" s="44"/>
      <c r="AI50" s="44"/>
      <c r="AJ50" s="44"/>
      <c r="AK50" s="44"/>
      <c r="AL50" s="44"/>
      <c r="AM50" s="44"/>
      <c r="AN50" s="44"/>
      <c r="AO50" s="44"/>
      <c r="AP50" s="44"/>
      <c r="AQ50" s="44"/>
      <c r="AR50" s="44"/>
      <c r="AS50" s="44"/>
      <c r="AT50" s="44"/>
      <c r="AU50" s="44"/>
      <c r="AV50" s="44"/>
      <c r="AW50" s="44"/>
      <c r="AX50" s="44"/>
    </row>
    <row r="51" spans="1:50" x14ac:dyDescent="0.25">
      <c r="A51" s="43">
        <v>40</v>
      </c>
      <c r="B51" s="44">
        <v>105.49</v>
      </c>
      <c r="C51" s="44">
        <v>53.74</v>
      </c>
      <c r="D51" s="44">
        <v>36.5</v>
      </c>
      <c r="E51" s="44">
        <v>27.89</v>
      </c>
      <c r="F51" s="44">
        <v>22.73</v>
      </c>
      <c r="G51" s="44">
        <v>19.3</v>
      </c>
      <c r="H51" s="44">
        <v>16.850000000000001</v>
      </c>
      <c r="I51" s="44">
        <v>15.01</v>
      </c>
      <c r="J51" s="44">
        <v>13.59</v>
      </c>
      <c r="K51" s="44">
        <v>12.46</v>
      </c>
      <c r="L51" s="44">
        <v>11.53</v>
      </c>
      <c r="M51" s="44">
        <v>10.76</v>
      </c>
      <c r="N51" s="44">
        <v>10.119999999999999</v>
      </c>
      <c r="O51" s="44">
        <v>9.57</v>
      </c>
      <c r="P51" s="44">
        <v>9.09</v>
      </c>
      <c r="Q51" s="44">
        <v>8.68</v>
      </c>
      <c r="R51" s="44">
        <v>8.32</v>
      </c>
      <c r="S51" s="44">
        <v>8</v>
      </c>
      <c r="T51" s="44">
        <v>7.72</v>
      </c>
      <c r="U51" s="44">
        <v>7.46</v>
      </c>
      <c r="V51" s="44">
        <v>7.24</v>
      </c>
      <c r="W51" s="44">
        <v>7.04</v>
      </c>
      <c r="X51" s="44">
        <v>6.86</v>
      </c>
      <c r="Y51" s="44">
        <v>6.69</v>
      </c>
      <c r="Z51" s="44">
        <v>6.55</v>
      </c>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row>
    <row r="52" spans="1:50" x14ac:dyDescent="0.25">
      <c r="A52" s="43">
        <v>41</v>
      </c>
      <c r="B52" s="44">
        <v>107.01</v>
      </c>
      <c r="C52" s="44">
        <v>54.52</v>
      </c>
      <c r="D52" s="44">
        <v>37.03</v>
      </c>
      <c r="E52" s="44">
        <v>28.3</v>
      </c>
      <c r="F52" s="44">
        <v>23.06</v>
      </c>
      <c r="G52" s="44">
        <v>19.579999999999998</v>
      </c>
      <c r="H52" s="44">
        <v>17.100000000000001</v>
      </c>
      <c r="I52" s="44">
        <v>15.24</v>
      </c>
      <c r="J52" s="44">
        <v>13.8</v>
      </c>
      <c r="K52" s="44">
        <v>12.65</v>
      </c>
      <c r="L52" s="44">
        <v>11.71</v>
      </c>
      <c r="M52" s="44">
        <v>10.93</v>
      </c>
      <c r="N52" s="44">
        <v>10.28</v>
      </c>
      <c r="O52" s="44">
        <v>9.7200000000000006</v>
      </c>
      <c r="P52" s="44">
        <v>9.24</v>
      </c>
      <c r="Q52" s="44">
        <v>8.82</v>
      </c>
      <c r="R52" s="44">
        <v>8.4499999999999993</v>
      </c>
      <c r="S52" s="44">
        <v>8.1300000000000008</v>
      </c>
      <c r="T52" s="44">
        <v>7.85</v>
      </c>
      <c r="U52" s="44">
        <v>7.59</v>
      </c>
      <c r="V52" s="44">
        <v>7.37</v>
      </c>
      <c r="W52" s="44">
        <v>7.16</v>
      </c>
      <c r="X52" s="44">
        <v>6.98</v>
      </c>
      <c r="Y52" s="44">
        <v>6.82</v>
      </c>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row>
    <row r="53" spans="1:50" x14ac:dyDescent="0.25">
      <c r="A53" s="43">
        <v>42</v>
      </c>
      <c r="B53" s="44">
        <v>108.55</v>
      </c>
      <c r="C53" s="44">
        <v>55.31</v>
      </c>
      <c r="D53" s="44">
        <v>37.57</v>
      </c>
      <c r="E53" s="44">
        <v>28.71</v>
      </c>
      <c r="F53" s="44">
        <v>23.4</v>
      </c>
      <c r="G53" s="44">
        <v>19.87</v>
      </c>
      <c r="H53" s="44">
        <v>17.350000000000001</v>
      </c>
      <c r="I53" s="44">
        <v>15.47</v>
      </c>
      <c r="J53" s="44">
        <v>14.01</v>
      </c>
      <c r="K53" s="44">
        <v>12.84</v>
      </c>
      <c r="L53" s="44">
        <v>11.89</v>
      </c>
      <c r="M53" s="44">
        <v>11.1</v>
      </c>
      <c r="N53" s="44">
        <v>10.44</v>
      </c>
      <c r="O53" s="44">
        <v>9.8699999999999992</v>
      </c>
      <c r="P53" s="44">
        <v>9.39</v>
      </c>
      <c r="Q53" s="44">
        <v>8.9600000000000009</v>
      </c>
      <c r="R53" s="44">
        <v>8.59</v>
      </c>
      <c r="S53" s="44">
        <v>8.27</v>
      </c>
      <c r="T53" s="44">
        <v>7.98</v>
      </c>
      <c r="U53" s="44">
        <v>7.72</v>
      </c>
      <c r="V53" s="44">
        <v>7.5</v>
      </c>
      <c r="W53" s="44">
        <v>7.29</v>
      </c>
      <c r="X53" s="44">
        <v>7.12</v>
      </c>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row>
    <row r="54" spans="1:50" x14ac:dyDescent="0.25">
      <c r="A54" s="43">
        <v>43</v>
      </c>
      <c r="B54" s="44">
        <v>110.11</v>
      </c>
      <c r="C54" s="44">
        <v>56.11</v>
      </c>
      <c r="D54" s="44">
        <v>38.119999999999997</v>
      </c>
      <c r="E54" s="44">
        <v>29.14</v>
      </c>
      <c r="F54" s="44">
        <v>23.75</v>
      </c>
      <c r="G54" s="44">
        <v>20.170000000000002</v>
      </c>
      <c r="H54" s="44">
        <v>17.61</v>
      </c>
      <c r="I54" s="44">
        <v>15.7</v>
      </c>
      <c r="J54" s="44">
        <v>14.22</v>
      </c>
      <c r="K54" s="44">
        <v>13.04</v>
      </c>
      <c r="L54" s="44">
        <v>12.08</v>
      </c>
      <c r="M54" s="44">
        <v>11.28</v>
      </c>
      <c r="N54" s="44">
        <v>10.61</v>
      </c>
      <c r="O54" s="44">
        <v>10.029999999999999</v>
      </c>
      <c r="P54" s="44">
        <v>9.5399999999999991</v>
      </c>
      <c r="Q54" s="44">
        <v>9.11</v>
      </c>
      <c r="R54" s="44">
        <v>8.74</v>
      </c>
      <c r="S54" s="44">
        <v>8.41</v>
      </c>
      <c r="T54" s="44">
        <v>8.1199999999999992</v>
      </c>
      <c r="U54" s="44">
        <v>7.86</v>
      </c>
      <c r="V54" s="44">
        <v>7.63</v>
      </c>
      <c r="W54" s="44">
        <v>7.44</v>
      </c>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row>
    <row r="55" spans="1:50" x14ac:dyDescent="0.25">
      <c r="A55" s="43">
        <v>44</v>
      </c>
      <c r="B55" s="44">
        <v>111.7</v>
      </c>
      <c r="C55" s="44">
        <v>56.93</v>
      </c>
      <c r="D55" s="44">
        <v>38.68</v>
      </c>
      <c r="E55" s="44">
        <v>29.56</v>
      </c>
      <c r="F55" s="44">
        <v>24.1</v>
      </c>
      <c r="G55" s="44">
        <v>20.47</v>
      </c>
      <c r="H55" s="44">
        <v>17.88</v>
      </c>
      <c r="I55" s="44">
        <v>15.94</v>
      </c>
      <c r="J55" s="44">
        <v>14.44</v>
      </c>
      <c r="K55" s="44">
        <v>13.24</v>
      </c>
      <c r="L55" s="44">
        <v>12.27</v>
      </c>
      <c r="M55" s="44">
        <v>11.46</v>
      </c>
      <c r="N55" s="44">
        <v>10.78</v>
      </c>
      <c r="O55" s="44">
        <v>10.199999999999999</v>
      </c>
      <c r="P55" s="44">
        <v>9.6999999999999993</v>
      </c>
      <c r="Q55" s="44">
        <v>9.27</v>
      </c>
      <c r="R55" s="44">
        <v>8.89</v>
      </c>
      <c r="S55" s="44">
        <v>8.56</v>
      </c>
      <c r="T55" s="44">
        <v>8.27</v>
      </c>
      <c r="U55" s="44">
        <v>8.01</v>
      </c>
      <c r="V55" s="44">
        <v>7.78</v>
      </c>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row>
    <row r="56" spans="1:50" x14ac:dyDescent="0.25">
      <c r="A56" s="43">
        <v>45</v>
      </c>
      <c r="B56" s="44">
        <v>113.31</v>
      </c>
      <c r="C56" s="44">
        <v>57.75</v>
      </c>
      <c r="D56" s="44">
        <v>39.24</v>
      </c>
      <c r="E56" s="44">
        <v>30</v>
      </c>
      <c r="F56" s="44">
        <v>24.46</v>
      </c>
      <c r="G56" s="44">
        <v>20.78</v>
      </c>
      <c r="H56" s="44">
        <v>18.149999999999999</v>
      </c>
      <c r="I56" s="44">
        <v>16.190000000000001</v>
      </c>
      <c r="J56" s="44">
        <v>14.66</v>
      </c>
      <c r="K56" s="44">
        <v>13.45</v>
      </c>
      <c r="L56" s="44">
        <v>12.46</v>
      </c>
      <c r="M56" s="44">
        <v>11.64</v>
      </c>
      <c r="N56" s="44">
        <v>10.95</v>
      </c>
      <c r="O56" s="44">
        <v>10.37</v>
      </c>
      <c r="P56" s="44">
        <v>9.8699999999999992</v>
      </c>
      <c r="Q56" s="44">
        <v>9.43</v>
      </c>
      <c r="R56" s="44">
        <v>9.0500000000000007</v>
      </c>
      <c r="S56" s="44">
        <v>8.7100000000000009</v>
      </c>
      <c r="T56" s="44">
        <v>8.42</v>
      </c>
      <c r="U56" s="44">
        <v>8.16</v>
      </c>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row>
    <row r="57" spans="1:50" x14ac:dyDescent="0.25">
      <c r="A57" s="43">
        <v>46</v>
      </c>
      <c r="B57" s="44">
        <v>114.95</v>
      </c>
      <c r="C57" s="44">
        <v>58.59</v>
      </c>
      <c r="D57" s="44">
        <v>39.82</v>
      </c>
      <c r="E57" s="44">
        <v>30.45</v>
      </c>
      <c r="F57" s="44">
        <v>24.83</v>
      </c>
      <c r="G57" s="44">
        <v>21.09</v>
      </c>
      <c r="H57" s="44">
        <v>18.43</v>
      </c>
      <c r="I57" s="44">
        <v>16.440000000000001</v>
      </c>
      <c r="J57" s="44">
        <v>14.89</v>
      </c>
      <c r="K57" s="44">
        <v>13.66</v>
      </c>
      <c r="L57" s="44">
        <v>12.66</v>
      </c>
      <c r="M57" s="44">
        <v>11.84</v>
      </c>
      <c r="N57" s="44">
        <v>11.14</v>
      </c>
      <c r="O57" s="44">
        <v>10.55</v>
      </c>
      <c r="P57" s="44">
        <v>10.039999999999999</v>
      </c>
      <c r="Q57" s="44">
        <v>9.6</v>
      </c>
      <c r="R57" s="44">
        <v>9.2100000000000009</v>
      </c>
      <c r="S57" s="44">
        <v>8.8699999999999992</v>
      </c>
      <c r="T57" s="44">
        <v>8.58</v>
      </c>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row>
    <row r="58" spans="1:50" x14ac:dyDescent="0.25">
      <c r="A58" s="43">
        <v>47</v>
      </c>
      <c r="B58" s="44">
        <v>116.61</v>
      </c>
      <c r="C58" s="44">
        <v>59.45</v>
      </c>
      <c r="D58" s="44">
        <v>40.409999999999997</v>
      </c>
      <c r="E58" s="44">
        <v>30.9</v>
      </c>
      <c r="F58" s="44">
        <v>25.2</v>
      </c>
      <c r="G58" s="44">
        <v>21.41</v>
      </c>
      <c r="H58" s="44">
        <v>18.71</v>
      </c>
      <c r="I58" s="44">
        <v>16.7</v>
      </c>
      <c r="J58" s="44">
        <v>15.13</v>
      </c>
      <c r="K58" s="44">
        <v>13.89</v>
      </c>
      <c r="L58" s="44">
        <v>12.87</v>
      </c>
      <c r="M58" s="44">
        <v>12.03</v>
      </c>
      <c r="N58" s="44">
        <v>11.33</v>
      </c>
      <c r="O58" s="44">
        <v>10.73</v>
      </c>
      <c r="P58" s="44">
        <v>10.220000000000001</v>
      </c>
      <c r="Q58" s="44">
        <v>9.77</v>
      </c>
      <c r="R58" s="44">
        <v>9.3800000000000008</v>
      </c>
      <c r="S58" s="44">
        <v>9.0500000000000007</v>
      </c>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row>
    <row r="59" spans="1:50" x14ac:dyDescent="0.25">
      <c r="A59" s="43">
        <v>48</v>
      </c>
      <c r="B59" s="44">
        <v>118.3</v>
      </c>
      <c r="C59" s="44">
        <v>60.32</v>
      </c>
      <c r="D59" s="44">
        <v>41.01</v>
      </c>
      <c r="E59" s="44">
        <v>31.36</v>
      </c>
      <c r="F59" s="44">
        <v>25.59</v>
      </c>
      <c r="G59" s="44">
        <v>21.74</v>
      </c>
      <c r="H59" s="44">
        <v>19.010000000000002</v>
      </c>
      <c r="I59" s="44">
        <v>16.96</v>
      </c>
      <c r="J59" s="44">
        <v>15.38</v>
      </c>
      <c r="K59" s="44">
        <v>14.12</v>
      </c>
      <c r="L59" s="44">
        <v>13.09</v>
      </c>
      <c r="M59" s="44">
        <v>12.24</v>
      </c>
      <c r="N59" s="44">
        <v>11.53</v>
      </c>
      <c r="O59" s="44">
        <v>10.92</v>
      </c>
      <c r="P59" s="44">
        <v>10.4</v>
      </c>
      <c r="Q59" s="44">
        <v>9.9499999999999993</v>
      </c>
      <c r="R59" s="44">
        <v>9.57</v>
      </c>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row>
    <row r="60" spans="1:50" x14ac:dyDescent="0.25">
      <c r="A60" s="43">
        <v>49</v>
      </c>
      <c r="B60" s="44">
        <v>120.01</v>
      </c>
      <c r="C60" s="44">
        <v>61.2</v>
      </c>
      <c r="D60" s="44">
        <v>41.62</v>
      </c>
      <c r="E60" s="44">
        <v>31.84</v>
      </c>
      <c r="F60" s="44">
        <v>25.98</v>
      </c>
      <c r="G60" s="44">
        <v>22.08</v>
      </c>
      <c r="H60" s="44">
        <v>19.309999999999999</v>
      </c>
      <c r="I60" s="44">
        <v>17.239999999999998</v>
      </c>
      <c r="J60" s="44">
        <v>15.63</v>
      </c>
      <c r="K60" s="44">
        <v>14.35</v>
      </c>
      <c r="L60" s="44">
        <v>13.31</v>
      </c>
      <c r="M60" s="44">
        <v>12.45</v>
      </c>
      <c r="N60" s="44">
        <v>11.73</v>
      </c>
      <c r="O60" s="44">
        <v>11.12</v>
      </c>
      <c r="P60" s="44">
        <v>10.6</v>
      </c>
      <c r="Q60" s="44">
        <v>10.15</v>
      </c>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row>
    <row r="61" spans="1:50" x14ac:dyDescent="0.25">
      <c r="A61" s="43">
        <v>50</v>
      </c>
      <c r="B61" s="44">
        <v>121.76</v>
      </c>
      <c r="C61" s="44">
        <v>62.11</v>
      </c>
      <c r="D61" s="44">
        <v>42.24</v>
      </c>
      <c r="E61" s="44">
        <v>32.32</v>
      </c>
      <c r="F61" s="44">
        <v>26.38</v>
      </c>
      <c r="G61" s="44">
        <v>22.43</v>
      </c>
      <c r="H61" s="44">
        <v>19.62</v>
      </c>
      <c r="I61" s="44">
        <v>17.52</v>
      </c>
      <c r="J61" s="44">
        <v>15.89</v>
      </c>
      <c r="K61" s="44">
        <v>14.6</v>
      </c>
      <c r="L61" s="44">
        <v>13.55</v>
      </c>
      <c r="M61" s="44">
        <v>12.68</v>
      </c>
      <c r="N61" s="44">
        <v>11.95</v>
      </c>
      <c r="O61" s="44">
        <v>11.33</v>
      </c>
      <c r="P61" s="44">
        <v>10.81</v>
      </c>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row>
    <row r="62" spans="1:50" x14ac:dyDescent="0.25">
      <c r="A62" s="43">
        <v>51</v>
      </c>
      <c r="B62" s="44">
        <v>123.55</v>
      </c>
      <c r="C62" s="44">
        <v>63.04</v>
      </c>
      <c r="D62" s="44">
        <v>42.88</v>
      </c>
      <c r="E62" s="44">
        <v>32.82</v>
      </c>
      <c r="F62" s="44">
        <v>26.8</v>
      </c>
      <c r="G62" s="44">
        <v>22.79</v>
      </c>
      <c r="H62" s="44">
        <v>19.940000000000001</v>
      </c>
      <c r="I62" s="44">
        <v>17.809999999999999</v>
      </c>
      <c r="J62" s="44">
        <v>16.170000000000002</v>
      </c>
      <c r="K62" s="44">
        <v>14.86</v>
      </c>
      <c r="L62" s="44">
        <v>13.79</v>
      </c>
      <c r="M62" s="44">
        <v>12.91</v>
      </c>
      <c r="N62" s="44">
        <v>12.18</v>
      </c>
      <c r="O62" s="44">
        <v>11.56</v>
      </c>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row>
    <row r="63" spans="1:50" x14ac:dyDescent="0.25">
      <c r="A63" s="43">
        <v>52</v>
      </c>
      <c r="B63" s="44">
        <v>125.38</v>
      </c>
      <c r="C63" s="44">
        <v>63.99</v>
      </c>
      <c r="D63" s="44">
        <v>43.54</v>
      </c>
      <c r="E63" s="44">
        <v>33.340000000000003</v>
      </c>
      <c r="F63" s="44">
        <v>27.23</v>
      </c>
      <c r="G63" s="44">
        <v>23.17</v>
      </c>
      <c r="H63" s="44">
        <v>20.28</v>
      </c>
      <c r="I63" s="44">
        <v>18.12</v>
      </c>
      <c r="J63" s="44">
        <v>16.45</v>
      </c>
      <c r="K63" s="44">
        <v>15.13</v>
      </c>
      <c r="L63" s="44">
        <v>14.05</v>
      </c>
      <c r="M63" s="44">
        <v>13.16</v>
      </c>
      <c r="N63" s="44">
        <v>12.42</v>
      </c>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row>
    <row r="64" spans="1:50" x14ac:dyDescent="0.25">
      <c r="A64" s="43">
        <v>53</v>
      </c>
      <c r="B64" s="44">
        <v>127.25</v>
      </c>
      <c r="C64" s="44">
        <v>64.959999999999994</v>
      </c>
      <c r="D64" s="44">
        <v>44.22</v>
      </c>
      <c r="E64" s="44">
        <v>33.869999999999997</v>
      </c>
      <c r="F64" s="44">
        <v>27.67</v>
      </c>
      <c r="G64" s="44">
        <v>23.55</v>
      </c>
      <c r="H64" s="44">
        <v>20.62</v>
      </c>
      <c r="I64" s="44">
        <v>18.440000000000001</v>
      </c>
      <c r="J64" s="44">
        <v>16.75</v>
      </c>
      <c r="K64" s="44">
        <v>15.41</v>
      </c>
      <c r="L64" s="44">
        <v>14.32</v>
      </c>
      <c r="M64" s="44">
        <v>13.42</v>
      </c>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row>
    <row r="65" spans="1:50" x14ac:dyDescent="0.25">
      <c r="A65" s="43">
        <v>54</v>
      </c>
      <c r="B65" s="44">
        <v>129.16999999999999</v>
      </c>
      <c r="C65" s="44">
        <v>65.97</v>
      </c>
      <c r="D65" s="44">
        <v>44.92</v>
      </c>
      <c r="E65" s="44">
        <v>34.42</v>
      </c>
      <c r="F65" s="44">
        <v>28.13</v>
      </c>
      <c r="G65" s="44">
        <v>23.96</v>
      </c>
      <c r="H65" s="44">
        <v>20.99</v>
      </c>
      <c r="I65" s="44">
        <v>18.77</v>
      </c>
      <c r="J65" s="44">
        <v>17.059999999999999</v>
      </c>
      <c r="K65" s="44">
        <v>15.71</v>
      </c>
      <c r="L65" s="44">
        <v>14.6</v>
      </c>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row>
    <row r="66" spans="1:50" x14ac:dyDescent="0.25">
      <c r="A66" s="43">
        <v>55</v>
      </c>
      <c r="B66" s="44">
        <v>131.15</v>
      </c>
      <c r="C66" s="44">
        <v>67</v>
      </c>
      <c r="D66" s="44">
        <v>45.65</v>
      </c>
      <c r="E66" s="44">
        <v>34.99</v>
      </c>
      <c r="F66" s="44">
        <v>28.61</v>
      </c>
      <c r="G66" s="44">
        <v>24.38</v>
      </c>
      <c r="H66" s="44">
        <v>21.37</v>
      </c>
      <c r="I66" s="44">
        <v>19.13</v>
      </c>
      <c r="J66" s="44">
        <v>17.39</v>
      </c>
      <c r="K66" s="44">
        <v>16.02</v>
      </c>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row>
    <row r="67" spans="1:50" x14ac:dyDescent="0.25">
      <c r="A67" s="43">
        <v>56</v>
      </c>
      <c r="B67" s="44">
        <v>133.19999999999999</v>
      </c>
      <c r="C67" s="44">
        <v>68.08</v>
      </c>
      <c r="D67" s="44">
        <v>46.4</v>
      </c>
      <c r="E67" s="44">
        <v>35.590000000000003</v>
      </c>
      <c r="F67" s="44">
        <v>29.12</v>
      </c>
      <c r="G67" s="44">
        <v>24.82</v>
      </c>
      <c r="H67" s="44">
        <v>21.77</v>
      </c>
      <c r="I67" s="44">
        <v>19.5</v>
      </c>
      <c r="J67" s="44">
        <v>17.739999999999998</v>
      </c>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row>
    <row r="68" spans="1:50" x14ac:dyDescent="0.25">
      <c r="A68" s="43">
        <v>57</v>
      </c>
      <c r="B68" s="44">
        <v>135.32</v>
      </c>
      <c r="C68" s="44">
        <v>69.2</v>
      </c>
      <c r="D68" s="44">
        <v>47.19</v>
      </c>
      <c r="E68" s="44">
        <v>36.21</v>
      </c>
      <c r="F68" s="44">
        <v>29.65</v>
      </c>
      <c r="G68" s="44">
        <v>25.29</v>
      </c>
      <c r="H68" s="44">
        <v>22.2</v>
      </c>
      <c r="I68" s="44">
        <v>19.88</v>
      </c>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row>
    <row r="69" spans="1:50" x14ac:dyDescent="0.25">
      <c r="A69" s="43">
        <v>58</v>
      </c>
      <c r="B69" s="44">
        <v>137.51</v>
      </c>
      <c r="C69" s="44">
        <v>70.36</v>
      </c>
      <c r="D69" s="44">
        <v>48.01</v>
      </c>
      <c r="E69" s="44">
        <v>36.869999999999997</v>
      </c>
      <c r="F69" s="44">
        <v>30.2</v>
      </c>
      <c r="G69" s="44">
        <v>25.79</v>
      </c>
      <c r="H69" s="44">
        <v>22.64</v>
      </c>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row>
    <row r="70" spans="1:50" x14ac:dyDescent="0.25">
      <c r="A70" s="43">
        <v>59</v>
      </c>
      <c r="B70" s="44">
        <v>139.81</v>
      </c>
      <c r="C70" s="44">
        <v>71.58</v>
      </c>
      <c r="D70" s="44">
        <v>48.88</v>
      </c>
      <c r="E70" s="44">
        <v>37.56</v>
      </c>
      <c r="F70" s="44">
        <v>30.8</v>
      </c>
      <c r="G70" s="44">
        <v>26.3</v>
      </c>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row>
    <row r="71" spans="1:50" x14ac:dyDescent="0.25">
      <c r="A71" s="43">
        <v>60</v>
      </c>
      <c r="B71" s="44">
        <v>142.22</v>
      </c>
      <c r="C71" s="44">
        <v>72.87</v>
      </c>
      <c r="D71" s="44">
        <v>49.8</v>
      </c>
      <c r="E71" s="44">
        <v>38.299999999999997</v>
      </c>
      <c r="F71" s="44">
        <v>31.41</v>
      </c>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row>
    <row r="72" spans="1:50" x14ac:dyDescent="0.25">
      <c r="A72" s="43">
        <v>61</v>
      </c>
      <c r="B72" s="44">
        <v>144.76</v>
      </c>
      <c r="C72" s="44">
        <v>74.23</v>
      </c>
      <c r="D72" s="44">
        <v>50.78</v>
      </c>
      <c r="E72" s="44">
        <v>39.06</v>
      </c>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row>
    <row r="73" spans="1:50" x14ac:dyDescent="0.25">
      <c r="A73" s="43">
        <v>62</v>
      </c>
      <c r="B73" s="44">
        <v>147.46</v>
      </c>
      <c r="C73" s="44">
        <v>75.69</v>
      </c>
      <c r="D73" s="44">
        <v>51.78</v>
      </c>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row>
    <row r="74" spans="1:50" x14ac:dyDescent="0.25">
      <c r="A74" s="43">
        <v>63</v>
      </c>
      <c r="B74" s="44">
        <v>150.33000000000001</v>
      </c>
      <c r="C74" s="44">
        <v>77.19</v>
      </c>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row>
    <row r="75" spans="1:50" x14ac:dyDescent="0.25">
      <c r="A75" s="43">
        <v>64</v>
      </c>
      <c r="B75" s="44">
        <v>153.30000000000001</v>
      </c>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row>
  </sheetData>
  <sheetProtection algorithmName="SHA-512" hashValue="fJZRtCchZVxcCByRQErCxQIUiIb/H4CAGd9i0d8Vm4xJr4AuVccQ33xwWu0TZ4c6VRzCTLpgUhjPXEJ+vgRrBw==" saltValue="LvUScu8DAlXI/lAKOM9dVQ==" spinCount="100000" sheet="1" objects="1" scenarios="1"/>
  <conditionalFormatting sqref="A6:A21">
    <cfRule type="expression" dxfId="135" priority="1" stopIfTrue="1">
      <formula>MOD(ROW(),2)=0</formula>
    </cfRule>
    <cfRule type="expression" dxfId="134" priority="2" stopIfTrue="1">
      <formula>MOD(ROW(),2)&lt;&gt;0</formula>
    </cfRule>
  </conditionalFormatting>
  <conditionalFormatting sqref="A26:A75">
    <cfRule type="expression" dxfId="133" priority="5" stopIfTrue="1">
      <formula>MOD(ROW(),2)=0</formula>
    </cfRule>
    <cfRule type="expression" dxfId="132" priority="6" stopIfTrue="1">
      <formula>MOD(ROW(),2)&lt;&gt;0</formula>
    </cfRule>
  </conditionalFormatting>
  <conditionalFormatting sqref="B6:M21">
    <cfRule type="expression" dxfId="131" priority="3" stopIfTrue="1">
      <formula>MOD(ROW(),2)=0</formula>
    </cfRule>
    <cfRule type="expression" dxfId="130" priority="4" stopIfTrue="1">
      <formula>MOD(ROW(),2)&lt;&gt;0</formula>
    </cfRule>
  </conditionalFormatting>
  <conditionalFormatting sqref="B26:AX75">
    <cfRule type="expression" dxfId="129" priority="7" stopIfTrue="1">
      <formula>MOD(ROW(),2)=0</formula>
    </cfRule>
    <cfRule type="expression" dxfId="128" priority="8" stopIfTrue="1">
      <formula>MOD(ROW(),2)&lt;&gt;0</formula>
    </cfRule>
  </conditionalFormatting>
  <pageMargins left="0.7" right="0.7" top="0.75" bottom="0.75" header="0.3" footer="0.3"/>
  <tableParts count="1">
    <tablePart r:id="rId1"/>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E9B63-8B9A-419E-A5D6-A91DE8F143FE}">
  <sheetPr codeName="Sheet60"/>
  <dimension ref="A1:AX75"/>
  <sheetViews>
    <sheetView showGridLines="0" workbookViewId="0">
      <selection activeCell="A6" sqref="A6"/>
    </sheetView>
  </sheetViews>
  <sheetFormatPr defaultRowHeight="12.5" x14ac:dyDescent="0.25"/>
  <cols>
    <col min="1" max="1" width="31.54296875" customWidth="1"/>
    <col min="2" max="50" width="13.7265625" customWidth="1"/>
  </cols>
  <sheetData>
    <row r="1" spans="1:13" s="1" customFormat="1" ht="20" x14ac:dyDescent="0.4">
      <c r="A1" s="2" t="s">
        <v>0</v>
      </c>
    </row>
    <row r="2" spans="1:13" s="1" customFormat="1" ht="15.5" x14ac:dyDescent="0.35">
      <c r="A2" s="30" t="s">
        <v>1</v>
      </c>
      <c r="B2" s="3" t="str">
        <f>wb_title</f>
        <v>LGPS_EW - Consolidated Factor Spreadsheet</v>
      </c>
    </row>
    <row r="3" spans="1:13" s="1" customFormat="1" ht="15.5" x14ac:dyDescent="0.35">
      <c r="A3" s="30" t="s">
        <v>2</v>
      </c>
      <c r="B3" s="3" t="str">
        <f>TABLE_FACTOR_TYPE_1 &amp; " - x-" &amp; TABLE_SERIES_NUMBER_1</f>
        <v>Added pension - x-714</v>
      </c>
    </row>
    <row r="6" spans="1:13" x14ac:dyDescent="0.25">
      <c r="A6" s="40" t="s">
        <v>394</v>
      </c>
      <c r="B6" s="47" t="s">
        <v>395</v>
      </c>
      <c r="C6" s="47"/>
      <c r="D6" s="47"/>
      <c r="E6" s="47"/>
      <c r="F6" s="47"/>
      <c r="G6" s="47"/>
      <c r="H6" s="47"/>
      <c r="I6" s="47"/>
      <c r="J6" s="47"/>
      <c r="K6" s="47"/>
      <c r="L6" s="47"/>
      <c r="M6" s="47"/>
    </row>
    <row r="7" spans="1:13" x14ac:dyDescent="0.25">
      <c r="A7" s="40" t="s">
        <v>396</v>
      </c>
      <c r="B7" s="47" t="s">
        <v>175</v>
      </c>
      <c r="C7" s="47"/>
      <c r="D7" s="47"/>
      <c r="E7" s="47"/>
      <c r="F7" s="47"/>
      <c r="G7" s="47"/>
      <c r="H7" s="47"/>
      <c r="I7" s="47"/>
      <c r="J7" s="47"/>
      <c r="K7" s="47"/>
      <c r="L7" s="47"/>
      <c r="M7" s="47"/>
    </row>
    <row r="8" spans="1:13" x14ac:dyDescent="0.25">
      <c r="A8" s="40" t="s">
        <v>162</v>
      </c>
      <c r="B8" s="47" t="s">
        <v>259</v>
      </c>
      <c r="C8" s="47"/>
      <c r="D8" s="47"/>
      <c r="E8" s="47"/>
      <c r="F8" s="47"/>
      <c r="G8" s="47"/>
      <c r="H8" s="47"/>
      <c r="I8" s="47"/>
      <c r="J8" s="47"/>
      <c r="K8" s="47"/>
      <c r="L8" s="47"/>
      <c r="M8" s="47"/>
    </row>
    <row r="9" spans="1:13" x14ac:dyDescent="0.25">
      <c r="A9" s="40" t="s">
        <v>163</v>
      </c>
      <c r="B9" s="47" t="s">
        <v>322</v>
      </c>
      <c r="C9" s="47"/>
      <c r="D9" s="47"/>
      <c r="E9" s="47"/>
      <c r="F9" s="47"/>
      <c r="G9" s="47"/>
      <c r="H9" s="47"/>
      <c r="I9" s="47"/>
      <c r="J9" s="47"/>
      <c r="K9" s="47"/>
      <c r="L9" s="47"/>
      <c r="M9" s="47"/>
    </row>
    <row r="10" spans="1:13" x14ac:dyDescent="0.25">
      <c r="A10" s="40" t="s">
        <v>6</v>
      </c>
      <c r="B10" s="47" t="s">
        <v>351</v>
      </c>
      <c r="C10" s="47"/>
      <c r="D10" s="47"/>
      <c r="E10" s="47"/>
      <c r="F10" s="47"/>
      <c r="G10" s="47"/>
      <c r="H10" s="47"/>
      <c r="I10" s="47"/>
      <c r="J10" s="47"/>
      <c r="K10" s="47"/>
      <c r="L10" s="47"/>
      <c r="M10" s="47"/>
    </row>
    <row r="11" spans="1:13" x14ac:dyDescent="0.25">
      <c r="A11" s="40" t="s">
        <v>164</v>
      </c>
      <c r="B11" s="47" t="s">
        <v>184</v>
      </c>
      <c r="C11" s="47"/>
      <c r="D11" s="47"/>
      <c r="E11" s="47"/>
      <c r="F11" s="47"/>
      <c r="G11" s="47"/>
      <c r="H11" s="47"/>
      <c r="I11" s="47"/>
      <c r="J11" s="47"/>
      <c r="K11" s="47"/>
      <c r="L11" s="47"/>
      <c r="M11" s="47"/>
    </row>
    <row r="12" spans="1:13" x14ac:dyDescent="0.25">
      <c r="A12" s="40" t="s">
        <v>165</v>
      </c>
      <c r="B12" s="47" t="s">
        <v>324</v>
      </c>
      <c r="C12" s="47"/>
      <c r="D12" s="47"/>
      <c r="E12" s="47"/>
      <c r="F12" s="47"/>
      <c r="G12" s="47"/>
      <c r="H12" s="47"/>
      <c r="I12" s="47"/>
      <c r="J12" s="47"/>
      <c r="K12" s="47"/>
      <c r="L12" s="47"/>
      <c r="M12" s="47"/>
    </row>
    <row r="13" spans="1:13" x14ac:dyDescent="0.25">
      <c r="A13" s="40" t="s">
        <v>397</v>
      </c>
      <c r="B13" s="47">
        <v>0</v>
      </c>
      <c r="C13" s="47"/>
      <c r="D13" s="47"/>
      <c r="E13" s="47"/>
      <c r="F13" s="47"/>
      <c r="G13" s="47"/>
      <c r="H13" s="47"/>
      <c r="I13" s="47"/>
      <c r="J13" s="47"/>
      <c r="K13" s="47"/>
      <c r="L13" s="47"/>
      <c r="M13" s="47"/>
    </row>
    <row r="14" spans="1:13" x14ac:dyDescent="0.25">
      <c r="A14" s="40" t="s">
        <v>167</v>
      </c>
      <c r="B14" s="47">
        <v>714</v>
      </c>
      <c r="C14" s="47"/>
      <c r="D14" s="47"/>
      <c r="E14" s="47"/>
      <c r="F14" s="47"/>
      <c r="G14" s="47"/>
      <c r="H14" s="47"/>
      <c r="I14" s="47"/>
      <c r="J14" s="47"/>
      <c r="K14" s="47"/>
      <c r="L14" s="47"/>
      <c r="M14" s="47"/>
    </row>
    <row r="15" spans="1:13" x14ac:dyDescent="0.25">
      <c r="A15" s="40" t="s">
        <v>398</v>
      </c>
      <c r="B15" s="47" t="s">
        <v>352</v>
      </c>
      <c r="C15" s="47"/>
      <c r="D15" s="47"/>
      <c r="E15" s="47"/>
      <c r="F15" s="47"/>
      <c r="G15" s="47"/>
      <c r="H15" s="47"/>
      <c r="I15" s="47"/>
      <c r="J15" s="47"/>
      <c r="K15" s="47"/>
      <c r="L15" s="47"/>
      <c r="M15" s="47"/>
    </row>
    <row r="16" spans="1:13" x14ac:dyDescent="0.25">
      <c r="A16" s="40" t="s">
        <v>169</v>
      </c>
      <c r="B16" s="47" t="s">
        <v>332</v>
      </c>
      <c r="C16" s="47"/>
      <c r="D16" s="47"/>
      <c r="E16" s="47"/>
      <c r="F16" s="47"/>
      <c r="G16" s="47"/>
      <c r="H16" s="47"/>
      <c r="I16" s="47"/>
      <c r="J16" s="47"/>
      <c r="K16" s="47"/>
      <c r="L16" s="47"/>
      <c r="M16" s="47"/>
    </row>
    <row r="17" spans="1:50" x14ac:dyDescent="0.25">
      <c r="A17" s="41" t="s">
        <v>399</v>
      </c>
      <c r="B17" s="47"/>
      <c r="C17" s="47"/>
      <c r="D17" s="47"/>
      <c r="E17" s="47"/>
      <c r="F17" s="47"/>
      <c r="G17" s="47"/>
      <c r="H17" s="47"/>
      <c r="I17" s="47"/>
      <c r="J17" s="47"/>
      <c r="K17" s="47"/>
      <c r="L17" s="47"/>
      <c r="M17" s="47"/>
    </row>
    <row r="18" spans="1:50" x14ac:dyDescent="0.25">
      <c r="A18" s="40" t="s">
        <v>171</v>
      </c>
      <c r="B18" s="49">
        <v>45195</v>
      </c>
      <c r="C18" s="49"/>
      <c r="D18" s="49"/>
      <c r="E18" s="49"/>
      <c r="F18" s="49"/>
      <c r="G18" s="49"/>
      <c r="H18" s="49"/>
      <c r="I18" s="49"/>
      <c r="J18" s="49"/>
      <c r="K18" s="49"/>
      <c r="L18" s="49"/>
      <c r="M18" s="49"/>
    </row>
    <row r="19" spans="1:50" x14ac:dyDescent="0.25">
      <c r="A19" s="40" t="s">
        <v>172</v>
      </c>
      <c r="B19" s="49">
        <v>45201</v>
      </c>
      <c r="C19" s="49"/>
      <c r="D19" s="49"/>
      <c r="E19" s="49"/>
      <c r="F19" s="49"/>
      <c r="G19" s="49"/>
      <c r="H19" s="49"/>
      <c r="I19" s="49"/>
      <c r="J19" s="49"/>
      <c r="K19" s="49"/>
      <c r="L19" s="49"/>
      <c r="M19" s="49"/>
    </row>
    <row r="20" spans="1:50" x14ac:dyDescent="0.25">
      <c r="A20" s="40" t="s">
        <v>173</v>
      </c>
      <c r="B20" s="47" t="s">
        <v>183</v>
      </c>
      <c r="C20" s="47"/>
      <c r="D20" s="47"/>
      <c r="E20" s="47"/>
      <c r="F20" s="47"/>
      <c r="G20" s="47"/>
      <c r="H20" s="47"/>
      <c r="I20" s="47"/>
      <c r="J20" s="47"/>
      <c r="K20" s="47"/>
      <c r="L20" s="47"/>
      <c r="M20" s="47"/>
    </row>
    <row r="21" spans="1:50" x14ac:dyDescent="0.25">
      <c r="A21" s="40" t="s">
        <v>400</v>
      </c>
      <c r="B21" s="47"/>
      <c r="C21" s="47"/>
      <c r="D21" s="47"/>
      <c r="E21" s="47"/>
      <c r="F21" s="47"/>
      <c r="G21" s="47"/>
      <c r="H21" s="47"/>
      <c r="I21" s="47"/>
      <c r="J21" s="47"/>
      <c r="K21" s="47"/>
      <c r="L21" s="47"/>
      <c r="M21" s="47"/>
    </row>
    <row r="23" spans="1:50" x14ac:dyDescent="0.25">
      <c r="A23" s="23" t="str">
        <f>HYPERLINK("#'Factor List'!A1", "Back to Factor List")</f>
        <v>Back to Factor List</v>
      </c>
      <c r="B23" s="23" t="str">
        <f>HYPERLINK("#'Assumptions'!A1", "Assumptions")</f>
        <v>Assumptions</v>
      </c>
    </row>
    <row r="26" spans="1:50" s="58" customFormat="1" ht="39" x14ac:dyDescent="0.25">
      <c r="A26" s="57" t="s">
        <v>401</v>
      </c>
      <c r="B26" s="57" t="s">
        <v>593</v>
      </c>
      <c r="C26" s="57" t="s">
        <v>594</v>
      </c>
      <c r="D26" s="57" t="s">
        <v>595</v>
      </c>
      <c r="E26" s="57" t="s">
        <v>596</v>
      </c>
      <c r="F26" s="57" t="s">
        <v>597</v>
      </c>
      <c r="G26" s="57" t="s">
        <v>598</v>
      </c>
      <c r="H26" s="57" t="s">
        <v>599</v>
      </c>
      <c r="I26" s="57" t="s">
        <v>600</v>
      </c>
      <c r="J26" s="57" t="s">
        <v>601</v>
      </c>
      <c r="K26" s="57" t="s">
        <v>602</v>
      </c>
      <c r="L26" s="57" t="s">
        <v>603</v>
      </c>
      <c r="M26" s="57" t="s">
        <v>604</v>
      </c>
      <c r="N26" s="57" t="s">
        <v>605</v>
      </c>
      <c r="O26" s="57" t="s">
        <v>606</v>
      </c>
      <c r="P26" s="57" t="s">
        <v>607</v>
      </c>
      <c r="Q26" s="57" t="s">
        <v>608</v>
      </c>
      <c r="R26" s="57" t="s">
        <v>609</v>
      </c>
      <c r="S26" s="57" t="s">
        <v>610</v>
      </c>
      <c r="T26" s="57" t="s">
        <v>611</v>
      </c>
      <c r="U26" s="57" t="s">
        <v>612</v>
      </c>
      <c r="V26" s="57" t="s">
        <v>613</v>
      </c>
      <c r="W26" s="57" t="s">
        <v>614</v>
      </c>
      <c r="X26" s="57" t="s">
        <v>615</v>
      </c>
      <c r="Y26" s="57" t="s">
        <v>616</v>
      </c>
      <c r="Z26" s="57" t="s">
        <v>617</v>
      </c>
      <c r="AA26" s="57" t="s">
        <v>618</v>
      </c>
      <c r="AB26" s="57" t="s">
        <v>619</v>
      </c>
      <c r="AC26" s="57" t="s">
        <v>620</v>
      </c>
      <c r="AD26" s="57" t="s">
        <v>621</v>
      </c>
      <c r="AE26" s="57" t="s">
        <v>622</v>
      </c>
      <c r="AF26" s="57" t="s">
        <v>623</v>
      </c>
      <c r="AG26" s="57" t="s">
        <v>624</v>
      </c>
      <c r="AH26" s="57" t="s">
        <v>625</v>
      </c>
      <c r="AI26" s="57" t="s">
        <v>626</v>
      </c>
      <c r="AJ26" s="57" t="s">
        <v>627</v>
      </c>
      <c r="AK26" s="57" t="s">
        <v>628</v>
      </c>
      <c r="AL26" s="57" t="s">
        <v>629</v>
      </c>
      <c r="AM26" s="57" t="s">
        <v>630</v>
      </c>
      <c r="AN26" s="57" t="s">
        <v>631</v>
      </c>
      <c r="AO26" s="57" t="s">
        <v>632</v>
      </c>
      <c r="AP26" s="57" t="s">
        <v>633</v>
      </c>
      <c r="AQ26" s="57" t="s">
        <v>634</v>
      </c>
      <c r="AR26" s="57" t="s">
        <v>635</v>
      </c>
      <c r="AS26" s="57" t="s">
        <v>636</v>
      </c>
      <c r="AT26" s="57" t="s">
        <v>637</v>
      </c>
      <c r="AU26" s="57" t="s">
        <v>638</v>
      </c>
      <c r="AV26" s="57" t="s">
        <v>639</v>
      </c>
      <c r="AW26" s="57" t="s">
        <v>640</v>
      </c>
      <c r="AX26" s="57" t="s">
        <v>641</v>
      </c>
    </row>
    <row r="27" spans="1:50" x14ac:dyDescent="0.25">
      <c r="A27" s="43">
        <v>16</v>
      </c>
      <c r="B27" s="44">
        <v>80.790000000000006</v>
      </c>
      <c r="C27" s="44">
        <v>41.14</v>
      </c>
      <c r="D27" s="44">
        <v>27.92</v>
      </c>
      <c r="E27" s="44">
        <v>21.32</v>
      </c>
      <c r="F27" s="44">
        <v>17.37</v>
      </c>
      <c r="G27" s="44">
        <v>14.73</v>
      </c>
      <c r="H27" s="44">
        <v>12.85</v>
      </c>
      <c r="I27" s="44">
        <v>11.44</v>
      </c>
      <c r="J27" s="44">
        <v>10.35</v>
      </c>
      <c r="K27" s="44">
        <v>9.48</v>
      </c>
      <c r="L27" s="44">
        <v>8.77</v>
      </c>
      <c r="M27" s="44">
        <v>8.17</v>
      </c>
      <c r="N27" s="44">
        <v>7.68</v>
      </c>
      <c r="O27" s="44">
        <v>7.25</v>
      </c>
      <c r="P27" s="44">
        <v>6.88</v>
      </c>
      <c r="Q27" s="44">
        <v>6.56</v>
      </c>
      <c r="R27" s="44">
        <v>6.28</v>
      </c>
      <c r="S27" s="44">
        <v>6.02</v>
      </c>
      <c r="T27" s="44">
        <v>5.8</v>
      </c>
      <c r="U27" s="44">
        <v>5.6</v>
      </c>
      <c r="V27" s="44">
        <v>5.42</v>
      </c>
      <c r="W27" s="44">
        <v>5.26</v>
      </c>
      <c r="X27" s="44">
        <v>5.1100000000000003</v>
      </c>
      <c r="Y27" s="44">
        <v>4.9800000000000004</v>
      </c>
      <c r="Z27" s="44">
        <v>4.8499999999999996</v>
      </c>
      <c r="AA27" s="44">
        <v>4.74</v>
      </c>
      <c r="AB27" s="44">
        <v>4.6399999999999997</v>
      </c>
      <c r="AC27" s="44">
        <v>4.54</v>
      </c>
      <c r="AD27" s="44">
        <v>4.45</v>
      </c>
      <c r="AE27" s="44">
        <v>4.37</v>
      </c>
      <c r="AF27" s="44">
        <v>4.29</v>
      </c>
      <c r="AG27" s="44">
        <v>4.22</v>
      </c>
      <c r="AH27" s="44">
        <v>4.16</v>
      </c>
      <c r="AI27" s="44">
        <v>4.09</v>
      </c>
      <c r="AJ27" s="44">
        <v>4.04</v>
      </c>
      <c r="AK27" s="44">
        <v>3.98</v>
      </c>
      <c r="AL27" s="44">
        <v>3.93</v>
      </c>
      <c r="AM27" s="44">
        <v>3.88</v>
      </c>
      <c r="AN27" s="44">
        <v>3.84</v>
      </c>
      <c r="AO27" s="44">
        <v>3.8</v>
      </c>
      <c r="AP27" s="44">
        <v>3.76</v>
      </c>
      <c r="AQ27" s="44">
        <v>3.72</v>
      </c>
      <c r="AR27" s="44">
        <v>3.69</v>
      </c>
      <c r="AS27" s="44">
        <v>3.66</v>
      </c>
      <c r="AT27" s="44">
        <v>3.62</v>
      </c>
      <c r="AU27" s="44">
        <v>3.6</v>
      </c>
      <c r="AV27" s="44">
        <v>3.57</v>
      </c>
      <c r="AW27" s="44">
        <v>3.54</v>
      </c>
      <c r="AX27" s="44">
        <v>3.5</v>
      </c>
    </row>
    <row r="28" spans="1:50" x14ac:dyDescent="0.25">
      <c r="A28" s="43">
        <v>17</v>
      </c>
      <c r="B28" s="44">
        <v>81.99</v>
      </c>
      <c r="C28" s="44">
        <v>41.75</v>
      </c>
      <c r="D28" s="44">
        <v>28.34</v>
      </c>
      <c r="E28" s="44">
        <v>21.64</v>
      </c>
      <c r="F28" s="44">
        <v>17.63</v>
      </c>
      <c r="G28" s="44">
        <v>14.95</v>
      </c>
      <c r="H28" s="44">
        <v>13.04</v>
      </c>
      <c r="I28" s="44">
        <v>11.62</v>
      </c>
      <c r="J28" s="44">
        <v>10.51</v>
      </c>
      <c r="K28" s="44">
        <v>9.6199999999999992</v>
      </c>
      <c r="L28" s="44">
        <v>8.9</v>
      </c>
      <c r="M28" s="44">
        <v>8.3000000000000007</v>
      </c>
      <c r="N28" s="44">
        <v>7.79</v>
      </c>
      <c r="O28" s="44">
        <v>7.36</v>
      </c>
      <c r="P28" s="44">
        <v>6.98</v>
      </c>
      <c r="Q28" s="44">
        <v>6.66</v>
      </c>
      <c r="R28" s="44">
        <v>6.37</v>
      </c>
      <c r="S28" s="44">
        <v>6.12</v>
      </c>
      <c r="T28" s="44">
        <v>5.89</v>
      </c>
      <c r="U28" s="44">
        <v>5.69</v>
      </c>
      <c r="V28" s="44">
        <v>5.5</v>
      </c>
      <c r="W28" s="44">
        <v>5.34</v>
      </c>
      <c r="X28" s="44">
        <v>5.19</v>
      </c>
      <c r="Y28" s="44">
        <v>5.05</v>
      </c>
      <c r="Z28" s="44">
        <v>4.93</v>
      </c>
      <c r="AA28" s="44">
        <v>4.8099999999999996</v>
      </c>
      <c r="AB28" s="44">
        <v>4.71</v>
      </c>
      <c r="AC28" s="44">
        <v>4.6100000000000003</v>
      </c>
      <c r="AD28" s="44">
        <v>4.5199999999999996</v>
      </c>
      <c r="AE28" s="44">
        <v>4.4400000000000004</v>
      </c>
      <c r="AF28" s="44">
        <v>4.3600000000000003</v>
      </c>
      <c r="AG28" s="44">
        <v>4.29</v>
      </c>
      <c r="AH28" s="44">
        <v>4.22</v>
      </c>
      <c r="AI28" s="44">
        <v>4.16</v>
      </c>
      <c r="AJ28" s="44">
        <v>4.0999999999999996</v>
      </c>
      <c r="AK28" s="44">
        <v>4.04</v>
      </c>
      <c r="AL28" s="44">
        <v>3.99</v>
      </c>
      <c r="AM28" s="44">
        <v>3.94</v>
      </c>
      <c r="AN28" s="44">
        <v>3.9</v>
      </c>
      <c r="AO28" s="44">
        <v>3.86</v>
      </c>
      <c r="AP28" s="44">
        <v>3.82</v>
      </c>
      <c r="AQ28" s="44">
        <v>3.78</v>
      </c>
      <c r="AR28" s="44">
        <v>3.75</v>
      </c>
      <c r="AS28" s="44">
        <v>3.71</v>
      </c>
      <c r="AT28" s="44">
        <v>3.68</v>
      </c>
      <c r="AU28" s="44">
        <v>3.65</v>
      </c>
      <c r="AV28" s="44">
        <v>3.63</v>
      </c>
      <c r="AW28" s="44">
        <v>3.61</v>
      </c>
      <c r="AX28" s="44"/>
    </row>
    <row r="29" spans="1:50" x14ac:dyDescent="0.25">
      <c r="A29" s="43">
        <v>18</v>
      </c>
      <c r="B29" s="44">
        <v>83.22</v>
      </c>
      <c r="C29" s="44">
        <v>42.37</v>
      </c>
      <c r="D29" s="44">
        <v>28.76</v>
      </c>
      <c r="E29" s="44">
        <v>21.96</v>
      </c>
      <c r="F29" s="44">
        <v>17.89</v>
      </c>
      <c r="G29" s="44">
        <v>15.17</v>
      </c>
      <c r="H29" s="44">
        <v>13.24</v>
      </c>
      <c r="I29" s="44">
        <v>11.79</v>
      </c>
      <c r="J29" s="44">
        <v>10.66</v>
      </c>
      <c r="K29" s="44">
        <v>9.76</v>
      </c>
      <c r="L29" s="44">
        <v>9.0299999999999994</v>
      </c>
      <c r="M29" s="44">
        <v>8.42</v>
      </c>
      <c r="N29" s="44">
        <v>7.91</v>
      </c>
      <c r="O29" s="44">
        <v>7.47</v>
      </c>
      <c r="P29" s="44">
        <v>7.09</v>
      </c>
      <c r="Q29" s="44">
        <v>6.76</v>
      </c>
      <c r="R29" s="44">
        <v>6.46</v>
      </c>
      <c r="S29" s="44">
        <v>6.21</v>
      </c>
      <c r="T29" s="44">
        <v>5.98</v>
      </c>
      <c r="U29" s="44">
        <v>5.77</v>
      </c>
      <c r="V29" s="44">
        <v>5.59</v>
      </c>
      <c r="W29" s="44">
        <v>5.42</v>
      </c>
      <c r="X29" s="44">
        <v>5.27</v>
      </c>
      <c r="Y29" s="44">
        <v>5.13</v>
      </c>
      <c r="Z29" s="44">
        <v>5</v>
      </c>
      <c r="AA29" s="44">
        <v>4.88</v>
      </c>
      <c r="AB29" s="44">
        <v>4.78</v>
      </c>
      <c r="AC29" s="44">
        <v>4.68</v>
      </c>
      <c r="AD29" s="44">
        <v>4.59</v>
      </c>
      <c r="AE29" s="44">
        <v>4.5</v>
      </c>
      <c r="AF29" s="44">
        <v>4.42</v>
      </c>
      <c r="AG29" s="44">
        <v>4.3499999999999996</v>
      </c>
      <c r="AH29" s="44">
        <v>4.28</v>
      </c>
      <c r="AI29" s="44">
        <v>4.22</v>
      </c>
      <c r="AJ29" s="44">
        <v>4.16</v>
      </c>
      <c r="AK29" s="44">
        <v>4.0999999999999996</v>
      </c>
      <c r="AL29" s="44">
        <v>4.05</v>
      </c>
      <c r="AM29" s="44">
        <v>4</v>
      </c>
      <c r="AN29" s="44">
        <v>3.96</v>
      </c>
      <c r="AO29" s="44">
        <v>3.92</v>
      </c>
      <c r="AP29" s="44">
        <v>3.88</v>
      </c>
      <c r="AQ29" s="44">
        <v>3.84</v>
      </c>
      <c r="AR29" s="44">
        <v>3.8</v>
      </c>
      <c r="AS29" s="44">
        <v>3.77</v>
      </c>
      <c r="AT29" s="44">
        <v>3.74</v>
      </c>
      <c r="AU29" s="44">
        <v>3.71</v>
      </c>
      <c r="AV29" s="44">
        <v>3.69</v>
      </c>
      <c r="AW29" s="44"/>
      <c r="AX29" s="44"/>
    </row>
    <row r="30" spans="1:50" x14ac:dyDescent="0.25">
      <c r="A30" s="43">
        <v>19</v>
      </c>
      <c r="B30" s="44">
        <v>84.45</v>
      </c>
      <c r="C30" s="44">
        <v>43</v>
      </c>
      <c r="D30" s="44">
        <v>29.19</v>
      </c>
      <c r="E30" s="44">
        <v>22.29</v>
      </c>
      <c r="F30" s="44">
        <v>18.149999999999999</v>
      </c>
      <c r="G30" s="44">
        <v>15.4</v>
      </c>
      <c r="H30" s="44">
        <v>13.44</v>
      </c>
      <c r="I30" s="44">
        <v>11.96</v>
      </c>
      <c r="J30" s="44">
        <v>10.82</v>
      </c>
      <c r="K30" s="44">
        <v>9.91</v>
      </c>
      <c r="L30" s="44">
        <v>9.17</v>
      </c>
      <c r="M30" s="44">
        <v>8.5500000000000007</v>
      </c>
      <c r="N30" s="44">
        <v>8.02</v>
      </c>
      <c r="O30" s="44">
        <v>7.58</v>
      </c>
      <c r="P30" s="44">
        <v>7.19</v>
      </c>
      <c r="Q30" s="44">
        <v>6.86</v>
      </c>
      <c r="R30" s="44">
        <v>6.56</v>
      </c>
      <c r="S30" s="44">
        <v>6.3</v>
      </c>
      <c r="T30" s="44">
        <v>6.07</v>
      </c>
      <c r="U30" s="44">
        <v>5.86</v>
      </c>
      <c r="V30" s="44">
        <v>5.67</v>
      </c>
      <c r="W30" s="44">
        <v>5.5</v>
      </c>
      <c r="X30" s="44">
        <v>5.35</v>
      </c>
      <c r="Y30" s="44">
        <v>5.2</v>
      </c>
      <c r="Z30" s="44">
        <v>5.08</v>
      </c>
      <c r="AA30" s="44">
        <v>4.96</v>
      </c>
      <c r="AB30" s="44">
        <v>4.8499999999999996</v>
      </c>
      <c r="AC30" s="44">
        <v>4.75</v>
      </c>
      <c r="AD30" s="44">
        <v>4.66</v>
      </c>
      <c r="AE30" s="44">
        <v>4.57</v>
      </c>
      <c r="AF30" s="44">
        <v>4.49</v>
      </c>
      <c r="AG30" s="44">
        <v>4.42</v>
      </c>
      <c r="AH30" s="44">
        <v>4.3499999999999996</v>
      </c>
      <c r="AI30" s="44">
        <v>4.28</v>
      </c>
      <c r="AJ30" s="44">
        <v>4.22</v>
      </c>
      <c r="AK30" s="44">
        <v>4.17</v>
      </c>
      <c r="AL30" s="44">
        <v>4.12</v>
      </c>
      <c r="AM30" s="44">
        <v>4.07</v>
      </c>
      <c r="AN30" s="44">
        <v>4.0199999999999996</v>
      </c>
      <c r="AO30" s="44">
        <v>3.98</v>
      </c>
      <c r="AP30" s="44">
        <v>3.94</v>
      </c>
      <c r="AQ30" s="44">
        <v>3.9</v>
      </c>
      <c r="AR30" s="44">
        <v>3.86</v>
      </c>
      <c r="AS30" s="44">
        <v>3.83</v>
      </c>
      <c r="AT30" s="44">
        <v>3.8</v>
      </c>
      <c r="AU30" s="44">
        <v>3.78</v>
      </c>
      <c r="AV30" s="44"/>
      <c r="AW30" s="44"/>
      <c r="AX30" s="44"/>
    </row>
    <row r="31" spans="1:50" x14ac:dyDescent="0.25">
      <c r="A31" s="43">
        <v>20</v>
      </c>
      <c r="B31" s="44">
        <v>85.71</v>
      </c>
      <c r="C31" s="44">
        <v>43.64</v>
      </c>
      <c r="D31" s="44">
        <v>29.63</v>
      </c>
      <c r="E31" s="44">
        <v>22.62</v>
      </c>
      <c r="F31" s="44">
        <v>18.43</v>
      </c>
      <c r="G31" s="44">
        <v>15.63</v>
      </c>
      <c r="H31" s="44">
        <v>13.64</v>
      </c>
      <c r="I31" s="44">
        <v>12.14</v>
      </c>
      <c r="J31" s="44">
        <v>10.98</v>
      </c>
      <c r="K31" s="44">
        <v>10.06</v>
      </c>
      <c r="L31" s="44">
        <v>9.3000000000000007</v>
      </c>
      <c r="M31" s="44">
        <v>8.67</v>
      </c>
      <c r="N31" s="44">
        <v>8.14</v>
      </c>
      <c r="O31" s="44">
        <v>7.69</v>
      </c>
      <c r="P31" s="44">
        <v>7.3</v>
      </c>
      <c r="Q31" s="44">
        <v>6.96</v>
      </c>
      <c r="R31" s="44">
        <v>6.66</v>
      </c>
      <c r="S31" s="44">
        <v>6.39</v>
      </c>
      <c r="T31" s="44">
        <v>6.16</v>
      </c>
      <c r="U31" s="44">
        <v>5.95</v>
      </c>
      <c r="V31" s="44">
        <v>5.76</v>
      </c>
      <c r="W31" s="44">
        <v>5.58</v>
      </c>
      <c r="X31" s="44">
        <v>5.43</v>
      </c>
      <c r="Y31" s="44">
        <v>5.28</v>
      </c>
      <c r="Z31" s="44">
        <v>5.15</v>
      </c>
      <c r="AA31" s="44">
        <v>5.03</v>
      </c>
      <c r="AB31" s="44">
        <v>4.92</v>
      </c>
      <c r="AC31" s="44">
        <v>4.82</v>
      </c>
      <c r="AD31" s="44">
        <v>4.7300000000000004</v>
      </c>
      <c r="AE31" s="44">
        <v>4.6399999999999997</v>
      </c>
      <c r="AF31" s="44">
        <v>4.5599999999999996</v>
      </c>
      <c r="AG31" s="44">
        <v>4.4800000000000004</v>
      </c>
      <c r="AH31" s="44">
        <v>4.41</v>
      </c>
      <c r="AI31" s="44">
        <v>4.3499999999999996</v>
      </c>
      <c r="AJ31" s="44">
        <v>4.29</v>
      </c>
      <c r="AK31" s="44">
        <v>4.2300000000000004</v>
      </c>
      <c r="AL31" s="44">
        <v>4.18</v>
      </c>
      <c r="AM31" s="44">
        <v>4.13</v>
      </c>
      <c r="AN31" s="44">
        <v>4.08</v>
      </c>
      <c r="AO31" s="44">
        <v>4.04</v>
      </c>
      <c r="AP31" s="44">
        <v>4</v>
      </c>
      <c r="AQ31" s="44">
        <v>3.96</v>
      </c>
      <c r="AR31" s="44">
        <v>3.93</v>
      </c>
      <c r="AS31" s="44">
        <v>3.89</v>
      </c>
      <c r="AT31" s="44">
        <v>3.87</v>
      </c>
      <c r="AU31" s="44"/>
      <c r="AV31" s="44"/>
      <c r="AW31" s="44"/>
      <c r="AX31" s="44"/>
    </row>
    <row r="32" spans="1:50" x14ac:dyDescent="0.25">
      <c r="A32" s="43">
        <v>21</v>
      </c>
      <c r="B32" s="44">
        <v>86.99</v>
      </c>
      <c r="C32" s="44">
        <v>44.29</v>
      </c>
      <c r="D32" s="44">
        <v>30.07</v>
      </c>
      <c r="E32" s="44">
        <v>22.96</v>
      </c>
      <c r="F32" s="44">
        <v>18.7</v>
      </c>
      <c r="G32" s="44">
        <v>15.86</v>
      </c>
      <c r="H32" s="44">
        <v>13.84</v>
      </c>
      <c r="I32" s="44">
        <v>12.32</v>
      </c>
      <c r="J32" s="44">
        <v>11.15</v>
      </c>
      <c r="K32" s="44">
        <v>10.210000000000001</v>
      </c>
      <c r="L32" s="44">
        <v>9.44</v>
      </c>
      <c r="M32" s="44">
        <v>8.8000000000000007</v>
      </c>
      <c r="N32" s="44">
        <v>8.27</v>
      </c>
      <c r="O32" s="44">
        <v>7.81</v>
      </c>
      <c r="P32" s="44">
        <v>7.41</v>
      </c>
      <c r="Q32" s="44">
        <v>7.06</v>
      </c>
      <c r="R32" s="44">
        <v>6.76</v>
      </c>
      <c r="S32" s="44">
        <v>6.49</v>
      </c>
      <c r="T32" s="44">
        <v>6.25</v>
      </c>
      <c r="U32" s="44">
        <v>6.04</v>
      </c>
      <c r="V32" s="44">
        <v>5.84</v>
      </c>
      <c r="W32" s="44">
        <v>5.67</v>
      </c>
      <c r="X32" s="44">
        <v>5.51</v>
      </c>
      <c r="Y32" s="44">
        <v>5.36</v>
      </c>
      <c r="Z32" s="44">
        <v>5.23</v>
      </c>
      <c r="AA32" s="44">
        <v>5.1100000000000003</v>
      </c>
      <c r="AB32" s="44">
        <v>5</v>
      </c>
      <c r="AC32" s="44">
        <v>4.8899999999999997</v>
      </c>
      <c r="AD32" s="44">
        <v>4.8</v>
      </c>
      <c r="AE32" s="44">
        <v>4.71</v>
      </c>
      <c r="AF32" s="44">
        <v>4.63</v>
      </c>
      <c r="AG32" s="44">
        <v>4.55</v>
      </c>
      <c r="AH32" s="44">
        <v>4.4800000000000004</v>
      </c>
      <c r="AI32" s="44">
        <v>4.42</v>
      </c>
      <c r="AJ32" s="44">
        <v>4.3600000000000003</v>
      </c>
      <c r="AK32" s="44">
        <v>4.3</v>
      </c>
      <c r="AL32" s="44">
        <v>4.24</v>
      </c>
      <c r="AM32" s="44">
        <v>4.1900000000000004</v>
      </c>
      <c r="AN32" s="44">
        <v>4.1500000000000004</v>
      </c>
      <c r="AO32" s="44">
        <v>4.0999999999999996</v>
      </c>
      <c r="AP32" s="44">
        <v>4.0599999999999996</v>
      </c>
      <c r="AQ32" s="44">
        <v>4.03</v>
      </c>
      <c r="AR32" s="44">
        <v>3.99</v>
      </c>
      <c r="AS32" s="44">
        <v>3.96</v>
      </c>
      <c r="AT32" s="44"/>
      <c r="AU32" s="44"/>
      <c r="AV32" s="44"/>
      <c r="AW32" s="44"/>
      <c r="AX32" s="44"/>
    </row>
    <row r="33" spans="1:50" x14ac:dyDescent="0.25">
      <c r="A33" s="43">
        <v>22</v>
      </c>
      <c r="B33" s="44">
        <v>88.28</v>
      </c>
      <c r="C33" s="44">
        <v>44.95</v>
      </c>
      <c r="D33" s="44">
        <v>30.51</v>
      </c>
      <c r="E33" s="44">
        <v>23.3</v>
      </c>
      <c r="F33" s="44">
        <v>18.98</v>
      </c>
      <c r="G33" s="44">
        <v>16.100000000000001</v>
      </c>
      <c r="H33" s="44">
        <v>14.04</v>
      </c>
      <c r="I33" s="44">
        <v>12.51</v>
      </c>
      <c r="J33" s="44">
        <v>11.31</v>
      </c>
      <c r="K33" s="44">
        <v>10.36</v>
      </c>
      <c r="L33" s="44">
        <v>9.58</v>
      </c>
      <c r="M33" s="44">
        <v>8.93</v>
      </c>
      <c r="N33" s="44">
        <v>8.39</v>
      </c>
      <c r="O33" s="44">
        <v>7.92</v>
      </c>
      <c r="P33" s="44">
        <v>7.52</v>
      </c>
      <c r="Q33" s="44">
        <v>7.17</v>
      </c>
      <c r="R33" s="44">
        <v>6.86</v>
      </c>
      <c r="S33" s="44">
        <v>6.59</v>
      </c>
      <c r="T33" s="44">
        <v>6.34</v>
      </c>
      <c r="U33" s="44">
        <v>6.13</v>
      </c>
      <c r="V33" s="44">
        <v>5.93</v>
      </c>
      <c r="W33" s="44">
        <v>5.75</v>
      </c>
      <c r="X33" s="44">
        <v>5.59</v>
      </c>
      <c r="Y33" s="44">
        <v>5.44</v>
      </c>
      <c r="Z33" s="44">
        <v>5.31</v>
      </c>
      <c r="AA33" s="44">
        <v>5.19</v>
      </c>
      <c r="AB33" s="44">
        <v>5.07</v>
      </c>
      <c r="AC33" s="44">
        <v>4.97</v>
      </c>
      <c r="AD33" s="44">
        <v>4.87</v>
      </c>
      <c r="AE33" s="44">
        <v>4.78</v>
      </c>
      <c r="AF33" s="44">
        <v>4.7</v>
      </c>
      <c r="AG33" s="44">
        <v>4.62</v>
      </c>
      <c r="AH33" s="44">
        <v>4.55</v>
      </c>
      <c r="AI33" s="44">
        <v>4.49</v>
      </c>
      <c r="AJ33" s="44">
        <v>4.42</v>
      </c>
      <c r="AK33" s="44">
        <v>4.37</v>
      </c>
      <c r="AL33" s="44">
        <v>4.3099999999999996</v>
      </c>
      <c r="AM33" s="44">
        <v>4.26</v>
      </c>
      <c r="AN33" s="44">
        <v>4.21</v>
      </c>
      <c r="AO33" s="44">
        <v>4.17</v>
      </c>
      <c r="AP33" s="44">
        <v>4.13</v>
      </c>
      <c r="AQ33" s="44">
        <v>4.09</v>
      </c>
      <c r="AR33" s="44">
        <v>4.0599999999999996</v>
      </c>
      <c r="AS33" s="44"/>
      <c r="AT33" s="44"/>
      <c r="AU33" s="44"/>
      <c r="AV33" s="44"/>
      <c r="AW33" s="44"/>
      <c r="AX33" s="44"/>
    </row>
    <row r="34" spans="1:50" x14ac:dyDescent="0.25">
      <c r="A34" s="43">
        <v>23</v>
      </c>
      <c r="B34" s="44">
        <v>89.59</v>
      </c>
      <c r="C34" s="44">
        <v>45.62</v>
      </c>
      <c r="D34" s="44">
        <v>30.97</v>
      </c>
      <c r="E34" s="44">
        <v>23.65</v>
      </c>
      <c r="F34" s="44">
        <v>19.260000000000002</v>
      </c>
      <c r="G34" s="44">
        <v>16.34</v>
      </c>
      <c r="H34" s="44">
        <v>14.25</v>
      </c>
      <c r="I34" s="44">
        <v>12.69</v>
      </c>
      <c r="J34" s="44">
        <v>11.48</v>
      </c>
      <c r="K34" s="44">
        <v>10.51</v>
      </c>
      <c r="L34" s="44">
        <v>9.7200000000000006</v>
      </c>
      <c r="M34" s="44">
        <v>9.07</v>
      </c>
      <c r="N34" s="44">
        <v>8.51</v>
      </c>
      <c r="O34" s="44">
        <v>8.0399999999999991</v>
      </c>
      <c r="P34" s="44">
        <v>7.63</v>
      </c>
      <c r="Q34" s="44">
        <v>7.28</v>
      </c>
      <c r="R34" s="44">
        <v>6.96</v>
      </c>
      <c r="S34" s="44">
        <v>6.69</v>
      </c>
      <c r="T34" s="44">
        <v>6.44</v>
      </c>
      <c r="U34" s="44">
        <v>6.22</v>
      </c>
      <c r="V34" s="44">
        <v>6.02</v>
      </c>
      <c r="W34" s="44">
        <v>5.84</v>
      </c>
      <c r="X34" s="44">
        <v>5.68</v>
      </c>
      <c r="Y34" s="44">
        <v>5.53</v>
      </c>
      <c r="Z34" s="44">
        <v>5.39</v>
      </c>
      <c r="AA34" s="44">
        <v>5.26</v>
      </c>
      <c r="AB34" s="44">
        <v>5.15</v>
      </c>
      <c r="AC34" s="44">
        <v>5.04</v>
      </c>
      <c r="AD34" s="44">
        <v>4.95</v>
      </c>
      <c r="AE34" s="44">
        <v>4.8600000000000003</v>
      </c>
      <c r="AF34" s="44">
        <v>4.7699999999999996</v>
      </c>
      <c r="AG34" s="44">
        <v>4.6900000000000004</v>
      </c>
      <c r="AH34" s="44">
        <v>4.62</v>
      </c>
      <c r="AI34" s="44">
        <v>4.55</v>
      </c>
      <c r="AJ34" s="44">
        <v>4.49</v>
      </c>
      <c r="AK34" s="44">
        <v>4.43</v>
      </c>
      <c r="AL34" s="44">
        <v>4.38</v>
      </c>
      <c r="AM34" s="44">
        <v>4.33</v>
      </c>
      <c r="AN34" s="44">
        <v>4.28</v>
      </c>
      <c r="AO34" s="44">
        <v>4.24</v>
      </c>
      <c r="AP34" s="44">
        <v>4.2</v>
      </c>
      <c r="AQ34" s="44">
        <v>4.16</v>
      </c>
      <c r="AR34" s="44"/>
      <c r="AS34" s="44"/>
      <c r="AT34" s="44"/>
      <c r="AU34" s="44"/>
      <c r="AV34" s="44"/>
      <c r="AW34" s="44"/>
      <c r="AX34" s="44"/>
    </row>
    <row r="35" spans="1:50" x14ac:dyDescent="0.25">
      <c r="A35" s="43">
        <v>24</v>
      </c>
      <c r="B35" s="44">
        <v>90.92</v>
      </c>
      <c r="C35" s="44">
        <v>46.29</v>
      </c>
      <c r="D35" s="44">
        <v>31.43</v>
      </c>
      <c r="E35" s="44">
        <v>24</v>
      </c>
      <c r="F35" s="44">
        <v>19.55</v>
      </c>
      <c r="G35" s="44">
        <v>16.579999999999998</v>
      </c>
      <c r="H35" s="44">
        <v>14.47</v>
      </c>
      <c r="I35" s="44">
        <v>12.88</v>
      </c>
      <c r="J35" s="44">
        <v>11.65</v>
      </c>
      <c r="K35" s="44">
        <v>10.67</v>
      </c>
      <c r="L35" s="44">
        <v>9.8699999999999992</v>
      </c>
      <c r="M35" s="44">
        <v>9.1999999999999993</v>
      </c>
      <c r="N35" s="44">
        <v>8.64</v>
      </c>
      <c r="O35" s="44">
        <v>8.16</v>
      </c>
      <c r="P35" s="44">
        <v>7.75</v>
      </c>
      <c r="Q35" s="44">
        <v>7.39</v>
      </c>
      <c r="R35" s="44">
        <v>7.07</v>
      </c>
      <c r="S35" s="44">
        <v>6.79</v>
      </c>
      <c r="T35" s="44">
        <v>6.54</v>
      </c>
      <c r="U35" s="44">
        <v>6.31</v>
      </c>
      <c r="V35" s="44">
        <v>6.11</v>
      </c>
      <c r="W35" s="44">
        <v>5.93</v>
      </c>
      <c r="X35" s="44">
        <v>5.76</v>
      </c>
      <c r="Y35" s="44">
        <v>5.61</v>
      </c>
      <c r="Z35" s="44">
        <v>5.47</v>
      </c>
      <c r="AA35" s="44">
        <v>5.35</v>
      </c>
      <c r="AB35" s="44">
        <v>5.23</v>
      </c>
      <c r="AC35" s="44">
        <v>5.12</v>
      </c>
      <c r="AD35" s="44">
        <v>5.0199999999999996</v>
      </c>
      <c r="AE35" s="44">
        <v>4.93</v>
      </c>
      <c r="AF35" s="44">
        <v>4.8499999999999996</v>
      </c>
      <c r="AG35" s="44">
        <v>4.7699999999999996</v>
      </c>
      <c r="AH35" s="44">
        <v>4.6900000000000004</v>
      </c>
      <c r="AI35" s="44">
        <v>4.63</v>
      </c>
      <c r="AJ35" s="44">
        <v>4.5599999999999996</v>
      </c>
      <c r="AK35" s="44">
        <v>4.5</v>
      </c>
      <c r="AL35" s="44">
        <v>4.45</v>
      </c>
      <c r="AM35" s="44">
        <v>4.4000000000000004</v>
      </c>
      <c r="AN35" s="44">
        <v>4.3499999999999996</v>
      </c>
      <c r="AO35" s="44">
        <v>4.3099999999999996</v>
      </c>
      <c r="AP35" s="44">
        <v>4.2699999999999996</v>
      </c>
      <c r="AQ35" s="44"/>
      <c r="AR35" s="44"/>
      <c r="AS35" s="44"/>
      <c r="AT35" s="44"/>
      <c r="AU35" s="44"/>
      <c r="AV35" s="44"/>
      <c r="AW35" s="44"/>
      <c r="AX35" s="44"/>
    </row>
    <row r="36" spans="1:50" x14ac:dyDescent="0.25">
      <c r="A36" s="43">
        <v>25</v>
      </c>
      <c r="B36" s="44">
        <v>92.26</v>
      </c>
      <c r="C36" s="44">
        <v>46.98</v>
      </c>
      <c r="D36" s="44">
        <v>31.89</v>
      </c>
      <c r="E36" s="44">
        <v>24.35</v>
      </c>
      <c r="F36" s="44">
        <v>19.84</v>
      </c>
      <c r="G36" s="44">
        <v>16.829999999999998</v>
      </c>
      <c r="H36" s="44">
        <v>14.68</v>
      </c>
      <c r="I36" s="44">
        <v>13.07</v>
      </c>
      <c r="J36" s="44">
        <v>11.83</v>
      </c>
      <c r="K36" s="44">
        <v>10.83</v>
      </c>
      <c r="L36" s="44">
        <v>10.02</v>
      </c>
      <c r="M36" s="44">
        <v>9.34</v>
      </c>
      <c r="N36" s="44">
        <v>8.77</v>
      </c>
      <c r="O36" s="44">
        <v>8.2799999999999994</v>
      </c>
      <c r="P36" s="44">
        <v>7.86</v>
      </c>
      <c r="Q36" s="44">
        <v>7.5</v>
      </c>
      <c r="R36" s="44">
        <v>7.17</v>
      </c>
      <c r="S36" s="44">
        <v>6.89</v>
      </c>
      <c r="T36" s="44">
        <v>6.63</v>
      </c>
      <c r="U36" s="44">
        <v>6.41</v>
      </c>
      <c r="V36" s="44">
        <v>6.2</v>
      </c>
      <c r="W36" s="44">
        <v>6.02</v>
      </c>
      <c r="X36" s="44">
        <v>5.85</v>
      </c>
      <c r="Y36" s="44">
        <v>5.69</v>
      </c>
      <c r="Z36" s="44">
        <v>5.55</v>
      </c>
      <c r="AA36" s="44">
        <v>5.43</v>
      </c>
      <c r="AB36" s="44">
        <v>5.31</v>
      </c>
      <c r="AC36" s="44">
        <v>5.2</v>
      </c>
      <c r="AD36" s="44">
        <v>5.0999999999999996</v>
      </c>
      <c r="AE36" s="44">
        <v>5.01</v>
      </c>
      <c r="AF36" s="44">
        <v>4.92</v>
      </c>
      <c r="AG36" s="44">
        <v>4.84</v>
      </c>
      <c r="AH36" s="44">
        <v>4.7699999999999996</v>
      </c>
      <c r="AI36" s="44">
        <v>4.7</v>
      </c>
      <c r="AJ36" s="44">
        <v>4.6399999999999997</v>
      </c>
      <c r="AK36" s="44">
        <v>4.58</v>
      </c>
      <c r="AL36" s="44">
        <v>4.5199999999999996</v>
      </c>
      <c r="AM36" s="44">
        <v>4.47</v>
      </c>
      <c r="AN36" s="44">
        <v>4.42</v>
      </c>
      <c r="AO36" s="44">
        <v>4.38</v>
      </c>
      <c r="AP36" s="44"/>
      <c r="AQ36" s="44"/>
      <c r="AR36" s="44"/>
      <c r="AS36" s="44"/>
      <c r="AT36" s="44"/>
      <c r="AU36" s="44"/>
      <c r="AV36" s="44"/>
      <c r="AW36" s="44"/>
      <c r="AX36" s="44"/>
    </row>
    <row r="37" spans="1:50" x14ac:dyDescent="0.25">
      <c r="A37" s="43">
        <v>26</v>
      </c>
      <c r="B37" s="44">
        <v>93.63</v>
      </c>
      <c r="C37" s="44">
        <v>47.68</v>
      </c>
      <c r="D37" s="44">
        <v>32.369999999999997</v>
      </c>
      <c r="E37" s="44">
        <v>24.72</v>
      </c>
      <c r="F37" s="44">
        <v>20.13</v>
      </c>
      <c r="G37" s="44">
        <v>17.079999999999998</v>
      </c>
      <c r="H37" s="44">
        <v>14.9</v>
      </c>
      <c r="I37" s="44">
        <v>13.27</v>
      </c>
      <c r="J37" s="44">
        <v>12</v>
      </c>
      <c r="K37" s="44">
        <v>10.99</v>
      </c>
      <c r="L37" s="44">
        <v>10.17</v>
      </c>
      <c r="M37" s="44">
        <v>9.48</v>
      </c>
      <c r="N37" s="44">
        <v>8.9</v>
      </c>
      <c r="O37" s="44">
        <v>8.41</v>
      </c>
      <c r="P37" s="44">
        <v>7.98</v>
      </c>
      <c r="Q37" s="44">
        <v>7.61</v>
      </c>
      <c r="R37" s="44">
        <v>7.28</v>
      </c>
      <c r="S37" s="44">
        <v>6.99</v>
      </c>
      <c r="T37" s="44">
        <v>6.73</v>
      </c>
      <c r="U37" s="44">
        <v>6.5</v>
      </c>
      <c r="V37" s="44">
        <v>6.3</v>
      </c>
      <c r="W37" s="44">
        <v>6.11</v>
      </c>
      <c r="X37" s="44">
        <v>5.94</v>
      </c>
      <c r="Y37" s="44">
        <v>5.78</v>
      </c>
      <c r="Z37" s="44">
        <v>5.64</v>
      </c>
      <c r="AA37" s="44">
        <v>5.51</v>
      </c>
      <c r="AB37" s="44">
        <v>5.39</v>
      </c>
      <c r="AC37" s="44">
        <v>5.28</v>
      </c>
      <c r="AD37" s="44">
        <v>5.18</v>
      </c>
      <c r="AE37" s="44">
        <v>5.08</v>
      </c>
      <c r="AF37" s="44">
        <v>5</v>
      </c>
      <c r="AG37" s="44">
        <v>4.92</v>
      </c>
      <c r="AH37" s="44">
        <v>4.84</v>
      </c>
      <c r="AI37" s="44">
        <v>4.7699999999999996</v>
      </c>
      <c r="AJ37" s="44">
        <v>4.71</v>
      </c>
      <c r="AK37" s="44">
        <v>4.6500000000000004</v>
      </c>
      <c r="AL37" s="44">
        <v>4.59</v>
      </c>
      <c r="AM37" s="44">
        <v>4.54</v>
      </c>
      <c r="AN37" s="44">
        <v>4.5</v>
      </c>
      <c r="AO37" s="44"/>
      <c r="AP37" s="44"/>
      <c r="AQ37" s="44"/>
      <c r="AR37" s="44"/>
      <c r="AS37" s="44"/>
      <c r="AT37" s="44"/>
      <c r="AU37" s="44"/>
      <c r="AV37" s="44"/>
      <c r="AW37" s="44"/>
      <c r="AX37" s="44"/>
    </row>
    <row r="38" spans="1:50" x14ac:dyDescent="0.25">
      <c r="A38" s="43">
        <v>27</v>
      </c>
      <c r="B38" s="44">
        <v>95.02</v>
      </c>
      <c r="C38" s="44">
        <v>48.38</v>
      </c>
      <c r="D38" s="44">
        <v>32.85</v>
      </c>
      <c r="E38" s="44">
        <v>25.08</v>
      </c>
      <c r="F38" s="44">
        <v>20.43</v>
      </c>
      <c r="G38" s="44">
        <v>17.329999999999998</v>
      </c>
      <c r="H38" s="44">
        <v>15.12</v>
      </c>
      <c r="I38" s="44">
        <v>13.46</v>
      </c>
      <c r="J38" s="44">
        <v>12.18</v>
      </c>
      <c r="K38" s="44">
        <v>11.15</v>
      </c>
      <c r="L38" s="44">
        <v>10.32</v>
      </c>
      <c r="M38" s="44">
        <v>9.6199999999999992</v>
      </c>
      <c r="N38" s="44">
        <v>9.0299999999999994</v>
      </c>
      <c r="O38" s="44">
        <v>8.5299999999999994</v>
      </c>
      <c r="P38" s="44">
        <v>8.1</v>
      </c>
      <c r="Q38" s="44">
        <v>7.72</v>
      </c>
      <c r="R38" s="44">
        <v>7.39</v>
      </c>
      <c r="S38" s="44">
        <v>7.1</v>
      </c>
      <c r="T38" s="44">
        <v>6.84</v>
      </c>
      <c r="U38" s="44">
        <v>6.6</v>
      </c>
      <c r="V38" s="44">
        <v>6.39</v>
      </c>
      <c r="W38" s="44">
        <v>6.2</v>
      </c>
      <c r="X38" s="44">
        <v>6.03</v>
      </c>
      <c r="Y38" s="44">
        <v>5.87</v>
      </c>
      <c r="Z38" s="44">
        <v>5.73</v>
      </c>
      <c r="AA38" s="44">
        <v>5.59</v>
      </c>
      <c r="AB38" s="44">
        <v>5.47</v>
      </c>
      <c r="AC38" s="44">
        <v>5.36</v>
      </c>
      <c r="AD38" s="44">
        <v>5.26</v>
      </c>
      <c r="AE38" s="44">
        <v>5.16</v>
      </c>
      <c r="AF38" s="44">
        <v>5.08</v>
      </c>
      <c r="AG38" s="44">
        <v>5</v>
      </c>
      <c r="AH38" s="44">
        <v>4.92</v>
      </c>
      <c r="AI38" s="44">
        <v>4.8499999999999996</v>
      </c>
      <c r="AJ38" s="44">
        <v>4.79</v>
      </c>
      <c r="AK38" s="44">
        <v>4.72</v>
      </c>
      <c r="AL38" s="44">
        <v>4.67</v>
      </c>
      <c r="AM38" s="44">
        <v>4.62</v>
      </c>
      <c r="AN38" s="44"/>
      <c r="AO38" s="44"/>
      <c r="AP38" s="44"/>
      <c r="AQ38" s="44"/>
      <c r="AR38" s="44"/>
      <c r="AS38" s="44"/>
      <c r="AT38" s="44"/>
      <c r="AU38" s="44"/>
      <c r="AV38" s="44"/>
      <c r="AW38" s="44"/>
      <c r="AX38" s="44"/>
    </row>
    <row r="39" spans="1:50" x14ac:dyDescent="0.25">
      <c r="A39" s="43">
        <v>28</v>
      </c>
      <c r="B39" s="44">
        <v>96.42</v>
      </c>
      <c r="C39" s="44">
        <v>49.1</v>
      </c>
      <c r="D39" s="44">
        <v>33.33</v>
      </c>
      <c r="E39" s="44">
        <v>25.45</v>
      </c>
      <c r="F39" s="44">
        <v>20.73</v>
      </c>
      <c r="G39" s="44">
        <v>17.59</v>
      </c>
      <c r="H39" s="44">
        <v>15.34</v>
      </c>
      <c r="I39" s="44">
        <v>13.67</v>
      </c>
      <c r="J39" s="44">
        <v>12.36</v>
      </c>
      <c r="K39" s="44">
        <v>11.32</v>
      </c>
      <c r="L39" s="44">
        <v>10.47</v>
      </c>
      <c r="M39" s="44">
        <v>9.77</v>
      </c>
      <c r="N39" s="44">
        <v>9.17</v>
      </c>
      <c r="O39" s="44">
        <v>8.66</v>
      </c>
      <c r="P39" s="44">
        <v>8.2200000000000006</v>
      </c>
      <c r="Q39" s="44">
        <v>7.84</v>
      </c>
      <c r="R39" s="44">
        <v>7.5</v>
      </c>
      <c r="S39" s="44">
        <v>7.2</v>
      </c>
      <c r="T39" s="44">
        <v>6.94</v>
      </c>
      <c r="U39" s="44">
        <v>6.7</v>
      </c>
      <c r="V39" s="44">
        <v>6.49</v>
      </c>
      <c r="W39" s="44">
        <v>6.29</v>
      </c>
      <c r="X39" s="44">
        <v>6.12</v>
      </c>
      <c r="Y39" s="44">
        <v>5.96</v>
      </c>
      <c r="Z39" s="44">
        <v>5.81</v>
      </c>
      <c r="AA39" s="44">
        <v>5.68</v>
      </c>
      <c r="AB39" s="44">
        <v>5.56</v>
      </c>
      <c r="AC39" s="44">
        <v>5.45</v>
      </c>
      <c r="AD39" s="44">
        <v>5.34</v>
      </c>
      <c r="AE39" s="44">
        <v>5.25</v>
      </c>
      <c r="AF39" s="44">
        <v>5.16</v>
      </c>
      <c r="AG39" s="44">
        <v>5.08</v>
      </c>
      <c r="AH39" s="44">
        <v>5</v>
      </c>
      <c r="AI39" s="44">
        <v>4.93</v>
      </c>
      <c r="AJ39" s="44">
        <v>4.8600000000000003</v>
      </c>
      <c r="AK39" s="44">
        <v>4.8</v>
      </c>
      <c r="AL39" s="44">
        <v>4.75</v>
      </c>
      <c r="AM39" s="44"/>
      <c r="AN39" s="44"/>
      <c r="AO39" s="44"/>
      <c r="AP39" s="44"/>
      <c r="AQ39" s="44"/>
      <c r="AR39" s="44"/>
      <c r="AS39" s="44"/>
      <c r="AT39" s="44"/>
      <c r="AU39" s="44"/>
      <c r="AV39" s="44"/>
      <c r="AW39" s="44"/>
      <c r="AX39" s="44"/>
    </row>
    <row r="40" spans="1:50" x14ac:dyDescent="0.25">
      <c r="A40" s="43">
        <v>29</v>
      </c>
      <c r="B40" s="44">
        <v>97.85</v>
      </c>
      <c r="C40" s="44">
        <v>49.83</v>
      </c>
      <c r="D40" s="44">
        <v>33.83</v>
      </c>
      <c r="E40" s="44">
        <v>25.83</v>
      </c>
      <c r="F40" s="44">
        <v>21.04</v>
      </c>
      <c r="G40" s="44">
        <v>17.850000000000001</v>
      </c>
      <c r="H40" s="44">
        <v>15.57</v>
      </c>
      <c r="I40" s="44">
        <v>13.87</v>
      </c>
      <c r="J40" s="44">
        <v>12.55</v>
      </c>
      <c r="K40" s="44">
        <v>11.49</v>
      </c>
      <c r="L40" s="44">
        <v>10.63</v>
      </c>
      <c r="M40" s="44">
        <v>9.91</v>
      </c>
      <c r="N40" s="44">
        <v>9.31</v>
      </c>
      <c r="O40" s="44">
        <v>8.7899999999999991</v>
      </c>
      <c r="P40" s="44">
        <v>8.35</v>
      </c>
      <c r="Q40" s="44">
        <v>7.96</v>
      </c>
      <c r="R40" s="44">
        <v>7.62</v>
      </c>
      <c r="S40" s="44">
        <v>7.31</v>
      </c>
      <c r="T40" s="44">
        <v>7.04</v>
      </c>
      <c r="U40" s="44">
        <v>6.8</v>
      </c>
      <c r="V40" s="44">
        <v>6.59</v>
      </c>
      <c r="W40" s="44">
        <v>6.39</v>
      </c>
      <c r="X40" s="44">
        <v>6.21</v>
      </c>
      <c r="Y40" s="44">
        <v>6.05</v>
      </c>
      <c r="Z40" s="44">
        <v>5.9</v>
      </c>
      <c r="AA40" s="44">
        <v>5.77</v>
      </c>
      <c r="AB40" s="44">
        <v>5.64</v>
      </c>
      <c r="AC40" s="44">
        <v>5.53</v>
      </c>
      <c r="AD40" s="44">
        <v>5.43</v>
      </c>
      <c r="AE40" s="44">
        <v>5.33</v>
      </c>
      <c r="AF40" s="44">
        <v>5.24</v>
      </c>
      <c r="AG40" s="44">
        <v>5.16</v>
      </c>
      <c r="AH40" s="44">
        <v>5.08</v>
      </c>
      <c r="AI40" s="44">
        <v>5.01</v>
      </c>
      <c r="AJ40" s="44">
        <v>4.9400000000000004</v>
      </c>
      <c r="AK40" s="44">
        <v>4.8899999999999997</v>
      </c>
      <c r="AL40" s="44"/>
      <c r="AM40" s="44"/>
      <c r="AN40" s="44"/>
      <c r="AO40" s="44"/>
      <c r="AP40" s="44"/>
      <c r="AQ40" s="44"/>
      <c r="AR40" s="44"/>
      <c r="AS40" s="44"/>
      <c r="AT40" s="44"/>
      <c r="AU40" s="44"/>
      <c r="AV40" s="44"/>
      <c r="AW40" s="44"/>
      <c r="AX40" s="44"/>
    </row>
    <row r="41" spans="1:50" x14ac:dyDescent="0.25">
      <c r="A41" s="43">
        <v>30</v>
      </c>
      <c r="B41" s="44">
        <v>99.29</v>
      </c>
      <c r="C41" s="44">
        <v>50.56</v>
      </c>
      <c r="D41" s="44">
        <v>34.33</v>
      </c>
      <c r="E41" s="44">
        <v>26.21</v>
      </c>
      <c r="F41" s="44">
        <v>21.35</v>
      </c>
      <c r="G41" s="44">
        <v>18.11</v>
      </c>
      <c r="H41" s="44">
        <v>15.8</v>
      </c>
      <c r="I41" s="44">
        <v>14.07</v>
      </c>
      <c r="J41" s="44">
        <v>12.73</v>
      </c>
      <c r="K41" s="44">
        <v>11.66</v>
      </c>
      <c r="L41" s="44">
        <v>10.79</v>
      </c>
      <c r="M41" s="44">
        <v>10.06</v>
      </c>
      <c r="N41" s="44">
        <v>9.4499999999999993</v>
      </c>
      <c r="O41" s="44">
        <v>8.92</v>
      </c>
      <c r="P41" s="44">
        <v>8.4700000000000006</v>
      </c>
      <c r="Q41" s="44">
        <v>8.08</v>
      </c>
      <c r="R41" s="44">
        <v>7.73</v>
      </c>
      <c r="S41" s="44">
        <v>7.42</v>
      </c>
      <c r="T41" s="44">
        <v>7.15</v>
      </c>
      <c r="U41" s="44">
        <v>6.91</v>
      </c>
      <c r="V41" s="44">
        <v>6.69</v>
      </c>
      <c r="W41" s="44">
        <v>6.49</v>
      </c>
      <c r="X41" s="44">
        <v>6.31</v>
      </c>
      <c r="Y41" s="44">
        <v>6.15</v>
      </c>
      <c r="Z41" s="44">
        <v>6</v>
      </c>
      <c r="AA41" s="44">
        <v>5.86</v>
      </c>
      <c r="AB41" s="44">
        <v>5.73</v>
      </c>
      <c r="AC41" s="44">
        <v>5.62</v>
      </c>
      <c r="AD41" s="44">
        <v>5.51</v>
      </c>
      <c r="AE41" s="44">
        <v>5.41</v>
      </c>
      <c r="AF41" s="44">
        <v>5.32</v>
      </c>
      <c r="AG41" s="44">
        <v>5.24</v>
      </c>
      <c r="AH41" s="44">
        <v>5.16</v>
      </c>
      <c r="AI41" s="44">
        <v>5.09</v>
      </c>
      <c r="AJ41" s="44">
        <v>5.03</v>
      </c>
      <c r="AK41" s="44"/>
      <c r="AL41" s="44"/>
      <c r="AM41" s="44"/>
      <c r="AN41" s="44"/>
      <c r="AO41" s="44"/>
      <c r="AP41" s="44"/>
      <c r="AQ41" s="44"/>
      <c r="AR41" s="44"/>
      <c r="AS41" s="44"/>
      <c r="AT41" s="44"/>
      <c r="AU41" s="44"/>
      <c r="AV41" s="44"/>
      <c r="AW41" s="44"/>
      <c r="AX41" s="44"/>
    </row>
    <row r="42" spans="1:50" x14ac:dyDescent="0.25">
      <c r="A42" s="43">
        <v>31</v>
      </c>
      <c r="B42" s="44">
        <v>100.76</v>
      </c>
      <c r="C42" s="44">
        <v>51.31</v>
      </c>
      <c r="D42" s="44">
        <v>34.83</v>
      </c>
      <c r="E42" s="44">
        <v>26.6</v>
      </c>
      <c r="F42" s="44">
        <v>21.67</v>
      </c>
      <c r="G42" s="44">
        <v>18.38</v>
      </c>
      <c r="H42" s="44">
        <v>16.04</v>
      </c>
      <c r="I42" s="44">
        <v>14.28</v>
      </c>
      <c r="J42" s="44">
        <v>12.92</v>
      </c>
      <c r="K42" s="44">
        <v>11.83</v>
      </c>
      <c r="L42" s="44">
        <v>10.95</v>
      </c>
      <c r="M42" s="44">
        <v>10.210000000000001</v>
      </c>
      <c r="N42" s="44">
        <v>9.59</v>
      </c>
      <c r="O42" s="44">
        <v>9.06</v>
      </c>
      <c r="P42" s="44">
        <v>8.6</v>
      </c>
      <c r="Q42" s="44">
        <v>8.1999999999999993</v>
      </c>
      <c r="R42" s="44">
        <v>7.85</v>
      </c>
      <c r="S42" s="44">
        <v>7.54</v>
      </c>
      <c r="T42" s="44">
        <v>7.26</v>
      </c>
      <c r="U42" s="44">
        <v>7.01</v>
      </c>
      <c r="V42" s="44">
        <v>6.79</v>
      </c>
      <c r="W42" s="44">
        <v>6.59</v>
      </c>
      <c r="X42" s="44">
        <v>6.41</v>
      </c>
      <c r="Y42" s="44">
        <v>6.24</v>
      </c>
      <c r="Z42" s="44">
        <v>6.09</v>
      </c>
      <c r="AA42" s="44">
        <v>5.95</v>
      </c>
      <c r="AB42" s="44">
        <v>5.82</v>
      </c>
      <c r="AC42" s="44">
        <v>5.71</v>
      </c>
      <c r="AD42" s="44">
        <v>5.6</v>
      </c>
      <c r="AE42" s="44">
        <v>5.5</v>
      </c>
      <c r="AF42" s="44">
        <v>5.41</v>
      </c>
      <c r="AG42" s="44">
        <v>5.33</v>
      </c>
      <c r="AH42" s="44">
        <v>5.25</v>
      </c>
      <c r="AI42" s="44">
        <v>5.18</v>
      </c>
      <c r="AJ42" s="44"/>
      <c r="AK42" s="44"/>
      <c r="AL42" s="44"/>
      <c r="AM42" s="44"/>
      <c r="AN42" s="44"/>
      <c r="AO42" s="44"/>
      <c r="AP42" s="44"/>
      <c r="AQ42" s="44"/>
      <c r="AR42" s="44"/>
      <c r="AS42" s="44"/>
      <c r="AT42" s="44"/>
      <c r="AU42" s="44"/>
      <c r="AV42" s="44"/>
      <c r="AW42" s="44"/>
      <c r="AX42" s="44"/>
    </row>
    <row r="43" spans="1:50" x14ac:dyDescent="0.25">
      <c r="A43" s="43">
        <v>32</v>
      </c>
      <c r="B43" s="44">
        <v>102.25</v>
      </c>
      <c r="C43" s="44">
        <v>52.07</v>
      </c>
      <c r="D43" s="44">
        <v>35.35</v>
      </c>
      <c r="E43" s="44">
        <v>27</v>
      </c>
      <c r="F43" s="44">
        <v>21.99</v>
      </c>
      <c r="G43" s="44">
        <v>18.649999999999999</v>
      </c>
      <c r="H43" s="44">
        <v>16.28</v>
      </c>
      <c r="I43" s="44">
        <v>14.5</v>
      </c>
      <c r="J43" s="44">
        <v>13.11</v>
      </c>
      <c r="K43" s="44">
        <v>12.01</v>
      </c>
      <c r="L43" s="44">
        <v>11.11</v>
      </c>
      <c r="M43" s="44">
        <v>10.36</v>
      </c>
      <c r="N43" s="44">
        <v>9.73</v>
      </c>
      <c r="O43" s="44">
        <v>9.19</v>
      </c>
      <c r="P43" s="44">
        <v>8.73</v>
      </c>
      <c r="Q43" s="44">
        <v>8.32</v>
      </c>
      <c r="R43" s="44">
        <v>7.97</v>
      </c>
      <c r="S43" s="44">
        <v>7.65</v>
      </c>
      <c r="T43" s="44">
        <v>7.37</v>
      </c>
      <c r="U43" s="44">
        <v>7.12</v>
      </c>
      <c r="V43" s="44">
        <v>6.89</v>
      </c>
      <c r="W43" s="44">
        <v>6.69</v>
      </c>
      <c r="X43" s="44">
        <v>6.51</v>
      </c>
      <c r="Y43" s="44">
        <v>6.34</v>
      </c>
      <c r="Z43" s="44">
        <v>6.19</v>
      </c>
      <c r="AA43" s="44">
        <v>6.05</v>
      </c>
      <c r="AB43" s="44">
        <v>5.92</v>
      </c>
      <c r="AC43" s="44">
        <v>5.8</v>
      </c>
      <c r="AD43" s="44">
        <v>5.69</v>
      </c>
      <c r="AE43" s="44">
        <v>5.59</v>
      </c>
      <c r="AF43" s="44">
        <v>5.5</v>
      </c>
      <c r="AG43" s="44">
        <v>5.42</v>
      </c>
      <c r="AH43" s="44">
        <v>5.34</v>
      </c>
      <c r="AI43" s="44"/>
      <c r="AJ43" s="44"/>
      <c r="AK43" s="44"/>
      <c r="AL43" s="44"/>
      <c r="AM43" s="44"/>
      <c r="AN43" s="44"/>
      <c r="AO43" s="44"/>
      <c r="AP43" s="44"/>
      <c r="AQ43" s="44"/>
      <c r="AR43" s="44"/>
      <c r="AS43" s="44"/>
      <c r="AT43" s="44"/>
      <c r="AU43" s="44"/>
      <c r="AV43" s="44"/>
      <c r="AW43" s="44"/>
      <c r="AX43" s="44"/>
    </row>
    <row r="44" spans="1:50" x14ac:dyDescent="0.25">
      <c r="A44" s="43">
        <v>33</v>
      </c>
      <c r="B44" s="44">
        <v>103.75</v>
      </c>
      <c r="C44" s="44">
        <v>52.84</v>
      </c>
      <c r="D44" s="44">
        <v>35.869999999999997</v>
      </c>
      <c r="E44" s="44">
        <v>27.4</v>
      </c>
      <c r="F44" s="44">
        <v>22.31</v>
      </c>
      <c r="G44" s="44">
        <v>18.93</v>
      </c>
      <c r="H44" s="44">
        <v>16.52</v>
      </c>
      <c r="I44" s="44">
        <v>14.71</v>
      </c>
      <c r="J44" s="44">
        <v>13.31</v>
      </c>
      <c r="K44" s="44">
        <v>12.19</v>
      </c>
      <c r="L44" s="44">
        <v>11.28</v>
      </c>
      <c r="M44" s="44">
        <v>10.52</v>
      </c>
      <c r="N44" s="44">
        <v>9.8800000000000008</v>
      </c>
      <c r="O44" s="44">
        <v>9.33</v>
      </c>
      <c r="P44" s="44">
        <v>8.86</v>
      </c>
      <c r="Q44" s="44">
        <v>8.4499999999999993</v>
      </c>
      <c r="R44" s="44">
        <v>8.09</v>
      </c>
      <c r="S44" s="44">
        <v>7.77</v>
      </c>
      <c r="T44" s="44">
        <v>7.48</v>
      </c>
      <c r="U44" s="44">
        <v>7.23</v>
      </c>
      <c r="V44" s="44">
        <v>7</v>
      </c>
      <c r="W44" s="44">
        <v>6.8</v>
      </c>
      <c r="X44" s="44">
        <v>6.61</v>
      </c>
      <c r="Y44" s="44">
        <v>6.44</v>
      </c>
      <c r="Z44" s="44">
        <v>6.28</v>
      </c>
      <c r="AA44" s="44">
        <v>6.14</v>
      </c>
      <c r="AB44" s="44">
        <v>6.01</v>
      </c>
      <c r="AC44" s="44">
        <v>5.89</v>
      </c>
      <c r="AD44" s="44">
        <v>5.79</v>
      </c>
      <c r="AE44" s="44">
        <v>5.68</v>
      </c>
      <c r="AF44" s="44">
        <v>5.59</v>
      </c>
      <c r="AG44" s="44">
        <v>5.51</v>
      </c>
      <c r="AH44" s="44"/>
      <c r="AI44" s="44"/>
      <c r="AJ44" s="44"/>
      <c r="AK44" s="44"/>
      <c r="AL44" s="44"/>
      <c r="AM44" s="44"/>
      <c r="AN44" s="44"/>
      <c r="AO44" s="44"/>
      <c r="AP44" s="44"/>
      <c r="AQ44" s="44"/>
      <c r="AR44" s="44"/>
      <c r="AS44" s="44"/>
      <c r="AT44" s="44"/>
      <c r="AU44" s="44"/>
      <c r="AV44" s="44"/>
      <c r="AW44" s="44"/>
      <c r="AX44" s="44"/>
    </row>
    <row r="45" spans="1:50" x14ac:dyDescent="0.25">
      <c r="A45" s="43">
        <v>34</v>
      </c>
      <c r="B45" s="44">
        <v>105.28</v>
      </c>
      <c r="C45" s="44">
        <v>53.61</v>
      </c>
      <c r="D45" s="44">
        <v>36.4</v>
      </c>
      <c r="E45" s="44">
        <v>27.8</v>
      </c>
      <c r="F45" s="44">
        <v>22.65</v>
      </c>
      <c r="G45" s="44">
        <v>19.21</v>
      </c>
      <c r="H45" s="44">
        <v>16.760000000000002</v>
      </c>
      <c r="I45" s="44">
        <v>14.93</v>
      </c>
      <c r="J45" s="44">
        <v>13.51</v>
      </c>
      <c r="K45" s="44">
        <v>12.37</v>
      </c>
      <c r="L45" s="44">
        <v>11.45</v>
      </c>
      <c r="M45" s="44">
        <v>10.68</v>
      </c>
      <c r="N45" s="44">
        <v>10.029999999999999</v>
      </c>
      <c r="O45" s="44">
        <v>9.4700000000000006</v>
      </c>
      <c r="P45" s="44">
        <v>8.99</v>
      </c>
      <c r="Q45" s="44">
        <v>8.58</v>
      </c>
      <c r="R45" s="44">
        <v>8.2100000000000009</v>
      </c>
      <c r="S45" s="44">
        <v>7.89</v>
      </c>
      <c r="T45" s="44">
        <v>7.6</v>
      </c>
      <c r="U45" s="44">
        <v>7.34</v>
      </c>
      <c r="V45" s="44">
        <v>7.11</v>
      </c>
      <c r="W45" s="44">
        <v>6.9</v>
      </c>
      <c r="X45" s="44">
        <v>6.71</v>
      </c>
      <c r="Y45" s="44">
        <v>6.54</v>
      </c>
      <c r="Z45" s="44">
        <v>6.38</v>
      </c>
      <c r="AA45" s="44">
        <v>6.24</v>
      </c>
      <c r="AB45" s="44">
        <v>6.11</v>
      </c>
      <c r="AC45" s="44">
        <v>5.99</v>
      </c>
      <c r="AD45" s="44">
        <v>5.88</v>
      </c>
      <c r="AE45" s="44">
        <v>5.78</v>
      </c>
      <c r="AF45" s="44">
        <v>5.69</v>
      </c>
      <c r="AG45" s="44"/>
      <c r="AH45" s="44"/>
      <c r="AI45" s="44"/>
      <c r="AJ45" s="44"/>
      <c r="AK45" s="44"/>
      <c r="AL45" s="44"/>
      <c r="AM45" s="44"/>
      <c r="AN45" s="44"/>
      <c r="AO45" s="44"/>
      <c r="AP45" s="44"/>
      <c r="AQ45" s="44"/>
      <c r="AR45" s="44"/>
      <c r="AS45" s="44"/>
      <c r="AT45" s="44"/>
      <c r="AU45" s="44"/>
      <c r="AV45" s="44"/>
      <c r="AW45" s="44"/>
      <c r="AX45" s="44"/>
    </row>
    <row r="46" spans="1:50" x14ac:dyDescent="0.25">
      <c r="A46" s="43">
        <v>35</v>
      </c>
      <c r="B46" s="44">
        <v>106.83</v>
      </c>
      <c r="C46" s="44">
        <v>54.41</v>
      </c>
      <c r="D46" s="44">
        <v>36.94</v>
      </c>
      <c r="E46" s="44">
        <v>28.21</v>
      </c>
      <c r="F46" s="44">
        <v>22.98</v>
      </c>
      <c r="G46" s="44">
        <v>19.5</v>
      </c>
      <c r="H46" s="44">
        <v>17.010000000000002</v>
      </c>
      <c r="I46" s="44">
        <v>15.15</v>
      </c>
      <c r="J46" s="44">
        <v>13.71</v>
      </c>
      <c r="K46" s="44">
        <v>12.56</v>
      </c>
      <c r="L46" s="44">
        <v>11.62</v>
      </c>
      <c r="M46" s="44">
        <v>10.84</v>
      </c>
      <c r="N46" s="44">
        <v>10.18</v>
      </c>
      <c r="O46" s="44">
        <v>9.6199999999999992</v>
      </c>
      <c r="P46" s="44">
        <v>9.1300000000000008</v>
      </c>
      <c r="Q46" s="44">
        <v>8.7100000000000009</v>
      </c>
      <c r="R46" s="44">
        <v>8.34</v>
      </c>
      <c r="S46" s="44">
        <v>8.01</v>
      </c>
      <c r="T46" s="44">
        <v>7.72</v>
      </c>
      <c r="U46" s="44">
        <v>7.46</v>
      </c>
      <c r="V46" s="44">
        <v>7.22</v>
      </c>
      <c r="W46" s="44">
        <v>7.01</v>
      </c>
      <c r="X46" s="44">
        <v>6.82</v>
      </c>
      <c r="Y46" s="44">
        <v>6.65</v>
      </c>
      <c r="Z46" s="44">
        <v>6.49</v>
      </c>
      <c r="AA46" s="44">
        <v>6.34</v>
      </c>
      <c r="AB46" s="44">
        <v>6.21</v>
      </c>
      <c r="AC46" s="44">
        <v>6.09</v>
      </c>
      <c r="AD46" s="44">
        <v>5.98</v>
      </c>
      <c r="AE46" s="44">
        <v>5.89</v>
      </c>
      <c r="AF46" s="44"/>
      <c r="AG46" s="44"/>
      <c r="AH46" s="44"/>
      <c r="AI46" s="44"/>
      <c r="AJ46" s="44"/>
      <c r="AK46" s="44"/>
      <c r="AL46" s="44"/>
      <c r="AM46" s="44"/>
      <c r="AN46" s="44"/>
      <c r="AO46" s="44"/>
      <c r="AP46" s="44"/>
      <c r="AQ46" s="44"/>
      <c r="AR46" s="44"/>
      <c r="AS46" s="44"/>
      <c r="AT46" s="44"/>
      <c r="AU46" s="44"/>
      <c r="AV46" s="44"/>
      <c r="AW46" s="44"/>
      <c r="AX46" s="44"/>
    </row>
    <row r="47" spans="1:50" x14ac:dyDescent="0.25">
      <c r="A47" s="43">
        <v>36</v>
      </c>
      <c r="B47" s="44">
        <v>108.4</v>
      </c>
      <c r="C47" s="44">
        <v>55.21</v>
      </c>
      <c r="D47" s="44">
        <v>37.479999999999997</v>
      </c>
      <c r="E47" s="44">
        <v>28.63</v>
      </c>
      <c r="F47" s="44">
        <v>23.32</v>
      </c>
      <c r="G47" s="44">
        <v>19.79</v>
      </c>
      <c r="H47" s="44">
        <v>17.27</v>
      </c>
      <c r="I47" s="44">
        <v>15.38</v>
      </c>
      <c r="J47" s="44">
        <v>13.92</v>
      </c>
      <c r="K47" s="44">
        <v>12.75</v>
      </c>
      <c r="L47" s="44">
        <v>11.79</v>
      </c>
      <c r="M47" s="44">
        <v>11</v>
      </c>
      <c r="N47" s="44">
        <v>10.33</v>
      </c>
      <c r="O47" s="44">
        <v>9.76</v>
      </c>
      <c r="P47" s="44">
        <v>9.27</v>
      </c>
      <c r="Q47" s="44">
        <v>8.84</v>
      </c>
      <c r="R47" s="44">
        <v>8.4700000000000006</v>
      </c>
      <c r="S47" s="44">
        <v>8.1300000000000008</v>
      </c>
      <c r="T47" s="44">
        <v>7.84</v>
      </c>
      <c r="U47" s="44">
        <v>7.57</v>
      </c>
      <c r="V47" s="44">
        <v>7.34</v>
      </c>
      <c r="W47" s="44">
        <v>7.12</v>
      </c>
      <c r="X47" s="44">
        <v>6.93</v>
      </c>
      <c r="Y47" s="44">
        <v>6.75</v>
      </c>
      <c r="Z47" s="44">
        <v>6.59</v>
      </c>
      <c r="AA47" s="44">
        <v>6.45</v>
      </c>
      <c r="AB47" s="44">
        <v>6.32</v>
      </c>
      <c r="AC47" s="44">
        <v>6.2</v>
      </c>
      <c r="AD47" s="44">
        <v>6.09</v>
      </c>
      <c r="AE47" s="44"/>
      <c r="AF47" s="44"/>
      <c r="AG47" s="44"/>
      <c r="AH47" s="44"/>
      <c r="AI47" s="44"/>
      <c r="AJ47" s="44"/>
      <c r="AK47" s="44"/>
      <c r="AL47" s="44"/>
      <c r="AM47" s="44"/>
      <c r="AN47" s="44"/>
      <c r="AO47" s="44"/>
      <c r="AP47" s="44"/>
      <c r="AQ47" s="44"/>
      <c r="AR47" s="44"/>
      <c r="AS47" s="44"/>
      <c r="AT47" s="44"/>
      <c r="AU47" s="44"/>
      <c r="AV47" s="44"/>
      <c r="AW47" s="44"/>
      <c r="AX47" s="44"/>
    </row>
    <row r="48" spans="1:50" x14ac:dyDescent="0.25">
      <c r="A48" s="43">
        <v>37</v>
      </c>
      <c r="B48" s="44">
        <v>110</v>
      </c>
      <c r="C48" s="44">
        <v>56.02</v>
      </c>
      <c r="D48" s="44">
        <v>38.04</v>
      </c>
      <c r="E48" s="44">
        <v>29.05</v>
      </c>
      <c r="F48" s="44">
        <v>23.67</v>
      </c>
      <c r="G48" s="44">
        <v>20.079999999999998</v>
      </c>
      <c r="H48" s="44">
        <v>17.52</v>
      </c>
      <c r="I48" s="44">
        <v>15.61</v>
      </c>
      <c r="J48" s="44">
        <v>14.12</v>
      </c>
      <c r="K48" s="44">
        <v>12.94</v>
      </c>
      <c r="L48" s="44">
        <v>11.97</v>
      </c>
      <c r="M48" s="44">
        <v>11.17</v>
      </c>
      <c r="N48" s="44">
        <v>10.49</v>
      </c>
      <c r="O48" s="44">
        <v>9.91</v>
      </c>
      <c r="P48" s="44">
        <v>9.41</v>
      </c>
      <c r="Q48" s="44">
        <v>8.98</v>
      </c>
      <c r="R48" s="44">
        <v>8.6</v>
      </c>
      <c r="S48" s="44">
        <v>8.26</v>
      </c>
      <c r="T48" s="44">
        <v>7.96</v>
      </c>
      <c r="U48" s="44">
        <v>7.69</v>
      </c>
      <c r="V48" s="44">
        <v>7.45</v>
      </c>
      <c r="W48" s="44">
        <v>7.24</v>
      </c>
      <c r="X48" s="44">
        <v>7.04</v>
      </c>
      <c r="Y48" s="44">
        <v>6.87</v>
      </c>
      <c r="Z48" s="44">
        <v>6.7</v>
      </c>
      <c r="AA48" s="44">
        <v>6.56</v>
      </c>
      <c r="AB48" s="44">
        <v>6.42</v>
      </c>
      <c r="AC48" s="44">
        <v>6.31</v>
      </c>
      <c r="AD48" s="44"/>
      <c r="AE48" s="44"/>
      <c r="AF48" s="44"/>
      <c r="AG48" s="44"/>
      <c r="AH48" s="44"/>
      <c r="AI48" s="44"/>
      <c r="AJ48" s="44"/>
      <c r="AK48" s="44"/>
      <c r="AL48" s="44"/>
      <c r="AM48" s="44"/>
      <c r="AN48" s="44"/>
      <c r="AO48" s="44"/>
      <c r="AP48" s="44"/>
      <c r="AQ48" s="44"/>
      <c r="AR48" s="44"/>
      <c r="AS48" s="44"/>
      <c r="AT48" s="44"/>
      <c r="AU48" s="44"/>
      <c r="AV48" s="44"/>
      <c r="AW48" s="44"/>
      <c r="AX48" s="44"/>
    </row>
    <row r="49" spans="1:50" x14ac:dyDescent="0.25">
      <c r="A49" s="43">
        <v>38</v>
      </c>
      <c r="B49" s="44">
        <v>111.61</v>
      </c>
      <c r="C49" s="44">
        <v>56.85</v>
      </c>
      <c r="D49" s="44">
        <v>38.6</v>
      </c>
      <c r="E49" s="44">
        <v>29.48</v>
      </c>
      <c r="F49" s="44">
        <v>24.02</v>
      </c>
      <c r="G49" s="44">
        <v>20.38</v>
      </c>
      <c r="H49" s="44">
        <v>17.79</v>
      </c>
      <c r="I49" s="44">
        <v>15.84</v>
      </c>
      <c r="J49" s="44">
        <v>14.34</v>
      </c>
      <c r="K49" s="44">
        <v>13.13</v>
      </c>
      <c r="L49" s="44">
        <v>12.15</v>
      </c>
      <c r="M49" s="44">
        <v>11.34</v>
      </c>
      <c r="N49" s="44">
        <v>10.65</v>
      </c>
      <c r="O49" s="44">
        <v>10.07</v>
      </c>
      <c r="P49" s="44">
        <v>9.56</v>
      </c>
      <c r="Q49" s="44">
        <v>9.1199999999999992</v>
      </c>
      <c r="R49" s="44">
        <v>8.73</v>
      </c>
      <c r="S49" s="44">
        <v>8.39</v>
      </c>
      <c r="T49" s="44">
        <v>8.09</v>
      </c>
      <c r="U49" s="44">
        <v>7.82</v>
      </c>
      <c r="V49" s="44">
        <v>7.58</v>
      </c>
      <c r="W49" s="44">
        <v>7.36</v>
      </c>
      <c r="X49" s="44">
        <v>7.16</v>
      </c>
      <c r="Y49" s="44">
        <v>6.98</v>
      </c>
      <c r="Z49" s="44">
        <v>6.82</v>
      </c>
      <c r="AA49" s="44">
        <v>6.67</v>
      </c>
      <c r="AB49" s="44">
        <v>6.54</v>
      </c>
      <c r="AC49" s="44"/>
      <c r="AD49" s="44"/>
      <c r="AE49" s="44"/>
      <c r="AF49" s="44"/>
      <c r="AG49" s="44"/>
      <c r="AH49" s="44"/>
      <c r="AI49" s="44"/>
      <c r="AJ49" s="44"/>
      <c r="AK49" s="44"/>
      <c r="AL49" s="44"/>
      <c r="AM49" s="44"/>
      <c r="AN49" s="44"/>
      <c r="AO49" s="44"/>
      <c r="AP49" s="44"/>
      <c r="AQ49" s="44"/>
      <c r="AR49" s="44"/>
      <c r="AS49" s="44"/>
      <c r="AT49" s="44"/>
      <c r="AU49" s="44"/>
      <c r="AV49" s="44"/>
      <c r="AW49" s="44"/>
      <c r="AX49" s="44"/>
    </row>
    <row r="50" spans="1:50" x14ac:dyDescent="0.25">
      <c r="A50" s="43">
        <v>39</v>
      </c>
      <c r="B50" s="44">
        <v>113.25</v>
      </c>
      <c r="C50" s="44">
        <v>57.68</v>
      </c>
      <c r="D50" s="44">
        <v>39.17</v>
      </c>
      <c r="E50" s="44">
        <v>29.92</v>
      </c>
      <c r="F50" s="44">
        <v>24.37</v>
      </c>
      <c r="G50" s="44">
        <v>20.68</v>
      </c>
      <c r="H50" s="44">
        <v>18.05</v>
      </c>
      <c r="I50" s="44">
        <v>16.079999999999998</v>
      </c>
      <c r="J50" s="44">
        <v>14.55</v>
      </c>
      <c r="K50" s="44">
        <v>13.33</v>
      </c>
      <c r="L50" s="44">
        <v>12.34</v>
      </c>
      <c r="M50" s="44">
        <v>11.51</v>
      </c>
      <c r="N50" s="44">
        <v>10.82</v>
      </c>
      <c r="O50" s="44">
        <v>10.220000000000001</v>
      </c>
      <c r="P50" s="44">
        <v>9.7100000000000009</v>
      </c>
      <c r="Q50" s="44">
        <v>9.26</v>
      </c>
      <c r="R50" s="44">
        <v>8.8699999999999992</v>
      </c>
      <c r="S50" s="44">
        <v>8.5299999999999994</v>
      </c>
      <c r="T50" s="44">
        <v>8.2200000000000006</v>
      </c>
      <c r="U50" s="44">
        <v>7.94</v>
      </c>
      <c r="V50" s="44">
        <v>7.7</v>
      </c>
      <c r="W50" s="44">
        <v>7.48</v>
      </c>
      <c r="X50" s="44">
        <v>7.28</v>
      </c>
      <c r="Y50" s="44">
        <v>7.1</v>
      </c>
      <c r="Z50" s="44">
        <v>6.94</v>
      </c>
      <c r="AA50" s="44">
        <v>6.79</v>
      </c>
      <c r="AB50" s="44"/>
      <c r="AC50" s="44"/>
      <c r="AD50" s="44"/>
      <c r="AE50" s="44"/>
      <c r="AF50" s="44"/>
      <c r="AG50" s="44"/>
      <c r="AH50" s="44"/>
      <c r="AI50" s="44"/>
      <c r="AJ50" s="44"/>
      <c r="AK50" s="44"/>
      <c r="AL50" s="44"/>
      <c r="AM50" s="44"/>
      <c r="AN50" s="44"/>
      <c r="AO50" s="44"/>
      <c r="AP50" s="44"/>
      <c r="AQ50" s="44"/>
      <c r="AR50" s="44"/>
      <c r="AS50" s="44"/>
      <c r="AT50" s="44"/>
      <c r="AU50" s="44"/>
      <c r="AV50" s="44"/>
      <c r="AW50" s="44"/>
      <c r="AX50" s="44"/>
    </row>
    <row r="51" spans="1:50" x14ac:dyDescent="0.25">
      <c r="A51" s="43">
        <v>40</v>
      </c>
      <c r="B51" s="44">
        <v>114.92</v>
      </c>
      <c r="C51" s="44">
        <v>58.53</v>
      </c>
      <c r="D51" s="44">
        <v>39.75</v>
      </c>
      <c r="E51" s="44">
        <v>30.36</v>
      </c>
      <c r="F51" s="44">
        <v>24.74</v>
      </c>
      <c r="G51" s="44">
        <v>20.99</v>
      </c>
      <c r="H51" s="44">
        <v>18.32</v>
      </c>
      <c r="I51" s="44">
        <v>16.32</v>
      </c>
      <c r="J51" s="44">
        <v>14.77</v>
      </c>
      <c r="K51" s="44">
        <v>13.54</v>
      </c>
      <c r="L51" s="44">
        <v>12.53</v>
      </c>
      <c r="M51" s="44">
        <v>11.69</v>
      </c>
      <c r="N51" s="44">
        <v>10.98</v>
      </c>
      <c r="O51" s="44">
        <v>10.38</v>
      </c>
      <c r="P51" s="44">
        <v>9.86</v>
      </c>
      <c r="Q51" s="44">
        <v>9.41</v>
      </c>
      <c r="R51" s="44">
        <v>9.01</v>
      </c>
      <c r="S51" s="44">
        <v>8.66</v>
      </c>
      <c r="T51" s="44">
        <v>8.35</v>
      </c>
      <c r="U51" s="44">
        <v>8.08</v>
      </c>
      <c r="V51" s="44">
        <v>7.83</v>
      </c>
      <c r="W51" s="44">
        <v>7.6</v>
      </c>
      <c r="X51" s="44">
        <v>7.4</v>
      </c>
      <c r="Y51" s="44">
        <v>7.22</v>
      </c>
      <c r="Z51" s="44">
        <v>7.06</v>
      </c>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row>
    <row r="52" spans="1:50" x14ac:dyDescent="0.25">
      <c r="A52" s="43">
        <v>41</v>
      </c>
      <c r="B52" s="44">
        <v>116.6</v>
      </c>
      <c r="C52" s="44">
        <v>59.39</v>
      </c>
      <c r="D52" s="44">
        <v>40.33</v>
      </c>
      <c r="E52" s="44">
        <v>30.81</v>
      </c>
      <c r="F52" s="44">
        <v>25.1</v>
      </c>
      <c r="G52" s="44">
        <v>21.31</v>
      </c>
      <c r="H52" s="44">
        <v>18.600000000000001</v>
      </c>
      <c r="I52" s="44">
        <v>16.57</v>
      </c>
      <c r="J52" s="44">
        <v>15</v>
      </c>
      <c r="K52" s="44">
        <v>13.74</v>
      </c>
      <c r="L52" s="44">
        <v>12.72</v>
      </c>
      <c r="M52" s="44">
        <v>11.87</v>
      </c>
      <c r="N52" s="44">
        <v>11.15</v>
      </c>
      <c r="O52" s="44">
        <v>10.54</v>
      </c>
      <c r="P52" s="44">
        <v>10.02</v>
      </c>
      <c r="Q52" s="44">
        <v>9.56</v>
      </c>
      <c r="R52" s="44">
        <v>9.16</v>
      </c>
      <c r="S52" s="44">
        <v>8.8000000000000007</v>
      </c>
      <c r="T52" s="44">
        <v>8.49</v>
      </c>
      <c r="U52" s="44">
        <v>8.2100000000000009</v>
      </c>
      <c r="V52" s="44">
        <v>7.96</v>
      </c>
      <c r="W52" s="44">
        <v>7.74</v>
      </c>
      <c r="X52" s="44">
        <v>7.53</v>
      </c>
      <c r="Y52" s="44">
        <v>7.35</v>
      </c>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row>
    <row r="53" spans="1:50" x14ac:dyDescent="0.25">
      <c r="A53" s="43">
        <v>42</v>
      </c>
      <c r="B53" s="44">
        <v>118.31</v>
      </c>
      <c r="C53" s="44">
        <v>60.27</v>
      </c>
      <c r="D53" s="44">
        <v>40.93</v>
      </c>
      <c r="E53" s="44">
        <v>31.27</v>
      </c>
      <c r="F53" s="44">
        <v>25.48</v>
      </c>
      <c r="G53" s="44">
        <v>21.62</v>
      </c>
      <c r="H53" s="44">
        <v>18.88</v>
      </c>
      <c r="I53" s="44">
        <v>16.82</v>
      </c>
      <c r="J53" s="44">
        <v>15.22</v>
      </c>
      <c r="K53" s="44">
        <v>13.95</v>
      </c>
      <c r="L53" s="44">
        <v>12.91</v>
      </c>
      <c r="M53" s="44">
        <v>12.05</v>
      </c>
      <c r="N53" s="44">
        <v>11.33</v>
      </c>
      <c r="O53" s="44">
        <v>10.71</v>
      </c>
      <c r="P53" s="44">
        <v>10.18</v>
      </c>
      <c r="Q53" s="44">
        <v>9.7100000000000009</v>
      </c>
      <c r="R53" s="44">
        <v>9.31</v>
      </c>
      <c r="S53" s="44">
        <v>8.9499999999999993</v>
      </c>
      <c r="T53" s="44">
        <v>8.6300000000000008</v>
      </c>
      <c r="U53" s="44">
        <v>8.35</v>
      </c>
      <c r="V53" s="44">
        <v>8.1</v>
      </c>
      <c r="W53" s="44">
        <v>7.87</v>
      </c>
      <c r="X53" s="44">
        <v>7.67</v>
      </c>
      <c r="Y53" s="44"/>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row>
    <row r="54" spans="1:50" x14ac:dyDescent="0.25">
      <c r="A54" s="43">
        <v>43</v>
      </c>
      <c r="B54" s="44">
        <v>120.04</v>
      </c>
      <c r="C54" s="44">
        <v>61.15</v>
      </c>
      <c r="D54" s="44">
        <v>41.53</v>
      </c>
      <c r="E54" s="44">
        <v>31.73</v>
      </c>
      <c r="F54" s="44">
        <v>25.86</v>
      </c>
      <c r="G54" s="44">
        <v>21.95</v>
      </c>
      <c r="H54" s="44">
        <v>19.16</v>
      </c>
      <c r="I54" s="44">
        <v>17.079999999999998</v>
      </c>
      <c r="J54" s="44">
        <v>15.46</v>
      </c>
      <c r="K54" s="44">
        <v>14.17</v>
      </c>
      <c r="L54" s="44">
        <v>13.12</v>
      </c>
      <c r="M54" s="44">
        <v>12.24</v>
      </c>
      <c r="N54" s="44">
        <v>11.51</v>
      </c>
      <c r="O54" s="44">
        <v>10.88</v>
      </c>
      <c r="P54" s="44">
        <v>10.34</v>
      </c>
      <c r="Q54" s="44">
        <v>9.8699999999999992</v>
      </c>
      <c r="R54" s="44">
        <v>9.4600000000000009</v>
      </c>
      <c r="S54" s="44">
        <v>9.1</v>
      </c>
      <c r="T54" s="44">
        <v>8.7799999999999994</v>
      </c>
      <c r="U54" s="44">
        <v>8.49</v>
      </c>
      <c r="V54" s="44">
        <v>8.24</v>
      </c>
      <c r="W54" s="44">
        <v>8.01</v>
      </c>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row>
    <row r="55" spans="1:50" x14ac:dyDescent="0.25">
      <c r="A55" s="43">
        <v>44</v>
      </c>
      <c r="B55" s="44">
        <v>121.8</v>
      </c>
      <c r="C55" s="44">
        <v>62.05</v>
      </c>
      <c r="D55" s="44">
        <v>42.15</v>
      </c>
      <c r="E55" s="44">
        <v>32.200000000000003</v>
      </c>
      <c r="F55" s="44">
        <v>26.25</v>
      </c>
      <c r="G55" s="44">
        <v>22.28</v>
      </c>
      <c r="H55" s="44">
        <v>19.45</v>
      </c>
      <c r="I55" s="44">
        <v>17.34</v>
      </c>
      <c r="J55" s="44">
        <v>15.7</v>
      </c>
      <c r="K55" s="44">
        <v>14.39</v>
      </c>
      <c r="L55" s="44">
        <v>13.32</v>
      </c>
      <c r="M55" s="44">
        <v>12.44</v>
      </c>
      <c r="N55" s="44">
        <v>11.69</v>
      </c>
      <c r="O55" s="44">
        <v>11.06</v>
      </c>
      <c r="P55" s="44">
        <v>10.51</v>
      </c>
      <c r="Q55" s="44">
        <v>10.039999999999999</v>
      </c>
      <c r="R55" s="44">
        <v>9.6199999999999992</v>
      </c>
      <c r="S55" s="44">
        <v>9.26</v>
      </c>
      <c r="T55" s="44">
        <v>8.93</v>
      </c>
      <c r="U55" s="44">
        <v>8.64</v>
      </c>
      <c r="V55" s="44">
        <v>8.39</v>
      </c>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row>
    <row r="56" spans="1:50" x14ac:dyDescent="0.25">
      <c r="A56" s="43">
        <v>45</v>
      </c>
      <c r="B56" s="44">
        <v>123.59</v>
      </c>
      <c r="C56" s="44">
        <v>62.97</v>
      </c>
      <c r="D56" s="44">
        <v>42.77</v>
      </c>
      <c r="E56" s="44">
        <v>32.68</v>
      </c>
      <c r="F56" s="44">
        <v>26.64</v>
      </c>
      <c r="G56" s="44">
        <v>22.62</v>
      </c>
      <c r="H56" s="44">
        <v>19.75</v>
      </c>
      <c r="I56" s="44">
        <v>17.600000000000001</v>
      </c>
      <c r="J56" s="44">
        <v>15.94</v>
      </c>
      <c r="K56" s="44">
        <v>14.61</v>
      </c>
      <c r="L56" s="44">
        <v>13.53</v>
      </c>
      <c r="M56" s="44">
        <v>12.64</v>
      </c>
      <c r="N56" s="44">
        <v>11.88</v>
      </c>
      <c r="O56" s="44">
        <v>11.24</v>
      </c>
      <c r="P56" s="44">
        <v>10.69</v>
      </c>
      <c r="Q56" s="44">
        <v>10.210000000000001</v>
      </c>
      <c r="R56" s="44">
        <v>9.7899999999999991</v>
      </c>
      <c r="S56" s="44">
        <v>9.42</v>
      </c>
      <c r="T56" s="44">
        <v>9.09</v>
      </c>
      <c r="U56" s="44">
        <v>8.8000000000000007</v>
      </c>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row>
    <row r="57" spans="1:50" x14ac:dyDescent="0.25">
      <c r="A57" s="43">
        <v>46</v>
      </c>
      <c r="B57" s="44">
        <v>125.4</v>
      </c>
      <c r="C57" s="44">
        <v>63.9</v>
      </c>
      <c r="D57" s="44">
        <v>43.41</v>
      </c>
      <c r="E57" s="44">
        <v>33.17</v>
      </c>
      <c r="F57" s="44">
        <v>27.04</v>
      </c>
      <c r="G57" s="44">
        <v>22.96</v>
      </c>
      <c r="H57" s="44">
        <v>20.05</v>
      </c>
      <c r="I57" s="44">
        <v>17.88</v>
      </c>
      <c r="J57" s="44">
        <v>16.190000000000001</v>
      </c>
      <c r="K57" s="44">
        <v>14.84</v>
      </c>
      <c r="L57" s="44">
        <v>13.75</v>
      </c>
      <c r="M57" s="44">
        <v>12.84</v>
      </c>
      <c r="N57" s="44">
        <v>12.08</v>
      </c>
      <c r="O57" s="44">
        <v>11.43</v>
      </c>
      <c r="P57" s="44">
        <v>10.87</v>
      </c>
      <c r="Q57" s="44">
        <v>10.38</v>
      </c>
      <c r="R57" s="44">
        <v>9.9600000000000009</v>
      </c>
      <c r="S57" s="44">
        <v>9.59</v>
      </c>
      <c r="T57" s="44">
        <v>9.26</v>
      </c>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row>
    <row r="58" spans="1:50" x14ac:dyDescent="0.25">
      <c r="A58" s="43">
        <v>47</v>
      </c>
      <c r="B58" s="44">
        <v>127.24</v>
      </c>
      <c r="C58" s="44">
        <v>64.84</v>
      </c>
      <c r="D58" s="44">
        <v>44.05</v>
      </c>
      <c r="E58" s="44">
        <v>33.67</v>
      </c>
      <c r="F58" s="44">
        <v>27.45</v>
      </c>
      <c r="G58" s="44">
        <v>23.31</v>
      </c>
      <c r="H58" s="44">
        <v>20.36</v>
      </c>
      <c r="I58" s="44">
        <v>18.149999999999999</v>
      </c>
      <c r="J58" s="44">
        <v>16.440000000000001</v>
      </c>
      <c r="K58" s="44">
        <v>15.08</v>
      </c>
      <c r="L58" s="44">
        <v>13.97</v>
      </c>
      <c r="M58" s="44">
        <v>13.05</v>
      </c>
      <c r="N58" s="44">
        <v>12.28</v>
      </c>
      <c r="O58" s="44">
        <v>11.62</v>
      </c>
      <c r="P58" s="44">
        <v>11.05</v>
      </c>
      <c r="Q58" s="44">
        <v>10.56</v>
      </c>
      <c r="R58" s="44">
        <v>10.14</v>
      </c>
      <c r="S58" s="44">
        <v>9.76</v>
      </c>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row>
    <row r="59" spans="1:50" x14ac:dyDescent="0.25">
      <c r="A59" s="43">
        <v>48</v>
      </c>
      <c r="B59" s="44">
        <v>129.1</v>
      </c>
      <c r="C59" s="44">
        <v>65.8</v>
      </c>
      <c r="D59" s="44">
        <v>44.71</v>
      </c>
      <c r="E59" s="44">
        <v>34.18</v>
      </c>
      <c r="F59" s="44">
        <v>27.87</v>
      </c>
      <c r="G59" s="44">
        <v>23.67</v>
      </c>
      <c r="H59" s="44">
        <v>20.68</v>
      </c>
      <c r="I59" s="44">
        <v>18.440000000000001</v>
      </c>
      <c r="J59" s="44">
        <v>16.71</v>
      </c>
      <c r="K59" s="44">
        <v>15.33</v>
      </c>
      <c r="L59" s="44">
        <v>14.2</v>
      </c>
      <c r="M59" s="44">
        <v>13.27</v>
      </c>
      <c r="N59" s="44">
        <v>12.49</v>
      </c>
      <c r="O59" s="44">
        <v>11.82</v>
      </c>
      <c r="P59" s="44">
        <v>11.25</v>
      </c>
      <c r="Q59" s="44">
        <v>10.76</v>
      </c>
      <c r="R59" s="44">
        <v>10.32</v>
      </c>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row>
    <row r="60" spans="1:50" x14ac:dyDescent="0.25">
      <c r="A60" s="43">
        <v>49</v>
      </c>
      <c r="B60" s="44">
        <v>131</v>
      </c>
      <c r="C60" s="44">
        <v>66.77</v>
      </c>
      <c r="D60" s="44">
        <v>45.38</v>
      </c>
      <c r="E60" s="44">
        <v>34.700000000000003</v>
      </c>
      <c r="F60" s="44">
        <v>28.3</v>
      </c>
      <c r="G60" s="44">
        <v>24.04</v>
      </c>
      <c r="H60" s="44">
        <v>21</v>
      </c>
      <c r="I60" s="44">
        <v>18.73</v>
      </c>
      <c r="J60" s="44">
        <v>16.98</v>
      </c>
      <c r="K60" s="44">
        <v>15.58</v>
      </c>
      <c r="L60" s="44">
        <v>14.44</v>
      </c>
      <c r="M60" s="44">
        <v>13.5</v>
      </c>
      <c r="N60" s="44">
        <v>12.7</v>
      </c>
      <c r="O60" s="44">
        <v>12.03</v>
      </c>
      <c r="P60" s="44">
        <v>11.45</v>
      </c>
      <c r="Q60" s="44">
        <v>10.95</v>
      </c>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row>
    <row r="61" spans="1:50" x14ac:dyDescent="0.25">
      <c r="A61" s="43">
        <v>50</v>
      </c>
      <c r="B61" s="44">
        <v>132.93</v>
      </c>
      <c r="C61" s="44">
        <v>67.77</v>
      </c>
      <c r="D61" s="44">
        <v>46.06</v>
      </c>
      <c r="E61" s="44">
        <v>35.229999999999997</v>
      </c>
      <c r="F61" s="44">
        <v>28.73</v>
      </c>
      <c r="G61" s="44">
        <v>24.41</v>
      </c>
      <c r="H61" s="44">
        <v>21.34</v>
      </c>
      <c r="I61" s="44">
        <v>19.04</v>
      </c>
      <c r="J61" s="44">
        <v>17.260000000000002</v>
      </c>
      <c r="K61" s="44">
        <v>15.84</v>
      </c>
      <c r="L61" s="44">
        <v>14.69</v>
      </c>
      <c r="M61" s="44">
        <v>13.73</v>
      </c>
      <c r="N61" s="44">
        <v>12.93</v>
      </c>
      <c r="O61" s="44">
        <v>12.25</v>
      </c>
      <c r="P61" s="44">
        <v>11.66</v>
      </c>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row>
    <row r="62" spans="1:50" x14ac:dyDescent="0.25">
      <c r="A62" s="43">
        <v>51</v>
      </c>
      <c r="B62" s="44">
        <v>134.9</v>
      </c>
      <c r="C62" s="44">
        <v>68.78</v>
      </c>
      <c r="D62" s="44">
        <v>46.76</v>
      </c>
      <c r="E62" s="44">
        <v>35.770000000000003</v>
      </c>
      <c r="F62" s="44">
        <v>29.18</v>
      </c>
      <c r="G62" s="44">
        <v>24.8</v>
      </c>
      <c r="H62" s="44">
        <v>21.68</v>
      </c>
      <c r="I62" s="44">
        <v>19.350000000000001</v>
      </c>
      <c r="J62" s="44">
        <v>17.55</v>
      </c>
      <c r="K62" s="44">
        <v>16.11</v>
      </c>
      <c r="L62" s="44">
        <v>14.94</v>
      </c>
      <c r="M62" s="44">
        <v>13.98</v>
      </c>
      <c r="N62" s="44">
        <v>13.17</v>
      </c>
      <c r="O62" s="44">
        <v>12.47</v>
      </c>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row>
    <row r="63" spans="1:50" x14ac:dyDescent="0.25">
      <c r="A63" s="43">
        <v>52</v>
      </c>
      <c r="B63" s="44">
        <v>136.9</v>
      </c>
      <c r="C63" s="44">
        <v>69.819999999999993</v>
      </c>
      <c r="D63" s="44">
        <v>47.48</v>
      </c>
      <c r="E63" s="44">
        <v>36.32</v>
      </c>
      <c r="F63" s="44">
        <v>29.64</v>
      </c>
      <c r="G63" s="44">
        <v>25.2</v>
      </c>
      <c r="H63" s="44">
        <v>22.04</v>
      </c>
      <c r="I63" s="44">
        <v>19.670000000000002</v>
      </c>
      <c r="J63" s="44">
        <v>17.84</v>
      </c>
      <c r="K63" s="44">
        <v>16.39</v>
      </c>
      <c r="L63" s="44">
        <v>15.21</v>
      </c>
      <c r="M63" s="44">
        <v>14.23</v>
      </c>
      <c r="N63" s="44">
        <v>13.41</v>
      </c>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row>
    <row r="64" spans="1:50" x14ac:dyDescent="0.25">
      <c r="A64" s="43">
        <v>53</v>
      </c>
      <c r="B64" s="44">
        <v>138.94</v>
      </c>
      <c r="C64" s="44">
        <v>70.88</v>
      </c>
      <c r="D64" s="44">
        <v>48.21</v>
      </c>
      <c r="E64" s="44">
        <v>36.89</v>
      </c>
      <c r="F64" s="44">
        <v>30.12</v>
      </c>
      <c r="G64" s="44">
        <v>25.61</v>
      </c>
      <c r="H64" s="44">
        <v>22.4</v>
      </c>
      <c r="I64" s="44">
        <v>20.010000000000002</v>
      </c>
      <c r="J64" s="44">
        <v>18.16</v>
      </c>
      <c r="K64" s="44">
        <v>16.690000000000001</v>
      </c>
      <c r="L64" s="44">
        <v>15.49</v>
      </c>
      <c r="M64" s="44">
        <v>14.49</v>
      </c>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row>
    <row r="65" spans="1:50" x14ac:dyDescent="0.25">
      <c r="A65" s="43">
        <v>54</v>
      </c>
      <c r="B65" s="44">
        <v>141.03</v>
      </c>
      <c r="C65" s="44">
        <v>71.959999999999994</v>
      </c>
      <c r="D65" s="44">
        <v>48.96</v>
      </c>
      <c r="E65" s="44">
        <v>37.479999999999997</v>
      </c>
      <c r="F65" s="44">
        <v>30.6</v>
      </c>
      <c r="G65" s="44">
        <v>26.04</v>
      </c>
      <c r="H65" s="44">
        <v>22.79</v>
      </c>
      <c r="I65" s="44">
        <v>20.36</v>
      </c>
      <c r="J65" s="44">
        <v>18.48</v>
      </c>
      <c r="K65" s="44">
        <v>16.989999999999998</v>
      </c>
      <c r="L65" s="44">
        <v>15.77</v>
      </c>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row>
    <row r="66" spans="1:50" x14ac:dyDescent="0.25">
      <c r="A66" s="43">
        <v>55</v>
      </c>
      <c r="B66" s="44">
        <v>143.16999999999999</v>
      </c>
      <c r="C66" s="44">
        <v>73.069999999999993</v>
      </c>
      <c r="D66" s="44">
        <v>49.73</v>
      </c>
      <c r="E66" s="44">
        <v>38.08</v>
      </c>
      <c r="F66" s="44">
        <v>31.11</v>
      </c>
      <c r="G66" s="44">
        <v>26.48</v>
      </c>
      <c r="H66" s="44">
        <v>23.18</v>
      </c>
      <c r="I66" s="44">
        <v>20.73</v>
      </c>
      <c r="J66" s="44">
        <v>18.829999999999998</v>
      </c>
      <c r="K66" s="44">
        <v>17.3</v>
      </c>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row>
    <row r="67" spans="1:50" x14ac:dyDescent="0.25">
      <c r="A67" s="43">
        <v>56</v>
      </c>
      <c r="B67" s="44">
        <v>145.35</v>
      </c>
      <c r="C67" s="44">
        <v>74.22</v>
      </c>
      <c r="D67" s="44">
        <v>50.53</v>
      </c>
      <c r="E67" s="44">
        <v>38.71</v>
      </c>
      <c r="F67" s="44">
        <v>31.64</v>
      </c>
      <c r="G67" s="44">
        <v>26.94</v>
      </c>
      <c r="H67" s="44">
        <v>23.6</v>
      </c>
      <c r="I67" s="44">
        <v>21.11</v>
      </c>
      <c r="J67" s="44">
        <v>19.170000000000002</v>
      </c>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row>
    <row r="68" spans="1:50" x14ac:dyDescent="0.25">
      <c r="A68" s="43">
        <v>57</v>
      </c>
      <c r="B68" s="44">
        <v>147.6</v>
      </c>
      <c r="C68" s="44">
        <v>75.400000000000006</v>
      </c>
      <c r="D68" s="44">
        <v>51.36</v>
      </c>
      <c r="E68" s="44">
        <v>39.36</v>
      </c>
      <c r="F68" s="44">
        <v>32.19</v>
      </c>
      <c r="G68" s="44">
        <v>27.42</v>
      </c>
      <c r="H68" s="44">
        <v>24.04</v>
      </c>
      <c r="I68" s="44">
        <v>21.49</v>
      </c>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row>
    <row r="69" spans="1:50" x14ac:dyDescent="0.25">
      <c r="A69" s="43">
        <v>58</v>
      </c>
      <c r="B69" s="44">
        <v>149.91999999999999</v>
      </c>
      <c r="C69" s="44">
        <v>76.62</v>
      </c>
      <c r="D69" s="44">
        <v>52.22</v>
      </c>
      <c r="E69" s="44">
        <v>40.04</v>
      </c>
      <c r="F69" s="44">
        <v>32.76</v>
      </c>
      <c r="G69" s="44">
        <v>27.93</v>
      </c>
      <c r="H69" s="44">
        <v>24.48</v>
      </c>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row>
    <row r="70" spans="1:50" x14ac:dyDescent="0.25">
      <c r="A70" s="43">
        <v>59</v>
      </c>
      <c r="B70" s="44">
        <v>152.32</v>
      </c>
      <c r="C70" s="44">
        <v>77.89</v>
      </c>
      <c r="D70" s="44">
        <v>53.11</v>
      </c>
      <c r="E70" s="44">
        <v>40.76</v>
      </c>
      <c r="F70" s="44">
        <v>33.369999999999997</v>
      </c>
      <c r="G70" s="44">
        <v>28.44</v>
      </c>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row>
    <row r="71" spans="1:50" x14ac:dyDescent="0.25">
      <c r="A71" s="43">
        <v>60</v>
      </c>
      <c r="B71" s="44">
        <v>154.82</v>
      </c>
      <c r="C71" s="44">
        <v>79.209999999999994</v>
      </c>
      <c r="D71" s="44">
        <v>54.06</v>
      </c>
      <c r="E71" s="44">
        <v>41.51</v>
      </c>
      <c r="F71" s="44">
        <v>33.979999999999997</v>
      </c>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row>
    <row r="72" spans="1:50" x14ac:dyDescent="0.25">
      <c r="A72" s="43">
        <v>61</v>
      </c>
      <c r="B72" s="44">
        <v>157.44</v>
      </c>
      <c r="C72" s="44">
        <v>80.61</v>
      </c>
      <c r="D72" s="44">
        <v>55.05</v>
      </c>
      <c r="E72" s="44">
        <v>42.27</v>
      </c>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row>
    <row r="73" spans="1:50" x14ac:dyDescent="0.25">
      <c r="A73" s="43">
        <v>62</v>
      </c>
      <c r="B73" s="44">
        <v>160.19</v>
      </c>
      <c r="C73" s="44">
        <v>82.09</v>
      </c>
      <c r="D73" s="44">
        <v>56.05</v>
      </c>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row>
    <row r="74" spans="1:50" x14ac:dyDescent="0.25">
      <c r="A74" s="43">
        <v>63</v>
      </c>
      <c r="B74" s="44">
        <v>163.09</v>
      </c>
      <c r="C74" s="44">
        <v>83.58</v>
      </c>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row>
    <row r="75" spans="1:50" x14ac:dyDescent="0.25">
      <c r="A75" s="43">
        <v>64</v>
      </c>
      <c r="B75" s="44">
        <v>166.05</v>
      </c>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row>
  </sheetData>
  <sheetProtection algorithmName="SHA-512" hashValue="fuStdPZrjeIgBmZOUkhLks2cdKGvI1HcDJv4mWf9fpTO19OrhfzyT4T2uTdN1ic0LgkD8vCJre5/knhFsUbtSA==" saltValue="ZD1KaH0DED16oGlgkpd6fQ==" spinCount="100000" sheet="1" objects="1" scenarios="1"/>
  <conditionalFormatting sqref="A6:A21">
    <cfRule type="expression" dxfId="127" priority="1" stopIfTrue="1">
      <formula>MOD(ROW(),2)=0</formula>
    </cfRule>
    <cfRule type="expression" dxfId="126" priority="2" stopIfTrue="1">
      <formula>MOD(ROW(),2)&lt;&gt;0</formula>
    </cfRule>
  </conditionalFormatting>
  <conditionalFormatting sqref="A26:A75">
    <cfRule type="expression" dxfId="125" priority="5" stopIfTrue="1">
      <formula>MOD(ROW(),2)=0</formula>
    </cfRule>
    <cfRule type="expression" dxfId="124" priority="6" stopIfTrue="1">
      <formula>MOD(ROW(),2)&lt;&gt;0</formula>
    </cfRule>
  </conditionalFormatting>
  <conditionalFormatting sqref="B6:M21">
    <cfRule type="expression" dxfId="123" priority="3" stopIfTrue="1">
      <formula>MOD(ROW(),2)=0</formula>
    </cfRule>
    <cfRule type="expression" dxfId="122" priority="4" stopIfTrue="1">
      <formula>MOD(ROW(),2)&lt;&gt;0</formula>
    </cfRule>
  </conditionalFormatting>
  <conditionalFormatting sqref="B26:AX75">
    <cfRule type="expression" dxfId="121" priority="7" stopIfTrue="1">
      <formula>MOD(ROW(),2)=0</formula>
    </cfRule>
    <cfRule type="expression" dxfId="120" priority="8" stopIfTrue="1">
      <formula>MOD(ROW(),2)&lt;&gt;0</formula>
    </cfRule>
  </conditionalFormatting>
  <pageMargins left="0.7" right="0.7" top="0.75" bottom="0.75" header="0.3" footer="0.3"/>
  <tableParts count="1">
    <tablePart r:id="rId1"/>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C87C3-51D5-4900-815C-87BF85560FB1}">
  <sheetPr codeName="Sheet61"/>
  <dimension ref="A1:AY76"/>
  <sheetViews>
    <sheetView showGridLines="0" workbookViewId="0">
      <selection activeCell="A6" sqref="A6"/>
    </sheetView>
  </sheetViews>
  <sheetFormatPr defaultRowHeight="12.5" x14ac:dyDescent="0.25"/>
  <cols>
    <col min="1" max="1" width="31.54296875" customWidth="1"/>
    <col min="2" max="51" width="13.7265625" customWidth="1"/>
  </cols>
  <sheetData>
    <row r="1" spans="1:13" s="1" customFormat="1" ht="20" x14ac:dyDescent="0.4">
      <c r="A1" s="2" t="s">
        <v>0</v>
      </c>
    </row>
    <row r="2" spans="1:13" s="1" customFormat="1" ht="15.5" x14ac:dyDescent="0.35">
      <c r="A2" s="30" t="s">
        <v>1</v>
      </c>
      <c r="B2" s="3" t="str">
        <f>wb_title</f>
        <v>LGPS_EW - Consolidated Factor Spreadsheet</v>
      </c>
    </row>
    <row r="3" spans="1:13" s="1" customFormat="1" ht="15.5" x14ac:dyDescent="0.35">
      <c r="A3" s="30" t="s">
        <v>2</v>
      </c>
      <c r="B3" s="3" t="str">
        <f>TABLE_FACTOR_TYPE_1 &amp; " - x-" &amp; TABLE_SERIES_NUMBER_1</f>
        <v>Added pension - x-715</v>
      </c>
    </row>
    <row r="6" spans="1:13" x14ac:dyDescent="0.25">
      <c r="A6" s="40" t="s">
        <v>394</v>
      </c>
      <c r="B6" s="47" t="s">
        <v>395</v>
      </c>
      <c r="C6" s="47"/>
      <c r="D6" s="47"/>
      <c r="E6" s="47"/>
      <c r="F6" s="47"/>
      <c r="G6" s="47"/>
      <c r="H6" s="47"/>
      <c r="I6" s="47"/>
      <c r="J6" s="47"/>
      <c r="K6" s="47"/>
      <c r="L6" s="47"/>
      <c r="M6" s="47"/>
    </row>
    <row r="7" spans="1:13" x14ac:dyDescent="0.25">
      <c r="A7" s="40" t="s">
        <v>396</v>
      </c>
      <c r="B7" s="47" t="s">
        <v>175</v>
      </c>
      <c r="C7" s="47"/>
      <c r="D7" s="47"/>
      <c r="E7" s="47"/>
      <c r="F7" s="47"/>
      <c r="G7" s="47"/>
      <c r="H7" s="47"/>
      <c r="I7" s="47"/>
      <c r="J7" s="47"/>
      <c r="K7" s="47"/>
      <c r="L7" s="47"/>
      <c r="M7" s="47"/>
    </row>
    <row r="8" spans="1:13" x14ac:dyDescent="0.25">
      <c r="A8" s="40" t="s">
        <v>162</v>
      </c>
      <c r="B8" s="47" t="s">
        <v>259</v>
      </c>
      <c r="C8" s="47"/>
      <c r="D8" s="47"/>
      <c r="E8" s="47"/>
      <c r="F8" s="47"/>
      <c r="G8" s="47"/>
      <c r="H8" s="47"/>
      <c r="I8" s="47"/>
      <c r="J8" s="47"/>
      <c r="K8" s="47"/>
      <c r="L8" s="47"/>
      <c r="M8" s="47"/>
    </row>
    <row r="9" spans="1:13" x14ac:dyDescent="0.25">
      <c r="A9" s="40" t="s">
        <v>163</v>
      </c>
      <c r="B9" s="47" t="s">
        <v>322</v>
      </c>
      <c r="C9" s="47"/>
      <c r="D9" s="47"/>
      <c r="E9" s="47"/>
      <c r="F9" s="47"/>
      <c r="G9" s="47"/>
      <c r="H9" s="47"/>
      <c r="I9" s="47"/>
      <c r="J9" s="47"/>
      <c r="K9" s="47"/>
      <c r="L9" s="47"/>
      <c r="M9" s="47"/>
    </row>
    <row r="10" spans="1:13" x14ac:dyDescent="0.25">
      <c r="A10" s="40" t="s">
        <v>6</v>
      </c>
      <c r="B10" s="47" t="s">
        <v>353</v>
      </c>
      <c r="C10" s="47"/>
      <c r="D10" s="47"/>
      <c r="E10" s="47"/>
      <c r="F10" s="47"/>
      <c r="G10" s="47"/>
      <c r="H10" s="47"/>
      <c r="I10" s="47"/>
      <c r="J10" s="47"/>
      <c r="K10" s="47"/>
      <c r="L10" s="47"/>
      <c r="M10" s="47"/>
    </row>
    <row r="11" spans="1:13" x14ac:dyDescent="0.25">
      <c r="A11" s="40" t="s">
        <v>164</v>
      </c>
      <c r="B11" s="47" t="s">
        <v>179</v>
      </c>
      <c r="C11" s="47"/>
      <c r="D11" s="47"/>
      <c r="E11" s="47"/>
      <c r="F11" s="47"/>
      <c r="G11" s="47"/>
      <c r="H11" s="47"/>
      <c r="I11" s="47"/>
      <c r="J11" s="47"/>
      <c r="K11" s="47"/>
      <c r="L11" s="47"/>
      <c r="M11" s="47"/>
    </row>
    <row r="12" spans="1:13" x14ac:dyDescent="0.25">
      <c r="A12" s="40" t="s">
        <v>165</v>
      </c>
      <c r="B12" s="47" t="s">
        <v>324</v>
      </c>
      <c r="C12" s="47"/>
      <c r="D12" s="47"/>
      <c r="E12" s="47"/>
      <c r="F12" s="47"/>
      <c r="G12" s="47"/>
      <c r="H12" s="47"/>
      <c r="I12" s="47"/>
      <c r="J12" s="47"/>
      <c r="K12" s="47"/>
      <c r="L12" s="47"/>
      <c r="M12" s="47"/>
    </row>
    <row r="13" spans="1:13" x14ac:dyDescent="0.25">
      <c r="A13" s="40" t="s">
        <v>397</v>
      </c>
      <c r="B13" s="47">
        <v>0</v>
      </c>
      <c r="C13" s="47"/>
      <c r="D13" s="47"/>
      <c r="E13" s="47"/>
      <c r="F13" s="47"/>
      <c r="G13" s="47"/>
      <c r="H13" s="47"/>
      <c r="I13" s="47"/>
      <c r="J13" s="47"/>
      <c r="K13" s="47"/>
      <c r="L13" s="47"/>
      <c r="M13" s="47"/>
    </row>
    <row r="14" spans="1:13" x14ac:dyDescent="0.25">
      <c r="A14" s="40" t="s">
        <v>167</v>
      </c>
      <c r="B14" s="47">
        <v>715</v>
      </c>
      <c r="C14" s="47"/>
      <c r="D14" s="47"/>
      <c r="E14" s="47"/>
      <c r="F14" s="47"/>
      <c r="G14" s="47"/>
      <c r="H14" s="47"/>
      <c r="I14" s="47"/>
      <c r="J14" s="47"/>
      <c r="K14" s="47"/>
      <c r="L14" s="47"/>
      <c r="M14" s="47"/>
    </row>
    <row r="15" spans="1:13" x14ac:dyDescent="0.25">
      <c r="A15" s="40" t="s">
        <v>398</v>
      </c>
      <c r="B15" s="47" t="s">
        <v>354</v>
      </c>
      <c r="C15" s="47"/>
      <c r="D15" s="47"/>
      <c r="E15" s="47"/>
      <c r="F15" s="47"/>
      <c r="G15" s="47"/>
      <c r="H15" s="47"/>
      <c r="I15" s="47"/>
      <c r="J15" s="47"/>
      <c r="K15" s="47"/>
      <c r="L15" s="47"/>
      <c r="M15" s="47"/>
    </row>
    <row r="16" spans="1:13" x14ac:dyDescent="0.25">
      <c r="A16" s="40" t="s">
        <v>169</v>
      </c>
      <c r="B16" s="47" t="s">
        <v>340</v>
      </c>
      <c r="C16" s="47"/>
      <c r="D16" s="47"/>
      <c r="E16" s="47"/>
      <c r="F16" s="47"/>
      <c r="G16" s="47"/>
      <c r="H16" s="47"/>
      <c r="I16" s="47"/>
      <c r="J16" s="47"/>
      <c r="K16" s="47"/>
      <c r="L16" s="47"/>
      <c r="M16" s="47"/>
    </row>
    <row r="17" spans="1:51" x14ac:dyDescent="0.25">
      <c r="A17" s="41" t="s">
        <v>399</v>
      </c>
      <c r="B17" s="47"/>
      <c r="C17" s="47"/>
      <c r="D17" s="47"/>
      <c r="E17" s="47"/>
      <c r="F17" s="47"/>
      <c r="G17" s="47"/>
      <c r="H17" s="47"/>
      <c r="I17" s="47"/>
      <c r="J17" s="47"/>
      <c r="K17" s="47"/>
      <c r="L17" s="47"/>
      <c r="M17" s="47"/>
    </row>
    <row r="18" spans="1:51" x14ac:dyDescent="0.25">
      <c r="A18" s="40" t="s">
        <v>171</v>
      </c>
      <c r="B18" s="49">
        <v>45195</v>
      </c>
      <c r="C18" s="49"/>
      <c r="D18" s="49"/>
      <c r="E18" s="49"/>
      <c r="F18" s="49"/>
      <c r="G18" s="49"/>
      <c r="H18" s="49"/>
      <c r="I18" s="49"/>
      <c r="J18" s="49"/>
      <c r="K18" s="49"/>
      <c r="L18" s="49"/>
      <c r="M18" s="49"/>
    </row>
    <row r="19" spans="1:51" x14ac:dyDescent="0.25">
      <c r="A19" s="40" t="s">
        <v>172</v>
      </c>
      <c r="B19" s="49">
        <v>45201</v>
      </c>
      <c r="C19" s="49"/>
      <c r="D19" s="49"/>
      <c r="E19" s="49"/>
      <c r="F19" s="49"/>
      <c r="G19" s="49"/>
      <c r="H19" s="49"/>
      <c r="I19" s="49"/>
      <c r="J19" s="49"/>
      <c r="K19" s="49"/>
      <c r="L19" s="49"/>
      <c r="M19" s="49"/>
    </row>
    <row r="20" spans="1:51" x14ac:dyDescent="0.25">
      <c r="A20" s="40" t="s">
        <v>173</v>
      </c>
      <c r="B20" s="47" t="s">
        <v>183</v>
      </c>
      <c r="C20" s="47"/>
      <c r="D20" s="47"/>
      <c r="E20" s="47"/>
      <c r="F20" s="47"/>
      <c r="G20" s="47"/>
      <c r="H20" s="47"/>
      <c r="I20" s="47"/>
      <c r="J20" s="47"/>
      <c r="K20" s="47"/>
      <c r="L20" s="47"/>
      <c r="M20" s="47"/>
    </row>
    <row r="21" spans="1:51" x14ac:dyDescent="0.25">
      <c r="A21" s="40" t="s">
        <v>400</v>
      </c>
      <c r="B21" s="47"/>
      <c r="C21" s="47"/>
      <c r="D21" s="47"/>
      <c r="E21" s="47"/>
      <c r="F21" s="47"/>
      <c r="G21" s="47"/>
      <c r="H21" s="47"/>
      <c r="I21" s="47"/>
      <c r="J21" s="47"/>
      <c r="K21" s="47"/>
      <c r="L21" s="47"/>
      <c r="M21" s="47"/>
    </row>
    <row r="23" spans="1:51" x14ac:dyDescent="0.25">
      <c r="A23" s="23" t="str">
        <f>HYPERLINK("#'Factor List'!A1", "Back to Factor List")</f>
        <v>Back to Factor List</v>
      </c>
      <c r="B23" s="23" t="str">
        <f>HYPERLINK("#'Assumptions'!A1", "Assumptions")</f>
        <v>Assumptions</v>
      </c>
    </row>
    <row r="26" spans="1:51" s="58" customFormat="1" ht="39" x14ac:dyDescent="0.25">
      <c r="A26" s="57" t="s">
        <v>401</v>
      </c>
      <c r="B26" s="57" t="s">
        <v>593</v>
      </c>
      <c r="C26" s="57" t="s">
        <v>594</v>
      </c>
      <c r="D26" s="57" t="s">
        <v>595</v>
      </c>
      <c r="E26" s="57" t="s">
        <v>596</v>
      </c>
      <c r="F26" s="57" t="s">
        <v>597</v>
      </c>
      <c r="G26" s="57" t="s">
        <v>598</v>
      </c>
      <c r="H26" s="57" t="s">
        <v>599</v>
      </c>
      <c r="I26" s="57" t="s">
        <v>600</v>
      </c>
      <c r="J26" s="57" t="s">
        <v>601</v>
      </c>
      <c r="K26" s="57" t="s">
        <v>602</v>
      </c>
      <c r="L26" s="57" t="s">
        <v>603</v>
      </c>
      <c r="M26" s="57" t="s">
        <v>604</v>
      </c>
      <c r="N26" s="57" t="s">
        <v>605</v>
      </c>
      <c r="O26" s="57" t="s">
        <v>606</v>
      </c>
      <c r="P26" s="57" t="s">
        <v>607</v>
      </c>
      <c r="Q26" s="57" t="s">
        <v>608</v>
      </c>
      <c r="R26" s="57" t="s">
        <v>609</v>
      </c>
      <c r="S26" s="57" t="s">
        <v>610</v>
      </c>
      <c r="T26" s="57" t="s">
        <v>611</v>
      </c>
      <c r="U26" s="57" t="s">
        <v>612</v>
      </c>
      <c r="V26" s="57" t="s">
        <v>613</v>
      </c>
      <c r="W26" s="57" t="s">
        <v>614</v>
      </c>
      <c r="X26" s="57" t="s">
        <v>615</v>
      </c>
      <c r="Y26" s="57" t="s">
        <v>616</v>
      </c>
      <c r="Z26" s="57" t="s">
        <v>617</v>
      </c>
      <c r="AA26" s="57" t="s">
        <v>618</v>
      </c>
      <c r="AB26" s="57" t="s">
        <v>619</v>
      </c>
      <c r="AC26" s="57" t="s">
        <v>620</v>
      </c>
      <c r="AD26" s="57" t="s">
        <v>621</v>
      </c>
      <c r="AE26" s="57" t="s">
        <v>622</v>
      </c>
      <c r="AF26" s="57" t="s">
        <v>623</v>
      </c>
      <c r="AG26" s="57" t="s">
        <v>624</v>
      </c>
      <c r="AH26" s="57" t="s">
        <v>625</v>
      </c>
      <c r="AI26" s="57" t="s">
        <v>626</v>
      </c>
      <c r="AJ26" s="57" t="s">
        <v>627</v>
      </c>
      <c r="AK26" s="57" t="s">
        <v>628</v>
      </c>
      <c r="AL26" s="57" t="s">
        <v>629</v>
      </c>
      <c r="AM26" s="57" t="s">
        <v>630</v>
      </c>
      <c r="AN26" s="57" t="s">
        <v>631</v>
      </c>
      <c r="AO26" s="57" t="s">
        <v>632</v>
      </c>
      <c r="AP26" s="57" t="s">
        <v>633</v>
      </c>
      <c r="AQ26" s="57" t="s">
        <v>634</v>
      </c>
      <c r="AR26" s="57" t="s">
        <v>635</v>
      </c>
      <c r="AS26" s="57" t="s">
        <v>636</v>
      </c>
      <c r="AT26" s="57" t="s">
        <v>637</v>
      </c>
      <c r="AU26" s="57" t="s">
        <v>638</v>
      </c>
      <c r="AV26" s="57" t="s">
        <v>639</v>
      </c>
      <c r="AW26" s="57" t="s">
        <v>640</v>
      </c>
      <c r="AX26" s="57" t="s">
        <v>641</v>
      </c>
      <c r="AY26" s="57" t="s">
        <v>642</v>
      </c>
    </row>
    <row r="27" spans="1:51" x14ac:dyDescent="0.25">
      <c r="A27" s="43">
        <v>16</v>
      </c>
      <c r="B27" s="44">
        <v>71.430000000000007</v>
      </c>
      <c r="C27" s="44">
        <v>36.369999999999997</v>
      </c>
      <c r="D27" s="44">
        <v>24.69</v>
      </c>
      <c r="E27" s="44">
        <v>18.86</v>
      </c>
      <c r="F27" s="44">
        <v>15.36</v>
      </c>
      <c r="G27" s="44">
        <v>13.03</v>
      </c>
      <c r="H27" s="44">
        <v>11.37</v>
      </c>
      <c r="I27" s="44">
        <v>10.119999999999999</v>
      </c>
      <c r="J27" s="44">
        <v>9.16</v>
      </c>
      <c r="K27" s="44">
        <v>8.39</v>
      </c>
      <c r="L27" s="44">
        <v>7.76</v>
      </c>
      <c r="M27" s="44">
        <v>7.23</v>
      </c>
      <c r="N27" s="44">
        <v>6.79</v>
      </c>
      <c r="O27" s="44">
        <v>6.41</v>
      </c>
      <c r="P27" s="44">
        <v>6.09</v>
      </c>
      <c r="Q27" s="44">
        <v>5.8</v>
      </c>
      <c r="R27" s="44">
        <v>5.55</v>
      </c>
      <c r="S27" s="44">
        <v>5.33</v>
      </c>
      <c r="T27" s="44">
        <v>5.14</v>
      </c>
      <c r="U27" s="44">
        <v>4.96</v>
      </c>
      <c r="V27" s="44">
        <v>4.8</v>
      </c>
      <c r="W27" s="44">
        <v>4.66</v>
      </c>
      <c r="X27" s="44">
        <v>4.53</v>
      </c>
      <c r="Y27" s="44">
        <v>4.41</v>
      </c>
      <c r="Z27" s="44">
        <v>4.3</v>
      </c>
      <c r="AA27" s="44">
        <v>4.2</v>
      </c>
      <c r="AB27" s="44">
        <v>4.1100000000000003</v>
      </c>
      <c r="AC27" s="44">
        <v>4.0199999999999996</v>
      </c>
      <c r="AD27" s="44">
        <v>3.94</v>
      </c>
      <c r="AE27" s="44">
        <v>3.87</v>
      </c>
      <c r="AF27" s="44">
        <v>3.81</v>
      </c>
      <c r="AG27" s="44">
        <v>3.74</v>
      </c>
      <c r="AH27" s="44">
        <v>3.68</v>
      </c>
      <c r="AI27" s="44">
        <v>3.63</v>
      </c>
      <c r="AJ27" s="44">
        <v>3.58</v>
      </c>
      <c r="AK27" s="44">
        <v>3.53</v>
      </c>
      <c r="AL27" s="44">
        <v>3.49</v>
      </c>
      <c r="AM27" s="44">
        <v>3.45</v>
      </c>
      <c r="AN27" s="44">
        <v>3.41</v>
      </c>
      <c r="AO27" s="44">
        <v>3.37</v>
      </c>
      <c r="AP27" s="44">
        <v>3.34</v>
      </c>
      <c r="AQ27" s="44">
        <v>3.31</v>
      </c>
      <c r="AR27" s="44">
        <v>3.28</v>
      </c>
      <c r="AS27" s="44">
        <v>3.25</v>
      </c>
      <c r="AT27" s="44">
        <v>3.22</v>
      </c>
      <c r="AU27" s="44">
        <v>3.2</v>
      </c>
      <c r="AV27" s="44">
        <v>3.17</v>
      </c>
      <c r="AW27" s="44">
        <v>3.15</v>
      </c>
      <c r="AX27" s="44">
        <v>3.13</v>
      </c>
      <c r="AY27" s="44">
        <v>3.1</v>
      </c>
    </row>
    <row r="28" spans="1:51" x14ac:dyDescent="0.25">
      <c r="A28" s="43">
        <v>17</v>
      </c>
      <c r="B28" s="44">
        <v>72.47</v>
      </c>
      <c r="C28" s="44">
        <v>36.9</v>
      </c>
      <c r="D28" s="44">
        <v>25.05</v>
      </c>
      <c r="E28" s="44">
        <v>19.13</v>
      </c>
      <c r="F28" s="44">
        <v>15.58</v>
      </c>
      <c r="G28" s="44">
        <v>13.22</v>
      </c>
      <c r="H28" s="44">
        <v>11.53</v>
      </c>
      <c r="I28" s="44">
        <v>10.27</v>
      </c>
      <c r="J28" s="44">
        <v>9.2899999999999991</v>
      </c>
      <c r="K28" s="44">
        <v>8.51</v>
      </c>
      <c r="L28" s="44">
        <v>7.87</v>
      </c>
      <c r="M28" s="44">
        <v>7.34</v>
      </c>
      <c r="N28" s="44">
        <v>6.89</v>
      </c>
      <c r="O28" s="44">
        <v>6.51</v>
      </c>
      <c r="P28" s="44">
        <v>6.18</v>
      </c>
      <c r="Q28" s="44">
        <v>5.89</v>
      </c>
      <c r="R28" s="44">
        <v>5.64</v>
      </c>
      <c r="S28" s="44">
        <v>5.41</v>
      </c>
      <c r="T28" s="44">
        <v>5.21</v>
      </c>
      <c r="U28" s="44">
        <v>5.03</v>
      </c>
      <c r="V28" s="44">
        <v>4.87</v>
      </c>
      <c r="W28" s="44">
        <v>4.7300000000000004</v>
      </c>
      <c r="X28" s="44">
        <v>4.59</v>
      </c>
      <c r="Y28" s="44">
        <v>4.47</v>
      </c>
      <c r="Z28" s="44">
        <v>4.3600000000000003</v>
      </c>
      <c r="AA28" s="44">
        <v>4.26</v>
      </c>
      <c r="AB28" s="44">
        <v>4.17</v>
      </c>
      <c r="AC28" s="44">
        <v>4.08</v>
      </c>
      <c r="AD28" s="44">
        <v>4</v>
      </c>
      <c r="AE28" s="44">
        <v>3.93</v>
      </c>
      <c r="AF28" s="44">
        <v>3.86</v>
      </c>
      <c r="AG28" s="44">
        <v>3.8</v>
      </c>
      <c r="AH28" s="44">
        <v>3.74</v>
      </c>
      <c r="AI28" s="44">
        <v>3.68</v>
      </c>
      <c r="AJ28" s="44">
        <v>3.63</v>
      </c>
      <c r="AK28" s="44">
        <v>3.59</v>
      </c>
      <c r="AL28" s="44">
        <v>3.54</v>
      </c>
      <c r="AM28" s="44">
        <v>3.5</v>
      </c>
      <c r="AN28" s="44">
        <v>3.46</v>
      </c>
      <c r="AO28" s="44">
        <v>3.42</v>
      </c>
      <c r="AP28" s="44">
        <v>3.39</v>
      </c>
      <c r="AQ28" s="44">
        <v>3.36</v>
      </c>
      <c r="AR28" s="44">
        <v>3.33</v>
      </c>
      <c r="AS28" s="44">
        <v>3.3</v>
      </c>
      <c r="AT28" s="44">
        <v>3.27</v>
      </c>
      <c r="AU28" s="44">
        <v>3.25</v>
      </c>
      <c r="AV28" s="44">
        <v>3.22</v>
      </c>
      <c r="AW28" s="44">
        <v>3.2</v>
      </c>
      <c r="AX28" s="44">
        <v>3.19</v>
      </c>
      <c r="AY28" s="44"/>
    </row>
    <row r="29" spans="1:51" x14ac:dyDescent="0.25">
      <c r="A29" s="43">
        <v>18</v>
      </c>
      <c r="B29" s="44">
        <v>73.52</v>
      </c>
      <c r="C29" s="44">
        <v>37.44</v>
      </c>
      <c r="D29" s="44">
        <v>25.42</v>
      </c>
      <c r="E29" s="44">
        <v>19.41</v>
      </c>
      <c r="F29" s="44">
        <v>15.81</v>
      </c>
      <c r="G29" s="44">
        <v>13.41</v>
      </c>
      <c r="H29" s="44">
        <v>11.7</v>
      </c>
      <c r="I29" s="44">
        <v>10.42</v>
      </c>
      <c r="J29" s="44">
        <v>9.43</v>
      </c>
      <c r="K29" s="44">
        <v>8.6300000000000008</v>
      </c>
      <c r="L29" s="44">
        <v>7.98</v>
      </c>
      <c r="M29" s="44">
        <v>7.45</v>
      </c>
      <c r="N29" s="44">
        <v>6.99</v>
      </c>
      <c r="O29" s="44">
        <v>6.6</v>
      </c>
      <c r="P29" s="44">
        <v>6.27</v>
      </c>
      <c r="Q29" s="44">
        <v>5.98</v>
      </c>
      <c r="R29" s="44">
        <v>5.72</v>
      </c>
      <c r="S29" s="44">
        <v>5.49</v>
      </c>
      <c r="T29" s="44">
        <v>5.29</v>
      </c>
      <c r="U29" s="44">
        <v>5.1100000000000003</v>
      </c>
      <c r="V29" s="44">
        <v>4.9400000000000004</v>
      </c>
      <c r="W29" s="44">
        <v>4.8</v>
      </c>
      <c r="X29" s="44">
        <v>4.66</v>
      </c>
      <c r="Y29" s="44">
        <v>4.54</v>
      </c>
      <c r="Z29" s="44">
        <v>4.43</v>
      </c>
      <c r="AA29" s="44">
        <v>4.32</v>
      </c>
      <c r="AB29" s="44">
        <v>4.2300000000000004</v>
      </c>
      <c r="AC29" s="44">
        <v>4.1399999999999997</v>
      </c>
      <c r="AD29" s="44">
        <v>4.0599999999999996</v>
      </c>
      <c r="AE29" s="44">
        <v>3.99</v>
      </c>
      <c r="AF29" s="44">
        <v>3.92</v>
      </c>
      <c r="AG29" s="44">
        <v>3.86</v>
      </c>
      <c r="AH29" s="44">
        <v>3.8</v>
      </c>
      <c r="AI29" s="44">
        <v>3.74</v>
      </c>
      <c r="AJ29" s="44">
        <v>3.69</v>
      </c>
      <c r="AK29" s="44">
        <v>3.64</v>
      </c>
      <c r="AL29" s="44">
        <v>3.59</v>
      </c>
      <c r="AM29" s="44">
        <v>3.55</v>
      </c>
      <c r="AN29" s="44">
        <v>3.51</v>
      </c>
      <c r="AO29" s="44">
        <v>3.48</v>
      </c>
      <c r="AP29" s="44">
        <v>3.44</v>
      </c>
      <c r="AQ29" s="44">
        <v>3.41</v>
      </c>
      <c r="AR29" s="44">
        <v>3.38</v>
      </c>
      <c r="AS29" s="44">
        <v>3.35</v>
      </c>
      <c r="AT29" s="44">
        <v>3.32</v>
      </c>
      <c r="AU29" s="44">
        <v>3.3</v>
      </c>
      <c r="AV29" s="44">
        <v>3.28</v>
      </c>
      <c r="AW29" s="44">
        <v>3.27</v>
      </c>
      <c r="AX29" s="44"/>
      <c r="AY29" s="44"/>
    </row>
    <row r="30" spans="1:51" x14ac:dyDescent="0.25">
      <c r="A30" s="43">
        <v>19</v>
      </c>
      <c r="B30" s="44">
        <v>74.59</v>
      </c>
      <c r="C30" s="44">
        <v>37.979999999999997</v>
      </c>
      <c r="D30" s="44">
        <v>25.79</v>
      </c>
      <c r="E30" s="44">
        <v>19.690000000000001</v>
      </c>
      <c r="F30" s="44">
        <v>16.04</v>
      </c>
      <c r="G30" s="44">
        <v>13.61</v>
      </c>
      <c r="H30" s="44">
        <v>11.87</v>
      </c>
      <c r="I30" s="44">
        <v>10.57</v>
      </c>
      <c r="J30" s="44">
        <v>9.56</v>
      </c>
      <c r="K30" s="44">
        <v>8.76</v>
      </c>
      <c r="L30" s="44">
        <v>8.1</v>
      </c>
      <c r="M30" s="44">
        <v>7.55</v>
      </c>
      <c r="N30" s="44">
        <v>7.09</v>
      </c>
      <c r="O30" s="44">
        <v>6.7</v>
      </c>
      <c r="P30" s="44">
        <v>6.36</v>
      </c>
      <c r="Q30" s="44">
        <v>6.06</v>
      </c>
      <c r="R30" s="44">
        <v>5.8</v>
      </c>
      <c r="S30" s="44">
        <v>5.57</v>
      </c>
      <c r="T30" s="44">
        <v>5.37</v>
      </c>
      <c r="U30" s="44">
        <v>5.18</v>
      </c>
      <c r="V30" s="44">
        <v>5.0199999999999996</v>
      </c>
      <c r="W30" s="44">
        <v>4.87</v>
      </c>
      <c r="X30" s="44">
        <v>4.7300000000000004</v>
      </c>
      <c r="Y30" s="44">
        <v>4.6100000000000003</v>
      </c>
      <c r="Z30" s="44">
        <v>4.49</v>
      </c>
      <c r="AA30" s="44">
        <v>4.3899999999999997</v>
      </c>
      <c r="AB30" s="44">
        <v>4.29</v>
      </c>
      <c r="AC30" s="44">
        <v>4.21</v>
      </c>
      <c r="AD30" s="44">
        <v>4.12</v>
      </c>
      <c r="AE30" s="44">
        <v>4.05</v>
      </c>
      <c r="AF30" s="44">
        <v>3.98</v>
      </c>
      <c r="AG30" s="44">
        <v>3.91</v>
      </c>
      <c r="AH30" s="44">
        <v>3.85</v>
      </c>
      <c r="AI30" s="44">
        <v>3.8</v>
      </c>
      <c r="AJ30" s="44">
        <v>3.74</v>
      </c>
      <c r="AK30" s="44">
        <v>3.7</v>
      </c>
      <c r="AL30" s="44">
        <v>3.65</v>
      </c>
      <c r="AM30" s="44">
        <v>3.61</v>
      </c>
      <c r="AN30" s="44">
        <v>3.57</v>
      </c>
      <c r="AO30" s="44">
        <v>3.53</v>
      </c>
      <c r="AP30" s="44">
        <v>3.5</v>
      </c>
      <c r="AQ30" s="44">
        <v>3.46</v>
      </c>
      <c r="AR30" s="44">
        <v>3.43</v>
      </c>
      <c r="AS30" s="44">
        <v>3.4</v>
      </c>
      <c r="AT30" s="44">
        <v>3.38</v>
      </c>
      <c r="AU30" s="44">
        <v>3.35</v>
      </c>
      <c r="AV30" s="44">
        <v>3.34</v>
      </c>
      <c r="AW30" s="44"/>
      <c r="AX30" s="44"/>
      <c r="AY30" s="44"/>
    </row>
    <row r="31" spans="1:51" x14ac:dyDescent="0.25">
      <c r="A31" s="43">
        <v>20</v>
      </c>
      <c r="B31" s="44">
        <v>75.67</v>
      </c>
      <c r="C31" s="44">
        <v>38.53</v>
      </c>
      <c r="D31" s="44">
        <v>26.16</v>
      </c>
      <c r="E31" s="44">
        <v>19.98</v>
      </c>
      <c r="F31" s="44">
        <v>16.27</v>
      </c>
      <c r="G31" s="44">
        <v>13.8</v>
      </c>
      <c r="H31" s="44">
        <v>12.04</v>
      </c>
      <c r="I31" s="44">
        <v>10.73</v>
      </c>
      <c r="J31" s="44">
        <v>9.6999999999999993</v>
      </c>
      <c r="K31" s="44">
        <v>8.89</v>
      </c>
      <c r="L31" s="44">
        <v>8.2200000000000006</v>
      </c>
      <c r="M31" s="44">
        <v>7.67</v>
      </c>
      <c r="N31" s="44">
        <v>7.2</v>
      </c>
      <c r="O31" s="44">
        <v>6.8</v>
      </c>
      <c r="P31" s="44">
        <v>6.45</v>
      </c>
      <c r="Q31" s="44">
        <v>6.15</v>
      </c>
      <c r="R31" s="44">
        <v>5.89</v>
      </c>
      <c r="S31" s="44">
        <v>5.65</v>
      </c>
      <c r="T31" s="44">
        <v>5.45</v>
      </c>
      <c r="U31" s="44">
        <v>5.26</v>
      </c>
      <c r="V31" s="44">
        <v>5.09</v>
      </c>
      <c r="W31" s="44">
        <v>4.9400000000000004</v>
      </c>
      <c r="X31" s="44">
        <v>4.8</v>
      </c>
      <c r="Y31" s="44">
        <v>4.67</v>
      </c>
      <c r="Z31" s="44">
        <v>4.5599999999999996</v>
      </c>
      <c r="AA31" s="44">
        <v>4.45</v>
      </c>
      <c r="AB31" s="44">
        <v>4.3600000000000003</v>
      </c>
      <c r="AC31" s="44">
        <v>4.2699999999999996</v>
      </c>
      <c r="AD31" s="44">
        <v>4.1900000000000004</v>
      </c>
      <c r="AE31" s="44">
        <v>4.1100000000000003</v>
      </c>
      <c r="AF31" s="44">
        <v>4.04</v>
      </c>
      <c r="AG31" s="44">
        <v>3.97</v>
      </c>
      <c r="AH31" s="44">
        <v>3.91</v>
      </c>
      <c r="AI31" s="44">
        <v>3.85</v>
      </c>
      <c r="AJ31" s="44">
        <v>3.8</v>
      </c>
      <c r="AK31" s="44">
        <v>3.75</v>
      </c>
      <c r="AL31" s="44">
        <v>3.71</v>
      </c>
      <c r="AM31" s="44">
        <v>3.66</v>
      </c>
      <c r="AN31" s="44">
        <v>3.62</v>
      </c>
      <c r="AO31" s="44">
        <v>3.59</v>
      </c>
      <c r="AP31" s="44">
        <v>3.55</v>
      </c>
      <c r="AQ31" s="44">
        <v>3.52</v>
      </c>
      <c r="AR31" s="44">
        <v>3.49</v>
      </c>
      <c r="AS31" s="44">
        <v>3.46</v>
      </c>
      <c r="AT31" s="44">
        <v>3.43</v>
      </c>
      <c r="AU31" s="44">
        <v>3.42</v>
      </c>
      <c r="AV31" s="44"/>
      <c r="AW31" s="44"/>
      <c r="AX31" s="44"/>
      <c r="AY31" s="44"/>
    </row>
    <row r="32" spans="1:51" x14ac:dyDescent="0.25">
      <c r="A32" s="43">
        <v>21</v>
      </c>
      <c r="B32" s="44">
        <v>76.77</v>
      </c>
      <c r="C32" s="44">
        <v>39.090000000000003</v>
      </c>
      <c r="D32" s="44">
        <v>26.54</v>
      </c>
      <c r="E32" s="44">
        <v>20.27</v>
      </c>
      <c r="F32" s="44">
        <v>16.510000000000002</v>
      </c>
      <c r="G32" s="44">
        <v>14.01</v>
      </c>
      <c r="H32" s="44">
        <v>12.22</v>
      </c>
      <c r="I32" s="44">
        <v>10.88</v>
      </c>
      <c r="J32" s="44">
        <v>9.84</v>
      </c>
      <c r="K32" s="44">
        <v>9.02</v>
      </c>
      <c r="L32" s="44">
        <v>8.34</v>
      </c>
      <c r="M32" s="44">
        <v>7.78</v>
      </c>
      <c r="N32" s="44">
        <v>7.3</v>
      </c>
      <c r="O32" s="44">
        <v>6.9</v>
      </c>
      <c r="P32" s="44">
        <v>6.55</v>
      </c>
      <c r="Q32" s="44">
        <v>6.24</v>
      </c>
      <c r="R32" s="44">
        <v>5.97</v>
      </c>
      <c r="S32" s="44">
        <v>5.74</v>
      </c>
      <c r="T32" s="44">
        <v>5.53</v>
      </c>
      <c r="U32" s="44">
        <v>5.34</v>
      </c>
      <c r="V32" s="44">
        <v>5.17</v>
      </c>
      <c r="W32" s="44">
        <v>5.01</v>
      </c>
      <c r="X32" s="44">
        <v>4.87</v>
      </c>
      <c r="Y32" s="44">
        <v>4.74</v>
      </c>
      <c r="Z32" s="44">
        <v>4.63</v>
      </c>
      <c r="AA32" s="44">
        <v>4.5199999999999996</v>
      </c>
      <c r="AB32" s="44">
        <v>4.42</v>
      </c>
      <c r="AC32" s="44">
        <v>4.33</v>
      </c>
      <c r="AD32" s="44">
        <v>4.25</v>
      </c>
      <c r="AE32" s="44">
        <v>4.17</v>
      </c>
      <c r="AF32" s="44">
        <v>4.0999999999999996</v>
      </c>
      <c r="AG32" s="44">
        <v>4.03</v>
      </c>
      <c r="AH32" s="44">
        <v>3.97</v>
      </c>
      <c r="AI32" s="44">
        <v>3.91</v>
      </c>
      <c r="AJ32" s="44">
        <v>3.86</v>
      </c>
      <c r="AK32" s="44">
        <v>3.81</v>
      </c>
      <c r="AL32" s="44">
        <v>3.76</v>
      </c>
      <c r="AM32" s="44">
        <v>3.72</v>
      </c>
      <c r="AN32" s="44">
        <v>3.68</v>
      </c>
      <c r="AO32" s="44">
        <v>3.64</v>
      </c>
      <c r="AP32" s="44">
        <v>3.61</v>
      </c>
      <c r="AQ32" s="44">
        <v>3.57</v>
      </c>
      <c r="AR32" s="44">
        <v>3.54</v>
      </c>
      <c r="AS32" s="44">
        <v>3.51</v>
      </c>
      <c r="AT32" s="44">
        <v>3.5</v>
      </c>
      <c r="AU32" s="44"/>
      <c r="AV32" s="44"/>
      <c r="AW32" s="44"/>
      <c r="AX32" s="44"/>
      <c r="AY32" s="44"/>
    </row>
    <row r="33" spans="1:51" x14ac:dyDescent="0.25">
      <c r="A33" s="43">
        <v>22</v>
      </c>
      <c r="B33" s="44">
        <v>77.88</v>
      </c>
      <c r="C33" s="44">
        <v>39.659999999999997</v>
      </c>
      <c r="D33" s="44">
        <v>26.93</v>
      </c>
      <c r="E33" s="44">
        <v>20.56</v>
      </c>
      <c r="F33" s="44">
        <v>16.75</v>
      </c>
      <c r="G33" s="44">
        <v>14.21</v>
      </c>
      <c r="H33" s="44">
        <v>12.4</v>
      </c>
      <c r="I33" s="44">
        <v>11.04</v>
      </c>
      <c r="J33" s="44">
        <v>9.99</v>
      </c>
      <c r="K33" s="44">
        <v>9.15</v>
      </c>
      <c r="L33" s="44">
        <v>8.4600000000000009</v>
      </c>
      <c r="M33" s="44">
        <v>7.89</v>
      </c>
      <c r="N33" s="44">
        <v>7.41</v>
      </c>
      <c r="O33" s="44">
        <v>7</v>
      </c>
      <c r="P33" s="44">
        <v>6.64</v>
      </c>
      <c r="Q33" s="44">
        <v>6.33</v>
      </c>
      <c r="R33" s="44">
        <v>6.06</v>
      </c>
      <c r="S33" s="44">
        <v>5.82</v>
      </c>
      <c r="T33" s="44">
        <v>5.61</v>
      </c>
      <c r="U33" s="44">
        <v>5.41</v>
      </c>
      <c r="V33" s="44">
        <v>5.24</v>
      </c>
      <c r="W33" s="44">
        <v>5.09</v>
      </c>
      <c r="X33" s="44">
        <v>4.9400000000000004</v>
      </c>
      <c r="Y33" s="44">
        <v>4.8099999999999996</v>
      </c>
      <c r="Z33" s="44">
        <v>4.7</v>
      </c>
      <c r="AA33" s="44">
        <v>4.59</v>
      </c>
      <c r="AB33" s="44">
        <v>4.49</v>
      </c>
      <c r="AC33" s="44">
        <v>4.4000000000000004</v>
      </c>
      <c r="AD33" s="44">
        <v>4.3099999999999996</v>
      </c>
      <c r="AE33" s="44">
        <v>4.2300000000000004</v>
      </c>
      <c r="AF33" s="44">
        <v>4.16</v>
      </c>
      <c r="AG33" s="44">
        <v>4.09</v>
      </c>
      <c r="AH33" s="44">
        <v>4.03</v>
      </c>
      <c r="AI33" s="44">
        <v>3.97</v>
      </c>
      <c r="AJ33" s="44">
        <v>3.92</v>
      </c>
      <c r="AK33" s="44">
        <v>3.87</v>
      </c>
      <c r="AL33" s="44">
        <v>3.82</v>
      </c>
      <c r="AM33" s="44">
        <v>3.78</v>
      </c>
      <c r="AN33" s="44">
        <v>3.74</v>
      </c>
      <c r="AO33" s="44">
        <v>3.7</v>
      </c>
      <c r="AP33" s="44">
        <v>3.66</v>
      </c>
      <c r="AQ33" s="44">
        <v>3.63</v>
      </c>
      <c r="AR33" s="44">
        <v>3.6</v>
      </c>
      <c r="AS33" s="44">
        <v>3.59</v>
      </c>
      <c r="AT33" s="44"/>
      <c r="AU33" s="44"/>
      <c r="AV33" s="44"/>
      <c r="AW33" s="44"/>
      <c r="AX33" s="44"/>
      <c r="AY33" s="44"/>
    </row>
    <row r="34" spans="1:51" x14ac:dyDescent="0.25">
      <c r="A34" s="43">
        <v>23</v>
      </c>
      <c r="B34" s="44">
        <v>79.010000000000005</v>
      </c>
      <c r="C34" s="44">
        <v>40.24</v>
      </c>
      <c r="D34" s="44">
        <v>27.32</v>
      </c>
      <c r="E34" s="44">
        <v>20.86</v>
      </c>
      <c r="F34" s="44">
        <v>16.989999999999998</v>
      </c>
      <c r="G34" s="44">
        <v>14.42</v>
      </c>
      <c r="H34" s="44">
        <v>12.58</v>
      </c>
      <c r="I34" s="44">
        <v>11.2</v>
      </c>
      <c r="J34" s="44">
        <v>10.130000000000001</v>
      </c>
      <c r="K34" s="44">
        <v>9.2799999999999994</v>
      </c>
      <c r="L34" s="44">
        <v>8.58</v>
      </c>
      <c r="M34" s="44">
        <v>8.01</v>
      </c>
      <c r="N34" s="44">
        <v>7.52</v>
      </c>
      <c r="O34" s="44">
        <v>7.1</v>
      </c>
      <c r="P34" s="44">
        <v>6.74</v>
      </c>
      <c r="Q34" s="44">
        <v>6.43</v>
      </c>
      <c r="R34" s="44">
        <v>6.15</v>
      </c>
      <c r="S34" s="44">
        <v>5.91</v>
      </c>
      <c r="T34" s="44">
        <v>5.69</v>
      </c>
      <c r="U34" s="44">
        <v>5.49</v>
      </c>
      <c r="V34" s="44">
        <v>5.32</v>
      </c>
      <c r="W34" s="44">
        <v>5.16</v>
      </c>
      <c r="X34" s="44">
        <v>5.0199999999999996</v>
      </c>
      <c r="Y34" s="44">
        <v>4.8899999999999997</v>
      </c>
      <c r="Z34" s="44">
        <v>4.7699999999999996</v>
      </c>
      <c r="AA34" s="44">
        <v>4.66</v>
      </c>
      <c r="AB34" s="44">
        <v>4.5599999999999996</v>
      </c>
      <c r="AC34" s="44">
        <v>4.46</v>
      </c>
      <c r="AD34" s="44">
        <v>4.38</v>
      </c>
      <c r="AE34" s="44">
        <v>4.3</v>
      </c>
      <c r="AF34" s="44">
        <v>4.2300000000000004</v>
      </c>
      <c r="AG34" s="44">
        <v>4.16</v>
      </c>
      <c r="AH34" s="44">
        <v>4.09</v>
      </c>
      <c r="AI34" s="44">
        <v>4.04</v>
      </c>
      <c r="AJ34" s="44">
        <v>3.98</v>
      </c>
      <c r="AK34" s="44">
        <v>3.93</v>
      </c>
      <c r="AL34" s="44">
        <v>3.88</v>
      </c>
      <c r="AM34" s="44">
        <v>3.84</v>
      </c>
      <c r="AN34" s="44">
        <v>3.8</v>
      </c>
      <c r="AO34" s="44">
        <v>3.76</v>
      </c>
      <c r="AP34" s="44">
        <v>3.72</v>
      </c>
      <c r="AQ34" s="44">
        <v>3.69</v>
      </c>
      <c r="AR34" s="44">
        <v>3.67</v>
      </c>
      <c r="AS34" s="44"/>
      <c r="AT34" s="44"/>
      <c r="AU34" s="44"/>
      <c r="AV34" s="44"/>
      <c r="AW34" s="44"/>
      <c r="AX34" s="44"/>
      <c r="AY34" s="44"/>
    </row>
    <row r="35" spans="1:51" x14ac:dyDescent="0.25">
      <c r="A35" s="43">
        <v>24</v>
      </c>
      <c r="B35" s="44">
        <v>80.150000000000006</v>
      </c>
      <c r="C35" s="44">
        <v>40.82</v>
      </c>
      <c r="D35" s="44">
        <v>27.71</v>
      </c>
      <c r="E35" s="44">
        <v>21.16</v>
      </c>
      <c r="F35" s="44">
        <v>17.239999999999998</v>
      </c>
      <c r="G35" s="44">
        <v>14.62</v>
      </c>
      <c r="H35" s="44">
        <v>12.76</v>
      </c>
      <c r="I35" s="44">
        <v>11.36</v>
      </c>
      <c r="J35" s="44">
        <v>10.28</v>
      </c>
      <c r="K35" s="44">
        <v>9.42</v>
      </c>
      <c r="L35" s="44">
        <v>8.7100000000000009</v>
      </c>
      <c r="M35" s="44">
        <v>8.1199999999999992</v>
      </c>
      <c r="N35" s="44">
        <v>7.63</v>
      </c>
      <c r="O35" s="44">
        <v>7.21</v>
      </c>
      <c r="P35" s="44">
        <v>6.84</v>
      </c>
      <c r="Q35" s="44">
        <v>6.52</v>
      </c>
      <c r="R35" s="44">
        <v>6.24</v>
      </c>
      <c r="S35" s="44">
        <v>5.99</v>
      </c>
      <c r="T35" s="44">
        <v>5.77</v>
      </c>
      <c r="U35" s="44">
        <v>5.58</v>
      </c>
      <c r="V35" s="44">
        <v>5.4</v>
      </c>
      <c r="W35" s="44">
        <v>5.24</v>
      </c>
      <c r="X35" s="44">
        <v>5.09</v>
      </c>
      <c r="Y35" s="44">
        <v>4.96</v>
      </c>
      <c r="Z35" s="44">
        <v>4.84</v>
      </c>
      <c r="AA35" s="44">
        <v>4.7300000000000004</v>
      </c>
      <c r="AB35" s="44">
        <v>4.63</v>
      </c>
      <c r="AC35" s="44">
        <v>4.53</v>
      </c>
      <c r="AD35" s="44">
        <v>4.4400000000000004</v>
      </c>
      <c r="AE35" s="44">
        <v>4.3600000000000003</v>
      </c>
      <c r="AF35" s="44">
        <v>4.29</v>
      </c>
      <c r="AG35" s="44">
        <v>4.22</v>
      </c>
      <c r="AH35" s="44">
        <v>4.16</v>
      </c>
      <c r="AI35" s="44">
        <v>4.0999999999999996</v>
      </c>
      <c r="AJ35" s="44">
        <v>4.04</v>
      </c>
      <c r="AK35" s="44">
        <v>3.99</v>
      </c>
      <c r="AL35" s="44">
        <v>3.95</v>
      </c>
      <c r="AM35" s="44">
        <v>3.9</v>
      </c>
      <c r="AN35" s="44">
        <v>3.86</v>
      </c>
      <c r="AO35" s="44">
        <v>3.82</v>
      </c>
      <c r="AP35" s="44">
        <v>3.79</v>
      </c>
      <c r="AQ35" s="44">
        <v>3.77</v>
      </c>
      <c r="AR35" s="44"/>
      <c r="AS35" s="44"/>
      <c r="AT35" s="44"/>
      <c r="AU35" s="44"/>
      <c r="AV35" s="44"/>
      <c r="AW35" s="44"/>
      <c r="AX35" s="44"/>
      <c r="AY35" s="44"/>
    </row>
    <row r="36" spans="1:51" x14ac:dyDescent="0.25">
      <c r="A36" s="43">
        <v>25</v>
      </c>
      <c r="B36" s="44">
        <v>81.31</v>
      </c>
      <c r="C36" s="44">
        <v>41.41</v>
      </c>
      <c r="D36" s="44">
        <v>28.11</v>
      </c>
      <c r="E36" s="44">
        <v>21.47</v>
      </c>
      <c r="F36" s="44">
        <v>17.489999999999998</v>
      </c>
      <c r="G36" s="44">
        <v>14.84</v>
      </c>
      <c r="H36" s="44">
        <v>12.95</v>
      </c>
      <c r="I36" s="44">
        <v>11.53</v>
      </c>
      <c r="J36" s="44">
        <v>10.43</v>
      </c>
      <c r="K36" s="44">
        <v>9.5500000000000007</v>
      </c>
      <c r="L36" s="44">
        <v>8.84</v>
      </c>
      <c r="M36" s="44">
        <v>8.24</v>
      </c>
      <c r="N36" s="44">
        <v>7.74</v>
      </c>
      <c r="O36" s="44">
        <v>7.31</v>
      </c>
      <c r="P36" s="44">
        <v>6.94</v>
      </c>
      <c r="Q36" s="44">
        <v>6.62</v>
      </c>
      <c r="R36" s="44">
        <v>6.33</v>
      </c>
      <c r="S36" s="44">
        <v>6.08</v>
      </c>
      <c r="T36" s="44">
        <v>5.86</v>
      </c>
      <c r="U36" s="44">
        <v>5.66</v>
      </c>
      <c r="V36" s="44">
        <v>5.48</v>
      </c>
      <c r="W36" s="44">
        <v>5.32</v>
      </c>
      <c r="X36" s="44">
        <v>5.17</v>
      </c>
      <c r="Y36" s="44">
        <v>5.03</v>
      </c>
      <c r="Z36" s="44">
        <v>4.91</v>
      </c>
      <c r="AA36" s="44">
        <v>4.8</v>
      </c>
      <c r="AB36" s="44">
        <v>4.7</v>
      </c>
      <c r="AC36" s="44">
        <v>4.5999999999999996</v>
      </c>
      <c r="AD36" s="44">
        <v>4.51</v>
      </c>
      <c r="AE36" s="44">
        <v>4.43</v>
      </c>
      <c r="AF36" s="44">
        <v>4.3600000000000003</v>
      </c>
      <c r="AG36" s="44">
        <v>4.29</v>
      </c>
      <c r="AH36" s="44">
        <v>4.22</v>
      </c>
      <c r="AI36" s="44">
        <v>4.16</v>
      </c>
      <c r="AJ36" s="44">
        <v>4.1100000000000003</v>
      </c>
      <c r="AK36" s="44">
        <v>4.0599999999999996</v>
      </c>
      <c r="AL36" s="44">
        <v>4.01</v>
      </c>
      <c r="AM36" s="44">
        <v>3.96</v>
      </c>
      <c r="AN36" s="44">
        <v>3.92</v>
      </c>
      <c r="AO36" s="44">
        <v>3.88</v>
      </c>
      <c r="AP36" s="44">
        <v>3.86</v>
      </c>
      <c r="AQ36" s="44"/>
      <c r="AR36" s="44"/>
      <c r="AS36" s="44"/>
      <c r="AT36" s="44"/>
      <c r="AU36" s="44"/>
      <c r="AV36" s="44"/>
      <c r="AW36" s="44"/>
      <c r="AX36" s="44"/>
      <c r="AY36" s="44"/>
    </row>
    <row r="37" spans="1:51" x14ac:dyDescent="0.25">
      <c r="A37" s="43">
        <v>26</v>
      </c>
      <c r="B37" s="44">
        <v>82.49</v>
      </c>
      <c r="C37" s="44">
        <v>42.01</v>
      </c>
      <c r="D37" s="44">
        <v>28.52</v>
      </c>
      <c r="E37" s="44">
        <v>21.78</v>
      </c>
      <c r="F37" s="44">
        <v>17.739999999999998</v>
      </c>
      <c r="G37" s="44">
        <v>15.05</v>
      </c>
      <c r="H37" s="44">
        <v>13.13</v>
      </c>
      <c r="I37" s="44">
        <v>11.7</v>
      </c>
      <c r="J37" s="44">
        <v>10.58</v>
      </c>
      <c r="K37" s="44">
        <v>9.69</v>
      </c>
      <c r="L37" s="44">
        <v>8.9700000000000006</v>
      </c>
      <c r="M37" s="44">
        <v>8.36</v>
      </c>
      <c r="N37" s="44">
        <v>7.85</v>
      </c>
      <c r="O37" s="44">
        <v>7.42</v>
      </c>
      <c r="P37" s="44">
        <v>7.04</v>
      </c>
      <c r="Q37" s="44">
        <v>6.71</v>
      </c>
      <c r="R37" s="44">
        <v>6.43</v>
      </c>
      <c r="S37" s="44">
        <v>6.17</v>
      </c>
      <c r="T37" s="44">
        <v>5.95</v>
      </c>
      <c r="U37" s="44">
        <v>5.74</v>
      </c>
      <c r="V37" s="44">
        <v>5.56</v>
      </c>
      <c r="W37" s="44">
        <v>5.4</v>
      </c>
      <c r="X37" s="44">
        <v>5.25</v>
      </c>
      <c r="Y37" s="44">
        <v>5.1100000000000003</v>
      </c>
      <c r="Z37" s="44">
        <v>4.99</v>
      </c>
      <c r="AA37" s="44">
        <v>4.87</v>
      </c>
      <c r="AB37" s="44">
        <v>4.7699999999999996</v>
      </c>
      <c r="AC37" s="44">
        <v>4.67</v>
      </c>
      <c r="AD37" s="44">
        <v>4.58</v>
      </c>
      <c r="AE37" s="44">
        <v>4.5</v>
      </c>
      <c r="AF37" s="44">
        <v>4.42</v>
      </c>
      <c r="AG37" s="44">
        <v>4.3499999999999996</v>
      </c>
      <c r="AH37" s="44">
        <v>4.29</v>
      </c>
      <c r="AI37" s="44">
        <v>4.2300000000000004</v>
      </c>
      <c r="AJ37" s="44">
        <v>4.17</v>
      </c>
      <c r="AK37" s="44">
        <v>4.12</v>
      </c>
      <c r="AL37" s="44">
        <v>4.07</v>
      </c>
      <c r="AM37" s="44">
        <v>4.03</v>
      </c>
      <c r="AN37" s="44">
        <v>3.99</v>
      </c>
      <c r="AO37" s="44">
        <v>3.96</v>
      </c>
      <c r="AP37" s="44"/>
      <c r="AQ37" s="44"/>
      <c r="AR37" s="44"/>
      <c r="AS37" s="44"/>
      <c r="AT37" s="44"/>
      <c r="AU37" s="44"/>
      <c r="AV37" s="44"/>
      <c r="AW37" s="44"/>
      <c r="AX37" s="44"/>
      <c r="AY37" s="44"/>
    </row>
    <row r="38" spans="1:51" x14ac:dyDescent="0.25">
      <c r="A38" s="43">
        <v>27</v>
      </c>
      <c r="B38" s="44">
        <v>83.68</v>
      </c>
      <c r="C38" s="44">
        <v>42.61</v>
      </c>
      <c r="D38" s="44">
        <v>28.93</v>
      </c>
      <c r="E38" s="44">
        <v>22.1</v>
      </c>
      <c r="F38" s="44">
        <v>18</v>
      </c>
      <c r="G38" s="44">
        <v>15.27</v>
      </c>
      <c r="H38" s="44">
        <v>13.32</v>
      </c>
      <c r="I38" s="44">
        <v>11.87</v>
      </c>
      <c r="J38" s="44">
        <v>10.74</v>
      </c>
      <c r="K38" s="44">
        <v>9.83</v>
      </c>
      <c r="L38" s="44">
        <v>9.1</v>
      </c>
      <c r="M38" s="44">
        <v>8.48</v>
      </c>
      <c r="N38" s="44">
        <v>7.97</v>
      </c>
      <c r="O38" s="44">
        <v>7.53</v>
      </c>
      <c r="P38" s="44">
        <v>7.15</v>
      </c>
      <c r="Q38" s="44">
        <v>6.81</v>
      </c>
      <c r="R38" s="44">
        <v>6.52</v>
      </c>
      <c r="S38" s="44">
        <v>6.26</v>
      </c>
      <c r="T38" s="44">
        <v>6.03</v>
      </c>
      <c r="U38" s="44">
        <v>5.83</v>
      </c>
      <c r="V38" s="44">
        <v>5.64</v>
      </c>
      <c r="W38" s="44">
        <v>5.48</v>
      </c>
      <c r="X38" s="44">
        <v>5.33</v>
      </c>
      <c r="Y38" s="44">
        <v>5.19</v>
      </c>
      <c r="Z38" s="44">
        <v>5.0599999999999996</v>
      </c>
      <c r="AA38" s="44">
        <v>4.95</v>
      </c>
      <c r="AB38" s="44">
        <v>4.84</v>
      </c>
      <c r="AC38" s="44">
        <v>4.74</v>
      </c>
      <c r="AD38" s="44">
        <v>4.6500000000000004</v>
      </c>
      <c r="AE38" s="44">
        <v>4.57</v>
      </c>
      <c r="AF38" s="44">
        <v>4.49</v>
      </c>
      <c r="AG38" s="44">
        <v>4.42</v>
      </c>
      <c r="AH38" s="44">
        <v>4.3600000000000003</v>
      </c>
      <c r="AI38" s="44">
        <v>4.3</v>
      </c>
      <c r="AJ38" s="44">
        <v>4.24</v>
      </c>
      <c r="AK38" s="44">
        <v>4.1900000000000004</v>
      </c>
      <c r="AL38" s="44">
        <v>4.1399999999999997</v>
      </c>
      <c r="AM38" s="44">
        <v>4.0999999999999996</v>
      </c>
      <c r="AN38" s="44">
        <v>4.07</v>
      </c>
      <c r="AO38" s="44"/>
      <c r="AP38" s="44"/>
      <c r="AQ38" s="44"/>
      <c r="AR38" s="44"/>
      <c r="AS38" s="44"/>
      <c r="AT38" s="44"/>
      <c r="AU38" s="44"/>
      <c r="AV38" s="44"/>
      <c r="AW38" s="44"/>
      <c r="AX38" s="44"/>
      <c r="AY38" s="44"/>
    </row>
    <row r="39" spans="1:51" x14ac:dyDescent="0.25">
      <c r="A39" s="43">
        <v>28</v>
      </c>
      <c r="B39" s="44">
        <v>84.88</v>
      </c>
      <c r="C39" s="44">
        <v>43.23</v>
      </c>
      <c r="D39" s="44">
        <v>29.35</v>
      </c>
      <c r="E39" s="44">
        <v>22.42</v>
      </c>
      <c r="F39" s="44">
        <v>18.260000000000002</v>
      </c>
      <c r="G39" s="44">
        <v>15.49</v>
      </c>
      <c r="H39" s="44">
        <v>13.52</v>
      </c>
      <c r="I39" s="44">
        <v>12.04</v>
      </c>
      <c r="J39" s="44">
        <v>10.89</v>
      </c>
      <c r="K39" s="44">
        <v>9.98</v>
      </c>
      <c r="L39" s="44">
        <v>9.23</v>
      </c>
      <c r="M39" s="44">
        <v>8.61</v>
      </c>
      <c r="N39" s="44">
        <v>8.09</v>
      </c>
      <c r="O39" s="44">
        <v>7.64</v>
      </c>
      <c r="P39" s="44">
        <v>7.25</v>
      </c>
      <c r="Q39" s="44">
        <v>6.91</v>
      </c>
      <c r="R39" s="44">
        <v>6.62</v>
      </c>
      <c r="S39" s="44">
        <v>6.36</v>
      </c>
      <c r="T39" s="44">
        <v>6.12</v>
      </c>
      <c r="U39" s="44">
        <v>5.92</v>
      </c>
      <c r="V39" s="44">
        <v>5.73</v>
      </c>
      <c r="W39" s="44">
        <v>5.56</v>
      </c>
      <c r="X39" s="44">
        <v>5.41</v>
      </c>
      <c r="Y39" s="44">
        <v>5.27</v>
      </c>
      <c r="Z39" s="44">
        <v>5.14</v>
      </c>
      <c r="AA39" s="44">
        <v>5.0199999999999996</v>
      </c>
      <c r="AB39" s="44">
        <v>4.91</v>
      </c>
      <c r="AC39" s="44">
        <v>4.82</v>
      </c>
      <c r="AD39" s="44">
        <v>4.7300000000000004</v>
      </c>
      <c r="AE39" s="44">
        <v>4.6399999999999997</v>
      </c>
      <c r="AF39" s="44">
        <v>4.57</v>
      </c>
      <c r="AG39" s="44">
        <v>4.49</v>
      </c>
      <c r="AH39" s="44">
        <v>4.43</v>
      </c>
      <c r="AI39" s="44">
        <v>4.37</v>
      </c>
      <c r="AJ39" s="44">
        <v>4.3099999999999996</v>
      </c>
      <c r="AK39" s="44">
        <v>4.26</v>
      </c>
      <c r="AL39" s="44">
        <v>4.21</v>
      </c>
      <c r="AM39" s="44">
        <v>4.18</v>
      </c>
      <c r="AN39" s="44"/>
      <c r="AO39" s="44"/>
      <c r="AP39" s="44"/>
      <c r="AQ39" s="44"/>
      <c r="AR39" s="44"/>
      <c r="AS39" s="44"/>
      <c r="AT39" s="44"/>
      <c r="AU39" s="44"/>
      <c r="AV39" s="44"/>
      <c r="AW39" s="44"/>
      <c r="AX39" s="44"/>
      <c r="AY39" s="44"/>
    </row>
    <row r="40" spans="1:51" x14ac:dyDescent="0.25">
      <c r="A40" s="43">
        <v>29</v>
      </c>
      <c r="B40" s="44">
        <v>86.11</v>
      </c>
      <c r="C40" s="44">
        <v>43.85</v>
      </c>
      <c r="D40" s="44">
        <v>29.77</v>
      </c>
      <c r="E40" s="44">
        <v>22.74</v>
      </c>
      <c r="F40" s="44">
        <v>18.52</v>
      </c>
      <c r="G40" s="44">
        <v>15.72</v>
      </c>
      <c r="H40" s="44">
        <v>13.71</v>
      </c>
      <c r="I40" s="44">
        <v>12.22</v>
      </c>
      <c r="J40" s="44">
        <v>11.05</v>
      </c>
      <c r="K40" s="44">
        <v>10.119999999999999</v>
      </c>
      <c r="L40" s="44">
        <v>9.3699999999999992</v>
      </c>
      <c r="M40" s="44">
        <v>8.74</v>
      </c>
      <c r="N40" s="44">
        <v>8.1999999999999993</v>
      </c>
      <c r="O40" s="44">
        <v>7.75</v>
      </c>
      <c r="P40" s="44">
        <v>7.36</v>
      </c>
      <c r="Q40" s="44">
        <v>7.02</v>
      </c>
      <c r="R40" s="44">
        <v>6.72</v>
      </c>
      <c r="S40" s="44">
        <v>6.45</v>
      </c>
      <c r="T40" s="44">
        <v>6.22</v>
      </c>
      <c r="U40" s="44">
        <v>6</v>
      </c>
      <c r="V40" s="44">
        <v>5.81</v>
      </c>
      <c r="W40" s="44">
        <v>5.64</v>
      </c>
      <c r="X40" s="44">
        <v>5.49</v>
      </c>
      <c r="Y40" s="44">
        <v>5.35</v>
      </c>
      <c r="Z40" s="44">
        <v>5.22</v>
      </c>
      <c r="AA40" s="44">
        <v>5.0999999999999996</v>
      </c>
      <c r="AB40" s="44">
        <v>4.99</v>
      </c>
      <c r="AC40" s="44">
        <v>4.8899999999999997</v>
      </c>
      <c r="AD40" s="44">
        <v>4.8</v>
      </c>
      <c r="AE40" s="44">
        <v>4.72</v>
      </c>
      <c r="AF40" s="44">
        <v>4.6399999999999997</v>
      </c>
      <c r="AG40" s="44">
        <v>4.57</v>
      </c>
      <c r="AH40" s="44">
        <v>4.5</v>
      </c>
      <c r="AI40" s="44">
        <v>4.4400000000000004</v>
      </c>
      <c r="AJ40" s="44">
        <v>4.38</v>
      </c>
      <c r="AK40" s="44">
        <v>4.33</v>
      </c>
      <c r="AL40" s="44">
        <v>4.3</v>
      </c>
      <c r="AM40" s="44"/>
      <c r="AN40" s="44"/>
      <c r="AO40" s="44"/>
      <c r="AP40" s="44"/>
      <c r="AQ40" s="44"/>
      <c r="AR40" s="44"/>
      <c r="AS40" s="44"/>
      <c r="AT40" s="44"/>
      <c r="AU40" s="44"/>
      <c r="AV40" s="44"/>
      <c r="AW40" s="44"/>
      <c r="AX40" s="44"/>
      <c r="AY40" s="44"/>
    </row>
    <row r="41" spans="1:51" x14ac:dyDescent="0.25">
      <c r="A41" s="43">
        <v>30</v>
      </c>
      <c r="B41" s="44">
        <v>87.35</v>
      </c>
      <c r="C41" s="44">
        <v>44.49</v>
      </c>
      <c r="D41" s="44">
        <v>30.2</v>
      </c>
      <c r="E41" s="44">
        <v>23.07</v>
      </c>
      <c r="F41" s="44">
        <v>18.79</v>
      </c>
      <c r="G41" s="44">
        <v>15.94</v>
      </c>
      <c r="H41" s="44">
        <v>13.91</v>
      </c>
      <c r="I41" s="44">
        <v>12.39</v>
      </c>
      <c r="J41" s="44">
        <v>11.21</v>
      </c>
      <c r="K41" s="44">
        <v>10.27</v>
      </c>
      <c r="L41" s="44">
        <v>9.5</v>
      </c>
      <c r="M41" s="44">
        <v>8.86</v>
      </c>
      <c r="N41" s="44">
        <v>8.32</v>
      </c>
      <c r="O41" s="44">
        <v>7.86</v>
      </c>
      <c r="P41" s="44">
        <v>7.47</v>
      </c>
      <c r="Q41" s="44">
        <v>7.12</v>
      </c>
      <c r="R41" s="44">
        <v>6.82</v>
      </c>
      <c r="S41" s="44">
        <v>6.55</v>
      </c>
      <c r="T41" s="44">
        <v>6.31</v>
      </c>
      <c r="U41" s="44">
        <v>6.1</v>
      </c>
      <c r="V41" s="44">
        <v>5.9</v>
      </c>
      <c r="W41" s="44">
        <v>5.73</v>
      </c>
      <c r="X41" s="44">
        <v>5.57</v>
      </c>
      <c r="Y41" s="44">
        <v>5.43</v>
      </c>
      <c r="Z41" s="44">
        <v>5.3</v>
      </c>
      <c r="AA41" s="44">
        <v>5.18</v>
      </c>
      <c r="AB41" s="44">
        <v>5.07</v>
      </c>
      <c r="AC41" s="44">
        <v>4.97</v>
      </c>
      <c r="AD41" s="44">
        <v>4.88</v>
      </c>
      <c r="AE41" s="44">
        <v>4.79</v>
      </c>
      <c r="AF41" s="44">
        <v>4.71</v>
      </c>
      <c r="AG41" s="44">
        <v>4.6399999999999997</v>
      </c>
      <c r="AH41" s="44">
        <v>4.58</v>
      </c>
      <c r="AI41" s="44">
        <v>4.51</v>
      </c>
      <c r="AJ41" s="44">
        <v>4.46</v>
      </c>
      <c r="AK41" s="44">
        <v>4.42</v>
      </c>
      <c r="AL41" s="44"/>
      <c r="AM41" s="44"/>
      <c r="AN41" s="44"/>
      <c r="AO41" s="44"/>
      <c r="AP41" s="44"/>
      <c r="AQ41" s="44"/>
      <c r="AR41" s="44"/>
      <c r="AS41" s="44"/>
      <c r="AT41" s="44"/>
      <c r="AU41" s="44"/>
      <c r="AV41" s="44"/>
      <c r="AW41" s="44"/>
      <c r="AX41" s="44"/>
      <c r="AY41" s="44"/>
    </row>
    <row r="42" spans="1:51" x14ac:dyDescent="0.25">
      <c r="A42" s="43">
        <v>31</v>
      </c>
      <c r="B42" s="44">
        <v>88.61</v>
      </c>
      <c r="C42" s="44">
        <v>45.13</v>
      </c>
      <c r="D42" s="44">
        <v>30.64</v>
      </c>
      <c r="E42" s="44">
        <v>23.4</v>
      </c>
      <c r="F42" s="44">
        <v>19.059999999999999</v>
      </c>
      <c r="G42" s="44">
        <v>16.18</v>
      </c>
      <c r="H42" s="44">
        <v>14.12</v>
      </c>
      <c r="I42" s="44">
        <v>12.57</v>
      </c>
      <c r="J42" s="44">
        <v>11.38</v>
      </c>
      <c r="K42" s="44">
        <v>10.42</v>
      </c>
      <c r="L42" s="44">
        <v>9.64</v>
      </c>
      <c r="M42" s="44">
        <v>8.99</v>
      </c>
      <c r="N42" s="44">
        <v>8.4499999999999993</v>
      </c>
      <c r="O42" s="44">
        <v>7.98</v>
      </c>
      <c r="P42" s="44">
        <v>7.58</v>
      </c>
      <c r="Q42" s="44">
        <v>7.23</v>
      </c>
      <c r="R42" s="44">
        <v>6.92</v>
      </c>
      <c r="S42" s="44">
        <v>6.65</v>
      </c>
      <c r="T42" s="44">
        <v>6.4</v>
      </c>
      <c r="U42" s="44">
        <v>6.19</v>
      </c>
      <c r="V42" s="44">
        <v>5.99</v>
      </c>
      <c r="W42" s="44">
        <v>5.82</v>
      </c>
      <c r="X42" s="44">
        <v>5.66</v>
      </c>
      <c r="Y42" s="44">
        <v>5.51</v>
      </c>
      <c r="Z42" s="44">
        <v>5.38</v>
      </c>
      <c r="AA42" s="44">
        <v>5.26</v>
      </c>
      <c r="AB42" s="44">
        <v>5.15</v>
      </c>
      <c r="AC42" s="44">
        <v>5.05</v>
      </c>
      <c r="AD42" s="44">
        <v>4.96</v>
      </c>
      <c r="AE42" s="44">
        <v>4.87</v>
      </c>
      <c r="AF42" s="44">
        <v>4.79</v>
      </c>
      <c r="AG42" s="44">
        <v>4.72</v>
      </c>
      <c r="AH42" s="44">
        <v>4.6500000000000004</v>
      </c>
      <c r="AI42" s="44">
        <v>4.59</v>
      </c>
      <c r="AJ42" s="44">
        <v>4.55</v>
      </c>
      <c r="AK42" s="44"/>
      <c r="AL42" s="44"/>
      <c r="AM42" s="44"/>
      <c r="AN42" s="44"/>
      <c r="AO42" s="44"/>
      <c r="AP42" s="44"/>
      <c r="AQ42" s="44"/>
      <c r="AR42" s="44"/>
      <c r="AS42" s="44"/>
      <c r="AT42" s="44"/>
      <c r="AU42" s="44"/>
      <c r="AV42" s="44"/>
      <c r="AW42" s="44"/>
      <c r="AX42" s="44"/>
      <c r="AY42" s="44"/>
    </row>
    <row r="43" spans="1:51" x14ac:dyDescent="0.25">
      <c r="A43" s="43">
        <v>32</v>
      </c>
      <c r="B43" s="44">
        <v>89.88</v>
      </c>
      <c r="C43" s="44">
        <v>45.78</v>
      </c>
      <c r="D43" s="44">
        <v>31.08</v>
      </c>
      <c r="E43" s="44">
        <v>23.74</v>
      </c>
      <c r="F43" s="44">
        <v>19.34</v>
      </c>
      <c r="G43" s="44">
        <v>16.41</v>
      </c>
      <c r="H43" s="44">
        <v>14.32</v>
      </c>
      <c r="I43" s="44">
        <v>12.76</v>
      </c>
      <c r="J43" s="44">
        <v>11.54</v>
      </c>
      <c r="K43" s="44">
        <v>10.57</v>
      </c>
      <c r="L43" s="44">
        <v>9.7799999999999994</v>
      </c>
      <c r="M43" s="44">
        <v>9.1300000000000008</v>
      </c>
      <c r="N43" s="44">
        <v>8.57</v>
      </c>
      <c r="O43" s="44">
        <v>8.1</v>
      </c>
      <c r="P43" s="44">
        <v>7.69</v>
      </c>
      <c r="Q43" s="44">
        <v>7.34</v>
      </c>
      <c r="R43" s="44">
        <v>7.02</v>
      </c>
      <c r="S43" s="44">
        <v>6.75</v>
      </c>
      <c r="T43" s="44">
        <v>6.5</v>
      </c>
      <c r="U43" s="44">
        <v>6.28</v>
      </c>
      <c r="V43" s="44">
        <v>6.08</v>
      </c>
      <c r="W43" s="44">
        <v>5.91</v>
      </c>
      <c r="X43" s="44">
        <v>5.75</v>
      </c>
      <c r="Y43" s="44">
        <v>5.6</v>
      </c>
      <c r="Z43" s="44">
        <v>5.47</v>
      </c>
      <c r="AA43" s="44">
        <v>5.34</v>
      </c>
      <c r="AB43" s="44">
        <v>5.23</v>
      </c>
      <c r="AC43" s="44">
        <v>5.13</v>
      </c>
      <c r="AD43" s="44">
        <v>5.04</v>
      </c>
      <c r="AE43" s="44">
        <v>4.95</v>
      </c>
      <c r="AF43" s="44">
        <v>4.87</v>
      </c>
      <c r="AG43" s="44">
        <v>4.8</v>
      </c>
      <c r="AH43" s="44">
        <v>4.7300000000000004</v>
      </c>
      <c r="AI43" s="44">
        <v>4.6900000000000004</v>
      </c>
      <c r="AJ43" s="44"/>
      <c r="AK43" s="44"/>
      <c r="AL43" s="44"/>
      <c r="AM43" s="44"/>
      <c r="AN43" s="44"/>
      <c r="AO43" s="44"/>
      <c r="AP43" s="44"/>
      <c r="AQ43" s="44"/>
      <c r="AR43" s="44"/>
      <c r="AS43" s="44"/>
      <c r="AT43" s="44"/>
      <c r="AU43" s="44"/>
      <c r="AV43" s="44"/>
      <c r="AW43" s="44"/>
      <c r="AX43" s="44"/>
      <c r="AY43" s="44"/>
    </row>
    <row r="44" spans="1:51" x14ac:dyDescent="0.25">
      <c r="A44" s="43">
        <v>33</v>
      </c>
      <c r="B44" s="44">
        <v>91.17</v>
      </c>
      <c r="C44" s="44">
        <v>46.44</v>
      </c>
      <c r="D44" s="44">
        <v>31.53</v>
      </c>
      <c r="E44" s="44">
        <v>24.09</v>
      </c>
      <c r="F44" s="44">
        <v>19.62</v>
      </c>
      <c r="G44" s="44">
        <v>16.649999999999999</v>
      </c>
      <c r="H44" s="44">
        <v>14.53</v>
      </c>
      <c r="I44" s="44">
        <v>12.94</v>
      </c>
      <c r="J44" s="44">
        <v>11.71</v>
      </c>
      <c r="K44" s="44">
        <v>10.73</v>
      </c>
      <c r="L44" s="44">
        <v>9.93</v>
      </c>
      <c r="M44" s="44">
        <v>9.26</v>
      </c>
      <c r="N44" s="44">
        <v>8.6999999999999993</v>
      </c>
      <c r="O44" s="44">
        <v>8.2200000000000006</v>
      </c>
      <c r="P44" s="44">
        <v>7.81</v>
      </c>
      <c r="Q44" s="44">
        <v>7.45</v>
      </c>
      <c r="R44" s="44">
        <v>7.13</v>
      </c>
      <c r="S44" s="44">
        <v>6.85</v>
      </c>
      <c r="T44" s="44">
        <v>6.6</v>
      </c>
      <c r="U44" s="44">
        <v>6.38</v>
      </c>
      <c r="V44" s="44">
        <v>6.18</v>
      </c>
      <c r="W44" s="44">
        <v>6</v>
      </c>
      <c r="X44" s="44">
        <v>5.84</v>
      </c>
      <c r="Y44" s="44">
        <v>5.69</v>
      </c>
      <c r="Z44" s="44">
        <v>5.55</v>
      </c>
      <c r="AA44" s="44">
        <v>5.43</v>
      </c>
      <c r="AB44" s="44">
        <v>5.32</v>
      </c>
      <c r="AC44" s="44">
        <v>5.22</v>
      </c>
      <c r="AD44" s="44">
        <v>5.12</v>
      </c>
      <c r="AE44" s="44">
        <v>5.03</v>
      </c>
      <c r="AF44" s="44">
        <v>4.96</v>
      </c>
      <c r="AG44" s="44">
        <v>4.88</v>
      </c>
      <c r="AH44" s="44">
        <v>4.83</v>
      </c>
      <c r="AI44" s="44"/>
      <c r="AJ44" s="44"/>
      <c r="AK44" s="44"/>
      <c r="AL44" s="44"/>
      <c r="AM44" s="44"/>
      <c r="AN44" s="44"/>
      <c r="AO44" s="44"/>
      <c r="AP44" s="44"/>
      <c r="AQ44" s="44"/>
      <c r="AR44" s="44"/>
      <c r="AS44" s="44"/>
      <c r="AT44" s="44"/>
      <c r="AU44" s="44"/>
      <c r="AV44" s="44"/>
      <c r="AW44" s="44"/>
      <c r="AX44" s="44"/>
      <c r="AY44" s="44"/>
    </row>
    <row r="45" spans="1:51" x14ac:dyDescent="0.25">
      <c r="A45" s="43">
        <v>34</v>
      </c>
      <c r="B45" s="44">
        <v>92.48</v>
      </c>
      <c r="C45" s="44">
        <v>47.11</v>
      </c>
      <c r="D45" s="44">
        <v>31.99</v>
      </c>
      <c r="E45" s="44">
        <v>24.43</v>
      </c>
      <c r="F45" s="44">
        <v>19.91</v>
      </c>
      <c r="G45" s="44">
        <v>16.89</v>
      </c>
      <c r="H45" s="44">
        <v>14.74</v>
      </c>
      <c r="I45" s="44">
        <v>13.13</v>
      </c>
      <c r="J45" s="44">
        <v>11.88</v>
      </c>
      <c r="K45" s="44">
        <v>10.89</v>
      </c>
      <c r="L45" s="44">
        <v>10.07</v>
      </c>
      <c r="M45" s="44">
        <v>9.4</v>
      </c>
      <c r="N45" s="44">
        <v>8.83</v>
      </c>
      <c r="O45" s="44">
        <v>8.34</v>
      </c>
      <c r="P45" s="44">
        <v>7.92</v>
      </c>
      <c r="Q45" s="44">
        <v>7.56</v>
      </c>
      <c r="R45" s="44">
        <v>7.24</v>
      </c>
      <c r="S45" s="44">
        <v>6.95</v>
      </c>
      <c r="T45" s="44">
        <v>6.7</v>
      </c>
      <c r="U45" s="44">
        <v>6.48</v>
      </c>
      <c r="V45" s="44">
        <v>6.28</v>
      </c>
      <c r="W45" s="44">
        <v>6.09</v>
      </c>
      <c r="X45" s="44">
        <v>5.93</v>
      </c>
      <c r="Y45" s="44">
        <v>5.78</v>
      </c>
      <c r="Z45" s="44">
        <v>5.64</v>
      </c>
      <c r="AA45" s="44">
        <v>5.52</v>
      </c>
      <c r="AB45" s="44">
        <v>5.41</v>
      </c>
      <c r="AC45" s="44">
        <v>5.3</v>
      </c>
      <c r="AD45" s="44">
        <v>5.21</v>
      </c>
      <c r="AE45" s="44">
        <v>5.12</v>
      </c>
      <c r="AF45" s="44">
        <v>5.04</v>
      </c>
      <c r="AG45" s="44">
        <v>4.9800000000000004</v>
      </c>
      <c r="AH45" s="44"/>
      <c r="AI45" s="44"/>
      <c r="AJ45" s="44"/>
      <c r="AK45" s="44"/>
      <c r="AL45" s="44"/>
      <c r="AM45" s="44"/>
      <c r="AN45" s="44"/>
      <c r="AO45" s="44"/>
      <c r="AP45" s="44"/>
      <c r="AQ45" s="44"/>
      <c r="AR45" s="44"/>
      <c r="AS45" s="44"/>
      <c r="AT45" s="44"/>
      <c r="AU45" s="44"/>
      <c r="AV45" s="44"/>
      <c r="AW45" s="44"/>
      <c r="AX45" s="44"/>
      <c r="AY45" s="44"/>
    </row>
    <row r="46" spans="1:51" x14ac:dyDescent="0.25">
      <c r="A46" s="43">
        <v>35</v>
      </c>
      <c r="B46" s="44">
        <v>93.81</v>
      </c>
      <c r="C46" s="44">
        <v>47.78</v>
      </c>
      <c r="D46" s="44">
        <v>32.450000000000003</v>
      </c>
      <c r="E46" s="44">
        <v>24.79</v>
      </c>
      <c r="F46" s="44">
        <v>20.190000000000001</v>
      </c>
      <c r="G46" s="44">
        <v>17.14</v>
      </c>
      <c r="H46" s="44">
        <v>14.96</v>
      </c>
      <c r="I46" s="44">
        <v>13.33</v>
      </c>
      <c r="J46" s="44">
        <v>12.06</v>
      </c>
      <c r="K46" s="44">
        <v>11.05</v>
      </c>
      <c r="L46" s="44">
        <v>10.220000000000001</v>
      </c>
      <c r="M46" s="44">
        <v>9.5399999999999991</v>
      </c>
      <c r="N46" s="44">
        <v>8.9600000000000009</v>
      </c>
      <c r="O46" s="44">
        <v>8.4700000000000006</v>
      </c>
      <c r="P46" s="44">
        <v>8.0399999999999991</v>
      </c>
      <c r="Q46" s="44">
        <v>7.67</v>
      </c>
      <c r="R46" s="44">
        <v>7.35</v>
      </c>
      <c r="S46" s="44">
        <v>7.06</v>
      </c>
      <c r="T46" s="44">
        <v>6.81</v>
      </c>
      <c r="U46" s="44">
        <v>6.58</v>
      </c>
      <c r="V46" s="44">
        <v>6.37</v>
      </c>
      <c r="W46" s="44">
        <v>6.19</v>
      </c>
      <c r="X46" s="44">
        <v>6.02</v>
      </c>
      <c r="Y46" s="44">
        <v>5.87</v>
      </c>
      <c r="Z46" s="44">
        <v>5.74</v>
      </c>
      <c r="AA46" s="44">
        <v>5.61</v>
      </c>
      <c r="AB46" s="44">
        <v>5.5</v>
      </c>
      <c r="AC46" s="44">
        <v>5.39</v>
      </c>
      <c r="AD46" s="44">
        <v>5.3</v>
      </c>
      <c r="AE46" s="44">
        <v>5.21</v>
      </c>
      <c r="AF46" s="44">
        <v>5.14</v>
      </c>
      <c r="AG46" s="44"/>
      <c r="AH46" s="44"/>
      <c r="AI46" s="44"/>
      <c r="AJ46" s="44"/>
      <c r="AK46" s="44"/>
      <c r="AL46" s="44"/>
      <c r="AM46" s="44"/>
      <c r="AN46" s="44"/>
      <c r="AO46" s="44"/>
      <c r="AP46" s="44"/>
      <c r="AQ46" s="44"/>
      <c r="AR46" s="44"/>
      <c r="AS46" s="44"/>
      <c r="AT46" s="44"/>
      <c r="AU46" s="44"/>
      <c r="AV46" s="44"/>
      <c r="AW46" s="44"/>
      <c r="AX46" s="44"/>
      <c r="AY46" s="44"/>
    </row>
    <row r="47" spans="1:51" x14ac:dyDescent="0.25">
      <c r="A47" s="43">
        <v>36</v>
      </c>
      <c r="B47" s="44">
        <v>95.16</v>
      </c>
      <c r="C47" s="44">
        <v>48.47</v>
      </c>
      <c r="D47" s="44">
        <v>32.92</v>
      </c>
      <c r="E47" s="44">
        <v>25.15</v>
      </c>
      <c r="F47" s="44">
        <v>20.49</v>
      </c>
      <c r="G47" s="44">
        <v>17.39</v>
      </c>
      <c r="H47" s="44">
        <v>15.18</v>
      </c>
      <c r="I47" s="44">
        <v>13.52</v>
      </c>
      <c r="J47" s="44">
        <v>12.24</v>
      </c>
      <c r="K47" s="44">
        <v>11.21</v>
      </c>
      <c r="L47" s="44">
        <v>10.38</v>
      </c>
      <c r="M47" s="44">
        <v>9.68</v>
      </c>
      <c r="N47" s="44">
        <v>9.1</v>
      </c>
      <c r="O47" s="44">
        <v>8.6</v>
      </c>
      <c r="P47" s="44">
        <v>8.17</v>
      </c>
      <c r="Q47" s="44">
        <v>7.79</v>
      </c>
      <c r="R47" s="44">
        <v>7.46</v>
      </c>
      <c r="S47" s="44">
        <v>7.17</v>
      </c>
      <c r="T47" s="44">
        <v>6.91</v>
      </c>
      <c r="U47" s="44">
        <v>6.68</v>
      </c>
      <c r="V47" s="44">
        <v>6.48</v>
      </c>
      <c r="W47" s="44">
        <v>6.29</v>
      </c>
      <c r="X47" s="44">
        <v>6.12</v>
      </c>
      <c r="Y47" s="44">
        <v>5.97</v>
      </c>
      <c r="Z47" s="44">
        <v>5.83</v>
      </c>
      <c r="AA47" s="44">
        <v>5.71</v>
      </c>
      <c r="AB47" s="44">
        <v>5.59</v>
      </c>
      <c r="AC47" s="44">
        <v>5.49</v>
      </c>
      <c r="AD47" s="44">
        <v>5.39</v>
      </c>
      <c r="AE47" s="44">
        <v>5.32</v>
      </c>
      <c r="AF47" s="44"/>
      <c r="AG47" s="44"/>
      <c r="AH47" s="44"/>
      <c r="AI47" s="44"/>
      <c r="AJ47" s="44"/>
      <c r="AK47" s="44"/>
      <c r="AL47" s="44"/>
      <c r="AM47" s="44"/>
      <c r="AN47" s="44"/>
      <c r="AO47" s="44"/>
      <c r="AP47" s="44"/>
      <c r="AQ47" s="44"/>
      <c r="AR47" s="44"/>
      <c r="AS47" s="44"/>
      <c r="AT47" s="44"/>
      <c r="AU47" s="44"/>
      <c r="AV47" s="44"/>
      <c r="AW47" s="44"/>
      <c r="AX47" s="44"/>
      <c r="AY47" s="44"/>
    </row>
    <row r="48" spans="1:51" x14ac:dyDescent="0.25">
      <c r="A48" s="43">
        <v>37</v>
      </c>
      <c r="B48" s="44">
        <v>96.52</v>
      </c>
      <c r="C48" s="44">
        <v>49.17</v>
      </c>
      <c r="D48" s="44">
        <v>33.39</v>
      </c>
      <c r="E48" s="44">
        <v>25.51</v>
      </c>
      <c r="F48" s="44">
        <v>20.79</v>
      </c>
      <c r="G48" s="44">
        <v>17.64</v>
      </c>
      <c r="H48" s="44">
        <v>15.4</v>
      </c>
      <c r="I48" s="44">
        <v>13.72</v>
      </c>
      <c r="J48" s="44">
        <v>12.42</v>
      </c>
      <c r="K48" s="44">
        <v>11.38</v>
      </c>
      <c r="L48" s="44">
        <v>10.53</v>
      </c>
      <c r="M48" s="44">
        <v>9.83</v>
      </c>
      <c r="N48" s="44">
        <v>9.23</v>
      </c>
      <c r="O48" s="44">
        <v>8.73</v>
      </c>
      <c r="P48" s="44">
        <v>8.2899999999999991</v>
      </c>
      <c r="Q48" s="44">
        <v>7.91</v>
      </c>
      <c r="R48" s="44">
        <v>7.58</v>
      </c>
      <c r="S48" s="44">
        <v>7.28</v>
      </c>
      <c r="T48" s="44">
        <v>7.02</v>
      </c>
      <c r="U48" s="44">
        <v>6.79</v>
      </c>
      <c r="V48" s="44">
        <v>6.58</v>
      </c>
      <c r="W48" s="44">
        <v>6.39</v>
      </c>
      <c r="X48" s="44">
        <v>6.22</v>
      </c>
      <c r="Y48" s="44">
        <v>6.07</v>
      </c>
      <c r="Z48" s="44">
        <v>5.93</v>
      </c>
      <c r="AA48" s="44">
        <v>5.8</v>
      </c>
      <c r="AB48" s="44">
        <v>5.69</v>
      </c>
      <c r="AC48" s="44">
        <v>5.58</v>
      </c>
      <c r="AD48" s="44">
        <v>5.5</v>
      </c>
      <c r="AE48" s="44"/>
      <c r="AF48" s="44"/>
      <c r="AG48" s="44"/>
      <c r="AH48" s="44"/>
      <c r="AI48" s="44"/>
      <c r="AJ48" s="44"/>
      <c r="AK48" s="44"/>
      <c r="AL48" s="44"/>
      <c r="AM48" s="44"/>
      <c r="AN48" s="44"/>
      <c r="AO48" s="44"/>
      <c r="AP48" s="44"/>
      <c r="AQ48" s="44"/>
      <c r="AR48" s="44"/>
      <c r="AS48" s="44"/>
      <c r="AT48" s="44"/>
      <c r="AU48" s="44"/>
      <c r="AV48" s="44"/>
      <c r="AW48" s="44"/>
      <c r="AX48" s="44"/>
      <c r="AY48" s="44"/>
    </row>
    <row r="49" spans="1:51" x14ac:dyDescent="0.25">
      <c r="A49" s="43">
        <v>38</v>
      </c>
      <c r="B49" s="44">
        <v>97.91</v>
      </c>
      <c r="C49" s="44">
        <v>49.88</v>
      </c>
      <c r="D49" s="44">
        <v>33.869999999999997</v>
      </c>
      <c r="E49" s="44">
        <v>25.88</v>
      </c>
      <c r="F49" s="44">
        <v>21.09</v>
      </c>
      <c r="G49" s="44">
        <v>17.899999999999999</v>
      </c>
      <c r="H49" s="44">
        <v>15.62</v>
      </c>
      <c r="I49" s="44">
        <v>13.92</v>
      </c>
      <c r="J49" s="44">
        <v>12.6</v>
      </c>
      <c r="K49" s="44">
        <v>11.55</v>
      </c>
      <c r="L49" s="44">
        <v>10.69</v>
      </c>
      <c r="M49" s="44">
        <v>9.9700000000000006</v>
      </c>
      <c r="N49" s="44">
        <v>9.3699999999999992</v>
      </c>
      <c r="O49" s="44">
        <v>8.86</v>
      </c>
      <c r="P49" s="44">
        <v>8.42</v>
      </c>
      <c r="Q49" s="44">
        <v>8.0299999999999994</v>
      </c>
      <c r="R49" s="44">
        <v>7.7</v>
      </c>
      <c r="S49" s="44">
        <v>7.4</v>
      </c>
      <c r="T49" s="44">
        <v>7.13</v>
      </c>
      <c r="U49" s="44">
        <v>6.9</v>
      </c>
      <c r="V49" s="44">
        <v>6.69</v>
      </c>
      <c r="W49" s="44">
        <v>6.5</v>
      </c>
      <c r="X49" s="44">
        <v>6.33</v>
      </c>
      <c r="Y49" s="44">
        <v>6.17</v>
      </c>
      <c r="Z49" s="44">
        <v>6.03</v>
      </c>
      <c r="AA49" s="44">
        <v>5.9</v>
      </c>
      <c r="AB49" s="44">
        <v>5.79</v>
      </c>
      <c r="AC49" s="44">
        <v>5.7</v>
      </c>
      <c r="AD49" s="44"/>
      <c r="AE49" s="44"/>
      <c r="AF49" s="44"/>
      <c r="AG49" s="44"/>
      <c r="AH49" s="44"/>
      <c r="AI49" s="44"/>
      <c r="AJ49" s="44"/>
      <c r="AK49" s="44"/>
      <c r="AL49" s="44"/>
      <c r="AM49" s="44"/>
      <c r="AN49" s="44"/>
      <c r="AO49" s="44"/>
      <c r="AP49" s="44"/>
      <c r="AQ49" s="44"/>
      <c r="AR49" s="44"/>
      <c r="AS49" s="44"/>
      <c r="AT49" s="44"/>
      <c r="AU49" s="44"/>
      <c r="AV49" s="44"/>
      <c r="AW49" s="44"/>
      <c r="AX49" s="44"/>
      <c r="AY49" s="44"/>
    </row>
    <row r="50" spans="1:51" x14ac:dyDescent="0.25">
      <c r="A50" s="43">
        <v>39</v>
      </c>
      <c r="B50" s="44">
        <v>99.31</v>
      </c>
      <c r="C50" s="44">
        <v>50.59</v>
      </c>
      <c r="D50" s="44">
        <v>34.36</v>
      </c>
      <c r="E50" s="44">
        <v>26.25</v>
      </c>
      <c r="F50" s="44">
        <v>21.39</v>
      </c>
      <c r="G50" s="44">
        <v>18.16</v>
      </c>
      <c r="H50" s="44">
        <v>15.85</v>
      </c>
      <c r="I50" s="44">
        <v>14.13</v>
      </c>
      <c r="J50" s="44">
        <v>12.79</v>
      </c>
      <c r="K50" s="44">
        <v>11.72</v>
      </c>
      <c r="L50" s="44">
        <v>10.85</v>
      </c>
      <c r="M50" s="44">
        <v>10.130000000000001</v>
      </c>
      <c r="N50" s="44">
        <v>9.52</v>
      </c>
      <c r="O50" s="44">
        <v>9</v>
      </c>
      <c r="P50" s="44">
        <v>8.5500000000000007</v>
      </c>
      <c r="Q50" s="44">
        <v>8.16</v>
      </c>
      <c r="R50" s="44">
        <v>7.82</v>
      </c>
      <c r="S50" s="44">
        <v>7.52</v>
      </c>
      <c r="T50" s="44">
        <v>7.25</v>
      </c>
      <c r="U50" s="44">
        <v>7.01</v>
      </c>
      <c r="V50" s="44">
        <v>6.8</v>
      </c>
      <c r="W50" s="44">
        <v>6.61</v>
      </c>
      <c r="X50" s="44">
        <v>6.43</v>
      </c>
      <c r="Y50" s="44">
        <v>6.28</v>
      </c>
      <c r="Z50" s="44">
        <v>6.14</v>
      </c>
      <c r="AA50" s="44">
        <v>6.01</v>
      </c>
      <c r="AB50" s="44">
        <v>5.91</v>
      </c>
      <c r="AC50" s="44"/>
      <c r="AD50" s="44"/>
      <c r="AE50" s="44"/>
      <c r="AF50" s="44"/>
      <c r="AG50" s="44"/>
      <c r="AH50" s="44"/>
      <c r="AI50" s="44"/>
      <c r="AJ50" s="44"/>
      <c r="AK50" s="44"/>
      <c r="AL50" s="44"/>
      <c r="AM50" s="44"/>
      <c r="AN50" s="44"/>
      <c r="AO50" s="44"/>
      <c r="AP50" s="44"/>
      <c r="AQ50" s="44"/>
      <c r="AR50" s="44"/>
      <c r="AS50" s="44"/>
      <c r="AT50" s="44"/>
      <c r="AU50" s="44"/>
      <c r="AV50" s="44"/>
      <c r="AW50" s="44"/>
      <c r="AX50" s="44"/>
      <c r="AY50" s="44"/>
    </row>
    <row r="51" spans="1:51" x14ac:dyDescent="0.25">
      <c r="A51" s="43">
        <v>40</v>
      </c>
      <c r="B51" s="44">
        <v>100.73</v>
      </c>
      <c r="C51" s="44">
        <v>51.32</v>
      </c>
      <c r="D51" s="44">
        <v>34.86</v>
      </c>
      <c r="E51" s="44">
        <v>26.63</v>
      </c>
      <c r="F51" s="44">
        <v>21.71</v>
      </c>
      <c r="G51" s="44">
        <v>18.43</v>
      </c>
      <c r="H51" s="44">
        <v>16.09</v>
      </c>
      <c r="I51" s="44">
        <v>14.34</v>
      </c>
      <c r="J51" s="44">
        <v>12.98</v>
      </c>
      <c r="K51" s="44">
        <v>11.9</v>
      </c>
      <c r="L51" s="44">
        <v>11.01</v>
      </c>
      <c r="M51" s="44">
        <v>10.28</v>
      </c>
      <c r="N51" s="44">
        <v>9.66</v>
      </c>
      <c r="O51" s="44">
        <v>9.14</v>
      </c>
      <c r="P51" s="44">
        <v>8.68</v>
      </c>
      <c r="Q51" s="44">
        <v>8.2899999999999991</v>
      </c>
      <c r="R51" s="44">
        <v>7.94</v>
      </c>
      <c r="S51" s="44">
        <v>7.64</v>
      </c>
      <c r="T51" s="44">
        <v>7.37</v>
      </c>
      <c r="U51" s="44">
        <v>7.13</v>
      </c>
      <c r="V51" s="44">
        <v>6.91</v>
      </c>
      <c r="W51" s="44">
        <v>6.72</v>
      </c>
      <c r="X51" s="44">
        <v>6.55</v>
      </c>
      <c r="Y51" s="44">
        <v>6.39</v>
      </c>
      <c r="Z51" s="44">
        <v>6.25</v>
      </c>
      <c r="AA51" s="44">
        <v>6.13</v>
      </c>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row>
    <row r="52" spans="1:51" x14ac:dyDescent="0.25">
      <c r="A52" s="43">
        <v>41</v>
      </c>
      <c r="B52" s="44">
        <v>102.17</v>
      </c>
      <c r="C52" s="44">
        <v>52.06</v>
      </c>
      <c r="D52" s="44">
        <v>35.36</v>
      </c>
      <c r="E52" s="44">
        <v>27.02</v>
      </c>
      <c r="F52" s="44">
        <v>22.02</v>
      </c>
      <c r="G52" s="44">
        <v>18.7</v>
      </c>
      <c r="H52" s="44">
        <v>16.32</v>
      </c>
      <c r="I52" s="44">
        <v>14.55</v>
      </c>
      <c r="J52" s="44">
        <v>13.17</v>
      </c>
      <c r="K52" s="44">
        <v>12.07</v>
      </c>
      <c r="L52" s="44">
        <v>11.18</v>
      </c>
      <c r="M52" s="44">
        <v>10.44</v>
      </c>
      <c r="N52" s="44">
        <v>9.81</v>
      </c>
      <c r="O52" s="44">
        <v>9.2799999999999994</v>
      </c>
      <c r="P52" s="44">
        <v>8.82</v>
      </c>
      <c r="Q52" s="44">
        <v>8.42</v>
      </c>
      <c r="R52" s="44">
        <v>8.07</v>
      </c>
      <c r="S52" s="44">
        <v>7.76</v>
      </c>
      <c r="T52" s="44">
        <v>7.49</v>
      </c>
      <c r="U52" s="44">
        <v>7.25</v>
      </c>
      <c r="V52" s="44">
        <v>7.03</v>
      </c>
      <c r="W52" s="44">
        <v>6.84</v>
      </c>
      <c r="X52" s="44">
        <v>6.66</v>
      </c>
      <c r="Y52" s="44">
        <v>6.51</v>
      </c>
      <c r="Z52" s="44">
        <v>6.38</v>
      </c>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row>
    <row r="53" spans="1:51" x14ac:dyDescent="0.25">
      <c r="A53" s="43">
        <v>42</v>
      </c>
      <c r="B53" s="44">
        <v>103.63</v>
      </c>
      <c r="C53" s="44">
        <v>52.8</v>
      </c>
      <c r="D53" s="44">
        <v>35.869999999999997</v>
      </c>
      <c r="E53" s="44">
        <v>27.41</v>
      </c>
      <c r="F53" s="44">
        <v>22.34</v>
      </c>
      <c r="G53" s="44">
        <v>18.97</v>
      </c>
      <c r="H53" s="44">
        <v>16.57</v>
      </c>
      <c r="I53" s="44">
        <v>14.77</v>
      </c>
      <c r="J53" s="44">
        <v>13.37</v>
      </c>
      <c r="K53" s="44">
        <v>12.26</v>
      </c>
      <c r="L53" s="44">
        <v>11.35</v>
      </c>
      <c r="M53" s="44">
        <v>10.6</v>
      </c>
      <c r="N53" s="44">
        <v>9.9700000000000006</v>
      </c>
      <c r="O53" s="44">
        <v>9.43</v>
      </c>
      <c r="P53" s="44">
        <v>8.9600000000000009</v>
      </c>
      <c r="Q53" s="44">
        <v>8.56</v>
      </c>
      <c r="R53" s="44">
        <v>8.2100000000000009</v>
      </c>
      <c r="S53" s="44">
        <v>7.89</v>
      </c>
      <c r="T53" s="44">
        <v>7.62</v>
      </c>
      <c r="U53" s="44">
        <v>7.37</v>
      </c>
      <c r="V53" s="44">
        <v>7.16</v>
      </c>
      <c r="W53" s="44">
        <v>6.96</v>
      </c>
      <c r="X53" s="44">
        <v>6.79</v>
      </c>
      <c r="Y53" s="44">
        <v>6.64</v>
      </c>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row>
    <row r="54" spans="1:51" x14ac:dyDescent="0.25">
      <c r="A54" s="43">
        <v>43</v>
      </c>
      <c r="B54" s="44">
        <v>105.11</v>
      </c>
      <c r="C54" s="44">
        <v>53.56</v>
      </c>
      <c r="D54" s="44">
        <v>36.39</v>
      </c>
      <c r="E54" s="44">
        <v>27.81</v>
      </c>
      <c r="F54" s="44">
        <v>22.67</v>
      </c>
      <c r="G54" s="44">
        <v>19.25</v>
      </c>
      <c r="H54" s="44">
        <v>16.809999999999999</v>
      </c>
      <c r="I54" s="44">
        <v>14.99</v>
      </c>
      <c r="J54" s="44">
        <v>13.57</v>
      </c>
      <c r="K54" s="44">
        <v>12.45</v>
      </c>
      <c r="L54" s="44">
        <v>11.53</v>
      </c>
      <c r="M54" s="44">
        <v>10.77</v>
      </c>
      <c r="N54" s="44">
        <v>10.119999999999999</v>
      </c>
      <c r="O54" s="44">
        <v>9.58</v>
      </c>
      <c r="P54" s="44">
        <v>9.11</v>
      </c>
      <c r="Q54" s="44">
        <v>8.6999999999999993</v>
      </c>
      <c r="R54" s="44">
        <v>8.34</v>
      </c>
      <c r="S54" s="44">
        <v>8.0299999999999994</v>
      </c>
      <c r="T54" s="44">
        <v>7.75</v>
      </c>
      <c r="U54" s="44">
        <v>7.51</v>
      </c>
      <c r="V54" s="44">
        <v>7.29</v>
      </c>
      <c r="W54" s="44">
        <v>7.09</v>
      </c>
      <c r="X54" s="44">
        <v>6.92</v>
      </c>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row>
    <row r="55" spans="1:51" x14ac:dyDescent="0.25">
      <c r="A55" s="43">
        <v>44</v>
      </c>
      <c r="B55" s="44">
        <v>106.62</v>
      </c>
      <c r="C55" s="44">
        <v>54.33</v>
      </c>
      <c r="D55" s="44">
        <v>36.92</v>
      </c>
      <c r="E55" s="44">
        <v>28.22</v>
      </c>
      <c r="F55" s="44">
        <v>23.01</v>
      </c>
      <c r="G55" s="44">
        <v>19.54</v>
      </c>
      <c r="H55" s="44">
        <v>17.059999999999999</v>
      </c>
      <c r="I55" s="44">
        <v>15.21</v>
      </c>
      <c r="J55" s="44">
        <v>13.78</v>
      </c>
      <c r="K55" s="44">
        <v>12.64</v>
      </c>
      <c r="L55" s="44">
        <v>11.71</v>
      </c>
      <c r="M55" s="44">
        <v>10.94</v>
      </c>
      <c r="N55" s="44">
        <v>10.29</v>
      </c>
      <c r="O55" s="44">
        <v>9.73</v>
      </c>
      <c r="P55" s="44">
        <v>9.26</v>
      </c>
      <c r="Q55" s="44">
        <v>8.85</v>
      </c>
      <c r="R55" s="44">
        <v>8.49</v>
      </c>
      <c r="S55" s="44">
        <v>8.17</v>
      </c>
      <c r="T55" s="44">
        <v>7.89</v>
      </c>
      <c r="U55" s="44">
        <v>7.64</v>
      </c>
      <c r="V55" s="44">
        <v>7.42</v>
      </c>
      <c r="W55" s="44">
        <v>7.23</v>
      </c>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row>
    <row r="56" spans="1:51" x14ac:dyDescent="0.25">
      <c r="A56" s="43">
        <v>45</v>
      </c>
      <c r="B56" s="44">
        <v>108.14</v>
      </c>
      <c r="C56" s="44">
        <v>55.12</v>
      </c>
      <c r="D56" s="44">
        <v>37.450000000000003</v>
      </c>
      <c r="E56" s="44">
        <v>28.63</v>
      </c>
      <c r="F56" s="44">
        <v>23.35</v>
      </c>
      <c r="G56" s="44">
        <v>19.829999999999998</v>
      </c>
      <c r="H56" s="44">
        <v>17.32</v>
      </c>
      <c r="I56" s="44">
        <v>15.45</v>
      </c>
      <c r="J56" s="44">
        <v>13.99</v>
      </c>
      <c r="K56" s="44">
        <v>12.84</v>
      </c>
      <c r="L56" s="44">
        <v>11.89</v>
      </c>
      <c r="M56" s="44">
        <v>11.11</v>
      </c>
      <c r="N56" s="44">
        <v>10.45</v>
      </c>
      <c r="O56" s="44">
        <v>9.9</v>
      </c>
      <c r="P56" s="44">
        <v>9.42</v>
      </c>
      <c r="Q56" s="44">
        <v>9</v>
      </c>
      <c r="R56" s="44">
        <v>8.6300000000000008</v>
      </c>
      <c r="S56" s="44">
        <v>8.32</v>
      </c>
      <c r="T56" s="44">
        <v>8.0299999999999994</v>
      </c>
      <c r="U56" s="44">
        <v>7.78</v>
      </c>
      <c r="V56" s="44">
        <v>7.57</v>
      </c>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row>
    <row r="57" spans="1:51" x14ac:dyDescent="0.25">
      <c r="A57" s="43">
        <v>46</v>
      </c>
      <c r="B57" s="44">
        <v>109.69</v>
      </c>
      <c r="C57" s="44">
        <v>55.91</v>
      </c>
      <c r="D57" s="44">
        <v>38</v>
      </c>
      <c r="E57" s="44">
        <v>29.05</v>
      </c>
      <c r="F57" s="44">
        <v>23.69</v>
      </c>
      <c r="G57" s="44">
        <v>20.13</v>
      </c>
      <c r="H57" s="44">
        <v>17.579999999999998</v>
      </c>
      <c r="I57" s="44">
        <v>15.68</v>
      </c>
      <c r="J57" s="44">
        <v>14.21</v>
      </c>
      <c r="K57" s="44">
        <v>13.04</v>
      </c>
      <c r="L57" s="44">
        <v>12.08</v>
      </c>
      <c r="M57" s="44">
        <v>11.29</v>
      </c>
      <c r="N57" s="44">
        <v>10.63</v>
      </c>
      <c r="O57" s="44">
        <v>10.06</v>
      </c>
      <c r="P57" s="44">
        <v>9.58</v>
      </c>
      <c r="Q57" s="44">
        <v>9.16</v>
      </c>
      <c r="R57" s="44">
        <v>8.7899999999999991</v>
      </c>
      <c r="S57" s="44">
        <v>8.4700000000000006</v>
      </c>
      <c r="T57" s="44">
        <v>8.19</v>
      </c>
      <c r="U57" s="44">
        <v>7.94</v>
      </c>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row>
    <row r="58" spans="1:51" x14ac:dyDescent="0.25">
      <c r="A58" s="43">
        <v>47</v>
      </c>
      <c r="B58" s="44">
        <v>111.25</v>
      </c>
      <c r="C58" s="44">
        <v>56.72</v>
      </c>
      <c r="D58" s="44">
        <v>38.549999999999997</v>
      </c>
      <c r="E58" s="44">
        <v>29.48</v>
      </c>
      <c r="F58" s="44">
        <v>24.05</v>
      </c>
      <c r="G58" s="44">
        <v>20.43</v>
      </c>
      <c r="H58" s="44">
        <v>17.850000000000001</v>
      </c>
      <c r="I58" s="44">
        <v>15.93</v>
      </c>
      <c r="J58" s="44">
        <v>14.44</v>
      </c>
      <c r="K58" s="44">
        <v>13.25</v>
      </c>
      <c r="L58" s="44">
        <v>12.28</v>
      </c>
      <c r="M58" s="44">
        <v>11.48</v>
      </c>
      <c r="N58" s="44">
        <v>10.81</v>
      </c>
      <c r="O58" s="44">
        <v>10.24</v>
      </c>
      <c r="P58" s="44">
        <v>9.75</v>
      </c>
      <c r="Q58" s="44">
        <v>9.32</v>
      </c>
      <c r="R58" s="44">
        <v>8.9499999999999993</v>
      </c>
      <c r="S58" s="44">
        <v>8.6300000000000008</v>
      </c>
      <c r="T58" s="44">
        <v>8.35</v>
      </c>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row>
    <row r="59" spans="1:51" x14ac:dyDescent="0.25">
      <c r="A59" s="43">
        <v>48</v>
      </c>
      <c r="B59" s="44">
        <v>112.84</v>
      </c>
      <c r="C59" s="44">
        <v>57.54</v>
      </c>
      <c r="D59" s="44">
        <v>39.119999999999997</v>
      </c>
      <c r="E59" s="44">
        <v>29.92</v>
      </c>
      <c r="F59" s="44">
        <v>24.41</v>
      </c>
      <c r="G59" s="44">
        <v>20.74</v>
      </c>
      <c r="H59" s="44">
        <v>18.13</v>
      </c>
      <c r="I59" s="44">
        <v>16.18</v>
      </c>
      <c r="J59" s="44">
        <v>14.67</v>
      </c>
      <c r="K59" s="44">
        <v>13.46</v>
      </c>
      <c r="L59" s="44">
        <v>12.49</v>
      </c>
      <c r="M59" s="44">
        <v>11.68</v>
      </c>
      <c r="N59" s="44">
        <v>11</v>
      </c>
      <c r="O59" s="44">
        <v>10.42</v>
      </c>
      <c r="P59" s="44">
        <v>9.92</v>
      </c>
      <c r="Q59" s="44">
        <v>9.5</v>
      </c>
      <c r="R59" s="44">
        <v>9.1199999999999992</v>
      </c>
      <c r="S59" s="44">
        <v>8.8000000000000007</v>
      </c>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row>
    <row r="60" spans="1:51" x14ac:dyDescent="0.25">
      <c r="A60" s="43">
        <v>49</v>
      </c>
      <c r="B60" s="44">
        <v>114.46</v>
      </c>
      <c r="C60" s="44">
        <v>58.37</v>
      </c>
      <c r="D60" s="44">
        <v>39.69</v>
      </c>
      <c r="E60" s="44">
        <v>30.36</v>
      </c>
      <c r="F60" s="44">
        <v>24.78</v>
      </c>
      <c r="G60" s="44">
        <v>21.06</v>
      </c>
      <c r="H60" s="44">
        <v>18.420000000000002</v>
      </c>
      <c r="I60" s="44">
        <v>16.440000000000001</v>
      </c>
      <c r="J60" s="44">
        <v>14.91</v>
      </c>
      <c r="K60" s="44">
        <v>13.69</v>
      </c>
      <c r="L60" s="44">
        <v>12.7</v>
      </c>
      <c r="M60" s="44">
        <v>11.88</v>
      </c>
      <c r="N60" s="44">
        <v>11.19</v>
      </c>
      <c r="O60" s="44">
        <v>10.61</v>
      </c>
      <c r="P60" s="44">
        <v>10.11</v>
      </c>
      <c r="Q60" s="44">
        <v>9.68</v>
      </c>
      <c r="R60" s="44">
        <v>9.31</v>
      </c>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row>
    <row r="61" spans="1:51" x14ac:dyDescent="0.25">
      <c r="A61" s="43">
        <v>50</v>
      </c>
      <c r="B61" s="44">
        <v>116.11</v>
      </c>
      <c r="C61" s="44">
        <v>59.23</v>
      </c>
      <c r="D61" s="44">
        <v>40.28</v>
      </c>
      <c r="E61" s="44">
        <v>30.82</v>
      </c>
      <c r="F61" s="44">
        <v>25.16</v>
      </c>
      <c r="G61" s="44">
        <v>21.39</v>
      </c>
      <c r="H61" s="44">
        <v>18.71</v>
      </c>
      <c r="I61" s="44">
        <v>16.71</v>
      </c>
      <c r="J61" s="44">
        <v>15.15</v>
      </c>
      <c r="K61" s="44">
        <v>13.92</v>
      </c>
      <c r="L61" s="44">
        <v>12.92</v>
      </c>
      <c r="M61" s="44">
        <v>12.09</v>
      </c>
      <c r="N61" s="44">
        <v>11.4</v>
      </c>
      <c r="O61" s="44">
        <v>10.81</v>
      </c>
      <c r="P61" s="44">
        <v>10.3</v>
      </c>
      <c r="Q61" s="44">
        <v>9.8699999999999992</v>
      </c>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row>
    <row r="62" spans="1:51" x14ac:dyDescent="0.25">
      <c r="A62" s="43">
        <v>51</v>
      </c>
      <c r="B62" s="44">
        <v>117.79</v>
      </c>
      <c r="C62" s="44">
        <v>60.1</v>
      </c>
      <c r="D62" s="44">
        <v>40.880000000000003</v>
      </c>
      <c r="E62" s="44">
        <v>31.29</v>
      </c>
      <c r="F62" s="44">
        <v>25.55</v>
      </c>
      <c r="G62" s="44">
        <v>21.73</v>
      </c>
      <c r="H62" s="44">
        <v>19.010000000000002</v>
      </c>
      <c r="I62" s="44">
        <v>16.98</v>
      </c>
      <c r="J62" s="44">
        <v>15.41</v>
      </c>
      <c r="K62" s="44">
        <v>14.16</v>
      </c>
      <c r="L62" s="44">
        <v>13.15</v>
      </c>
      <c r="M62" s="44">
        <v>12.31</v>
      </c>
      <c r="N62" s="44">
        <v>11.61</v>
      </c>
      <c r="O62" s="44">
        <v>11.02</v>
      </c>
      <c r="P62" s="44">
        <v>10.51</v>
      </c>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row>
    <row r="63" spans="1:51" x14ac:dyDescent="0.25">
      <c r="A63" s="43">
        <v>52</v>
      </c>
      <c r="B63" s="44">
        <v>119.51</v>
      </c>
      <c r="C63" s="44">
        <v>60.99</v>
      </c>
      <c r="D63" s="44">
        <v>41.5</v>
      </c>
      <c r="E63" s="44">
        <v>31.78</v>
      </c>
      <c r="F63" s="44">
        <v>25.95</v>
      </c>
      <c r="G63" s="44">
        <v>22.08</v>
      </c>
      <c r="H63" s="44">
        <v>19.329999999999998</v>
      </c>
      <c r="I63" s="44">
        <v>17.27</v>
      </c>
      <c r="J63" s="44">
        <v>15.68</v>
      </c>
      <c r="K63" s="44">
        <v>14.42</v>
      </c>
      <c r="L63" s="44">
        <v>13.39</v>
      </c>
      <c r="M63" s="44">
        <v>12.55</v>
      </c>
      <c r="N63" s="44">
        <v>11.84</v>
      </c>
      <c r="O63" s="44">
        <v>11.24</v>
      </c>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row>
    <row r="64" spans="1:51" x14ac:dyDescent="0.25">
      <c r="A64" s="43">
        <v>53</v>
      </c>
      <c r="B64" s="44">
        <v>121.26</v>
      </c>
      <c r="C64" s="44">
        <v>61.9</v>
      </c>
      <c r="D64" s="44">
        <v>42.14</v>
      </c>
      <c r="E64" s="44">
        <v>32.270000000000003</v>
      </c>
      <c r="F64" s="44">
        <v>26.37</v>
      </c>
      <c r="G64" s="44">
        <v>22.45</v>
      </c>
      <c r="H64" s="44">
        <v>19.649999999999999</v>
      </c>
      <c r="I64" s="44">
        <v>17.57</v>
      </c>
      <c r="J64" s="44">
        <v>15.96</v>
      </c>
      <c r="K64" s="44">
        <v>14.68</v>
      </c>
      <c r="L64" s="44">
        <v>13.65</v>
      </c>
      <c r="M64" s="44">
        <v>12.79</v>
      </c>
      <c r="N64" s="44">
        <v>12.08</v>
      </c>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row>
    <row r="65" spans="1:51" x14ac:dyDescent="0.25">
      <c r="A65" s="43">
        <v>54</v>
      </c>
      <c r="B65" s="44">
        <v>123.06</v>
      </c>
      <c r="C65" s="44">
        <v>62.84</v>
      </c>
      <c r="D65" s="44">
        <v>42.8</v>
      </c>
      <c r="E65" s="44">
        <v>32.79</v>
      </c>
      <c r="F65" s="44">
        <v>26.8</v>
      </c>
      <c r="G65" s="44">
        <v>22.82</v>
      </c>
      <c r="H65" s="44">
        <v>19.989999999999998</v>
      </c>
      <c r="I65" s="44">
        <v>17.89</v>
      </c>
      <c r="J65" s="44">
        <v>16.260000000000002</v>
      </c>
      <c r="K65" s="44">
        <v>14.96</v>
      </c>
      <c r="L65" s="44">
        <v>13.92</v>
      </c>
      <c r="M65" s="44">
        <v>13.05</v>
      </c>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row>
    <row r="66" spans="1:51" x14ac:dyDescent="0.25">
      <c r="A66" s="43">
        <v>55</v>
      </c>
      <c r="B66" s="44">
        <v>124.91</v>
      </c>
      <c r="C66" s="44">
        <v>63.81</v>
      </c>
      <c r="D66" s="44">
        <v>43.47</v>
      </c>
      <c r="E66" s="44">
        <v>33.32</v>
      </c>
      <c r="F66" s="44">
        <v>27.25</v>
      </c>
      <c r="G66" s="44">
        <v>23.22</v>
      </c>
      <c r="H66" s="44">
        <v>20.350000000000001</v>
      </c>
      <c r="I66" s="44">
        <v>18.22</v>
      </c>
      <c r="J66" s="44">
        <v>16.57</v>
      </c>
      <c r="K66" s="44">
        <v>15.26</v>
      </c>
      <c r="L66" s="44">
        <v>14.2</v>
      </c>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row>
    <row r="67" spans="1:51" x14ac:dyDescent="0.25">
      <c r="A67" s="43">
        <v>56</v>
      </c>
      <c r="B67" s="44">
        <v>126.82</v>
      </c>
      <c r="C67" s="44">
        <v>64.819999999999993</v>
      </c>
      <c r="D67" s="44">
        <v>44.18</v>
      </c>
      <c r="E67" s="44">
        <v>33.880000000000003</v>
      </c>
      <c r="F67" s="44">
        <v>27.72</v>
      </c>
      <c r="G67" s="44">
        <v>23.63</v>
      </c>
      <c r="H67" s="44">
        <v>20.73</v>
      </c>
      <c r="I67" s="44">
        <v>18.57</v>
      </c>
      <c r="J67" s="44">
        <v>16.899999999999999</v>
      </c>
      <c r="K67" s="44">
        <v>15.57</v>
      </c>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row>
    <row r="68" spans="1:51" x14ac:dyDescent="0.25">
      <c r="A68" s="43">
        <v>57</v>
      </c>
      <c r="B68" s="44">
        <v>128.79</v>
      </c>
      <c r="C68" s="44">
        <v>65.86</v>
      </c>
      <c r="D68" s="44">
        <v>44.91</v>
      </c>
      <c r="E68" s="44">
        <v>34.46</v>
      </c>
      <c r="F68" s="44">
        <v>28.22</v>
      </c>
      <c r="G68" s="44">
        <v>24.07</v>
      </c>
      <c r="H68" s="44">
        <v>21.13</v>
      </c>
      <c r="I68" s="44">
        <v>18.940000000000001</v>
      </c>
      <c r="J68" s="44">
        <v>17.239999999999998</v>
      </c>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row>
    <row r="69" spans="1:51" x14ac:dyDescent="0.25">
      <c r="A69" s="43">
        <v>58</v>
      </c>
      <c r="B69" s="44">
        <v>130.83000000000001</v>
      </c>
      <c r="C69" s="44">
        <v>66.94</v>
      </c>
      <c r="D69" s="44">
        <v>45.68</v>
      </c>
      <c r="E69" s="44">
        <v>35.07</v>
      </c>
      <c r="F69" s="44">
        <v>28.74</v>
      </c>
      <c r="G69" s="44">
        <v>24.53</v>
      </c>
      <c r="H69" s="44">
        <v>21.55</v>
      </c>
      <c r="I69" s="44">
        <v>19.32</v>
      </c>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row>
    <row r="70" spans="1:51" x14ac:dyDescent="0.25">
      <c r="A70" s="43">
        <v>59</v>
      </c>
      <c r="B70" s="44">
        <v>132.96</v>
      </c>
      <c r="C70" s="44">
        <v>68.069999999999993</v>
      </c>
      <c r="D70" s="44">
        <v>46.48</v>
      </c>
      <c r="E70" s="44">
        <v>35.72</v>
      </c>
      <c r="F70" s="44">
        <v>29.29</v>
      </c>
      <c r="G70" s="44">
        <v>25.03</v>
      </c>
      <c r="H70" s="44">
        <v>21.99</v>
      </c>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row>
    <row r="71" spans="1:51" x14ac:dyDescent="0.25">
      <c r="A71" s="43">
        <v>60</v>
      </c>
      <c r="B71" s="44">
        <v>135.19</v>
      </c>
      <c r="C71" s="44">
        <v>69.260000000000005</v>
      </c>
      <c r="D71" s="44">
        <v>47.33</v>
      </c>
      <c r="E71" s="44">
        <v>36.409999999999997</v>
      </c>
      <c r="F71" s="44">
        <v>29.88</v>
      </c>
      <c r="G71" s="44">
        <v>25.54</v>
      </c>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row>
    <row r="72" spans="1:51" x14ac:dyDescent="0.25">
      <c r="A72" s="43">
        <v>61</v>
      </c>
      <c r="B72" s="44">
        <v>137.53</v>
      </c>
      <c r="C72" s="44">
        <v>70.53</v>
      </c>
      <c r="D72" s="44">
        <v>48.24</v>
      </c>
      <c r="E72" s="44">
        <v>37.14</v>
      </c>
      <c r="F72" s="44">
        <v>30.49</v>
      </c>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row>
    <row r="73" spans="1:51" x14ac:dyDescent="0.25">
      <c r="A73" s="43">
        <v>62</v>
      </c>
      <c r="B73" s="44">
        <v>140.03</v>
      </c>
      <c r="C73" s="44">
        <v>71.88</v>
      </c>
      <c r="D73" s="44">
        <v>49.22</v>
      </c>
      <c r="E73" s="44">
        <v>37.9</v>
      </c>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row>
    <row r="74" spans="1:51" x14ac:dyDescent="0.25">
      <c r="A74" s="43">
        <v>63</v>
      </c>
      <c r="B74" s="44">
        <v>142.69999999999999</v>
      </c>
      <c r="C74" s="44">
        <v>73.33</v>
      </c>
      <c r="D74" s="44">
        <v>50.22</v>
      </c>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row>
    <row r="75" spans="1:51" x14ac:dyDescent="0.25">
      <c r="A75" s="43">
        <v>64</v>
      </c>
      <c r="B75" s="44">
        <v>145.56</v>
      </c>
      <c r="C75" s="44">
        <v>74.83</v>
      </c>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row>
    <row r="76" spans="1:51" x14ac:dyDescent="0.25">
      <c r="A76" s="43">
        <v>65</v>
      </c>
      <c r="B76" s="44">
        <v>148.52000000000001</v>
      </c>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row>
  </sheetData>
  <sheetProtection algorithmName="SHA-512" hashValue="64tEBhSIUFWXNeaVZCeUP9PZvtVLP3ZnJpFVZhf0cofyLT53d4Ovu0nm+ghjXCGyVJIx6gR4HJwxzFOqpUwxBg==" saltValue="e7XAWKDIIcH+hOiKDIq15Q==" spinCount="100000" sheet="1" objects="1" scenarios="1"/>
  <conditionalFormatting sqref="A6:A21">
    <cfRule type="expression" dxfId="119" priority="1" stopIfTrue="1">
      <formula>MOD(ROW(),2)=0</formula>
    </cfRule>
    <cfRule type="expression" dxfId="118" priority="2" stopIfTrue="1">
      <formula>MOD(ROW(),2)&lt;&gt;0</formula>
    </cfRule>
  </conditionalFormatting>
  <conditionalFormatting sqref="A26:A76">
    <cfRule type="expression" dxfId="117" priority="5" stopIfTrue="1">
      <formula>MOD(ROW(),2)=0</formula>
    </cfRule>
    <cfRule type="expression" dxfId="116" priority="6" stopIfTrue="1">
      <formula>MOD(ROW(),2)&lt;&gt;0</formula>
    </cfRule>
  </conditionalFormatting>
  <conditionalFormatting sqref="B6:M21">
    <cfRule type="expression" dxfId="115" priority="3" stopIfTrue="1">
      <formula>MOD(ROW(),2)=0</formula>
    </cfRule>
    <cfRule type="expression" dxfId="114" priority="4" stopIfTrue="1">
      <formula>MOD(ROW(),2)&lt;&gt;0</formula>
    </cfRule>
  </conditionalFormatting>
  <conditionalFormatting sqref="B26:AY76">
    <cfRule type="expression" dxfId="113" priority="7" stopIfTrue="1">
      <formula>MOD(ROW(),2)=0</formula>
    </cfRule>
    <cfRule type="expression" dxfId="112" priority="8" stopIfTrue="1">
      <formula>MOD(ROW(),2)&lt;&gt;0</formula>
    </cfRule>
  </conditionalFormatting>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E9F8C-D82A-4DDD-AA20-F01512327EB1}">
  <sheetPr codeName="Sheet8"/>
  <dimension ref="A1:G75"/>
  <sheetViews>
    <sheetView showGridLines="0" workbookViewId="0">
      <selection activeCell="A6" sqref="A6"/>
    </sheetView>
  </sheetViews>
  <sheetFormatPr defaultRowHeight="12.5" x14ac:dyDescent="0.25"/>
  <cols>
    <col min="1" max="1" width="31.54296875" customWidth="1"/>
    <col min="2" max="7" width="22.54296875" customWidth="1"/>
  </cols>
  <sheetData>
    <row r="1" spans="1:7" s="1" customFormat="1" ht="20" x14ac:dyDescent="0.4">
      <c r="A1" s="2" t="s">
        <v>0</v>
      </c>
    </row>
    <row r="2" spans="1:7" s="1" customFormat="1" ht="15.5" x14ac:dyDescent="0.35">
      <c r="A2" s="30" t="s">
        <v>1</v>
      </c>
      <c r="B2" s="3" t="str">
        <f>wb_title</f>
        <v>LGPS_EW - Consolidated Factor Spreadsheet</v>
      </c>
    </row>
    <row r="3" spans="1:7" s="1" customFormat="1" ht="15.5" x14ac:dyDescent="0.35">
      <c r="A3" s="30" t="s">
        <v>2</v>
      </c>
      <c r="B3" s="3" t="str">
        <f>TABLE_FACTOR_TYPE_1 &amp; " - x-" &amp; TABLE_SERIES_NUMBER_1</f>
        <v>CETV - x-201</v>
      </c>
    </row>
    <row r="6" spans="1:7" x14ac:dyDescent="0.25">
      <c r="A6" s="40" t="s">
        <v>394</v>
      </c>
      <c r="B6" s="47" t="s">
        <v>395</v>
      </c>
      <c r="C6" s="47"/>
      <c r="D6" s="47"/>
      <c r="E6" s="47"/>
      <c r="F6" s="47"/>
      <c r="G6" s="47"/>
    </row>
    <row r="7" spans="1:7" x14ac:dyDescent="0.25">
      <c r="A7" s="40" t="s">
        <v>396</v>
      </c>
      <c r="B7" s="47" t="s">
        <v>175</v>
      </c>
      <c r="C7" s="47"/>
      <c r="D7" s="47"/>
      <c r="E7" s="47"/>
      <c r="F7" s="47"/>
      <c r="G7" s="47"/>
    </row>
    <row r="8" spans="1:7" x14ac:dyDescent="0.25">
      <c r="A8" s="40" t="s">
        <v>162</v>
      </c>
      <c r="B8" s="47" t="s">
        <v>176</v>
      </c>
      <c r="C8" s="47"/>
      <c r="D8" s="47"/>
      <c r="E8" s="47"/>
      <c r="F8" s="47"/>
      <c r="G8" s="47"/>
    </row>
    <row r="9" spans="1:7" x14ac:dyDescent="0.25">
      <c r="A9" s="40" t="s">
        <v>163</v>
      </c>
      <c r="B9" s="47" t="s">
        <v>177</v>
      </c>
      <c r="C9" s="47"/>
      <c r="D9" s="47"/>
      <c r="E9" s="47"/>
      <c r="F9" s="47"/>
      <c r="G9" s="47"/>
    </row>
    <row r="10" spans="1:7" x14ac:dyDescent="0.25">
      <c r="A10" s="40" t="s">
        <v>6</v>
      </c>
      <c r="B10" s="47" t="s">
        <v>178</v>
      </c>
      <c r="C10" s="47"/>
      <c r="D10" s="47"/>
      <c r="E10" s="47"/>
      <c r="F10" s="47"/>
      <c r="G10" s="47"/>
    </row>
    <row r="11" spans="1:7" x14ac:dyDescent="0.25">
      <c r="A11" s="40" t="s">
        <v>164</v>
      </c>
      <c r="B11" s="47" t="s">
        <v>179</v>
      </c>
      <c r="C11" s="47"/>
      <c r="D11" s="47"/>
      <c r="E11" s="47"/>
      <c r="F11" s="47"/>
      <c r="G11" s="47"/>
    </row>
    <row r="12" spans="1:7" x14ac:dyDescent="0.25">
      <c r="A12" s="40" t="s">
        <v>165</v>
      </c>
      <c r="B12" s="47" t="s">
        <v>180</v>
      </c>
      <c r="C12" s="47"/>
      <c r="D12" s="47"/>
      <c r="E12" s="47"/>
      <c r="F12" s="47"/>
      <c r="G12" s="47"/>
    </row>
    <row r="13" spans="1:7" x14ac:dyDescent="0.25">
      <c r="A13" s="40" t="s">
        <v>397</v>
      </c>
      <c r="B13" s="47">
        <v>0</v>
      </c>
      <c r="C13" s="47"/>
      <c r="D13" s="47"/>
      <c r="E13" s="47"/>
      <c r="F13" s="47"/>
      <c r="G13" s="47"/>
    </row>
    <row r="14" spans="1:7" x14ac:dyDescent="0.25">
      <c r="A14" s="40" t="s">
        <v>167</v>
      </c>
      <c r="B14" s="47">
        <v>201</v>
      </c>
      <c r="C14" s="47"/>
      <c r="D14" s="47"/>
      <c r="E14" s="47"/>
      <c r="F14" s="47"/>
      <c r="G14" s="47"/>
    </row>
    <row r="15" spans="1:7" x14ac:dyDescent="0.25">
      <c r="A15" s="40" t="s">
        <v>398</v>
      </c>
      <c r="B15" s="47" t="s">
        <v>181</v>
      </c>
      <c r="C15" s="47"/>
      <c r="D15" s="47"/>
      <c r="E15" s="47"/>
      <c r="F15" s="47"/>
      <c r="G15" s="47"/>
    </row>
    <row r="16" spans="1:7" x14ac:dyDescent="0.25">
      <c r="A16" s="40" t="s">
        <v>169</v>
      </c>
      <c r="B16" s="47" t="s">
        <v>182</v>
      </c>
      <c r="C16" s="47"/>
      <c r="D16" s="47"/>
      <c r="E16" s="47"/>
      <c r="F16" s="47"/>
      <c r="G16" s="47"/>
    </row>
    <row r="17" spans="1:7" x14ac:dyDescent="0.25">
      <c r="A17" s="41" t="s">
        <v>399</v>
      </c>
      <c r="B17" s="47"/>
      <c r="C17" s="47"/>
      <c r="D17" s="47"/>
      <c r="E17" s="47"/>
      <c r="F17" s="47"/>
      <c r="G17" s="47"/>
    </row>
    <row r="18" spans="1:7" x14ac:dyDescent="0.25">
      <c r="A18" s="40" t="s">
        <v>171</v>
      </c>
      <c r="B18" s="49">
        <v>46175</v>
      </c>
      <c r="C18" s="49"/>
      <c r="D18" s="49"/>
      <c r="E18" s="49"/>
      <c r="F18" s="49"/>
      <c r="G18" s="49"/>
    </row>
    <row r="19" spans="1:7" x14ac:dyDescent="0.25">
      <c r="A19" s="40" t="s">
        <v>172</v>
      </c>
      <c r="B19" s="49">
        <v>46161</v>
      </c>
      <c r="C19" s="49"/>
      <c r="D19" s="49"/>
      <c r="E19" s="49"/>
      <c r="F19" s="49"/>
      <c r="G19" s="49"/>
    </row>
    <row r="20" spans="1:7" x14ac:dyDescent="0.25">
      <c r="A20" s="40" t="s">
        <v>173</v>
      </c>
      <c r="B20" s="47" t="s">
        <v>183</v>
      </c>
      <c r="C20" s="47"/>
      <c r="D20" s="47"/>
      <c r="E20" s="47"/>
      <c r="F20" s="47"/>
      <c r="G20" s="47"/>
    </row>
    <row r="21" spans="1:7" x14ac:dyDescent="0.25">
      <c r="A21" s="40" t="s">
        <v>400</v>
      </c>
      <c r="B21" s="47" t="s">
        <v>99</v>
      </c>
      <c r="C21" s="47"/>
      <c r="D21" s="47"/>
      <c r="E21" s="47"/>
      <c r="F21" s="47"/>
      <c r="G21" s="47"/>
    </row>
    <row r="23" spans="1:7" x14ac:dyDescent="0.25">
      <c r="A23" s="23" t="str">
        <f>HYPERLINK("#'Factor List'!A1", "Back to Factor List")</f>
        <v>Back to Factor List</v>
      </c>
      <c r="B23" s="23" t="str">
        <f>HYPERLINK("#'Assumptions'!A1", "Assumptions")</f>
        <v>Assumptions</v>
      </c>
    </row>
    <row r="26" spans="1:7" s="58" customFormat="1" ht="26" x14ac:dyDescent="0.25">
      <c r="A26" s="57" t="s">
        <v>401</v>
      </c>
      <c r="B26" s="57" t="s">
        <v>402</v>
      </c>
      <c r="C26" s="57" t="s">
        <v>403</v>
      </c>
      <c r="D26" s="57" t="s">
        <v>404</v>
      </c>
      <c r="E26" s="57" t="s">
        <v>405</v>
      </c>
      <c r="F26" s="57" t="s">
        <v>406</v>
      </c>
      <c r="G26" s="57" t="s">
        <v>407</v>
      </c>
    </row>
    <row r="27" spans="1:7" x14ac:dyDescent="0.25">
      <c r="A27" s="43">
        <v>16</v>
      </c>
      <c r="B27" s="44">
        <v>7.66</v>
      </c>
      <c r="C27" s="44">
        <v>0.38</v>
      </c>
      <c r="D27" s="44">
        <v>1.1000000000000001</v>
      </c>
      <c r="E27" s="44">
        <v>0</v>
      </c>
      <c r="F27" s="44">
        <v>0</v>
      </c>
      <c r="G27" s="44">
        <v>0</v>
      </c>
    </row>
    <row r="28" spans="1:7" x14ac:dyDescent="0.25">
      <c r="A28" s="43">
        <v>17</v>
      </c>
      <c r="B28" s="44">
        <v>7.8</v>
      </c>
      <c r="C28" s="44">
        <v>0.39</v>
      </c>
      <c r="D28" s="44">
        <v>1.1599999999999999</v>
      </c>
      <c r="E28" s="44">
        <v>0</v>
      </c>
      <c r="F28" s="44">
        <v>0</v>
      </c>
      <c r="G28" s="44">
        <v>0</v>
      </c>
    </row>
    <row r="29" spans="1:7" x14ac:dyDescent="0.25">
      <c r="A29" s="43">
        <v>18</v>
      </c>
      <c r="B29" s="44">
        <v>7.94</v>
      </c>
      <c r="C29" s="44">
        <v>0.4</v>
      </c>
      <c r="D29" s="44">
        <v>1.22</v>
      </c>
      <c r="E29" s="44">
        <v>0</v>
      </c>
      <c r="F29" s="44">
        <v>0</v>
      </c>
      <c r="G29" s="44">
        <v>0</v>
      </c>
    </row>
    <row r="30" spans="1:7" x14ac:dyDescent="0.25">
      <c r="A30" s="43">
        <v>19</v>
      </c>
      <c r="B30" s="44">
        <v>8.08</v>
      </c>
      <c r="C30" s="44">
        <v>0.41</v>
      </c>
      <c r="D30" s="44">
        <v>1.27</v>
      </c>
      <c r="E30" s="44">
        <v>0</v>
      </c>
      <c r="F30" s="44">
        <v>0</v>
      </c>
      <c r="G30" s="44">
        <v>0</v>
      </c>
    </row>
    <row r="31" spans="1:7" x14ac:dyDescent="0.25">
      <c r="A31" s="43">
        <v>20</v>
      </c>
      <c r="B31" s="44">
        <v>8.23</v>
      </c>
      <c r="C31" s="44">
        <v>0.41</v>
      </c>
      <c r="D31" s="44">
        <v>1.29</v>
      </c>
      <c r="E31" s="44">
        <v>0</v>
      </c>
      <c r="F31" s="44">
        <v>0</v>
      </c>
      <c r="G31" s="44">
        <v>0</v>
      </c>
    </row>
    <row r="32" spans="1:7" x14ac:dyDescent="0.25">
      <c r="A32" s="43">
        <v>21</v>
      </c>
      <c r="B32" s="44">
        <v>8.3800000000000008</v>
      </c>
      <c r="C32" s="44">
        <v>0.42</v>
      </c>
      <c r="D32" s="44">
        <v>1.31</v>
      </c>
      <c r="E32" s="44">
        <v>0</v>
      </c>
      <c r="F32" s="44">
        <v>0</v>
      </c>
      <c r="G32" s="44">
        <v>0</v>
      </c>
    </row>
    <row r="33" spans="1:7" x14ac:dyDescent="0.25">
      <c r="A33" s="43">
        <v>22</v>
      </c>
      <c r="B33" s="44">
        <v>8.5299999999999994</v>
      </c>
      <c r="C33" s="44">
        <v>0.43</v>
      </c>
      <c r="D33" s="44">
        <v>1.33</v>
      </c>
      <c r="E33" s="44">
        <v>0</v>
      </c>
      <c r="F33" s="44">
        <v>0</v>
      </c>
      <c r="G33" s="44">
        <v>0</v>
      </c>
    </row>
    <row r="34" spans="1:7" x14ac:dyDescent="0.25">
      <c r="A34" s="43">
        <v>23</v>
      </c>
      <c r="B34" s="44">
        <v>8.68</v>
      </c>
      <c r="C34" s="44">
        <v>0.44</v>
      </c>
      <c r="D34" s="44">
        <v>1.36</v>
      </c>
      <c r="E34" s="44">
        <v>0</v>
      </c>
      <c r="F34" s="44">
        <v>0</v>
      </c>
      <c r="G34" s="44">
        <v>0</v>
      </c>
    </row>
    <row r="35" spans="1:7" x14ac:dyDescent="0.25">
      <c r="A35" s="43">
        <v>24</v>
      </c>
      <c r="B35" s="44">
        <v>8.83</v>
      </c>
      <c r="C35" s="44">
        <v>0.45</v>
      </c>
      <c r="D35" s="44">
        <v>1.38</v>
      </c>
      <c r="E35" s="44">
        <v>0</v>
      </c>
      <c r="F35" s="44">
        <v>0</v>
      </c>
      <c r="G35" s="44">
        <v>0</v>
      </c>
    </row>
    <row r="36" spans="1:7" x14ac:dyDescent="0.25">
      <c r="A36" s="43">
        <v>25</v>
      </c>
      <c r="B36" s="44">
        <v>8.99</v>
      </c>
      <c r="C36" s="44">
        <v>0.46</v>
      </c>
      <c r="D36" s="44">
        <v>1.41</v>
      </c>
      <c r="E36" s="44">
        <v>0</v>
      </c>
      <c r="F36" s="44">
        <v>0</v>
      </c>
      <c r="G36" s="44">
        <v>0</v>
      </c>
    </row>
    <row r="37" spans="1:7" x14ac:dyDescent="0.25">
      <c r="A37" s="43">
        <v>26</v>
      </c>
      <c r="B37" s="44">
        <v>9.15</v>
      </c>
      <c r="C37" s="44">
        <v>0.47</v>
      </c>
      <c r="D37" s="44">
        <v>1.43</v>
      </c>
      <c r="E37" s="44">
        <v>0</v>
      </c>
      <c r="F37" s="44">
        <v>0</v>
      </c>
      <c r="G37" s="44">
        <v>0</v>
      </c>
    </row>
    <row r="38" spans="1:7" x14ac:dyDescent="0.25">
      <c r="A38" s="43">
        <v>27</v>
      </c>
      <c r="B38" s="44">
        <v>9.32</v>
      </c>
      <c r="C38" s="44">
        <v>0.48</v>
      </c>
      <c r="D38" s="44">
        <v>1.46</v>
      </c>
      <c r="E38" s="44">
        <v>0</v>
      </c>
      <c r="F38" s="44">
        <v>0</v>
      </c>
      <c r="G38" s="44">
        <v>0</v>
      </c>
    </row>
    <row r="39" spans="1:7" x14ac:dyDescent="0.25">
      <c r="A39" s="43">
        <v>28</v>
      </c>
      <c r="B39" s="44">
        <v>9.49</v>
      </c>
      <c r="C39" s="44">
        <v>0.49</v>
      </c>
      <c r="D39" s="44">
        <v>1.48</v>
      </c>
      <c r="E39" s="44">
        <v>0</v>
      </c>
      <c r="F39" s="44">
        <v>0</v>
      </c>
      <c r="G39" s="44">
        <v>0</v>
      </c>
    </row>
    <row r="40" spans="1:7" x14ac:dyDescent="0.25">
      <c r="A40" s="43">
        <v>29</v>
      </c>
      <c r="B40" s="44">
        <v>9.66</v>
      </c>
      <c r="C40" s="44">
        <v>0.5</v>
      </c>
      <c r="D40" s="44">
        <v>1.51</v>
      </c>
      <c r="E40" s="44">
        <v>0</v>
      </c>
      <c r="F40" s="44">
        <v>0</v>
      </c>
      <c r="G40" s="44">
        <v>0</v>
      </c>
    </row>
    <row r="41" spans="1:7" x14ac:dyDescent="0.25">
      <c r="A41" s="43">
        <v>30</v>
      </c>
      <c r="B41" s="44">
        <v>9.83</v>
      </c>
      <c r="C41" s="44">
        <v>0.51</v>
      </c>
      <c r="D41" s="44">
        <v>1.53</v>
      </c>
      <c r="E41" s="44">
        <v>0</v>
      </c>
      <c r="F41" s="44">
        <v>0</v>
      </c>
      <c r="G41" s="44">
        <v>0</v>
      </c>
    </row>
    <row r="42" spans="1:7" x14ac:dyDescent="0.25">
      <c r="A42" s="43">
        <v>31</v>
      </c>
      <c r="B42" s="44">
        <v>10.01</v>
      </c>
      <c r="C42" s="44">
        <v>0.52</v>
      </c>
      <c r="D42" s="44">
        <v>1.56</v>
      </c>
      <c r="E42" s="44">
        <v>0</v>
      </c>
      <c r="F42" s="44">
        <v>0</v>
      </c>
      <c r="G42" s="44">
        <v>0</v>
      </c>
    </row>
    <row r="43" spans="1:7" x14ac:dyDescent="0.25">
      <c r="A43" s="43">
        <v>32</v>
      </c>
      <c r="B43" s="44">
        <v>10.19</v>
      </c>
      <c r="C43" s="44">
        <v>0.53</v>
      </c>
      <c r="D43" s="44">
        <v>1.59</v>
      </c>
      <c r="E43" s="44">
        <v>0</v>
      </c>
      <c r="F43" s="44">
        <v>0</v>
      </c>
      <c r="G43" s="44">
        <v>0</v>
      </c>
    </row>
    <row r="44" spans="1:7" x14ac:dyDescent="0.25">
      <c r="A44" s="43">
        <v>33</v>
      </c>
      <c r="B44" s="44">
        <v>10.37</v>
      </c>
      <c r="C44" s="44">
        <v>0.54</v>
      </c>
      <c r="D44" s="44">
        <v>1.61</v>
      </c>
      <c r="E44" s="44">
        <v>0</v>
      </c>
      <c r="F44" s="44">
        <v>0</v>
      </c>
      <c r="G44" s="44">
        <v>0</v>
      </c>
    </row>
    <row r="45" spans="1:7" x14ac:dyDescent="0.25">
      <c r="A45" s="43">
        <v>34</v>
      </c>
      <c r="B45" s="44">
        <v>10.55</v>
      </c>
      <c r="C45" s="44">
        <v>0.55000000000000004</v>
      </c>
      <c r="D45" s="44">
        <v>1.64</v>
      </c>
      <c r="E45" s="44">
        <v>0</v>
      </c>
      <c r="F45" s="44">
        <v>0</v>
      </c>
      <c r="G45" s="44">
        <v>0</v>
      </c>
    </row>
    <row r="46" spans="1:7" x14ac:dyDescent="0.25">
      <c r="A46" s="43">
        <v>35</v>
      </c>
      <c r="B46" s="44">
        <v>10.74</v>
      </c>
      <c r="C46" s="44">
        <v>0.56000000000000005</v>
      </c>
      <c r="D46" s="44">
        <v>1.67</v>
      </c>
      <c r="E46" s="44">
        <v>0</v>
      </c>
      <c r="F46" s="44">
        <v>0</v>
      </c>
      <c r="G46" s="44">
        <v>0</v>
      </c>
    </row>
    <row r="47" spans="1:7" x14ac:dyDescent="0.25">
      <c r="A47" s="43">
        <v>36</v>
      </c>
      <c r="B47" s="44">
        <v>10.94</v>
      </c>
      <c r="C47" s="44">
        <v>0.56999999999999995</v>
      </c>
      <c r="D47" s="44">
        <v>1.7</v>
      </c>
      <c r="E47" s="44">
        <v>0</v>
      </c>
      <c r="F47" s="44">
        <v>0</v>
      </c>
      <c r="G47" s="44">
        <v>0</v>
      </c>
    </row>
    <row r="48" spans="1:7" x14ac:dyDescent="0.25">
      <c r="A48" s="43">
        <v>37</v>
      </c>
      <c r="B48" s="44">
        <v>11.13</v>
      </c>
      <c r="C48" s="44">
        <v>0.57999999999999996</v>
      </c>
      <c r="D48" s="44">
        <v>1.73</v>
      </c>
      <c r="E48" s="44">
        <v>0</v>
      </c>
      <c r="F48" s="44">
        <v>0</v>
      </c>
      <c r="G48" s="44">
        <v>0</v>
      </c>
    </row>
    <row r="49" spans="1:7" x14ac:dyDescent="0.25">
      <c r="A49" s="43">
        <v>38</v>
      </c>
      <c r="B49" s="44">
        <v>11.33</v>
      </c>
      <c r="C49" s="44">
        <v>0.59</v>
      </c>
      <c r="D49" s="44">
        <v>1.76</v>
      </c>
      <c r="E49" s="44">
        <v>0</v>
      </c>
      <c r="F49" s="44">
        <v>0</v>
      </c>
      <c r="G49" s="44">
        <v>0</v>
      </c>
    </row>
    <row r="50" spans="1:7" x14ac:dyDescent="0.25">
      <c r="A50" s="43">
        <v>39</v>
      </c>
      <c r="B50" s="44">
        <v>11.54</v>
      </c>
      <c r="C50" s="44">
        <v>0.6</v>
      </c>
      <c r="D50" s="44">
        <v>1.78</v>
      </c>
      <c r="E50" s="44">
        <v>0</v>
      </c>
      <c r="F50" s="44">
        <v>0</v>
      </c>
      <c r="G50" s="44">
        <v>0</v>
      </c>
    </row>
    <row r="51" spans="1:7" x14ac:dyDescent="0.25">
      <c r="A51" s="43">
        <v>40</v>
      </c>
      <c r="B51" s="44">
        <v>11.75</v>
      </c>
      <c r="C51" s="44">
        <v>0.62</v>
      </c>
      <c r="D51" s="44">
        <v>1.81</v>
      </c>
      <c r="E51" s="44">
        <v>0</v>
      </c>
      <c r="F51" s="44">
        <v>0</v>
      </c>
      <c r="G51" s="44">
        <v>0</v>
      </c>
    </row>
    <row r="52" spans="1:7" x14ac:dyDescent="0.25">
      <c r="A52" s="43">
        <v>41</v>
      </c>
      <c r="B52" s="44">
        <v>11.96</v>
      </c>
      <c r="C52" s="44">
        <v>0.63</v>
      </c>
      <c r="D52" s="44">
        <v>1.84</v>
      </c>
      <c r="E52" s="44">
        <v>0</v>
      </c>
      <c r="F52" s="44">
        <v>0</v>
      </c>
      <c r="G52" s="44">
        <v>0</v>
      </c>
    </row>
    <row r="53" spans="1:7" x14ac:dyDescent="0.25">
      <c r="A53" s="43">
        <v>42</v>
      </c>
      <c r="B53" s="44">
        <v>12.18</v>
      </c>
      <c r="C53" s="44">
        <v>0.64</v>
      </c>
      <c r="D53" s="44">
        <v>1.87</v>
      </c>
      <c r="E53" s="44">
        <v>0</v>
      </c>
      <c r="F53" s="44">
        <v>0</v>
      </c>
      <c r="G53" s="44">
        <v>0</v>
      </c>
    </row>
    <row r="54" spans="1:7" x14ac:dyDescent="0.25">
      <c r="A54" s="43">
        <v>43</v>
      </c>
      <c r="B54" s="44">
        <v>12.4</v>
      </c>
      <c r="C54" s="44">
        <v>0.65</v>
      </c>
      <c r="D54" s="44">
        <v>1.9</v>
      </c>
      <c r="E54" s="44">
        <v>0</v>
      </c>
      <c r="F54" s="44">
        <v>0</v>
      </c>
      <c r="G54" s="44">
        <v>0</v>
      </c>
    </row>
    <row r="55" spans="1:7" x14ac:dyDescent="0.25">
      <c r="A55" s="43">
        <v>44</v>
      </c>
      <c r="B55" s="44">
        <v>12.62</v>
      </c>
      <c r="C55" s="44">
        <v>0.67</v>
      </c>
      <c r="D55" s="44">
        <v>1.92</v>
      </c>
      <c r="E55" s="44">
        <v>0</v>
      </c>
      <c r="F55" s="44">
        <v>0</v>
      </c>
      <c r="G55" s="44">
        <v>0</v>
      </c>
    </row>
    <row r="56" spans="1:7" x14ac:dyDescent="0.25">
      <c r="A56" s="43">
        <v>45</v>
      </c>
      <c r="B56" s="44">
        <v>12.85</v>
      </c>
      <c r="C56" s="44">
        <v>0.68</v>
      </c>
      <c r="D56" s="44">
        <v>1.95</v>
      </c>
      <c r="E56" s="44">
        <v>0</v>
      </c>
      <c r="F56" s="44">
        <v>0</v>
      </c>
      <c r="G56" s="44">
        <v>0</v>
      </c>
    </row>
    <row r="57" spans="1:7" x14ac:dyDescent="0.25">
      <c r="A57" s="43">
        <v>46</v>
      </c>
      <c r="B57" s="44">
        <v>13.09</v>
      </c>
      <c r="C57" s="44">
        <v>0.69</v>
      </c>
      <c r="D57" s="44">
        <v>1.98</v>
      </c>
      <c r="E57" s="44">
        <v>0</v>
      </c>
      <c r="F57" s="44">
        <v>0</v>
      </c>
      <c r="G57" s="44">
        <v>0</v>
      </c>
    </row>
    <row r="58" spans="1:7" x14ac:dyDescent="0.25">
      <c r="A58" s="43">
        <v>47</v>
      </c>
      <c r="B58" s="44">
        <v>13.33</v>
      </c>
      <c r="C58" s="44">
        <v>0.71</v>
      </c>
      <c r="D58" s="44">
        <v>2</v>
      </c>
      <c r="E58" s="44">
        <v>0</v>
      </c>
      <c r="F58" s="44">
        <v>0</v>
      </c>
      <c r="G58" s="44">
        <v>0</v>
      </c>
    </row>
    <row r="59" spans="1:7" x14ac:dyDescent="0.25">
      <c r="A59" s="43">
        <v>48</v>
      </c>
      <c r="B59" s="44">
        <v>13.58</v>
      </c>
      <c r="C59" s="44">
        <v>0.72</v>
      </c>
      <c r="D59" s="44">
        <v>2.02</v>
      </c>
      <c r="E59" s="44">
        <v>0</v>
      </c>
      <c r="F59" s="44">
        <v>0</v>
      </c>
      <c r="G59" s="44">
        <v>0</v>
      </c>
    </row>
    <row r="60" spans="1:7" x14ac:dyDescent="0.25">
      <c r="A60" s="43">
        <v>49</v>
      </c>
      <c r="B60" s="44">
        <v>13.83</v>
      </c>
      <c r="C60" s="44">
        <v>0.74</v>
      </c>
      <c r="D60" s="44">
        <v>2.0499999999999998</v>
      </c>
      <c r="E60" s="44">
        <v>0</v>
      </c>
      <c r="F60" s="44">
        <v>0</v>
      </c>
      <c r="G60" s="44">
        <v>0</v>
      </c>
    </row>
    <row r="61" spans="1:7" x14ac:dyDescent="0.25">
      <c r="A61" s="43">
        <v>50</v>
      </c>
      <c r="B61" s="44">
        <v>14.09</v>
      </c>
      <c r="C61" s="44">
        <v>0.75</v>
      </c>
      <c r="D61" s="44">
        <v>2.0699999999999998</v>
      </c>
      <c r="E61" s="44">
        <v>0</v>
      </c>
      <c r="F61" s="44">
        <v>0</v>
      </c>
      <c r="G61" s="44">
        <v>0</v>
      </c>
    </row>
    <row r="62" spans="1:7" x14ac:dyDescent="0.25">
      <c r="A62" s="43">
        <v>51</v>
      </c>
      <c r="B62" s="44">
        <v>14.36</v>
      </c>
      <c r="C62" s="44">
        <v>0.77</v>
      </c>
      <c r="D62" s="44">
        <v>2.09</v>
      </c>
      <c r="E62" s="44">
        <v>0</v>
      </c>
      <c r="F62" s="44">
        <v>0</v>
      </c>
      <c r="G62" s="44">
        <v>0</v>
      </c>
    </row>
    <row r="63" spans="1:7" x14ac:dyDescent="0.25">
      <c r="A63" s="43">
        <v>52</v>
      </c>
      <c r="B63" s="44">
        <v>14.63</v>
      </c>
      <c r="C63" s="44">
        <v>0.78</v>
      </c>
      <c r="D63" s="44">
        <v>2.11</v>
      </c>
      <c r="E63" s="44">
        <v>0</v>
      </c>
      <c r="F63" s="44">
        <v>0</v>
      </c>
      <c r="G63" s="44">
        <v>0</v>
      </c>
    </row>
    <row r="64" spans="1:7" x14ac:dyDescent="0.25">
      <c r="A64" s="43">
        <v>53</v>
      </c>
      <c r="B64" s="44">
        <v>14.91</v>
      </c>
      <c r="C64" s="44">
        <v>0.8</v>
      </c>
      <c r="D64" s="44">
        <v>2.12</v>
      </c>
      <c r="E64" s="44">
        <v>0</v>
      </c>
      <c r="F64" s="44">
        <v>0</v>
      </c>
      <c r="G64" s="44">
        <v>0</v>
      </c>
    </row>
    <row r="65" spans="1:7" x14ac:dyDescent="0.25">
      <c r="A65" s="43">
        <v>54</v>
      </c>
      <c r="B65" s="44">
        <v>15.2</v>
      </c>
      <c r="C65" s="44">
        <v>0.81</v>
      </c>
      <c r="D65" s="44">
        <v>2.14</v>
      </c>
      <c r="E65" s="44">
        <v>0</v>
      </c>
      <c r="F65" s="44">
        <v>0</v>
      </c>
      <c r="G65" s="44">
        <v>0</v>
      </c>
    </row>
    <row r="66" spans="1:7" x14ac:dyDescent="0.25">
      <c r="A66" s="43">
        <v>55</v>
      </c>
      <c r="B66" s="44">
        <v>15.49</v>
      </c>
      <c r="C66" s="44">
        <v>0.83</v>
      </c>
      <c r="D66" s="44">
        <v>2.15</v>
      </c>
      <c r="E66" s="44">
        <v>0</v>
      </c>
      <c r="F66" s="44">
        <v>0</v>
      </c>
      <c r="G66" s="44">
        <v>0</v>
      </c>
    </row>
    <row r="67" spans="1:7" x14ac:dyDescent="0.25">
      <c r="A67" s="43">
        <v>56</v>
      </c>
      <c r="B67" s="44">
        <v>15.8</v>
      </c>
      <c r="C67" s="44">
        <v>0.85</v>
      </c>
      <c r="D67" s="44">
        <v>2.16</v>
      </c>
      <c r="E67" s="44">
        <v>0</v>
      </c>
      <c r="F67" s="44">
        <v>0</v>
      </c>
      <c r="G67" s="44">
        <v>0</v>
      </c>
    </row>
    <row r="68" spans="1:7" x14ac:dyDescent="0.25">
      <c r="A68" s="43">
        <v>57</v>
      </c>
      <c r="B68" s="44">
        <v>16.12</v>
      </c>
      <c r="C68" s="44">
        <v>0.86</v>
      </c>
      <c r="D68" s="44">
        <v>2.17</v>
      </c>
      <c r="E68" s="44">
        <v>0</v>
      </c>
      <c r="F68" s="44">
        <v>0</v>
      </c>
      <c r="G68" s="44">
        <v>0</v>
      </c>
    </row>
    <row r="69" spans="1:7" x14ac:dyDescent="0.25">
      <c r="A69" s="43">
        <v>58</v>
      </c>
      <c r="B69" s="44">
        <v>16.440000000000001</v>
      </c>
      <c r="C69" s="44">
        <v>0.88</v>
      </c>
      <c r="D69" s="44">
        <v>2.1800000000000002</v>
      </c>
      <c r="E69" s="44">
        <v>0</v>
      </c>
      <c r="F69" s="44">
        <v>0</v>
      </c>
      <c r="G69" s="44">
        <v>0</v>
      </c>
    </row>
    <row r="70" spans="1:7" x14ac:dyDescent="0.25">
      <c r="A70" s="43">
        <v>59</v>
      </c>
      <c r="B70" s="44">
        <v>16.78</v>
      </c>
      <c r="C70" s="44">
        <v>0.9</v>
      </c>
      <c r="D70" s="44">
        <v>2.1800000000000002</v>
      </c>
      <c r="E70" s="44">
        <v>0</v>
      </c>
      <c r="F70" s="44">
        <v>0</v>
      </c>
      <c r="G70" s="44">
        <v>0</v>
      </c>
    </row>
    <row r="71" spans="1:7" x14ac:dyDescent="0.25">
      <c r="A71" s="43">
        <v>60</v>
      </c>
      <c r="B71" s="44">
        <v>17.13</v>
      </c>
      <c r="C71" s="44">
        <v>0.91</v>
      </c>
      <c r="D71" s="44">
        <v>2.1800000000000002</v>
      </c>
      <c r="E71" s="44">
        <v>0</v>
      </c>
      <c r="F71" s="44">
        <v>0</v>
      </c>
      <c r="G71" s="44">
        <v>0</v>
      </c>
    </row>
    <row r="72" spans="1:7" x14ac:dyDescent="0.25">
      <c r="A72" s="43">
        <v>61</v>
      </c>
      <c r="B72" s="44">
        <v>17.5</v>
      </c>
      <c r="C72" s="44">
        <v>0.93</v>
      </c>
      <c r="D72" s="44">
        <v>2.1800000000000002</v>
      </c>
      <c r="E72" s="44">
        <v>0</v>
      </c>
      <c r="F72" s="44">
        <v>0</v>
      </c>
      <c r="G72" s="44">
        <v>0</v>
      </c>
    </row>
    <row r="73" spans="1:7" x14ac:dyDescent="0.25">
      <c r="A73" s="43">
        <v>62</v>
      </c>
      <c r="B73" s="44">
        <v>17.88</v>
      </c>
      <c r="C73" s="44">
        <v>0.95</v>
      </c>
      <c r="D73" s="44">
        <v>2.17</v>
      </c>
      <c r="E73" s="44">
        <v>0</v>
      </c>
      <c r="F73" s="44">
        <v>0</v>
      </c>
      <c r="G73" s="44">
        <v>0</v>
      </c>
    </row>
    <row r="74" spans="1:7" x14ac:dyDescent="0.25">
      <c r="A74" s="43">
        <v>63</v>
      </c>
      <c r="B74" s="44">
        <v>18.28</v>
      </c>
      <c r="C74" s="44">
        <v>0.97</v>
      </c>
      <c r="D74" s="44">
        <v>2.16</v>
      </c>
      <c r="E74" s="44">
        <v>0</v>
      </c>
      <c r="F74" s="44">
        <v>0</v>
      </c>
      <c r="G74" s="44">
        <v>0</v>
      </c>
    </row>
    <row r="75" spans="1:7" x14ac:dyDescent="0.25">
      <c r="A75" s="43">
        <v>64</v>
      </c>
      <c r="B75" s="44">
        <v>18.690000000000001</v>
      </c>
      <c r="C75" s="44">
        <v>0.99</v>
      </c>
      <c r="D75" s="44">
        <v>2.15</v>
      </c>
      <c r="E75" s="44">
        <v>0</v>
      </c>
      <c r="F75" s="44">
        <v>0</v>
      </c>
      <c r="G75" s="44">
        <v>0</v>
      </c>
    </row>
  </sheetData>
  <sheetProtection algorithmName="SHA-512" hashValue="9yjOLfeHARoreqQNDIlgrIdfYBqKBc7oVgp46Pz0mQjgfzg2mrvSkKmMC+yKvyEj5e20k9s+LawBwUZUbKiUpg==" saltValue="AtjpMjKCbOHgCtYy0L9qbw==" spinCount="100000" sheet="1" objects="1" scenarios="1"/>
  <conditionalFormatting sqref="A6:A21">
    <cfRule type="expression" dxfId="605" priority="9" stopIfTrue="1">
      <formula>MOD(ROW(),2)=0</formula>
    </cfRule>
    <cfRule type="expression" dxfId="604" priority="10" stopIfTrue="1">
      <formula>MOD(ROW(),2)&lt;&gt;0</formula>
    </cfRule>
  </conditionalFormatting>
  <conditionalFormatting sqref="A26:A75">
    <cfRule type="expression" dxfId="603" priority="13" stopIfTrue="1">
      <formula>MOD(ROW(),2)=0</formula>
    </cfRule>
    <cfRule type="expression" dxfId="602" priority="14" stopIfTrue="1">
      <formula>MOD(ROW(),2)&lt;&gt;0</formula>
    </cfRule>
  </conditionalFormatting>
  <conditionalFormatting sqref="B6:G21">
    <cfRule type="expression" dxfId="601" priority="11" stopIfTrue="1">
      <formula>MOD(ROW(),2)=0</formula>
    </cfRule>
    <cfRule type="expression" dxfId="600" priority="12" stopIfTrue="1">
      <formula>MOD(ROW(),2)&lt;&gt;0</formula>
    </cfRule>
  </conditionalFormatting>
  <conditionalFormatting sqref="B26:G75">
    <cfRule type="expression" dxfId="599" priority="15" stopIfTrue="1">
      <formula>MOD(ROW(),2)=0</formula>
    </cfRule>
    <cfRule type="expression" dxfId="598" priority="16" stopIfTrue="1">
      <formula>MOD(ROW(),2)&lt;&gt;0</formula>
    </cfRule>
  </conditionalFormatting>
  <pageMargins left="0.7" right="0.7" top="0.75" bottom="0.75" header="0.3" footer="0.3"/>
  <tableParts count="1">
    <tablePart r:id="rId1"/>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10CF3-83A5-4431-87F1-3B90755984E7}">
  <sheetPr codeName="Sheet62"/>
  <dimension ref="A1:AY76"/>
  <sheetViews>
    <sheetView showGridLines="0" workbookViewId="0">
      <selection activeCell="A6" sqref="A6"/>
    </sheetView>
  </sheetViews>
  <sheetFormatPr defaultRowHeight="12.5" x14ac:dyDescent="0.25"/>
  <cols>
    <col min="1" max="1" width="31.54296875" customWidth="1"/>
    <col min="2" max="51" width="13.7265625" customWidth="1"/>
  </cols>
  <sheetData>
    <row r="1" spans="1:13" s="1" customFormat="1" ht="20" x14ac:dyDescent="0.4">
      <c r="A1" s="2" t="s">
        <v>0</v>
      </c>
    </row>
    <row r="2" spans="1:13" s="1" customFormat="1" ht="15.5" x14ac:dyDescent="0.35">
      <c r="A2" s="30" t="s">
        <v>1</v>
      </c>
      <c r="B2" s="3" t="str">
        <f>wb_title</f>
        <v>LGPS_EW - Consolidated Factor Spreadsheet</v>
      </c>
    </row>
    <row r="3" spans="1:13" s="1" customFormat="1" ht="15.5" x14ac:dyDescent="0.35">
      <c r="A3" s="30" t="s">
        <v>2</v>
      </c>
      <c r="B3" s="3" t="str">
        <f>TABLE_FACTOR_TYPE_1 &amp; " - x-" &amp; TABLE_SERIES_NUMBER_1</f>
        <v>Added pension - x-716</v>
      </c>
    </row>
    <row r="6" spans="1:13" x14ac:dyDescent="0.25">
      <c r="A6" s="40" t="s">
        <v>394</v>
      </c>
      <c r="B6" s="47" t="s">
        <v>395</v>
      </c>
      <c r="C6" s="47"/>
      <c r="D6" s="47"/>
      <c r="E6" s="47"/>
      <c r="F6" s="47"/>
      <c r="G6" s="47"/>
      <c r="H6" s="47"/>
      <c r="I6" s="47"/>
      <c r="J6" s="47"/>
      <c r="K6" s="47"/>
      <c r="L6" s="47"/>
      <c r="M6" s="47"/>
    </row>
    <row r="7" spans="1:13" x14ac:dyDescent="0.25">
      <c r="A7" s="40" t="s">
        <v>396</v>
      </c>
      <c r="B7" s="47" t="s">
        <v>175</v>
      </c>
      <c r="C7" s="47"/>
      <c r="D7" s="47"/>
      <c r="E7" s="47"/>
      <c r="F7" s="47"/>
      <c r="G7" s="47"/>
      <c r="H7" s="47"/>
      <c r="I7" s="47"/>
      <c r="J7" s="47"/>
      <c r="K7" s="47"/>
      <c r="L7" s="47"/>
      <c r="M7" s="47"/>
    </row>
    <row r="8" spans="1:13" x14ac:dyDescent="0.25">
      <c r="A8" s="40" t="s">
        <v>162</v>
      </c>
      <c r="B8" s="47" t="s">
        <v>259</v>
      </c>
      <c r="C8" s="47"/>
      <c r="D8" s="47"/>
      <c r="E8" s="47"/>
      <c r="F8" s="47"/>
      <c r="G8" s="47"/>
      <c r="H8" s="47"/>
      <c r="I8" s="47"/>
      <c r="J8" s="47"/>
      <c r="K8" s="47"/>
      <c r="L8" s="47"/>
      <c r="M8" s="47"/>
    </row>
    <row r="9" spans="1:13" x14ac:dyDescent="0.25">
      <c r="A9" s="40" t="s">
        <v>163</v>
      </c>
      <c r="B9" s="47" t="s">
        <v>322</v>
      </c>
      <c r="C9" s="47"/>
      <c r="D9" s="47"/>
      <c r="E9" s="47"/>
      <c r="F9" s="47"/>
      <c r="G9" s="47"/>
      <c r="H9" s="47"/>
      <c r="I9" s="47"/>
      <c r="J9" s="47"/>
      <c r="K9" s="47"/>
      <c r="L9" s="47"/>
      <c r="M9" s="47"/>
    </row>
    <row r="10" spans="1:13" x14ac:dyDescent="0.25">
      <c r="A10" s="40" t="s">
        <v>6</v>
      </c>
      <c r="B10" s="47" t="s">
        <v>355</v>
      </c>
      <c r="C10" s="47"/>
      <c r="D10" s="47"/>
      <c r="E10" s="47"/>
      <c r="F10" s="47"/>
      <c r="G10" s="47"/>
      <c r="H10" s="47"/>
      <c r="I10" s="47"/>
      <c r="J10" s="47"/>
      <c r="K10" s="47"/>
      <c r="L10" s="47"/>
      <c r="M10" s="47"/>
    </row>
    <row r="11" spans="1:13" x14ac:dyDescent="0.25">
      <c r="A11" s="40" t="s">
        <v>164</v>
      </c>
      <c r="B11" s="47" t="s">
        <v>184</v>
      </c>
      <c r="C11" s="47"/>
      <c r="D11" s="47"/>
      <c r="E11" s="47"/>
      <c r="F11" s="47"/>
      <c r="G11" s="47"/>
      <c r="H11" s="47"/>
      <c r="I11" s="47"/>
      <c r="J11" s="47"/>
      <c r="K11" s="47"/>
      <c r="L11" s="47"/>
      <c r="M11" s="47"/>
    </row>
    <row r="12" spans="1:13" x14ac:dyDescent="0.25">
      <c r="A12" s="40" t="s">
        <v>165</v>
      </c>
      <c r="B12" s="47" t="s">
        <v>324</v>
      </c>
      <c r="C12" s="47"/>
      <c r="D12" s="47"/>
      <c r="E12" s="47"/>
      <c r="F12" s="47"/>
      <c r="G12" s="47"/>
      <c r="H12" s="47"/>
      <c r="I12" s="47"/>
      <c r="J12" s="47"/>
      <c r="K12" s="47"/>
      <c r="L12" s="47"/>
      <c r="M12" s="47"/>
    </row>
    <row r="13" spans="1:13" x14ac:dyDescent="0.25">
      <c r="A13" s="40" t="s">
        <v>397</v>
      </c>
      <c r="B13" s="47">
        <v>0</v>
      </c>
      <c r="C13" s="47"/>
      <c r="D13" s="47"/>
      <c r="E13" s="47"/>
      <c r="F13" s="47"/>
      <c r="G13" s="47"/>
      <c r="H13" s="47"/>
      <c r="I13" s="47"/>
      <c r="J13" s="47"/>
      <c r="K13" s="47"/>
      <c r="L13" s="47"/>
      <c r="M13" s="47"/>
    </row>
    <row r="14" spans="1:13" x14ac:dyDescent="0.25">
      <c r="A14" s="40" t="s">
        <v>167</v>
      </c>
      <c r="B14" s="47">
        <v>716</v>
      </c>
      <c r="C14" s="47"/>
      <c r="D14" s="47"/>
      <c r="E14" s="47"/>
      <c r="F14" s="47"/>
      <c r="G14" s="47"/>
      <c r="H14" s="47"/>
      <c r="I14" s="47"/>
      <c r="J14" s="47"/>
      <c r="K14" s="47"/>
      <c r="L14" s="47"/>
      <c r="M14" s="47"/>
    </row>
    <row r="15" spans="1:13" x14ac:dyDescent="0.25">
      <c r="A15" s="40" t="s">
        <v>398</v>
      </c>
      <c r="B15" s="47" t="s">
        <v>356</v>
      </c>
      <c r="C15" s="47"/>
      <c r="D15" s="47"/>
      <c r="E15" s="47"/>
      <c r="F15" s="47"/>
      <c r="G15" s="47"/>
      <c r="H15" s="47"/>
      <c r="I15" s="47"/>
      <c r="J15" s="47"/>
      <c r="K15" s="47"/>
      <c r="L15" s="47"/>
      <c r="M15" s="47"/>
    </row>
    <row r="16" spans="1:13" x14ac:dyDescent="0.25">
      <c r="A16" s="40" t="s">
        <v>169</v>
      </c>
      <c r="B16" s="47" t="s">
        <v>343</v>
      </c>
      <c r="C16" s="47"/>
      <c r="D16" s="47"/>
      <c r="E16" s="47"/>
      <c r="F16" s="47"/>
      <c r="G16" s="47"/>
      <c r="H16" s="47"/>
      <c r="I16" s="47"/>
      <c r="J16" s="47"/>
      <c r="K16" s="47"/>
      <c r="L16" s="47"/>
      <c r="M16" s="47"/>
    </row>
    <row r="17" spans="1:51" x14ac:dyDescent="0.25">
      <c r="A17" s="41" t="s">
        <v>399</v>
      </c>
      <c r="B17" s="47"/>
      <c r="C17" s="47"/>
      <c r="D17" s="47"/>
      <c r="E17" s="47"/>
      <c r="F17" s="47"/>
      <c r="G17" s="47"/>
      <c r="H17" s="47"/>
      <c r="I17" s="47"/>
      <c r="J17" s="47"/>
      <c r="K17" s="47"/>
      <c r="L17" s="47"/>
      <c r="M17" s="47"/>
    </row>
    <row r="18" spans="1:51" x14ac:dyDescent="0.25">
      <c r="A18" s="40" t="s">
        <v>171</v>
      </c>
      <c r="B18" s="49">
        <v>45195</v>
      </c>
      <c r="C18" s="49"/>
      <c r="D18" s="49"/>
      <c r="E18" s="49"/>
      <c r="F18" s="49"/>
      <c r="G18" s="49"/>
      <c r="H18" s="49"/>
      <c r="I18" s="49"/>
      <c r="J18" s="49"/>
      <c r="K18" s="49"/>
      <c r="L18" s="49"/>
      <c r="M18" s="49"/>
    </row>
    <row r="19" spans="1:51" x14ac:dyDescent="0.25">
      <c r="A19" s="40" t="s">
        <v>172</v>
      </c>
      <c r="B19" s="49">
        <v>45201</v>
      </c>
      <c r="C19" s="49"/>
      <c r="D19" s="49"/>
      <c r="E19" s="49"/>
      <c r="F19" s="49"/>
      <c r="G19" s="49"/>
      <c r="H19" s="49"/>
      <c r="I19" s="49"/>
      <c r="J19" s="49"/>
      <c r="K19" s="49"/>
      <c r="L19" s="49"/>
      <c r="M19" s="49"/>
    </row>
    <row r="20" spans="1:51" x14ac:dyDescent="0.25">
      <c r="A20" s="40" t="s">
        <v>173</v>
      </c>
      <c r="B20" s="47" t="s">
        <v>183</v>
      </c>
      <c r="C20" s="47"/>
      <c r="D20" s="47"/>
      <c r="E20" s="47"/>
      <c r="F20" s="47"/>
      <c r="G20" s="47"/>
      <c r="H20" s="47"/>
      <c r="I20" s="47"/>
      <c r="J20" s="47"/>
      <c r="K20" s="47"/>
      <c r="L20" s="47"/>
      <c r="M20" s="47"/>
    </row>
    <row r="21" spans="1:51" x14ac:dyDescent="0.25">
      <c r="A21" s="40" t="s">
        <v>400</v>
      </c>
      <c r="B21" s="47"/>
      <c r="C21" s="47"/>
      <c r="D21" s="47"/>
      <c r="E21" s="47"/>
      <c r="F21" s="47"/>
      <c r="G21" s="47"/>
      <c r="H21" s="47"/>
      <c r="I21" s="47"/>
      <c r="J21" s="47"/>
      <c r="K21" s="47"/>
      <c r="L21" s="47"/>
      <c r="M21" s="47"/>
    </row>
    <row r="23" spans="1:51" x14ac:dyDescent="0.25">
      <c r="A23" s="23" t="str">
        <f>HYPERLINK("#'Factor List'!A1", "Back to Factor List")</f>
        <v>Back to Factor List</v>
      </c>
      <c r="B23" s="23" t="str">
        <f>HYPERLINK("#'Assumptions'!A1", "Assumptions")</f>
        <v>Assumptions</v>
      </c>
    </row>
    <row r="26" spans="1:51" s="58" customFormat="1" ht="39" x14ac:dyDescent="0.25">
      <c r="A26" s="57" t="s">
        <v>401</v>
      </c>
      <c r="B26" s="57" t="s">
        <v>593</v>
      </c>
      <c r="C26" s="57" t="s">
        <v>594</v>
      </c>
      <c r="D26" s="57" t="s">
        <v>595</v>
      </c>
      <c r="E26" s="57" t="s">
        <v>596</v>
      </c>
      <c r="F26" s="57" t="s">
        <v>597</v>
      </c>
      <c r="G26" s="57" t="s">
        <v>598</v>
      </c>
      <c r="H26" s="57" t="s">
        <v>599</v>
      </c>
      <c r="I26" s="57" t="s">
        <v>600</v>
      </c>
      <c r="J26" s="57" t="s">
        <v>601</v>
      </c>
      <c r="K26" s="57" t="s">
        <v>602</v>
      </c>
      <c r="L26" s="57" t="s">
        <v>603</v>
      </c>
      <c r="M26" s="57" t="s">
        <v>604</v>
      </c>
      <c r="N26" s="57" t="s">
        <v>605</v>
      </c>
      <c r="O26" s="57" t="s">
        <v>606</v>
      </c>
      <c r="P26" s="57" t="s">
        <v>607</v>
      </c>
      <c r="Q26" s="57" t="s">
        <v>608</v>
      </c>
      <c r="R26" s="57" t="s">
        <v>609</v>
      </c>
      <c r="S26" s="57" t="s">
        <v>610</v>
      </c>
      <c r="T26" s="57" t="s">
        <v>611</v>
      </c>
      <c r="U26" s="57" t="s">
        <v>612</v>
      </c>
      <c r="V26" s="57" t="s">
        <v>613</v>
      </c>
      <c r="W26" s="57" t="s">
        <v>614</v>
      </c>
      <c r="X26" s="57" t="s">
        <v>615</v>
      </c>
      <c r="Y26" s="57" t="s">
        <v>616</v>
      </c>
      <c r="Z26" s="57" t="s">
        <v>617</v>
      </c>
      <c r="AA26" s="57" t="s">
        <v>618</v>
      </c>
      <c r="AB26" s="57" t="s">
        <v>619</v>
      </c>
      <c r="AC26" s="57" t="s">
        <v>620</v>
      </c>
      <c r="AD26" s="57" t="s">
        <v>621</v>
      </c>
      <c r="AE26" s="57" t="s">
        <v>622</v>
      </c>
      <c r="AF26" s="57" t="s">
        <v>623</v>
      </c>
      <c r="AG26" s="57" t="s">
        <v>624</v>
      </c>
      <c r="AH26" s="57" t="s">
        <v>625</v>
      </c>
      <c r="AI26" s="57" t="s">
        <v>626</v>
      </c>
      <c r="AJ26" s="57" t="s">
        <v>627</v>
      </c>
      <c r="AK26" s="57" t="s">
        <v>628</v>
      </c>
      <c r="AL26" s="57" t="s">
        <v>629</v>
      </c>
      <c r="AM26" s="57" t="s">
        <v>630</v>
      </c>
      <c r="AN26" s="57" t="s">
        <v>631</v>
      </c>
      <c r="AO26" s="57" t="s">
        <v>632</v>
      </c>
      <c r="AP26" s="57" t="s">
        <v>633</v>
      </c>
      <c r="AQ26" s="57" t="s">
        <v>634</v>
      </c>
      <c r="AR26" s="57" t="s">
        <v>635</v>
      </c>
      <c r="AS26" s="57" t="s">
        <v>636</v>
      </c>
      <c r="AT26" s="57" t="s">
        <v>637</v>
      </c>
      <c r="AU26" s="57" t="s">
        <v>638</v>
      </c>
      <c r="AV26" s="57" t="s">
        <v>639</v>
      </c>
      <c r="AW26" s="57" t="s">
        <v>640</v>
      </c>
      <c r="AX26" s="57" t="s">
        <v>641</v>
      </c>
      <c r="AY26" s="57" t="s">
        <v>642</v>
      </c>
    </row>
    <row r="27" spans="1:51" x14ac:dyDescent="0.25">
      <c r="A27" s="43">
        <v>16</v>
      </c>
      <c r="B27" s="44">
        <v>77.44</v>
      </c>
      <c r="C27" s="44">
        <v>39.43</v>
      </c>
      <c r="D27" s="44">
        <v>26.77</v>
      </c>
      <c r="E27" s="44">
        <v>20.440000000000001</v>
      </c>
      <c r="F27" s="44">
        <v>16.649999999999999</v>
      </c>
      <c r="G27" s="44">
        <v>14.12</v>
      </c>
      <c r="H27" s="44">
        <v>12.32</v>
      </c>
      <c r="I27" s="44">
        <v>10.97</v>
      </c>
      <c r="J27" s="44">
        <v>9.92</v>
      </c>
      <c r="K27" s="44">
        <v>9.09</v>
      </c>
      <c r="L27" s="44">
        <v>8.4</v>
      </c>
      <c r="M27" s="44">
        <v>7.84</v>
      </c>
      <c r="N27" s="44">
        <v>7.36</v>
      </c>
      <c r="O27" s="44">
        <v>6.95</v>
      </c>
      <c r="P27" s="44">
        <v>6.59</v>
      </c>
      <c r="Q27" s="44">
        <v>6.29</v>
      </c>
      <c r="R27" s="44">
        <v>6.02</v>
      </c>
      <c r="S27" s="44">
        <v>5.78</v>
      </c>
      <c r="T27" s="44">
        <v>5.56</v>
      </c>
      <c r="U27" s="44">
        <v>5.37</v>
      </c>
      <c r="V27" s="44">
        <v>5.2</v>
      </c>
      <c r="W27" s="44">
        <v>5.04</v>
      </c>
      <c r="X27" s="44">
        <v>4.9000000000000004</v>
      </c>
      <c r="Y27" s="44">
        <v>4.7699999999999996</v>
      </c>
      <c r="Z27" s="44">
        <v>4.6500000000000004</v>
      </c>
      <c r="AA27" s="44">
        <v>4.54</v>
      </c>
      <c r="AB27" s="44">
        <v>4.4400000000000004</v>
      </c>
      <c r="AC27" s="44">
        <v>4.3499999999999996</v>
      </c>
      <c r="AD27" s="44">
        <v>4.2699999999999996</v>
      </c>
      <c r="AE27" s="44">
        <v>4.1900000000000004</v>
      </c>
      <c r="AF27" s="44">
        <v>4.1100000000000003</v>
      </c>
      <c r="AG27" s="44">
        <v>4.05</v>
      </c>
      <c r="AH27" s="44">
        <v>3.98</v>
      </c>
      <c r="AI27" s="44">
        <v>3.92</v>
      </c>
      <c r="AJ27" s="44">
        <v>3.87</v>
      </c>
      <c r="AK27" s="44">
        <v>3.82</v>
      </c>
      <c r="AL27" s="44">
        <v>3.77</v>
      </c>
      <c r="AM27" s="44">
        <v>3.72</v>
      </c>
      <c r="AN27" s="44">
        <v>3.68</v>
      </c>
      <c r="AO27" s="44">
        <v>3.64</v>
      </c>
      <c r="AP27" s="44">
        <v>3.6</v>
      </c>
      <c r="AQ27" s="44">
        <v>3.57</v>
      </c>
      <c r="AR27" s="44">
        <v>3.53</v>
      </c>
      <c r="AS27" s="44">
        <v>3.5</v>
      </c>
      <c r="AT27" s="44">
        <v>3.47</v>
      </c>
      <c r="AU27" s="44">
        <v>3.45</v>
      </c>
      <c r="AV27" s="44">
        <v>3.42</v>
      </c>
      <c r="AW27" s="44">
        <v>3.4</v>
      </c>
      <c r="AX27" s="44">
        <v>3.37</v>
      </c>
      <c r="AY27" s="44">
        <v>3.34</v>
      </c>
    </row>
    <row r="28" spans="1:51" x14ac:dyDescent="0.25">
      <c r="A28" s="43">
        <v>17</v>
      </c>
      <c r="B28" s="44">
        <v>78.59</v>
      </c>
      <c r="C28" s="44">
        <v>40.020000000000003</v>
      </c>
      <c r="D28" s="44">
        <v>27.17</v>
      </c>
      <c r="E28" s="44">
        <v>20.74</v>
      </c>
      <c r="F28" s="44">
        <v>16.89</v>
      </c>
      <c r="G28" s="44">
        <v>14.33</v>
      </c>
      <c r="H28" s="44">
        <v>12.5</v>
      </c>
      <c r="I28" s="44">
        <v>11.13</v>
      </c>
      <c r="J28" s="44">
        <v>10.07</v>
      </c>
      <c r="K28" s="44">
        <v>9.2200000000000006</v>
      </c>
      <c r="L28" s="44">
        <v>8.5299999999999994</v>
      </c>
      <c r="M28" s="44">
        <v>7.95</v>
      </c>
      <c r="N28" s="44">
        <v>7.47</v>
      </c>
      <c r="O28" s="44">
        <v>7.05</v>
      </c>
      <c r="P28" s="44">
        <v>6.69</v>
      </c>
      <c r="Q28" s="44">
        <v>6.38</v>
      </c>
      <c r="R28" s="44">
        <v>6.1</v>
      </c>
      <c r="S28" s="44">
        <v>5.86</v>
      </c>
      <c r="T28" s="44">
        <v>5.64</v>
      </c>
      <c r="U28" s="44">
        <v>5.45</v>
      </c>
      <c r="V28" s="44">
        <v>5.28</v>
      </c>
      <c r="W28" s="44">
        <v>5.12</v>
      </c>
      <c r="X28" s="44">
        <v>4.97</v>
      </c>
      <c r="Y28" s="44">
        <v>4.84</v>
      </c>
      <c r="Z28" s="44">
        <v>4.72</v>
      </c>
      <c r="AA28" s="44">
        <v>4.6100000000000003</v>
      </c>
      <c r="AB28" s="44">
        <v>4.51</v>
      </c>
      <c r="AC28" s="44">
        <v>4.42</v>
      </c>
      <c r="AD28" s="44">
        <v>4.33</v>
      </c>
      <c r="AE28" s="44">
        <v>4.25</v>
      </c>
      <c r="AF28" s="44">
        <v>4.18</v>
      </c>
      <c r="AG28" s="44">
        <v>4.1100000000000003</v>
      </c>
      <c r="AH28" s="44">
        <v>4.04</v>
      </c>
      <c r="AI28" s="44">
        <v>3.98</v>
      </c>
      <c r="AJ28" s="44">
        <v>3.93</v>
      </c>
      <c r="AK28" s="44">
        <v>3.88</v>
      </c>
      <c r="AL28" s="44">
        <v>3.83</v>
      </c>
      <c r="AM28" s="44">
        <v>3.78</v>
      </c>
      <c r="AN28" s="44">
        <v>3.74</v>
      </c>
      <c r="AO28" s="44">
        <v>3.7</v>
      </c>
      <c r="AP28" s="44">
        <v>3.66</v>
      </c>
      <c r="AQ28" s="44">
        <v>3.62</v>
      </c>
      <c r="AR28" s="44">
        <v>3.59</v>
      </c>
      <c r="AS28" s="44">
        <v>3.56</v>
      </c>
      <c r="AT28" s="44">
        <v>3.53</v>
      </c>
      <c r="AU28" s="44">
        <v>3.5</v>
      </c>
      <c r="AV28" s="44">
        <v>3.48</v>
      </c>
      <c r="AW28" s="44">
        <v>3.45</v>
      </c>
      <c r="AX28" s="44">
        <v>3.44</v>
      </c>
      <c r="AY28" s="44"/>
    </row>
    <row r="29" spans="1:51" x14ac:dyDescent="0.25">
      <c r="A29" s="43">
        <v>18</v>
      </c>
      <c r="B29" s="44">
        <v>79.760000000000005</v>
      </c>
      <c r="C29" s="44">
        <v>40.61</v>
      </c>
      <c r="D29" s="44">
        <v>27.57</v>
      </c>
      <c r="E29" s="44">
        <v>21.05</v>
      </c>
      <c r="F29" s="44">
        <v>17.14</v>
      </c>
      <c r="G29" s="44">
        <v>14.54</v>
      </c>
      <c r="H29" s="44">
        <v>12.69</v>
      </c>
      <c r="I29" s="44">
        <v>11.3</v>
      </c>
      <c r="J29" s="44">
        <v>10.220000000000001</v>
      </c>
      <c r="K29" s="44">
        <v>9.36</v>
      </c>
      <c r="L29" s="44">
        <v>8.66</v>
      </c>
      <c r="M29" s="44">
        <v>8.07</v>
      </c>
      <c r="N29" s="44">
        <v>7.58</v>
      </c>
      <c r="O29" s="44">
        <v>7.16</v>
      </c>
      <c r="P29" s="44">
        <v>6.79</v>
      </c>
      <c r="Q29" s="44">
        <v>6.47</v>
      </c>
      <c r="R29" s="44">
        <v>6.2</v>
      </c>
      <c r="S29" s="44">
        <v>5.95</v>
      </c>
      <c r="T29" s="44">
        <v>5.73</v>
      </c>
      <c r="U29" s="44">
        <v>5.53</v>
      </c>
      <c r="V29" s="44">
        <v>5.35</v>
      </c>
      <c r="W29" s="44">
        <v>5.19</v>
      </c>
      <c r="X29" s="44">
        <v>5.05</v>
      </c>
      <c r="Y29" s="44">
        <v>4.91</v>
      </c>
      <c r="Z29" s="44">
        <v>4.79</v>
      </c>
      <c r="AA29" s="44">
        <v>4.68</v>
      </c>
      <c r="AB29" s="44">
        <v>4.58</v>
      </c>
      <c r="AC29" s="44">
        <v>4.4800000000000004</v>
      </c>
      <c r="AD29" s="44">
        <v>4.4000000000000004</v>
      </c>
      <c r="AE29" s="44">
        <v>4.32</v>
      </c>
      <c r="AF29" s="44">
        <v>4.24</v>
      </c>
      <c r="AG29" s="44">
        <v>4.17</v>
      </c>
      <c r="AH29" s="44">
        <v>4.0999999999999996</v>
      </c>
      <c r="AI29" s="44">
        <v>4.04</v>
      </c>
      <c r="AJ29" s="44">
        <v>3.99</v>
      </c>
      <c r="AK29" s="44">
        <v>3.93</v>
      </c>
      <c r="AL29" s="44">
        <v>3.88</v>
      </c>
      <c r="AM29" s="44">
        <v>3.84</v>
      </c>
      <c r="AN29" s="44">
        <v>3.79</v>
      </c>
      <c r="AO29" s="44">
        <v>3.75</v>
      </c>
      <c r="AP29" s="44">
        <v>3.72</v>
      </c>
      <c r="AQ29" s="44">
        <v>3.68</v>
      </c>
      <c r="AR29" s="44">
        <v>3.65</v>
      </c>
      <c r="AS29" s="44">
        <v>3.61</v>
      </c>
      <c r="AT29" s="44">
        <v>3.58</v>
      </c>
      <c r="AU29" s="44">
        <v>3.56</v>
      </c>
      <c r="AV29" s="44">
        <v>3.53</v>
      </c>
      <c r="AW29" s="44">
        <v>3.52</v>
      </c>
      <c r="AX29" s="44"/>
      <c r="AY29" s="44"/>
    </row>
    <row r="30" spans="1:51" x14ac:dyDescent="0.25">
      <c r="A30" s="43">
        <v>19</v>
      </c>
      <c r="B30" s="44">
        <v>80.94</v>
      </c>
      <c r="C30" s="44">
        <v>41.21</v>
      </c>
      <c r="D30" s="44">
        <v>27.98</v>
      </c>
      <c r="E30" s="44">
        <v>21.36</v>
      </c>
      <c r="F30" s="44">
        <v>17.399999999999999</v>
      </c>
      <c r="G30" s="44">
        <v>14.76</v>
      </c>
      <c r="H30" s="44">
        <v>12.88</v>
      </c>
      <c r="I30" s="44">
        <v>11.47</v>
      </c>
      <c r="J30" s="44">
        <v>10.37</v>
      </c>
      <c r="K30" s="44">
        <v>9.5</v>
      </c>
      <c r="L30" s="44">
        <v>8.7799999999999994</v>
      </c>
      <c r="M30" s="44">
        <v>8.19</v>
      </c>
      <c r="N30" s="44">
        <v>7.69</v>
      </c>
      <c r="O30" s="44">
        <v>7.26</v>
      </c>
      <c r="P30" s="44">
        <v>6.89</v>
      </c>
      <c r="Q30" s="44">
        <v>6.57</v>
      </c>
      <c r="R30" s="44">
        <v>6.29</v>
      </c>
      <c r="S30" s="44">
        <v>6.04</v>
      </c>
      <c r="T30" s="44">
        <v>5.81</v>
      </c>
      <c r="U30" s="44">
        <v>5.61</v>
      </c>
      <c r="V30" s="44">
        <v>5.43</v>
      </c>
      <c r="W30" s="44">
        <v>5.27</v>
      </c>
      <c r="X30" s="44">
        <v>5.12</v>
      </c>
      <c r="Y30" s="44">
        <v>4.99</v>
      </c>
      <c r="Z30" s="44">
        <v>4.8600000000000003</v>
      </c>
      <c r="AA30" s="44">
        <v>4.75</v>
      </c>
      <c r="AB30" s="44">
        <v>4.6500000000000004</v>
      </c>
      <c r="AC30" s="44">
        <v>4.55</v>
      </c>
      <c r="AD30" s="44">
        <v>4.46</v>
      </c>
      <c r="AE30" s="44">
        <v>4.38</v>
      </c>
      <c r="AF30" s="44">
        <v>4.3</v>
      </c>
      <c r="AG30" s="44">
        <v>4.2300000000000004</v>
      </c>
      <c r="AH30" s="44">
        <v>4.17</v>
      </c>
      <c r="AI30" s="44">
        <v>4.1100000000000003</v>
      </c>
      <c r="AJ30" s="44">
        <v>4.05</v>
      </c>
      <c r="AK30" s="44">
        <v>3.99</v>
      </c>
      <c r="AL30" s="44">
        <v>3.94</v>
      </c>
      <c r="AM30" s="44">
        <v>3.9</v>
      </c>
      <c r="AN30" s="44">
        <v>3.85</v>
      </c>
      <c r="AO30" s="44">
        <v>3.81</v>
      </c>
      <c r="AP30" s="44">
        <v>3.77</v>
      </c>
      <c r="AQ30" s="44">
        <v>3.74</v>
      </c>
      <c r="AR30" s="44">
        <v>3.7</v>
      </c>
      <c r="AS30" s="44">
        <v>3.67</v>
      </c>
      <c r="AT30" s="44">
        <v>3.64</v>
      </c>
      <c r="AU30" s="44">
        <v>3.61</v>
      </c>
      <c r="AV30" s="44">
        <v>3.6</v>
      </c>
      <c r="AW30" s="44"/>
      <c r="AX30" s="44"/>
      <c r="AY30" s="44"/>
    </row>
    <row r="31" spans="1:51" x14ac:dyDescent="0.25">
      <c r="A31" s="43">
        <v>20</v>
      </c>
      <c r="B31" s="44">
        <v>82.14</v>
      </c>
      <c r="C31" s="44">
        <v>41.82</v>
      </c>
      <c r="D31" s="44">
        <v>28.39</v>
      </c>
      <c r="E31" s="44">
        <v>21.68</v>
      </c>
      <c r="F31" s="44">
        <v>17.66</v>
      </c>
      <c r="G31" s="44">
        <v>14.98</v>
      </c>
      <c r="H31" s="44">
        <v>13.07</v>
      </c>
      <c r="I31" s="44">
        <v>11.64</v>
      </c>
      <c r="J31" s="44">
        <v>10.53</v>
      </c>
      <c r="K31" s="44">
        <v>9.64</v>
      </c>
      <c r="L31" s="44">
        <v>8.91</v>
      </c>
      <c r="M31" s="44">
        <v>8.31</v>
      </c>
      <c r="N31" s="44">
        <v>7.8</v>
      </c>
      <c r="O31" s="44">
        <v>7.37</v>
      </c>
      <c r="P31" s="44">
        <v>7</v>
      </c>
      <c r="Q31" s="44">
        <v>6.67</v>
      </c>
      <c r="R31" s="44">
        <v>6.38</v>
      </c>
      <c r="S31" s="44">
        <v>6.13</v>
      </c>
      <c r="T31" s="44">
        <v>5.9</v>
      </c>
      <c r="U31" s="44">
        <v>5.7</v>
      </c>
      <c r="V31" s="44">
        <v>5.52</v>
      </c>
      <c r="W31" s="44">
        <v>5.35</v>
      </c>
      <c r="X31" s="44">
        <v>5.2</v>
      </c>
      <c r="Y31" s="44">
        <v>5.0599999999999996</v>
      </c>
      <c r="Z31" s="44">
        <v>4.9400000000000004</v>
      </c>
      <c r="AA31" s="44">
        <v>4.82</v>
      </c>
      <c r="AB31" s="44">
        <v>4.72</v>
      </c>
      <c r="AC31" s="44">
        <v>4.62</v>
      </c>
      <c r="AD31" s="44">
        <v>4.53</v>
      </c>
      <c r="AE31" s="44">
        <v>4.45</v>
      </c>
      <c r="AF31" s="44">
        <v>4.37</v>
      </c>
      <c r="AG31" s="44">
        <v>4.3</v>
      </c>
      <c r="AH31" s="44">
        <v>4.2300000000000004</v>
      </c>
      <c r="AI31" s="44">
        <v>4.17</v>
      </c>
      <c r="AJ31" s="44">
        <v>4.1100000000000003</v>
      </c>
      <c r="AK31" s="44">
        <v>4.0599999999999996</v>
      </c>
      <c r="AL31" s="44">
        <v>4.01</v>
      </c>
      <c r="AM31" s="44">
        <v>3.96</v>
      </c>
      <c r="AN31" s="44">
        <v>3.91</v>
      </c>
      <c r="AO31" s="44">
        <v>3.87</v>
      </c>
      <c r="AP31" s="44">
        <v>3.83</v>
      </c>
      <c r="AQ31" s="44">
        <v>3.8</v>
      </c>
      <c r="AR31" s="44">
        <v>3.76</v>
      </c>
      <c r="AS31" s="44">
        <v>3.73</v>
      </c>
      <c r="AT31" s="44">
        <v>3.7</v>
      </c>
      <c r="AU31" s="44">
        <v>3.68</v>
      </c>
      <c r="AV31" s="44"/>
      <c r="AW31" s="44"/>
      <c r="AX31" s="44"/>
      <c r="AY31" s="44"/>
    </row>
    <row r="32" spans="1:51" x14ac:dyDescent="0.25">
      <c r="A32" s="43">
        <v>21</v>
      </c>
      <c r="B32" s="44">
        <v>83.36</v>
      </c>
      <c r="C32" s="44">
        <v>42.44</v>
      </c>
      <c r="D32" s="44">
        <v>28.81</v>
      </c>
      <c r="E32" s="44">
        <v>22</v>
      </c>
      <c r="F32" s="44">
        <v>17.920000000000002</v>
      </c>
      <c r="G32" s="44">
        <v>15.2</v>
      </c>
      <c r="H32" s="44">
        <v>13.26</v>
      </c>
      <c r="I32" s="44">
        <v>11.81</v>
      </c>
      <c r="J32" s="44">
        <v>10.68</v>
      </c>
      <c r="K32" s="44">
        <v>9.7799999999999994</v>
      </c>
      <c r="L32" s="44">
        <v>9.0500000000000007</v>
      </c>
      <c r="M32" s="44">
        <v>8.44</v>
      </c>
      <c r="N32" s="44">
        <v>7.92</v>
      </c>
      <c r="O32" s="44">
        <v>7.48</v>
      </c>
      <c r="P32" s="44">
        <v>7.1</v>
      </c>
      <c r="Q32" s="44">
        <v>6.77</v>
      </c>
      <c r="R32" s="44">
        <v>6.48</v>
      </c>
      <c r="S32" s="44">
        <v>6.22</v>
      </c>
      <c r="T32" s="44">
        <v>5.99</v>
      </c>
      <c r="U32" s="44">
        <v>5.78</v>
      </c>
      <c r="V32" s="44">
        <v>5.6</v>
      </c>
      <c r="W32" s="44">
        <v>5.43</v>
      </c>
      <c r="X32" s="44">
        <v>5.28</v>
      </c>
      <c r="Y32" s="44">
        <v>5.14</v>
      </c>
      <c r="Z32" s="44">
        <v>5.01</v>
      </c>
      <c r="AA32" s="44">
        <v>4.9000000000000004</v>
      </c>
      <c r="AB32" s="44">
        <v>4.79</v>
      </c>
      <c r="AC32" s="44">
        <v>4.6900000000000004</v>
      </c>
      <c r="AD32" s="44">
        <v>4.5999999999999996</v>
      </c>
      <c r="AE32" s="44">
        <v>4.51</v>
      </c>
      <c r="AF32" s="44">
        <v>4.4400000000000004</v>
      </c>
      <c r="AG32" s="44">
        <v>4.3600000000000003</v>
      </c>
      <c r="AH32" s="44">
        <v>4.3</v>
      </c>
      <c r="AI32" s="44">
        <v>4.2300000000000004</v>
      </c>
      <c r="AJ32" s="44">
        <v>4.17</v>
      </c>
      <c r="AK32" s="44">
        <v>4.12</v>
      </c>
      <c r="AL32" s="44">
        <v>4.07</v>
      </c>
      <c r="AM32" s="44">
        <v>4.0199999999999996</v>
      </c>
      <c r="AN32" s="44">
        <v>3.97</v>
      </c>
      <c r="AO32" s="44">
        <v>3.93</v>
      </c>
      <c r="AP32" s="44">
        <v>3.89</v>
      </c>
      <c r="AQ32" s="44">
        <v>3.86</v>
      </c>
      <c r="AR32" s="44">
        <v>3.82</v>
      </c>
      <c r="AS32" s="44">
        <v>3.79</v>
      </c>
      <c r="AT32" s="44">
        <v>3.77</v>
      </c>
      <c r="AU32" s="44"/>
      <c r="AV32" s="44"/>
      <c r="AW32" s="44"/>
      <c r="AX32" s="44"/>
      <c r="AY32" s="44"/>
    </row>
    <row r="33" spans="1:51" x14ac:dyDescent="0.25">
      <c r="A33" s="43">
        <v>22</v>
      </c>
      <c r="B33" s="44">
        <v>84.59</v>
      </c>
      <c r="C33" s="44">
        <v>43.07</v>
      </c>
      <c r="D33" s="44">
        <v>29.24</v>
      </c>
      <c r="E33" s="44">
        <v>22.33</v>
      </c>
      <c r="F33" s="44">
        <v>18.18</v>
      </c>
      <c r="G33" s="44">
        <v>15.43</v>
      </c>
      <c r="H33" s="44">
        <v>13.46</v>
      </c>
      <c r="I33" s="44">
        <v>11.98</v>
      </c>
      <c r="J33" s="44">
        <v>10.84</v>
      </c>
      <c r="K33" s="44">
        <v>9.93</v>
      </c>
      <c r="L33" s="44">
        <v>9.18</v>
      </c>
      <c r="M33" s="44">
        <v>8.56</v>
      </c>
      <c r="N33" s="44">
        <v>8.0399999999999991</v>
      </c>
      <c r="O33" s="44">
        <v>7.59</v>
      </c>
      <c r="P33" s="44">
        <v>7.21</v>
      </c>
      <c r="Q33" s="44">
        <v>6.87</v>
      </c>
      <c r="R33" s="44">
        <v>6.57</v>
      </c>
      <c r="S33" s="44">
        <v>6.31</v>
      </c>
      <c r="T33" s="44">
        <v>6.08</v>
      </c>
      <c r="U33" s="44">
        <v>5.87</v>
      </c>
      <c r="V33" s="44">
        <v>5.68</v>
      </c>
      <c r="W33" s="44">
        <v>5.51</v>
      </c>
      <c r="X33" s="44">
        <v>5.36</v>
      </c>
      <c r="Y33" s="44">
        <v>5.22</v>
      </c>
      <c r="Z33" s="44">
        <v>5.09</v>
      </c>
      <c r="AA33" s="44">
        <v>4.97</v>
      </c>
      <c r="AB33" s="44">
        <v>4.8600000000000003</v>
      </c>
      <c r="AC33" s="44">
        <v>4.76</v>
      </c>
      <c r="AD33" s="44">
        <v>4.67</v>
      </c>
      <c r="AE33" s="44">
        <v>4.58</v>
      </c>
      <c r="AF33" s="44">
        <v>4.5</v>
      </c>
      <c r="AG33" s="44">
        <v>4.43</v>
      </c>
      <c r="AH33" s="44">
        <v>4.3600000000000003</v>
      </c>
      <c r="AI33" s="44">
        <v>4.3</v>
      </c>
      <c r="AJ33" s="44">
        <v>4.24</v>
      </c>
      <c r="AK33" s="44">
        <v>4.18</v>
      </c>
      <c r="AL33" s="44">
        <v>4.13</v>
      </c>
      <c r="AM33" s="44">
        <v>4.08</v>
      </c>
      <c r="AN33" s="44">
        <v>4.04</v>
      </c>
      <c r="AO33" s="44">
        <v>4</v>
      </c>
      <c r="AP33" s="44">
        <v>3.96</v>
      </c>
      <c r="AQ33" s="44">
        <v>3.92</v>
      </c>
      <c r="AR33" s="44">
        <v>3.88</v>
      </c>
      <c r="AS33" s="44">
        <v>3.86</v>
      </c>
      <c r="AT33" s="44"/>
      <c r="AU33" s="44"/>
      <c r="AV33" s="44"/>
      <c r="AW33" s="44"/>
      <c r="AX33" s="44"/>
      <c r="AY33" s="44"/>
    </row>
    <row r="34" spans="1:51" x14ac:dyDescent="0.25">
      <c r="A34" s="43">
        <v>23</v>
      </c>
      <c r="B34" s="44">
        <v>85.84</v>
      </c>
      <c r="C34" s="44">
        <v>43.71</v>
      </c>
      <c r="D34" s="44">
        <v>29.67</v>
      </c>
      <c r="E34" s="44">
        <v>22.66</v>
      </c>
      <c r="F34" s="44">
        <v>18.45</v>
      </c>
      <c r="G34" s="44">
        <v>15.65</v>
      </c>
      <c r="H34" s="44">
        <v>13.66</v>
      </c>
      <c r="I34" s="44">
        <v>12.16</v>
      </c>
      <c r="J34" s="44">
        <v>11</v>
      </c>
      <c r="K34" s="44">
        <v>10.07</v>
      </c>
      <c r="L34" s="44">
        <v>9.32</v>
      </c>
      <c r="M34" s="44">
        <v>8.69</v>
      </c>
      <c r="N34" s="44">
        <v>8.16</v>
      </c>
      <c r="O34" s="44">
        <v>7.7</v>
      </c>
      <c r="P34" s="44">
        <v>7.31</v>
      </c>
      <c r="Q34" s="44">
        <v>6.97</v>
      </c>
      <c r="R34" s="44">
        <v>6.67</v>
      </c>
      <c r="S34" s="44">
        <v>6.41</v>
      </c>
      <c r="T34" s="44">
        <v>6.17</v>
      </c>
      <c r="U34" s="44">
        <v>5.96</v>
      </c>
      <c r="V34" s="44">
        <v>5.77</v>
      </c>
      <c r="W34" s="44">
        <v>5.59</v>
      </c>
      <c r="X34" s="44">
        <v>5.44</v>
      </c>
      <c r="Y34" s="44">
        <v>5.29</v>
      </c>
      <c r="Z34" s="44">
        <v>5.16</v>
      </c>
      <c r="AA34" s="44">
        <v>5.04</v>
      </c>
      <c r="AB34" s="44">
        <v>4.93</v>
      </c>
      <c r="AC34" s="44">
        <v>4.83</v>
      </c>
      <c r="AD34" s="44">
        <v>4.74</v>
      </c>
      <c r="AE34" s="44">
        <v>4.6500000000000004</v>
      </c>
      <c r="AF34" s="44">
        <v>4.57</v>
      </c>
      <c r="AG34" s="44">
        <v>4.5</v>
      </c>
      <c r="AH34" s="44">
        <v>4.43</v>
      </c>
      <c r="AI34" s="44">
        <v>4.3600000000000003</v>
      </c>
      <c r="AJ34" s="44">
        <v>4.3</v>
      </c>
      <c r="AK34" s="44">
        <v>4.25</v>
      </c>
      <c r="AL34" s="44">
        <v>4.2</v>
      </c>
      <c r="AM34" s="44">
        <v>4.1500000000000004</v>
      </c>
      <c r="AN34" s="44">
        <v>4.0999999999999996</v>
      </c>
      <c r="AO34" s="44">
        <v>4.0599999999999996</v>
      </c>
      <c r="AP34" s="44">
        <v>4.0199999999999996</v>
      </c>
      <c r="AQ34" s="44">
        <v>3.98</v>
      </c>
      <c r="AR34" s="44">
        <v>3.96</v>
      </c>
      <c r="AS34" s="44"/>
      <c r="AT34" s="44"/>
      <c r="AU34" s="44"/>
      <c r="AV34" s="44"/>
      <c r="AW34" s="44"/>
      <c r="AX34" s="44"/>
      <c r="AY34" s="44"/>
    </row>
    <row r="35" spans="1:51" x14ac:dyDescent="0.25">
      <c r="A35" s="43">
        <v>24</v>
      </c>
      <c r="B35" s="44">
        <v>87.11</v>
      </c>
      <c r="C35" s="44">
        <v>44.35</v>
      </c>
      <c r="D35" s="44">
        <v>30.11</v>
      </c>
      <c r="E35" s="44">
        <v>22.99</v>
      </c>
      <c r="F35" s="44">
        <v>18.73</v>
      </c>
      <c r="G35" s="44">
        <v>15.89</v>
      </c>
      <c r="H35" s="44">
        <v>13.86</v>
      </c>
      <c r="I35" s="44">
        <v>12.34</v>
      </c>
      <c r="J35" s="44">
        <v>11.16</v>
      </c>
      <c r="K35" s="44">
        <v>10.220000000000001</v>
      </c>
      <c r="L35" s="44">
        <v>9.4600000000000009</v>
      </c>
      <c r="M35" s="44">
        <v>8.82</v>
      </c>
      <c r="N35" s="44">
        <v>8.2799999999999994</v>
      </c>
      <c r="O35" s="44">
        <v>7.82</v>
      </c>
      <c r="P35" s="44">
        <v>7.42</v>
      </c>
      <c r="Q35" s="44">
        <v>7.08</v>
      </c>
      <c r="R35" s="44">
        <v>6.77</v>
      </c>
      <c r="S35" s="44">
        <v>6.5</v>
      </c>
      <c r="T35" s="44">
        <v>6.26</v>
      </c>
      <c r="U35" s="44">
        <v>6.05</v>
      </c>
      <c r="V35" s="44">
        <v>5.85</v>
      </c>
      <c r="W35" s="44">
        <v>5.68</v>
      </c>
      <c r="X35" s="44">
        <v>5.52</v>
      </c>
      <c r="Y35" s="44">
        <v>5.37</v>
      </c>
      <c r="Z35" s="44">
        <v>5.24</v>
      </c>
      <c r="AA35" s="44">
        <v>5.12</v>
      </c>
      <c r="AB35" s="44">
        <v>5.01</v>
      </c>
      <c r="AC35" s="44">
        <v>4.91</v>
      </c>
      <c r="AD35" s="44">
        <v>4.8099999999999996</v>
      </c>
      <c r="AE35" s="44">
        <v>4.72</v>
      </c>
      <c r="AF35" s="44">
        <v>4.6399999999999997</v>
      </c>
      <c r="AG35" s="44">
        <v>4.57</v>
      </c>
      <c r="AH35" s="44">
        <v>4.5</v>
      </c>
      <c r="AI35" s="44">
        <v>4.43</v>
      </c>
      <c r="AJ35" s="44">
        <v>4.37</v>
      </c>
      <c r="AK35" s="44">
        <v>4.32</v>
      </c>
      <c r="AL35" s="44">
        <v>4.26</v>
      </c>
      <c r="AM35" s="44">
        <v>4.21</v>
      </c>
      <c r="AN35" s="44">
        <v>4.17</v>
      </c>
      <c r="AO35" s="44">
        <v>4.12</v>
      </c>
      <c r="AP35" s="44">
        <v>4.09</v>
      </c>
      <c r="AQ35" s="44">
        <v>4.0599999999999996</v>
      </c>
      <c r="AR35" s="44"/>
      <c r="AS35" s="44"/>
      <c r="AT35" s="44"/>
      <c r="AU35" s="44"/>
      <c r="AV35" s="44"/>
      <c r="AW35" s="44"/>
      <c r="AX35" s="44"/>
      <c r="AY35" s="44"/>
    </row>
    <row r="36" spans="1:51" x14ac:dyDescent="0.25">
      <c r="A36" s="43">
        <v>25</v>
      </c>
      <c r="B36" s="44">
        <v>88.39</v>
      </c>
      <c r="C36" s="44">
        <v>45.01</v>
      </c>
      <c r="D36" s="44">
        <v>30.55</v>
      </c>
      <c r="E36" s="44">
        <v>23.33</v>
      </c>
      <c r="F36" s="44">
        <v>19</v>
      </c>
      <c r="G36" s="44">
        <v>16.12</v>
      </c>
      <c r="H36" s="44">
        <v>14.06</v>
      </c>
      <c r="I36" s="44">
        <v>12.52</v>
      </c>
      <c r="J36" s="44">
        <v>11.33</v>
      </c>
      <c r="K36" s="44">
        <v>10.38</v>
      </c>
      <c r="L36" s="44">
        <v>9.6</v>
      </c>
      <c r="M36" s="44">
        <v>8.9499999999999993</v>
      </c>
      <c r="N36" s="44">
        <v>8.4</v>
      </c>
      <c r="O36" s="44">
        <v>7.94</v>
      </c>
      <c r="P36" s="44">
        <v>7.53</v>
      </c>
      <c r="Q36" s="44">
        <v>7.18</v>
      </c>
      <c r="R36" s="44">
        <v>6.87</v>
      </c>
      <c r="S36" s="44">
        <v>6.6</v>
      </c>
      <c r="T36" s="44">
        <v>6.36</v>
      </c>
      <c r="U36" s="44">
        <v>6.14</v>
      </c>
      <c r="V36" s="44">
        <v>5.94</v>
      </c>
      <c r="W36" s="44">
        <v>5.76</v>
      </c>
      <c r="X36" s="44">
        <v>5.6</v>
      </c>
      <c r="Y36" s="44">
        <v>5.46</v>
      </c>
      <c r="Z36" s="44">
        <v>5.32</v>
      </c>
      <c r="AA36" s="44">
        <v>5.2</v>
      </c>
      <c r="AB36" s="44">
        <v>5.09</v>
      </c>
      <c r="AC36" s="44">
        <v>4.9800000000000004</v>
      </c>
      <c r="AD36" s="44">
        <v>4.8899999999999997</v>
      </c>
      <c r="AE36" s="44">
        <v>4.8</v>
      </c>
      <c r="AF36" s="44">
        <v>4.71</v>
      </c>
      <c r="AG36" s="44">
        <v>4.6399999999999997</v>
      </c>
      <c r="AH36" s="44">
        <v>4.57</v>
      </c>
      <c r="AI36" s="44">
        <v>4.5</v>
      </c>
      <c r="AJ36" s="44">
        <v>4.4400000000000004</v>
      </c>
      <c r="AK36" s="44">
        <v>4.38</v>
      </c>
      <c r="AL36" s="44">
        <v>4.33</v>
      </c>
      <c r="AM36" s="44">
        <v>4.28</v>
      </c>
      <c r="AN36" s="44">
        <v>4.24</v>
      </c>
      <c r="AO36" s="44">
        <v>4.1900000000000004</v>
      </c>
      <c r="AP36" s="44">
        <v>4.16</v>
      </c>
      <c r="AQ36" s="44"/>
      <c r="AR36" s="44"/>
      <c r="AS36" s="44"/>
      <c r="AT36" s="44"/>
      <c r="AU36" s="44"/>
      <c r="AV36" s="44"/>
      <c r="AW36" s="44"/>
      <c r="AX36" s="44"/>
      <c r="AY36" s="44"/>
    </row>
    <row r="37" spans="1:51" x14ac:dyDescent="0.25">
      <c r="A37" s="43">
        <v>26</v>
      </c>
      <c r="B37" s="44">
        <v>89.7</v>
      </c>
      <c r="C37" s="44">
        <v>45.67</v>
      </c>
      <c r="D37" s="44">
        <v>31.01</v>
      </c>
      <c r="E37" s="44">
        <v>23.68</v>
      </c>
      <c r="F37" s="44">
        <v>19.28</v>
      </c>
      <c r="G37" s="44">
        <v>16.36</v>
      </c>
      <c r="H37" s="44">
        <v>14.27</v>
      </c>
      <c r="I37" s="44">
        <v>12.71</v>
      </c>
      <c r="J37" s="44">
        <v>11.5</v>
      </c>
      <c r="K37" s="44">
        <v>10.53</v>
      </c>
      <c r="L37" s="44">
        <v>9.74</v>
      </c>
      <c r="M37" s="44">
        <v>9.08</v>
      </c>
      <c r="N37" s="44">
        <v>8.5299999999999994</v>
      </c>
      <c r="O37" s="44">
        <v>8.0500000000000007</v>
      </c>
      <c r="P37" s="44">
        <v>7.65</v>
      </c>
      <c r="Q37" s="44">
        <v>7.29</v>
      </c>
      <c r="R37" s="44">
        <v>6.98</v>
      </c>
      <c r="S37" s="44">
        <v>6.7</v>
      </c>
      <c r="T37" s="44">
        <v>6.45</v>
      </c>
      <c r="U37" s="44">
        <v>6.23</v>
      </c>
      <c r="V37" s="44">
        <v>6.03</v>
      </c>
      <c r="W37" s="44">
        <v>5.85</v>
      </c>
      <c r="X37" s="44">
        <v>5.69</v>
      </c>
      <c r="Y37" s="44">
        <v>5.54</v>
      </c>
      <c r="Z37" s="44">
        <v>5.4</v>
      </c>
      <c r="AA37" s="44">
        <v>5.28</v>
      </c>
      <c r="AB37" s="44">
        <v>5.16</v>
      </c>
      <c r="AC37" s="44">
        <v>5.0599999999999996</v>
      </c>
      <c r="AD37" s="44">
        <v>4.96</v>
      </c>
      <c r="AE37" s="44">
        <v>4.87</v>
      </c>
      <c r="AF37" s="44">
        <v>4.79</v>
      </c>
      <c r="AG37" s="44">
        <v>4.71</v>
      </c>
      <c r="AH37" s="44">
        <v>4.6399999999999997</v>
      </c>
      <c r="AI37" s="44">
        <v>4.57</v>
      </c>
      <c r="AJ37" s="44">
        <v>4.51</v>
      </c>
      <c r="AK37" s="44">
        <v>4.45</v>
      </c>
      <c r="AL37" s="44">
        <v>4.4000000000000004</v>
      </c>
      <c r="AM37" s="44">
        <v>4.3499999999999996</v>
      </c>
      <c r="AN37" s="44">
        <v>4.3</v>
      </c>
      <c r="AO37" s="44">
        <v>4.2699999999999996</v>
      </c>
      <c r="AP37" s="44"/>
      <c r="AQ37" s="44"/>
      <c r="AR37" s="44"/>
      <c r="AS37" s="44"/>
      <c r="AT37" s="44"/>
      <c r="AU37" s="44"/>
      <c r="AV37" s="44"/>
      <c r="AW37" s="44"/>
      <c r="AX37" s="44"/>
      <c r="AY37" s="44"/>
    </row>
    <row r="38" spans="1:51" x14ac:dyDescent="0.25">
      <c r="A38" s="43">
        <v>27</v>
      </c>
      <c r="B38" s="44">
        <v>91.02</v>
      </c>
      <c r="C38" s="44">
        <v>46.35</v>
      </c>
      <c r="D38" s="44">
        <v>31.46</v>
      </c>
      <c r="E38" s="44">
        <v>24.03</v>
      </c>
      <c r="F38" s="44">
        <v>19.57</v>
      </c>
      <c r="G38" s="44">
        <v>16.600000000000001</v>
      </c>
      <c r="H38" s="44">
        <v>14.48</v>
      </c>
      <c r="I38" s="44">
        <v>12.9</v>
      </c>
      <c r="J38" s="44">
        <v>11.67</v>
      </c>
      <c r="K38" s="44">
        <v>10.69</v>
      </c>
      <c r="L38" s="44">
        <v>9.8800000000000008</v>
      </c>
      <c r="M38" s="44">
        <v>9.2200000000000006</v>
      </c>
      <c r="N38" s="44">
        <v>8.65</v>
      </c>
      <c r="O38" s="44">
        <v>8.17</v>
      </c>
      <c r="P38" s="44">
        <v>7.76</v>
      </c>
      <c r="Q38" s="44">
        <v>7.4</v>
      </c>
      <c r="R38" s="44">
        <v>7.08</v>
      </c>
      <c r="S38" s="44">
        <v>6.8</v>
      </c>
      <c r="T38" s="44">
        <v>6.55</v>
      </c>
      <c r="U38" s="44">
        <v>6.32</v>
      </c>
      <c r="V38" s="44">
        <v>6.12</v>
      </c>
      <c r="W38" s="44">
        <v>5.94</v>
      </c>
      <c r="X38" s="44">
        <v>5.77</v>
      </c>
      <c r="Y38" s="44">
        <v>5.62</v>
      </c>
      <c r="Z38" s="44">
        <v>5.49</v>
      </c>
      <c r="AA38" s="44">
        <v>5.36</v>
      </c>
      <c r="AB38" s="44">
        <v>5.24</v>
      </c>
      <c r="AC38" s="44">
        <v>5.14</v>
      </c>
      <c r="AD38" s="44">
        <v>5.04</v>
      </c>
      <c r="AE38" s="44">
        <v>4.95</v>
      </c>
      <c r="AF38" s="44">
        <v>4.8600000000000003</v>
      </c>
      <c r="AG38" s="44">
        <v>4.79</v>
      </c>
      <c r="AH38" s="44">
        <v>4.71</v>
      </c>
      <c r="AI38" s="44">
        <v>4.6500000000000004</v>
      </c>
      <c r="AJ38" s="44">
        <v>4.58</v>
      </c>
      <c r="AK38" s="44">
        <v>4.53</v>
      </c>
      <c r="AL38" s="44">
        <v>4.47</v>
      </c>
      <c r="AM38" s="44">
        <v>4.42</v>
      </c>
      <c r="AN38" s="44">
        <v>4.38</v>
      </c>
      <c r="AO38" s="44"/>
      <c r="AP38" s="44"/>
      <c r="AQ38" s="44"/>
      <c r="AR38" s="44"/>
      <c r="AS38" s="44"/>
      <c r="AT38" s="44"/>
      <c r="AU38" s="44"/>
      <c r="AV38" s="44"/>
      <c r="AW38" s="44"/>
      <c r="AX38" s="44"/>
      <c r="AY38" s="44"/>
    </row>
    <row r="39" spans="1:51" x14ac:dyDescent="0.25">
      <c r="A39" s="43">
        <v>28</v>
      </c>
      <c r="B39" s="44">
        <v>92.36</v>
      </c>
      <c r="C39" s="44">
        <v>47.03</v>
      </c>
      <c r="D39" s="44">
        <v>31.93</v>
      </c>
      <c r="E39" s="44">
        <v>24.38</v>
      </c>
      <c r="F39" s="44">
        <v>19.86</v>
      </c>
      <c r="G39" s="44">
        <v>16.850000000000001</v>
      </c>
      <c r="H39" s="44">
        <v>14.7</v>
      </c>
      <c r="I39" s="44">
        <v>13.09</v>
      </c>
      <c r="J39" s="44">
        <v>11.84</v>
      </c>
      <c r="K39" s="44">
        <v>10.84</v>
      </c>
      <c r="L39" s="44">
        <v>10.029999999999999</v>
      </c>
      <c r="M39" s="44">
        <v>9.35</v>
      </c>
      <c r="N39" s="44">
        <v>8.7799999999999994</v>
      </c>
      <c r="O39" s="44">
        <v>8.3000000000000007</v>
      </c>
      <c r="P39" s="44">
        <v>7.88</v>
      </c>
      <c r="Q39" s="44">
        <v>7.51</v>
      </c>
      <c r="R39" s="44">
        <v>7.19</v>
      </c>
      <c r="S39" s="44">
        <v>6.9</v>
      </c>
      <c r="T39" s="44">
        <v>6.65</v>
      </c>
      <c r="U39" s="44">
        <v>6.42</v>
      </c>
      <c r="V39" s="44">
        <v>6.21</v>
      </c>
      <c r="W39" s="44">
        <v>6.03</v>
      </c>
      <c r="X39" s="44">
        <v>5.86</v>
      </c>
      <c r="Y39" s="44">
        <v>5.71</v>
      </c>
      <c r="Z39" s="44">
        <v>5.57</v>
      </c>
      <c r="AA39" s="44">
        <v>5.44</v>
      </c>
      <c r="AB39" s="44">
        <v>5.32</v>
      </c>
      <c r="AC39" s="44">
        <v>5.22</v>
      </c>
      <c r="AD39" s="44">
        <v>5.12</v>
      </c>
      <c r="AE39" s="44">
        <v>5.0199999999999996</v>
      </c>
      <c r="AF39" s="44">
        <v>4.9400000000000004</v>
      </c>
      <c r="AG39" s="44">
        <v>4.8600000000000003</v>
      </c>
      <c r="AH39" s="44">
        <v>4.79</v>
      </c>
      <c r="AI39" s="44">
        <v>4.72</v>
      </c>
      <c r="AJ39" s="44">
        <v>4.66</v>
      </c>
      <c r="AK39" s="44">
        <v>4.5999999999999996</v>
      </c>
      <c r="AL39" s="44">
        <v>4.55</v>
      </c>
      <c r="AM39" s="44">
        <v>4.5</v>
      </c>
      <c r="AN39" s="44"/>
      <c r="AO39" s="44"/>
      <c r="AP39" s="44"/>
      <c r="AQ39" s="44"/>
      <c r="AR39" s="44"/>
      <c r="AS39" s="44"/>
      <c r="AT39" s="44"/>
      <c r="AU39" s="44"/>
      <c r="AV39" s="44"/>
      <c r="AW39" s="44"/>
      <c r="AX39" s="44"/>
      <c r="AY39" s="44"/>
    </row>
    <row r="40" spans="1:51" x14ac:dyDescent="0.25">
      <c r="A40" s="43">
        <v>29</v>
      </c>
      <c r="B40" s="44">
        <v>93.72</v>
      </c>
      <c r="C40" s="44">
        <v>47.72</v>
      </c>
      <c r="D40" s="44">
        <v>32.4</v>
      </c>
      <c r="E40" s="44">
        <v>24.74</v>
      </c>
      <c r="F40" s="44">
        <v>20.149999999999999</v>
      </c>
      <c r="G40" s="44">
        <v>17.100000000000001</v>
      </c>
      <c r="H40" s="44">
        <v>14.92</v>
      </c>
      <c r="I40" s="44">
        <v>13.28</v>
      </c>
      <c r="J40" s="44">
        <v>12.02</v>
      </c>
      <c r="K40" s="44">
        <v>11</v>
      </c>
      <c r="L40" s="44">
        <v>10.18</v>
      </c>
      <c r="M40" s="44">
        <v>9.49</v>
      </c>
      <c r="N40" s="44">
        <v>8.91</v>
      </c>
      <c r="O40" s="44">
        <v>8.42</v>
      </c>
      <c r="P40" s="44">
        <v>7.99</v>
      </c>
      <c r="Q40" s="44">
        <v>7.62</v>
      </c>
      <c r="R40" s="44">
        <v>7.29</v>
      </c>
      <c r="S40" s="44">
        <v>7</v>
      </c>
      <c r="T40" s="44">
        <v>6.75</v>
      </c>
      <c r="U40" s="44">
        <v>6.52</v>
      </c>
      <c r="V40" s="44">
        <v>6.31</v>
      </c>
      <c r="W40" s="44">
        <v>6.12</v>
      </c>
      <c r="X40" s="44">
        <v>5.95</v>
      </c>
      <c r="Y40" s="44">
        <v>5.8</v>
      </c>
      <c r="Z40" s="44">
        <v>5.65</v>
      </c>
      <c r="AA40" s="44">
        <v>5.53</v>
      </c>
      <c r="AB40" s="44">
        <v>5.41</v>
      </c>
      <c r="AC40" s="44">
        <v>5.3</v>
      </c>
      <c r="AD40" s="44">
        <v>5.2</v>
      </c>
      <c r="AE40" s="44">
        <v>5.0999999999999996</v>
      </c>
      <c r="AF40" s="44">
        <v>5.0199999999999996</v>
      </c>
      <c r="AG40" s="44">
        <v>4.9400000000000004</v>
      </c>
      <c r="AH40" s="44">
        <v>4.87</v>
      </c>
      <c r="AI40" s="44">
        <v>4.8</v>
      </c>
      <c r="AJ40" s="44">
        <v>4.7300000000000004</v>
      </c>
      <c r="AK40" s="44">
        <v>4.68</v>
      </c>
      <c r="AL40" s="44">
        <v>4.63</v>
      </c>
      <c r="AM40" s="44"/>
      <c r="AN40" s="44"/>
      <c r="AO40" s="44"/>
      <c r="AP40" s="44"/>
      <c r="AQ40" s="44"/>
      <c r="AR40" s="44"/>
      <c r="AS40" s="44"/>
      <c r="AT40" s="44"/>
      <c r="AU40" s="44"/>
      <c r="AV40" s="44"/>
      <c r="AW40" s="44"/>
      <c r="AX40" s="44"/>
      <c r="AY40" s="44"/>
    </row>
    <row r="41" spans="1:51" x14ac:dyDescent="0.25">
      <c r="A41" s="43">
        <v>30</v>
      </c>
      <c r="B41" s="44">
        <v>95.1</v>
      </c>
      <c r="C41" s="44">
        <v>48.43</v>
      </c>
      <c r="D41" s="44">
        <v>32.880000000000003</v>
      </c>
      <c r="E41" s="44">
        <v>25.11</v>
      </c>
      <c r="F41" s="44">
        <v>20.45</v>
      </c>
      <c r="G41" s="44">
        <v>17.350000000000001</v>
      </c>
      <c r="H41" s="44">
        <v>15.14</v>
      </c>
      <c r="I41" s="44">
        <v>13.48</v>
      </c>
      <c r="J41" s="44">
        <v>12.19</v>
      </c>
      <c r="K41" s="44">
        <v>11.17</v>
      </c>
      <c r="L41" s="44">
        <v>10.33</v>
      </c>
      <c r="M41" s="44">
        <v>9.6300000000000008</v>
      </c>
      <c r="N41" s="44">
        <v>9.0500000000000007</v>
      </c>
      <c r="O41" s="44">
        <v>8.5500000000000007</v>
      </c>
      <c r="P41" s="44">
        <v>8.11</v>
      </c>
      <c r="Q41" s="44">
        <v>7.74</v>
      </c>
      <c r="R41" s="44">
        <v>7.4</v>
      </c>
      <c r="S41" s="44">
        <v>7.11</v>
      </c>
      <c r="T41" s="44">
        <v>6.85</v>
      </c>
      <c r="U41" s="44">
        <v>6.61</v>
      </c>
      <c r="V41" s="44">
        <v>6.4</v>
      </c>
      <c r="W41" s="44">
        <v>6.21</v>
      </c>
      <c r="X41" s="44">
        <v>6.04</v>
      </c>
      <c r="Y41" s="44">
        <v>5.89</v>
      </c>
      <c r="Z41" s="44">
        <v>5.74</v>
      </c>
      <c r="AA41" s="44">
        <v>5.61</v>
      </c>
      <c r="AB41" s="44">
        <v>5.49</v>
      </c>
      <c r="AC41" s="44">
        <v>5.38</v>
      </c>
      <c r="AD41" s="44">
        <v>5.28</v>
      </c>
      <c r="AE41" s="44">
        <v>5.19</v>
      </c>
      <c r="AF41" s="44">
        <v>5.0999999999999996</v>
      </c>
      <c r="AG41" s="44">
        <v>5.0199999999999996</v>
      </c>
      <c r="AH41" s="44">
        <v>4.95</v>
      </c>
      <c r="AI41" s="44">
        <v>4.88</v>
      </c>
      <c r="AJ41" s="44">
        <v>4.8099999999999996</v>
      </c>
      <c r="AK41" s="44">
        <v>4.76</v>
      </c>
      <c r="AL41" s="44"/>
      <c r="AM41" s="44"/>
      <c r="AN41" s="44"/>
      <c r="AO41" s="44"/>
      <c r="AP41" s="44"/>
      <c r="AQ41" s="44"/>
      <c r="AR41" s="44"/>
      <c r="AS41" s="44"/>
      <c r="AT41" s="44"/>
      <c r="AU41" s="44"/>
      <c r="AV41" s="44"/>
      <c r="AW41" s="44"/>
      <c r="AX41" s="44"/>
      <c r="AY41" s="44"/>
    </row>
    <row r="42" spans="1:51" x14ac:dyDescent="0.25">
      <c r="A42" s="43">
        <v>31</v>
      </c>
      <c r="B42" s="44">
        <v>96.49</v>
      </c>
      <c r="C42" s="44">
        <v>49.14</v>
      </c>
      <c r="D42" s="44">
        <v>33.36</v>
      </c>
      <c r="E42" s="44">
        <v>25.48</v>
      </c>
      <c r="F42" s="44">
        <v>20.75</v>
      </c>
      <c r="G42" s="44">
        <v>17.600000000000001</v>
      </c>
      <c r="H42" s="44">
        <v>15.36</v>
      </c>
      <c r="I42" s="44">
        <v>13.68</v>
      </c>
      <c r="J42" s="44">
        <v>12.38</v>
      </c>
      <c r="K42" s="44">
        <v>11.33</v>
      </c>
      <c r="L42" s="44">
        <v>10.48</v>
      </c>
      <c r="M42" s="44">
        <v>9.7799999999999994</v>
      </c>
      <c r="N42" s="44">
        <v>9.18</v>
      </c>
      <c r="O42" s="44">
        <v>8.67</v>
      </c>
      <c r="P42" s="44">
        <v>8.23</v>
      </c>
      <c r="Q42" s="44">
        <v>7.85</v>
      </c>
      <c r="R42" s="44">
        <v>7.52</v>
      </c>
      <c r="S42" s="44">
        <v>7.22</v>
      </c>
      <c r="T42" s="44">
        <v>6.95</v>
      </c>
      <c r="U42" s="44">
        <v>6.72</v>
      </c>
      <c r="V42" s="44">
        <v>6.5</v>
      </c>
      <c r="W42" s="44">
        <v>6.31</v>
      </c>
      <c r="X42" s="44">
        <v>6.14</v>
      </c>
      <c r="Y42" s="44">
        <v>5.98</v>
      </c>
      <c r="Z42" s="44">
        <v>5.83</v>
      </c>
      <c r="AA42" s="44">
        <v>5.7</v>
      </c>
      <c r="AB42" s="44">
        <v>5.58</v>
      </c>
      <c r="AC42" s="44">
        <v>5.47</v>
      </c>
      <c r="AD42" s="44">
        <v>5.36</v>
      </c>
      <c r="AE42" s="44">
        <v>5.27</v>
      </c>
      <c r="AF42" s="44">
        <v>5.18</v>
      </c>
      <c r="AG42" s="44">
        <v>5.0999999999999996</v>
      </c>
      <c r="AH42" s="44">
        <v>5.03</v>
      </c>
      <c r="AI42" s="44">
        <v>4.96</v>
      </c>
      <c r="AJ42" s="44">
        <v>4.9000000000000004</v>
      </c>
      <c r="AK42" s="44"/>
      <c r="AL42" s="44"/>
      <c r="AM42" s="44"/>
      <c r="AN42" s="44"/>
      <c r="AO42" s="44"/>
      <c r="AP42" s="44"/>
      <c r="AQ42" s="44"/>
      <c r="AR42" s="44"/>
      <c r="AS42" s="44"/>
      <c r="AT42" s="44"/>
      <c r="AU42" s="44"/>
      <c r="AV42" s="44"/>
      <c r="AW42" s="44"/>
      <c r="AX42" s="44"/>
      <c r="AY42" s="44"/>
    </row>
    <row r="43" spans="1:51" x14ac:dyDescent="0.25">
      <c r="A43" s="43">
        <v>32</v>
      </c>
      <c r="B43" s="44">
        <v>97.91</v>
      </c>
      <c r="C43" s="44">
        <v>49.86</v>
      </c>
      <c r="D43" s="44">
        <v>33.85</v>
      </c>
      <c r="E43" s="44">
        <v>25.85</v>
      </c>
      <c r="F43" s="44">
        <v>21.06</v>
      </c>
      <c r="G43" s="44">
        <v>17.86</v>
      </c>
      <c r="H43" s="44">
        <v>15.59</v>
      </c>
      <c r="I43" s="44">
        <v>13.88</v>
      </c>
      <c r="J43" s="44">
        <v>12.56</v>
      </c>
      <c r="K43" s="44">
        <v>11.5</v>
      </c>
      <c r="L43" s="44">
        <v>10.64</v>
      </c>
      <c r="M43" s="44">
        <v>9.92</v>
      </c>
      <c r="N43" s="44">
        <v>9.32</v>
      </c>
      <c r="O43" s="44">
        <v>8.8000000000000007</v>
      </c>
      <c r="P43" s="44">
        <v>8.36</v>
      </c>
      <c r="Q43" s="44">
        <v>7.97</v>
      </c>
      <c r="R43" s="44">
        <v>7.63</v>
      </c>
      <c r="S43" s="44">
        <v>7.33</v>
      </c>
      <c r="T43" s="44">
        <v>7.06</v>
      </c>
      <c r="U43" s="44">
        <v>6.82</v>
      </c>
      <c r="V43" s="44">
        <v>6.6</v>
      </c>
      <c r="W43" s="44">
        <v>6.41</v>
      </c>
      <c r="X43" s="44">
        <v>6.23</v>
      </c>
      <c r="Y43" s="44">
        <v>6.07</v>
      </c>
      <c r="Z43" s="44">
        <v>5.92</v>
      </c>
      <c r="AA43" s="44">
        <v>5.79</v>
      </c>
      <c r="AB43" s="44">
        <v>5.67</v>
      </c>
      <c r="AC43" s="44">
        <v>5.55</v>
      </c>
      <c r="AD43" s="44">
        <v>5.45</v>
      </c>
      <c r="AE43" s="44">
        <v>5.36</v>
      </c>
      <c r="AF43" s="44">
        <v>5.27</v>
      </c>
      <c r="AG43" s="44">
        <v>5.19</v>
      </c>
      <c r="AH43" s="44">
        <v>5.1100000000000003</v>
      </c>
      <c r="AI43" s="44">
        <v>5.05</v>
      </c>
      <c r="AJ43" s="44"/>
      <c r="AK43" s="44"/>
      <c r="AL43" s="44"/>
      <c r="AM43" s="44"/>
      <c r="AN43" s="44"/>
      <c r="AO43" s="44"/>
      <c r="AP43" s="44"/>
      <c r="AQ43" s="44"/>
      <c r="AR43" s="44"/>
      <c r="AS43" s="44"/>
      <c r="AT43" s="44"/>
      <c r="AU43" s="44"/>
      <c r="AV43" s="44"/>
      <c r="AW43" s="44"/>
      <c r="AX43" s="44"/>
      <c r="AY43" s="44"/>
    </row>
    <row r="44" spans="1:51" x14ac:dyDescent="0.25">
      <c r="A44" s="43">
        <v>33</v>
      </c>
      <c r="B44" s="44">
        <v>99.35</v>
      </c>
      <c r="C44" s="44">
        <v>50.59</v>
      </c>
      <c r="D44" s="44">
        <v>34.35</v>
      </c>
      <c r="E44" s="44">
        <v>26.23</v>
      </c>
      <c r="F44" s="44">
        <v>21.37</v>
      </c>
      <c r="G44" s="44">
        <v>18.13</v>
      </c>
      <c r="H44" s="44">
        <v>15.82</v>
      </c>
      <c r="I44" s="44">
        <v>14.09</v>
      </c>
      <c r="J44" s="44">
        <v>12.75</v>
      </c>
      <c r="K44" s="44">
        <v>11.67</v>
      </c>
      <c r="L44" s="44">
        <v>10.8</v>
      </c>
      <c r="M44" s="44">
        <v>10.07</v>
      </c>
      <c r="N44" s="44">
        <v>9.4600000000000009</v>
      </c>
      <c r="O44" s="44">
        <v>8.94</v>
      </c>
      <c r="P44" s="44">
        <v>8.48</v>
      </c>
      <c r="Q44" s="44">
        <v>8.09</v>
      </c>
      <c r="R44" s="44">
        <v>7.74</v>
      </c>
      <c r="S44" s="44">
        <v>7.44</v>
      </c>
      <c r="T44" s="44">
        <v>7.17</v>
      </c>
      <c r="U44" s="44">
        <v>6.92</v>
      </c>
      <c r="V44" s="44">
        <v>6.7</v>
      </c>
      <c r="W44" s="44">
        <v>6.51</v>
      </c>
      <c r="X44" s="44">
        <v>6.33</v>
      </c>
      <c r="Y44" s="44">
        <v>6.17</v>
      </c>
      <c r="Z44" s="44">
        <v>6.02</v>
      </c>
      <c r="AA44" s="44">
        <v>5.88</v>
      </c>
      <c r="AB44" s="44">
        <v>5.76</v>
      </c>
      <c r="AC44" s="44">
        <v>5.64</v>
      </c>
      <c r="AD44" s="44">
        <v>5.54</v>
      </c>
      <c r="AE44" s="44">
        <v>5.44</v>
      </c>
      <c r="AF44" s="44">
        <v>5.36</v>
      </c>
      <c r="AG44" s="44">
        <v>5.27</v>
      </c>
      <c r="AH44" s="44">
        <v>5.21</v>
      </c>
      <c r="AI44" s="44"/>
      <c r="AJ44" s="44"/>
      <c r="AK44" s="44"/>
      <c r="AL44" s="44"/>
      <c r="AM44" s="44"/>
      <c r="AN44" s="44"/>
      <c r="AO44" s="44"/>
      <c r="AP44" s="44"/>
      <c r="AQ44" s="44"/>
      <c r="AR44" s="44"/>
      <c r="AS44" s="44"/>
      <c r="AT44" s="44"/>
      <c r="AU44" s="44"/>
      <c r="AV44" s="44"/>
      <c r="AW44" s="44"/>
      <c r="AX44" s="44"/>
      <c r="AY44" s="44"/>
    </row>
    <row r="45" spans="1:51" x14ac:dyDescent="0.25">
      <c r="A45" s="43">
        <v>34</v>
      </c>
      <c r="B45" s="44">
        <v>100.81</v>
      </c>
      <c r="C45" s="44">
        <v>51.34</v>
      </c>
      <c r="D45" s="44">
        <v>34.85</v>
      </c>
      <c r="E45" s="44">
        <v>26.62</v>
      </c>
      <c r="F45" s="44">
        <v>21.68</v>
      </c>
      <c r="G45" s="44">
        <v>18.399999999999999</v>
      </c>
      <c r="H45" s="44">
        <v>16.05</v>
      </c>
      <c r="I45" s="44">
        <v>14.3</v>
      </c>
      <c r="J45" s="44">
        <v>12.93</v>
      </c>
      <c r="K45" s="44">
        <v>11.85</v>
      </c>
      <c r="L45" s="44">
        <v>10.96</v>
      </c>
      <c r="M45" s="44">
        <v>10.220000000000001</v>
      </c>
      <c r="N45" s="44">
        <v>9.6</v>
      </c>
      <c r="O45" s="44">
        <v>9.07</v>
      </c>
      <c r="P45" s="44">
        <v>8.61</v>
      </c>
      <c r="Q45" s="44">
        <v>8.2100000000000009</v>
      </c>
      <c r="R45" s="44">
        <v>7.86</v>
      </c>
      <c r="S45" s="44">
        <v>7.55</v>
      </c>
      <c r="T45" s="44">
        <v>7.28</v>
      </c>
      <c r="U45" s="44">
        <v>7.03</v>
      </c>
      <c r="V45" s="44">
        <v>6.81</v>
      </c>
      <c r="W45" s="44">
        <v>6.61</v>
      </c>
      <c r="X45" s="44">
        <v>6.43</v>
      </c>
      <c r="Y45" s="44">
        <v>6.26</v>
      </c>
      <c r="Z45" s="44">
        <v>6.11</v>
      </c>
      <c r="AA45" s="44">
        <v>5.98</v>
      </c>
      <c r="AB45" s="44">
        <v>5.85</v>
      </c>
      <c r="AC45" s="44">
        <v>5.74</v>
      </c>
      <c r="AD45" s="44">
        <v>5.63</v>
      </c>
      <c r="AE45" s="44">
        <v>5.53</v>
      </c>
      <c r="AF45" s="44">
        <v>5.45</v>
      </c>
      <c r="AG45" s="44">
        <v>5.37</v>
      </c>
      <c r="AH45" s="44"/>
      <c r="AI45" s="44"/>
      <c r="AJ45" s="44"/>
      <c r="AK45" s="44"/>
      <c r="AL45" s="44"/>
      <c r="AM45" s="44"/>
      <c r="AN45" s="44"/>
      <c r="AO45" s="44"/>
      <c r="AP45" s="44"/>
      <c r="AQ45" s="44"/>
      <c r="AR45" s="44"/>
      <c r="AS45" s="44"/>
      <c r="AT45" s="44"/>
      <c r="AU45" s="44"/>
      <c r="AV45" s="44"/>
      <c r="AW45" s="44"/>
      <c r="AX45" s="44"/>
      <c r="AY45" s="44"/>
    </row>
    <row r="46" spans="1:51" x14ac:dyDescent="0.25">
      <c r="A46" s="43">
        <v>35</v>
      </c>
      <c r="B46" s="44">
        <v>102.28</v>
      </c>
      <c r="C46" s="44">
        <v>52.09</v>
      </c>
      <c r="D46" s="44">
        <v>35.369999999999997</v>
      </c>
      <c r="E46" s="44">
        <v>27.01</v>
      </c>
      <c r="F46" s="44">
        <v>22</v>
      </c>
      <c r="G46" s="44">
        <v>18.670000000000002</v>
      </c>
      <c r="H46" s="44">
        <v>16.29</v>
      </c>
      <c r="I46" s="44">
        <v>14.51</v>
      </c>
      <c r="J46" s="44">
        <v>13.13</v>
      </c>
      <c r="K46" s="44">
        <v>12.02</v>
      </c>
      <c r="L46" s="44">
        <v>11.12</v>
      </c>
      <c r="M46" s="44">
        <v>10.38</v>
      </c>
      <c r="N46" s="44">
        <v>9.75</v>
      </c>
      <c r="O46" s="44">
        <v>9.2100000000000009</v>
      </c>
      <c r="P46" s="44">
        <v>8.74</v>
      </c>
      <c r="Q46" s="44">
        <v>8.34</v>
      </c>
      <c r="R46" s="44">
        <v>7.98</v>
      </c>
      <c r="S46" s="44">
        <v>7.67</v>
      </c>
      <c r="T46" s="44">
        <v>7.39</v>
      </c>
      <c r="U46" s="44">
        <v>7.14</v>
      </c>
      <c r="V46" s="44">
        <v>6.91</v>
      </c>
      <c r="W46" s="44">
        <v>6.71</v>
      </c>
      <c r="X46" s="44">
        <v>6.53</v>
      </c>
      <c r="Y46" s="44">
        <v>6.36</v>
      </c>
      <c r="Z46" s="44">
        <v>6.21</v>
      </c>
      <c r="AA46" s="44">
        <v>6.07</v>
      </c>
      <c r="AB46" s="44">
        <v>5.95</v>
      </c>
      <c r="AC46" s="44">
        <v>5.83</v>
      </c>
      <c r="AD46" s="44">
        <v>5.73</v>
      </c>
      <c r="AE46" s="44">
        <v>5.63</v>
      </c>
      <c r="AF46" s="44">
        <v>5.55</v>
      </c>
      <c r="AG46" s="44"/>
      <c r="AH46" s="44"/>
      <c r="AI46" s="44"/>
      <c r="AJ46" s="44"/>
      <c r="AK46" s="44"/>
      <c r="AL46" s="44"/>
      <c r="AM46" s="44"/>
      <c r="AN46" s="44"/>
      <c r="AO46" s="44"/>
      <c r="AP46" s="44"/>
      <c r="AQ46" s="44"/>
      <c r="AR46" s="44"/>
      <c r="AS46" s="44"/>
      <c r="AT46" s="44"/>
      <c r="AU46" s="44"/>
      <c r="AV46" s="44"/>
      <c r="AW46" s="44"/>
      <c r="AX46" s="44"/>
      <c r="AY46" s="44"/>
    </row>
    <row r="47" spans="1:51" x14ac:dyDescent="0.25">
      <c r="A47" s="43">
        <v>36</v>
      </c>
      <c r="B47" s="44">
        <v>103.78</v>
      </c>
      <c r="C47" s="44">
        <v>52.85</v>
      </c>
      <c r="D47" s="44">
        <v>35.89</v>
      </c>
      <c r="E47" s="44">
        <v>27.41</v>
      </c>
      <c r="F47" s="44">
        <v>22.33</v>
      </c>
      <c r="G47" s="44">
        <v>18.940000000000001</v>
      </c>
      <c r="H47" s="44">
        <v>16.53</v>
      </c>
      <c r="I47" s="44">
        <v>14.72</v>
      </c>
      <c r="J47" s="44">
        <v>13.32</v>
      </c>
      <c r="K47" s="44">
        <v>12.2</v>
      </c>
      <c r="L47" s="44">
        <v>11.29</v>
      </c>
      <c r="M47" s="44">
        <v>10.53</v>
      </c>
      <c r="N47" s="44">
        <v>9.89</v>
      </c>
      <c r="O47" s="44">
        <v>9.35</v>
      </c>
      <c r="P47" s="44">
        <v>8.8800000000000008</v>
      </c>
      <c r="Q47" s="44">
        <v>8.4700000000000006</v>
      </c>
      <c r="R47" s="44">
        <v>8.11</v>
      </c>
      <c r="S47" s="44">
        <v>7.79</v>
      </c>
      <c r="T47" s="44">
        <v>7.5</v>
      </c>
      <c r="U47" s="44">
        <v>7.25</v>
      </c>
      <c r="V47" s="44">
        <v>7.02</v>
      </c>
      <c r="W47" s="44">
        <v>6.82</v>
      </c>
      <c r="X47" s="44">
        <v>6.63</v>
      </c>
      <c r="Y47" s="44">
        <v>6.47</v>
      </c>
      <c r="Z47" s="44">
        <v>6.31</v>
      </c>
      <c r="AA47" s="44">
        <v>6.17</v>
      </c>
      <c r="AB47" s="44">
        <v>6.05</v>
      </c>
      <c r="AC47" s="44">
        <v>5.93</v>
      </c>
      <c r="AD47" s="44">
        <v>5.82</v>
      </c>
      <c r="AE47" s="44">
        <v>5.73</v>
      </c>
      <c r="AF47" s="44"/>
      <c r="AG47" s="44"/>
      <c r="AH47" s="44"/>
      <c r="AI47" s="44"/>
      <c r="AJ47" s="44"/>
      <c r="AK47" s="44"/>
      <c r="AL47" s="44"/>
      <c r="AM47" s="44"/>
      <c r="AN47" s="44"/>
      <c r="AO47" s="44"/>
      <c r="AP47" s="44"/>
      <c r="AQ47" s="44"/>
      <c r="AR47" s="44"/>
      <c r="AS47" s="44"/>
      <c r="AT47" s="44"/>
      <c r="AU47" s="44"/>
      <c r="AV47" s="44"/>
      <c r="AW47" s="44"/>
      <c r="AX47" s="44"/>
      <c r="AY47" s="44"/>
    </row>
    <row r="48" spans="1:51" x14ac:dyDescent="0.25">
      <c r="A48" s="43">
        <v>37</v>
      </c>
      <c r="B48" s="44">
        <v>105.3</v>
      </c>
      <c r="C48" s="44">
        <v>53.63</v>
      </c>
      <c r="D48" s="44">
        <v>36.409999999999997</v>
      </c>
      <c r="E48" s="44">
        <v>27.81</v>
      </c>
      <c r="F48" s="44">
        <v>22.66</v>
      </c>
      <c r="G48" s="44">
        <v>19.22</v>
      </c>
      <c r="H48" s="44">
        <v>16.78</v>
      </c>
      <c r="I48" s="44">
        <v>14.94</v>
      </c>
      <c r="J48" s="44">
        <v>13.52</v>
      </c>
      <c r="K48" s="44">
        <v>12.39</v>
      </c>
      <c r="L48" s="44">
        <v>11.46</v>
      </c>
      <c r="M48" s="44">
        <v>10.69</v>
      </c>
      <c r="N48" s="44">
        <v>10.039999999999999</v>
      </c>
      <c r="O48" s="44">
        <v>9.49</v>
      </c>
      <c r="P48" s="44">
        <v>9.01</v>
      </c>
      <c r="Q48" s="44">
        <v>8.6</v>
      </c>
      <c r="R48" s="44">
        <v>8.23</v>
      </c>
      <c r="S48" s="44">
        <v>7.91</v>
      </c>
      <c r="T48" s="44">
        <v>7.62</v>
      </c>
      <c r="U48" s="44">
        <v>7.37</v>
      </c>
      <c r="V48" s="44">
        <v>7.14</v>
      </c>
      <c r="W48" s="44">
        <v>6.93</v>
      </c>
      <c r="X48" s="44">
        <v>6.74</v>
      </c>
      <c r="Y48" s="44">
        <v>6.57</v>
      </c>
      <c r="Z48" s="44">
        <v>6.42</v>
      </c>
      <c r="AA48" s="44">
        <v>6.28</v>
      </c>
      <c r="AB48" s="44">
        <v>6.15</v>
      </c>
      <c r="AC48" s="44">
        <v>6.03</v>
      </c>
      <c r="AD48" s="44">
        <v>5.93</v>
      </c>
      <c r="AE48" s="44"/>
      <c r="AF48" s="44"/>
      <c r="AG48" s="44"/>
      <c r="AH48" s="44"/>
      <c r="AI48" s="44"/>
      <c r="AJ48" s="44"/>
      <c r="AK48" s="44"/>
      <c r="AL48" s="44"/>
      <c r="AM48" s="44"/>
      <c r="AN48" s="44"/>
      <c r="AO48" s="44"/>
      <c r="AP48" s="44"/>
      <c r="AQ48" s="44"/>
      <c r="AR48" s="44"/>
      <c r="AS48" s="44"/>
      <c r="AT48" s="44"/>
      <c r="AU48" s="44"/>
      <c r="AV48" s="44"/>
      <c r="AW48" s="44"/>
      <c r="AX48" s="44"/>
      <c r="AY48" s="44"/>
    </row>
    <row r="49" spans="1:51" x14ac:dyDescent="0.25">
      <c r="A49" s="43">
        <v>38</v>
      </c>
      <c r="B49" s="44">
        <v>106.84</v>
      </c>
      <c r="C49" s="44">
        <v>54.41</v>
      </c>
      <c r="D49" s="44">
        <v>36.950000000000003</v>
      </c>
      <c r="E49" s="44">
        <v>28.22</v>
      </c>
      <c r="F49" s="44">
        <v>22.99</v>
      </c>
      <c r="G49" s="44">
        <v>19.510000000000002</v>
      </c>
      <c r="H49" s="44">
        <v>17.02</v>
      </c>
      <c r="I49" s="44">
        <v>15.17</v>
      </c>
      <c r="J49" s="44">
        <v>13.72</v>
      </c>
      <c r="K49" s="44">
        <v>12.57</v>
      </c>
      <c r="L49" s="44">
        <v>11.63</v>
      </c>
      <c r="M49" s="44">
        <v>10.85</v>
      </c>
      <c r="N49" s="44">
        <v>10.199999999999999</v>
      </c>
      <c r="O49" s="44">
        <v>9.6300000000000008</v>
      </c>
      <c r="P49" s="44">
        <v>9.15</v>
      </c>
      <c r="Q49" s="44">
        <v>8.73</v>
      </c>
      <c r="R49" s="44">
        <v>8.36</v>
      </c>
      <c r="S49" s="44">
        <v>8.0299999999999994</v>
      </c>
      <c r="T49" s="44">
        <v>7.74</v>
      </c>
      <c r="U49" s="44">
        <v>7.48</v>
      </c>
      <c r="V49" s="44">
        <v>7.25</v>
      </c>
      <c r="W49" s="44">
        <v>7.04</v>
      </c>
      <c r="X49" s="44">
        <v>6.85</v>
      </c>
      <c r="Y49" s="44">
        <v>6.68</v>
      </c>
      <c r="Z49" s="44">
        <v>6.53</v>
      </c>
      <c r="AA49" s="44">
        <v>6.39</v>
      </c>
      <c r="AB49" s="44">
        <v>6.26</v>
      </c>
      <c r="AC49" s="44">
        <v>6.14</v>
      </c>
      <c r="AD49" s="44"/>
      <c r="AE49" s="44"/>
      <c r="AF49" s="44"/>
      <c r="AG49" s="44"/>
      <c r="AH49" s="44"/>
      <c r="AI49" s="44"/>
      <c r="AJ49" s="44"/>
      <c r="AK49" s="44"/>
      <c r="AL49" s="44"/>
      <c r="AM49" s="44"/>
      <c r="AN49" s="44"/>
      <c r="AO49" s="44"/>
      <c r="AP49" s="44"/>
      <c r="AQ49" s="44"/>
      <c r="AR49" s="44"/>
      <c r="AS49" s="44"/>
      <c r="AT49" s="44"/>
      <c r="AU49" s="44"/>
      <c r="AV49" s="44"/>
      <c r="AW49" s="44"/>
      <c r="AX49" s="44"/>
      <c r="AY49" s="44"/>
    </row>
    <row r="50" spans="1:51" x14ac:dyDescent="0.25">
      <c r="A50" s="43">
        <v>39</v>
      </c>
      <c r="B50" s="44">
        <v>108.4</v>
      </c>
      <c r="C50" s="44">
        <v>55.21</v>
      </c>
      <c r="D50" s="44">
        <v>37.49</v>
      </c>
      <c r="E50" s="44">
        <v>28.64</v>
      </c>
      <c r="F50" s="44">
        <v>23.33</v>
      </c>
      <c r="G50" s="44">
        <v>19.8</v>
      </c>
      <c r="H50" s="44">
        <v>17.28</v>
      </c>
      <c r="I50" s="44">
        <v>15.39</v>
      </c>
      <c r="J50" s="44">
        <v>13.93</v>
      </c>
      <c r="K50" s="44">
        <v>12.76</v>
      </c>
      <c r="L50" s="44">
        <v>11.81</v>
      </c>
      <c r="M50" s="44">
        <v>11.02</v>
      </c>
      <c r="N50" s="44">
        <v>10.35</v>
      </c>
      <c r="O50" s="44">
        <v>9.7799999999999994</v>
      </c>
      <c r="P50" s="44">
        <v>9.2899999999999991</v>
      </c>
      <c r="Q50" s="44">
        <v>8.86</v>
      </c>
      <c r="R50" s="44">
        <v>8.49</v>
      </c>
      <c r="S50" s="44">
        <v>8.16</v>
      </c>
      <c r="T50" s="44">
        <v>7.87</v>
      </c>
      <c r="U50" s="44">
        <v>7.6</v>
      </c>
      <c r="V50" s="44">
        <v>7.37</v>
      </c>
      <c r="W50" s="44">
        <v>7.16</v>
      </c>
      <c r="X50" s="44">
        <v>6.97</v>
      </c>
      <c r="Y50" s="44">
        <v>6.79</v>
      </c>
      <c r="Z50" s="44">
        <v>6.64</v>
      </c>
      <c r="AA50" s="44">
        <v>6.5</v>
      </c>
      <c r="AB50" s="44">
        <v>6.37</v>
      </c>
      <c r="AC50" s="44"/>
      <c r="AD50" s="44"/>
      <c r="AE50" s="44"/>
      <c r="AF50" s="44"/>
      <c r="AG50" s="44"/>
      <c r="AH50" s="44"/>
      <c r="AI50" s="44"/>
      <c r="AJ50" s="44"/>
      <c r="AK50" s="44"/>
      <c r="AL50" s="44"/>
      <c r="AM50" s="44"/>
      <c r="AN50" s="44"/>
      <c r="AO50" s="44"/>
      <c r="AP50" s="44"/>
      <c r="AQ50" s="44"/>
      <c r="AR50" s="44"/>
      <c r="AS50" s="44"/>
      <c r="AT50" s="44"/>
      <c r="AU50" s="44"/>
      <c r="AV50" s="44"/>
      <c r="AW50" s="44"/>
      <c r="AX50" s="44"/>
      <c r="AY50" s="44"/>
    </row>
    <row r="51" spans="1:51" x14ac:dyDescent="0.25">
      <c r="A51" s="43">
        <v>40</v>
      </c>
      <c r="B51" s="44">
        <v>109.98</v>
      </c>
      <c r="C51" s="44">
        <v>56.02</v>
      </c>
      <c r="D51" s="44">
        <v>38.04</v>
      </c>
      <c r="E51" s="44">
        <v>29.06</v>
      </c>
      <c r="F51" s="44">
        <v>23.67</v>
      </c>
      <c r="G51" s="44">
        <v>20.09</v>
      </c>
      <c r="H51" s="44">
        <v>17.53</v>
      </c>
      <c r="I51" s="44">
        <v>15.62</v>
      </c>
      <c r="J51" s="44">
        <v>14.14</v>
      </c>
      <c r="K51" s="44">
        <v>12.95</v>
      </c>
      <c r="L51" s="44">
        <v>11.99</v>
      </c>
      <c r="M51" s="44">
        <v>11.19</v>
      </c>
      <c r="N51" s="44">
        <v>10.51</v>
      </c>
      <c r="O51" s="44">
        <v>9.93</v>
      </c>
      <c r="P51" s="44">
        <v>9.44</v>
      </c>
      <c r="Q51" s="44">
        <v>9</v>
      </c>
      <c r="R51" s="44">
        <v>8.6300000000000008</v>
      </c>
      <c r="S51" s="44">
        <v>8.2899999999999991</v>
      </c>
      <c r="T51" s="44">
        <v>7.99</v>
      </c>
      <c r="U51" s="44">
        <v>7.73</v>
      </c>
      <c r="V51" s="44">
        <v>7.49</v>
      </c>
      <c r="W51" s="44">
        <v>7.28</v>
      </c>
      <c r="X51" s="44">
        <v>7.09</v>
      </c>
      <c r="Y51" s="44">
        <v>6.91</v>
      </c>
      <c r="Z51" s="44">
        <v>6.75</v>
      </c>
      <c r="AA51" s="44">
        <v>6.62</v>
      </c>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row>
    <row r="52" spans="1:51" x14ac:dyDescent="0.25">
      <c r="A52" s="43">
        <v>41</v>
      </c>
      <c r="B52" s="44">
        <v>111.58</v>
      </c>
      <c r="C52" s="44">
        <v>56.84</v>
      </c>
      <c r="D52" s="44">
        <v>38.6</v>
      </c>
      <c r="E52" s="44">
        <v>29.49</v>
      </c>
      <c r="F52" s="44">
        <v>24.02</v>
      </c>
      <c r="G52" s="44">
        <v>20.39</v>
      </c>
      <c r="H52" s="44">
        <v>17.8</v>
      </c>
      <c r="I52" s="44">
        <v>15.86</v>
      </c>
      <c r="J52" s="44">
        <v>14.35</v>
      </c>
      <c r="K52" s="44">
        <v>13.15</v>
      </c>
      <c r="L52" s="44">
        <v>12.17</v>
      </c>
      <c r="M52" s="44">
        <v>11.36</v>
      </c>
      <c r="N52" s="44">
        <v>10.67</v>
      </c>
      <c r="O52" s="44">
        <v>10.09</v>
      </c>
      <c r="P52" s="44">
        <v>9.59</v>
      </c>
      <c r="Q52" s="44">
        <v>9.15</v>
      </c>
      <c r="R52" s="44">
        <v>8.76</v>
      </c>
      <c r="S52" s="44">
        <v>8.42</v>
      </c>
      <c r="T52" s="44">
        <v>8.1199999999999992</v>
      </c>
      <c r="U52" s="44">
        <v>7.86</v>
      </c>
      <c r="V52" s="44">
        <v>7.62</v>
      </c>
      <c r="W52" s="44">
        <v>7.4</v>
      </c>
      <c r="X52" s="44">
        <v>7.21</v>
      </c>
      <c r="Y52" s="44">
        <v>7.03</v>
      </c>
      <c r="Z52" s="44">
        <v>6.88</v>
      </c>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row>
    <row r="53" spans="1:51" x14ac:dyDescent="0.25">
      <c r="A53" s="43">
        <v>42</v>
      </c>
      <c r="B53" s="44">
        <v>113.21</v>
      </c>
      <c r="C53" s="44">
        <v>57.67</v>
      </c>
      <c r="D53" s="44">
        <v>39.159999999999997</v>
      </c>
      <c r="E53" s="44">
        <v>29.92</v>
      </c>
      <c r="F53" s="44">
        <v>24.38</v>
      </c>
      <c r="G53" s="44">
        <v>20.69</v>
      </c>
      <c r="H53" s="44">
        <v>18.059999999999999</v>
      </c>
      <c r="I53" s="44">
        <v>16.09</v>
      </c>
      <c r="J53" s="44">
        <v>14.57</v>
      </c>
      <c r="K53" s="44">
        <v>13.35</v>
      </c>
      <c r="L53" s="44">
        <v>12.36</v>
      </c>
      <c r="M53" s="44">
        <v>11.53</v>
      </c>
      <c r="N53" s="44">
        <v>10.84</v>
      </c>
      <c r="O53" s="44">
        <v>10.25</v>
      </c>
      <c r="P53" s="44">
        <v>9.74</v>
      </c>
      <c r="Q53" s="44">
        <v>9.2899999999999991</v>
      </c>
      <c r="R53" s="44">
        <v>8.91</v>
      </c>
      <c r="S53" s="44">
        <v>8.56</v>
      </c>
      <c r="T53" s="44">
        <v>8.26</v>
      </c>
      <c r="U53" s="44">
        <v>7.99</v>
      </c>
      <c r="V53" s="44">
        <v>7.75</v>
      </c>
      <c r="W53" s="44">
        <v>7.53</v>
      </c>
      <c r="X53" s="44">
        <v>7.34</v>
      </c>
      <c r="Y53" s="44">
        <v>7.16</v>
      </c>
      <c r="Z53" s="44"/>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row>
    <row r="54" spans="1:51" x14ac:dyDescent="0.25">
      <c r="A54" s="43">
        <v>43</v>
      </c>
      <c r="B54" s="44">
        <v>114.86</v>
      </c>
      <c r="C54" s="44">
        <v>58.51</v>
      </c>
      <c r="D54" s="44">
        <v>39.74</v>
      </c>
      <c r="E54" s="44">
        <v>30.36</v>
      </c>
      <c r="F54" s="44">
        <v>24.74</v>
      </c>
      <c r="G54" s="44">
        <v>21</v>
      </c>
      <c r="H54" s="44">
        <v>18.329999999999998</v>
      </c>
      <c r="I54" s="44">
        <v>16.34</v>
      </c>
      <c r="J54" s="44">
        <v>14.79</v>
      </c>
      <c r="K54" s="44">
        <v>13.55</v>
      </c>
      <c r="L54" s="44">
        <v>12.55</v>
      </c>
      <c r="M54" s="44">
        <v>11.71</v>
      </c>
      <c r="N54" s="44">
        <v>11.01</v>
      </c>
      <c r="O54" s="44">
        <v>10.41</v>
      </c>
      <c r="P54" s="44">
        <v>9.89</v>
      </c>
      <c r="Q54" s="44">
        <v>9.4499999999999993</v>
      </c>
      <c r="R54" s="44">
        <v>9.0500000000000007</v>
      </c>
      <c r="S54" s="44">
        <v>8.7100000000000009</v>
      </c>
      <c r="T54" s="44">
        <v>8.4</v>
      </c>
      <c r="U54" s="44">
        <v>8.1300000000000008</v>
      </c>
      <c r="V54" s="44">
        <v>7.88</v>
      </c>
      <c r="W54" s="44">
        <v>7.67</v>
      </c>
      <c r="X54" s="44">
        <v>7.47</v>
      </c>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row>
    <row r="55" spans="1:51" x14ac:dyDescent="0.25">
      <c r="A55" s="43">
        <v>44</v>
      </c>
      <c r="B55" s="44">
        <v>116.53</v>
      </c>
      <c r="C55" s="44">
        <v>59.37</v>
      </c>
      <c r="D55" s="44">
        <v>40.32</v>
      </c>
      <c r="E55" s="44">
        <v>30.81</v>
      </c>
      <c r="F55" s="44">
        <v>25.11</v>
      </c>
      <c r="G55" s="44">
        <v>21.31</v>
      </c>
      <c r="H55" s="44">
        <v>18.61</v>
      </c>
      <c r="I55" s="44">
        <v>16.59</v>
      </c>
      <c r="J55" s="44">
        <v>15.02</v>
      </c>
      <c r="K55" s="44">
        <v>13.76</v>
      </c>
      <c r="L55" s="44">
        <v>12.74</v>
      </c>
      <c r="M55" s="44">
        <v>11.9</v>
      </c>
      <c r="N55" s="44">
        <v>11.19</v>
      </c>
      <c r="O55" s="44">
        <v>10.58</v>
      </c>
      <c r="P55" s="44">
        <v>10.06</v>
      </c>
      <c r="Q55" s="44">
        <v>9.6</v>
      </c>
      <c r="R55" s="44">
        <v>9.1999999999999993</v>
      </c>
      <c r="S55" s="44">
        <v>8.85</v>
      </c>
      <c r="T55" s="44">
        <v>8.5399999999999991</v>
      </c>
      <c r="U55" s="44">
        <v>8.27</v>
      </c>
      <c r="V55" s="44">
        <v>8.0299999999999994</v>
      </c>
      <c r="W55" s="44">
        <v>7.81</v>
      </c>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row>
    <row r="56" spans="1:51" x14ac:dyDescent="0.25">
      <c r="A56" s="43">
        <v>45</v>
      </c>
      <c r="B56" s="44">
        <v>118.22</v>
      </c>
      <c r="C56" s="44">
        <v>60.23</v>
      </c>
      <c r="D56" s="44">
        <v>40.92</v>
      </c>
      <c r="E56" s="44">
        <v>31.27</v>
      </c>
      <c r="F56" s="44">
        <v>25.48</v>
      </c>
      <c r="G56" s="44">
        <v>21.63</v>
      </c>
      <c r="H56" s="44">
        <v>18.89</v>
      </c>
      <c r="I56" s="44">
        <v>16.84</v>
      </c>
      <c r="J56" s="44">
        <v>15.25</v>
      </c>
      <c r="K56" s="44">
        <v>13.98</v>
      </c>
      <c r="L56" s="44">
        <v>12.94</v>
      </c>
      <c r="M56" s="44">
        <v>12.09</v>
      </c>
      <c r="N56" s="44">
        <v>11.37</v>
      </c>
      <c r="O56" s="44">
        <v>10.75</v>
      </c>
      <c r="P56" s="44">
        <v>10.220000000000001</v>
      </c>
      <c r="Q56" s="44">
        <v>9.76</v>
      </c>
      <c r="R56" s="44">
        <v>9.36</v>
      </c>
      <c r="S56" s="44">
        <v>9.01</v>
      </c>
      <c r="T56" s="44">
        <v>8.6999999999999993</v>
      </c>
      <c r="U56" s="44">
        <v>8.42</v>
      </c>
      <c r="V56" s="44">
        <v>8.17</v>
      </c>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row>
    <row r="57" spans="1:51" x14ac:dyDescent="0.25">
      <c r="A57" s="43">
        <v>46</v>
      </c>
      <c r="B57" s="44">
        <v>119.94</v>
      </c>
      <c r="C57" s="44">
        <v>61.11</v>
      </c>
      <c r="D57" s="44">
        <v>41.52</v>
      </c>
      <c r="E57" s="44">
        <v>31.73</v>
      </c>
      <c r="F57" s="44">
        <v>25.86</v>
      </c>
      <c r="G57" s="44">
        <v>21.96</v>
      </c>
      <c r="H57" s="44">
        <v>19.18</v>
      </c>
      <c r="I57" s="44">
        <v>17.100000000000001</v>
      </c>
      <c r="J57" s="44">
        <v>15.48</v>
      </c>
      <c r="K57" s="44">
        <v>14.2</v>
      </c>
      <c r="L57" s="44">
        <v>13.15</v>
      </c>
      <c r="M57" s="44">
        <v>12.28</v>
      </c>
      <c r="N57" s="44">
        <v>11.55</v>
      </c>
      <c r="O57" s="44">
        <v>10.93</v>
      </c>
      <c r="P57" s="44">
        <v>10.39</v>
      </c>
      <c r="Q57" s="44">
        <v>9.93</v>
      </c>
      <c r="R57" s="44">
        <v>9.52</v>
      </c>
      <c r="S57" s="44">
        <v>9.17</v>
      </c>
      <c r="T57" s="44">
        <v>8.85</v>
      </c>
      <c r="U57" s="44">
        <v>8.58</v>
      </c>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row>
    <row r="58" spans="1:51" x14ac:dyDescent="0.25">
      <c r="A58" s="43">
        <v>47</v>
      </c>
      <c r="B58" s="44">
        <v>121.68</v>
      </c>
      <c r="C58" s="44">
        <v>62.01</v>
      </c>
      <c r="D58" s="44">
        <v>42.13</v>
      </c>
      <c r="E58" s="44">
        <v>32.200000000000003</v>
      </c>
      <c r="F58" s="44">
        <v>26.25</v>
      </c>
      <c r="G58" s="44">
        <v>22.29</v>
      </c>
      <c r="H58" s="44">
        <v>19.47</v>
      </c>
      <c r="I58" s="44">
        <v>17.36</v>
      </c>
      <c r="J58" s="44">
        <v>15.73</v>
      </c>
      <c r="K58" s="44">
        <v>14.42</v>
      </c>
      <c r="L58" s="44">
        <v>13.36</v>
      </c>
      <c r="M58" s="44">
        <v>12.48</v>
      </c>
      <c r="N58" s="44">
        <v>11.74</v>
      </c>
      <c r="O58" s="44">
        <v>11.11</v>
      </c>
      <c r="P58" s="44">
        <v>10.57</v>
      </c>
      <c r="Q58" s="44">
        <v>10.1</v>
      </c>
      <c r="R58" s="44">
        <v>9.69</v>
      </c>
      <c r="S58" s="44">
        <v>9.34</v>
      </c>
      <c r="T58" s="44">
        <v>9.02</v>
      </c>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row>
    <row r="59" spans="1:51" x14ac:dyDescent="0.25">
      <c r="A59" s="43">
        <v>48</v>
      </c>
      <c r="B59" s="44">
        <v>123.45</v>
      </c>
      <c r="C59" s="44">
        <v>62.92</v>
      </c>
      <c r="D59" s="44">
        <v>42.75</v>
      </c>
      <c r="E59" s="44">
        <v>32.68</v>
      </c>
      <c r="F59" s="44">
        <v>26.65</v>
      </c>
      <c r="G59" s="44">
        <v>22.63</v>
      </c>
      <c r="H59" s="44">
        <v>19.77</v>
      </c>
      <c r="I59" s="44">
        <v>17.63</v>
      </c>
      <c r="J59" s="44">
        <v>15.98</v>
      </c>
      <c r="K59" s="44">
        <v>14.65</v>
      </c>
      <c r="L59" s="44">
        <v>13.58</v>
      </c>
      <c r="M59" s="44">
        <v>12.69</v>
      </c>
      <c r="N59" s="44">
        <v>11.94</v>
      </c>
      <c r="O59" s="44">
        <v>11.3</v>
      </c>
      <c r="P59" s="44">
        <v>10.76</v>
      </c>
      <c r="Q59" s="44">
        <v>10.28</v>
      </c>
      <c r="R59" s="44">
        <v>9.8699999999999992</v>
      </c>
      <c r="S59" s="44">
        <v>9.51</v>
      </c>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row>
    <row r="60" spans="1:51" x14ac:dyDescent="0.25">
      <c r="A60" s="43">
        <v>49</v>
      </c>
      <c r="B60" s="44">
        <v>125.25</v>
      </c>
      <c r="C60" s="44">
        <v>63.84</v>
      </c>
      <c r="D60" s="44">
        <v>43.39</v>
      </c>
      <c r="E60" s="44">
        <v>33.17</v>
      </c>
      <c r="F60" s="44">
        <v>27.05</v>
      </c>
      <c r="G60" s="44">
        <v>22.98</v>
      </c>
      <c r="H60" s="44">
        <v>20.079999999999998</v>
      </c>
      <c r="I60" s="44">
        <v>17.91</v>
      </c>
      <c r="J60" s="44">
        <v>16.23</v>
      </c>
      <c r="K60" s="44">
        <v>14.89</v>
      </c>
      <c r="L60" s="44">
        <v>13.8</v>
      </c>
      <c r="M60" s="44">
        <v>12.9</v>
      </c>
      <c r="N60" s="44">
        <v>12.15</v>
      </c>
      <c r="O60" s="44">
        <v>11.5</v>
      </c>
      <c r="P60" s="44">
        <v>10.95</v>
      </c>
      <c r="Q60" s="44">
        <v>10.47</v>
      </c>
      <c r="R60" s="44">
        <v>10.06</v>
      </c>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row>
    <row r="61" spans="1:51" x14ac:dyDescent="0.25">
      <c r="A61" s="43">
        <v>50</v>
      </c>
      <c r="B61" s="44">
        <v>127.08</v>
      </c>
      <c r="C61" s="44">
        <v>64.78</v>
      </c>
      <c r="D61" s="44">
        <v>44.04</v>
      </c>
      <c r="E61" s="44">
        <v>33.67</v>
      </c>
      <c r="F61" s="44">
        <v>27.47</v>
      </c>
      <c r="G61" s="44">
        <v>23.34</v>
      </c>
      <c r="H61" s="44">
        <v>20.399999999999999</v>
      </c>
      <c r="I61" s="44">
        <v>18.2</v>
      </c>
      <c r="J61" s="44">
        <v>16.5</v>
      </c>
      <c r="K61" s="44">
        <v>15.14</v>
      </c>
      <c r="L61" s="44">
        <v>14.04</v>
      </c>
      <c r="M61" s="44">
        <v>13.13</v>
      </c>
      <c r="N61" s="44">
        <v>12.36</v>
      </c>
      <c r="O61" s="44">
        <v>11.71</v>
      </c>
      <c r="P61" s="44">
        <v>11.15</v>
      </c>
      <c r="Q61" s="44">
        <v>10.67</v>
      </c>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row>
    <row r="62" spans="1:51" x14ac:dyDescent="0.25">
      <c r="A62" s="43">
        <v>51</v>
      </c>
      <c r="B62" s="44">
        <v>128.93</v>
      </c>
      <c r="C62" s="44">
        <v>65.739999999999995</v>
      </c>
      <c r="D62" s="44">
        <v>44.7</v>
      </c>
      <c r="E62" s="44">
        <v>34.19</v>
      </c>
      <c r="F62" s="44">
        <v>27.89</v>
      </c>
      <c r="G62" s="44">
        <v>23.7</v>
      </c>
      <c r="H62" s="44">
        <v>20.72</v>
      </c>
      <c r="I62" s="44">
        <v>18.489999999999998</v>
      </c>
      <c r="J62" s="44">
        <v>16.77</v>
      </c>
      <c r="K62" s="44">
        <v>15.4</v>
      </c>
      <c r="L62" s="44">
        <v>14.28</v>
      </c>
      <c r="M62" s="44">
        <v>13.36</v>
      </c>
      <c r="N62" s="44">
        <v>12.59</v>
      </c>
      <c r="O62" s="44">
        <v>11.93</v>
      </c>
      <c r="P62" s="44">
        <v>11.36</v>
      </c>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row>
    <row r="63" spans="1:51" x14ac:dyDescent="0.25">
      <c r="A63" s="43">
        <v>52</v>
      </c>
      <c r="B63" s="44">
        <v>130.82</v>
      </c>
      <c r="C63" s="44">
        <v>66.72</v>
      </c>
      <c r="D63" s="44">
        <v>45.37</v>
      </c>
      <c r="E63" s="44">
        <v>34.71</v>
      </c>
      <c r="F63" s="44">
        <v>28.33</v>
      </c>
      <c r="G63" s="44">
        <v>24.08</v>
      </c>
      <c r="H63" s="44">
        <v>21.06</v>
      </c>
      <c r="I63" s="44">
        <v>18.8</v>
      </c>
      <c r="J63" s="44">
        <v>17.05</v>
      </c>
      <c r="K63" s="44">
        <v>15.66</v>
      </c>
      <c r="L63" s="44">
        <v>14.53</v>
      </c>
      <c r="M63" s="44">
        <v>13.6</v>
      </c>
      <c r="N63" s="44">
        <v>12.82</v>
      </c>
      <c r="O63" s="44">
        <v>12.15</v>
      </c>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row>
    <row r="64" spans="1:51" x14ac:dyDescent="0.25">
      <c r="A64" s="43">
        <v>53</v>
      </c>
      <c r="B64" s="44">
        <v>132.75</v>
      </c>
      <c r="C64" s="44">
        <v>67.72</v>
      </c>
      <c r="D64" s="44">
        <v>46.06</v>
      </c>
      <c r="E64" s="44">
        <v>35.25</v>
      </c>
      <c r="F64" s="44">
        <v>28.77</v>
      </c>
      <c r="G64" s="44">
        <v>24.47</v>
      </c>
      <c r="H64" s="44">
        <v>21.41</v>
      </c>
      <c r="I64" s="44">
        <v>19.12</v>
      </c>
      <c r="J64" s="44">
        <v>17.350000000000001</v>
      </c>
      <c r="K64" s="44">
        <v>15.94</v>
      </c>
      <c r="L64" s="44">
        <v>14.8</v>
      </c>
      <c r="M64" s="44">
        <v>13.86</v>
      </c>
      <c r="N64" s="44">
        <v>13.06</v>
      </c>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row>
    <row r="65" spans="1:51" x14ac:dyDescent="0.25">
      <c r="A65" s="43">
        <v>54</v>
      </c>
      <c r="B65" s="44">
        <v>134.72</v>
      </c>
      <c r="C65" s="44">
        <v>68.739999999999995</v>
      </c>
      <c r="D65" s="44">
        <v>46.77</v>
      </c>
      <c r="E65" s="44">
        <v>35.799999999999997</v>
      </c>
      <c r="F65" s="44">
        <v>29.23</v>
      </c>
      <c r="G65" s="44">
        <v>24.87</v>
      </c>
      <c r="H65" s="44">
        <v>21.77</v>
      </c>
      <c r="I65" s="44">
        <v>19.45</v>
      </c>
      <c r="J65" s="44">
        <v>17.66</v>
      </c>
      <c r="K65" s="44">
        <v>16.23</v>
      </c>
      <c r="L65" s="44">
        <v>15.08</v>
      </c>
      <c r="M65" s="44">
        <v>14.11</v>
      </c>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row>
    <row r="66" spans="1:51" x14ac:dyDescent="0.25">
      <c r="A66" s="43">
        <v>55</v>
      </c>
      <c r="B66" s="44">
        <v>136.72999999999999</v>
      </c>
      <c r="C66" s="44">
        <v>69.790000000000006</v>
      </c>
      <c r="D66" s="44">
        <v>47.5</v>
      </c>
      <c r="E66" s="44">
        <v>36.369999999999997</v>
      </c>
      <c r="F66" s="44">
        <v>29.71</v>
      </c>
      <c r="G66" s="44">
        <v>25.29</v>
      </c>
      <c r="H66" s="44">
        <v>22.14</v>
      </c>
      <c r="I66" s="44">
        <v>19.79</v>
      </c>
      <c r="J66" s="44">
        <v>17.98</v>
      </c>
      <c r="K66" s="44">
        <v>16.54</v>
      </c>
      <c r="L66" s="44">
        <v>15.36</v>
      </c>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row>
    <row r="67" spans="1:51" x14ac:dyDescent="0.25">
      <c r="A67" s="43">
        <v>56</v>
      </c>
      <c r="B67" s="44">
        <v>138.78</v>
      </c>
      <c r="C67" s="44">
        <v>70.86</v>
      </c>
      <c r="D67" s="44">
        <v>48.25</v>
      </c>
      <c r="E67" s="44">
        <v>36.96</v>
      </c>
      <c r="F67" s="44">
        <v>30.21</v>
      </c>
      <c r="G67" s="44">
        <v>25.72</v>
      </c>
      <c r="H67" s="44">
        <v>22.53</v>
      </c>
      <c r="I67" s="44">
        <v>20.16</v>
      </c>
      <c r="J67" s="44">
        <v>18.32</v>
      </c>
      <c r="K67" s="44">
        <v>16.850000000000001</v>
      </c>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row>
    <row r="68" spans="1:51" x14ac:dyDescent="0.25">
      <c r="A68" s="43">
        <v>57</v>
      </c>
      <c r="B68" s="44">
        <v>140.88999999999999</v>
      </c>
      <c r="C68" s="44">
        <v>71.97</v>
      </c>
      <c r="D68" s="44">
        <v>49.02</v>
      </c>
      <c r="E68" s="44">
        <v>37.57</v>
      </c>
      <c r="F68" s="44">
        <v>30.72</v>
      </c>
      <c r="G68" s="44">
        <v>26.18</v>
      </c>
      <c r="H68" s="44">
        <v>22.95</v>
      </c>
      <c r="I68" s="44">
        <v>20.54</v>
      </c>
      <c r="J68" s="44">
        <v>18.66</v>
      </c>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row>
    <row r="69" spans="1:51" x14ac:dyDescent="0.25">
      <c r="A69" s="43">
        <v>58</v>
      </c>
      <c r="B69" s="44">
        <v>143.06</v>
      </c>
      <c r="C69" s="44">
        <v>73.11</v>
      </c>
      <c r="D69" s="44">
        <v>49.83</v>
      </c>
      <c r="E69" s="44">
        <v>38.21</v>
      </c>
      <c r="F69" s="44">
        <v>31.26</v>
      </c>
      <c r="G69" s="44">
        <v>26.65</v>
      </c>
      <c r="H69" s="44">
        <v>23.38</v>
      </c>
      <c r="I69" s="44">
        <v>20.92</v>
      </c>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row>
    <row r="70" spans="1:51" x14ac:dyDescent="0.25">
      <c r="A70" s="43">
        <v>59</v>
      </c>
      <c r="B70" s="44">
        <v>145.30000000000001</v>
      </c>
      <c r="C70" s="44">
        <v>74.3</v>
      </c>
      <c r="D70" s="44">
        <v>50.66</v>
      </c>
      <c r="E70" s="44">
        <v>38.880000000000003</v>
      </c>
      <c r="F70" s="44">
        <v>31.83</v>
      </c>
      <c r="G70" s="44">
        <v>27.16</v>
      </c>
      <c r="H70" s="44">
        <v>23.82</v>
      </c>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row>
    <row r="71" spans="1:51" x14ac:dyDescent="0.25">
      <c r="A71" s="43">
        <v>60</v>
      </c>
      <c r="B71" s="44">
        <v>147.63</v>
      </c>
      <c r="C71" s="44">
        <v>75.53</v>
      </c>
      <c r="D71" s="44">
        <v>51.54</v>
      </c>
      <c r="E71" s="44">
        <v>39.58</v>
      </c>
      <c r="F71" s="44">
        <v>32.44</v>
      </c>
      <c r="G71" s="44">
        <v>27.66</v>
      </c>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row>
    <row r="72" spans="1:51" x14ac:dyDescent="0.25">
      <c r="A72" s="43">
        <v>61</v>
      </c>
      <c r="B72" s="44">
        <v>150.06</v>
      </c>
      <c r="C72" s="44">
        <v>76.83</v>
      </c>
      <c r="D72" s="44">
        <v>52.47</v>
      </c>
      <c r="E72" s="44">
        <v>40.33</v>
      </c>
      <c r="F72" s="44">
        <v>33.04</v>
      </c>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row>
    <row r="73" spans="1:51" x14ac:dyDescent="0.25">
      <c r="A73" s="43">
        <v>62</v>
      </c>
      <c r="B73" s="44">
        <v>152.61000000000001</v>
      </c>
      <c r="C73" s="44">
        <v>78.209999999999994</v>
      </c>
      <c r="D73" s="44">
        <v>53.46</v>
      </c>
      <c r="E73" s="44">
        <v>41.08</v>
      </c>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row>
    <row r="74" spans="1:51" x14ac:dyDescent="0.25">
      <c r="A74" s="43">
        <v>63</v>
      </c>
      <c r="B74" s="44">
        <v>155.32</v>
      </c>
      <c r="C74" s="44">
        <v>79.680000000000007</v>
      </c>
      <c r="D74" s="44">
        <v>54.45</v>
      </c>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row>
    <row r="75" spans="1:51" x14ac:dyDescent="0.25">
      <c r="A75" s="43">
        <v>64</v>
      </c>
      <c r="B75" s="44">
        <v>158.19999999999999</v>
      </c>
      <c r="C75" s="44">
        <v>81.150000000000006</v>
      </c>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row>
    <row r="76" spans="1:51" x14ac:dyDescent="0.25">
      <c r="A76" s="43">
        <v>65</v>
      </c>
      <c r="B76" s="44">
        <v>161.13</v>
      </c>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row>
  </sheetData>
  <sheetProtection algorithmName="SHA-512" hashValue="eHdtMkglvuhB8dA5zfzuZ241ejrWWew9Nr4Ibtk1yrPrG142HMVgboj4SpkoWMvg6a/EH8WCaMTcHGZY/8j47A==" saltValue="zkEjNYxpOB/vZbLiJqwodA==" spinCount="100000" sheet="1" objects="1" scenarios="1"/>
  <conditionalFormatting sqref="A6:A21">
    <cfRule type="expression" dxfId="111" priority="1" stopIfTrue="1">
      <formula>MOD(ROW(),2)=0</formula>
    </cfRule>
    <cfRule type="expression" dxfId="110" priority="2" stopIfTrue="1">
      <formula>MOD(ROW(),2)&lt;&gt;0</formula>
    </cfRule>
  </conditionalFormatting>
  <conditionalFormatting sqref="A26:A76">
    <cfRule type="expression" dxfId="109" priority="5" stopIfTrue="1">
      <formula>MOD(ROW(),2)=0</formula>
    </cfRule>
    <cfRule type="expression" dxfId="108" priority="6" stopIfTrue="1">
      <formula>MOD(ROW(),2)&lt;&gt;0</formula>
    </cfRule>
  </conditionalFormatting>
  <conditionalFormatting sqref="B6:M21">
    <cfRule type="expression" dxfId="107" priority="3" stopIfTrue="1">
      <formula>MOD(ROW(),2)=0</formula>
    </cfRule>
    <cfRule type="expression" dxfId="106" priority="4" stopIfTrue="1">
      <formula>MOD(ROW(),2)&lt;&gt;0</formula>
    </cfRule>
  </conditionalFormatting>
  <conditionalFormatting sqref="B26:AY76">
    <cfRule type="expression" dxfId="105" priority="7" stopIfTrue="1">
      <formula>MOD(ROW(),2)=0</formula>
    </cfRule>
    <cfRule type="expression" dxfId="104" priority="8" stopIfTrue="1">
      <formula>MOD(ROW(),2)&lt;&gt;0</formula>
    </cfRule>
  </conditionalFormatting>
  <pageMargins left="0.7" right="0.7" top="0.75" bottom="0.75" header="0.3" footer="0.3"/>
  <tableParts count="1">
    <tablePart r:id="rId1"/>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E9318-B25B-4D80-92F1-22F6FFA32433}">
  <sheetPr codeName="Sheet63"/>
  <dimension ref="A1:AZ77"/>
  <sheetViews>
    <sheetView showGridLines="0" workbookViewId="0">
      <selection activeCell="A6" sqref="A6"/>
    </sheetView>
  </sheetViews>
  <sheetFormatPr defaultRowHeight="12.5" x14ac:dyDescent="0.25"/>
  <cols>
    <col min="1" max="1" width="31.54296875" customWidth="1"/>
    <col min="2" max="52" width="13.7265625" customWidth="1"/>
  </cols>
  <sheetData>
    <row r="1" spans="1:13" s="1" customFormat="1" ht="20" x14ac:dyDescent="0.4">
      <c r="A1" s="2" t="s">
        <v>0</v>
      </c>
    </row>
    <row r="2" spans="1:13" s="1" customFormat="1" ht="15.5" x14ac:dyDescent="0.35">
      <c r="A2" s="30" t="s">
        <v>1</v>
      </c>
      <c r="B2" s="3" t="str">
        <f>wb_title</f>
        <v>LGPS_EW - Consolidated Factor Spreadsheet</v>
      </c>
    </row>
    <row r="3" spans="1:13" s="1" customFormat="1" ht="15.5" x14ac:dyDescent="0.35">
      <c r="A3" s="30" t="s">
        <v>2</v>
      </c>
      <c r="B3" s="3" t="str">
        <f>TABLE_FACTOR_TYPE_1 &amp; " - x-" &amp; TABLE_SERIES_NUMBER_1</f>
        <v>Added pension - x-717</v>
      </c>
    </row>
    <row r="6" spans="1:13" x14ac:dyDescent="0.25">
      <c r="A6" s="40" t="s">
        <v>394</v>
      </c>
      <c r="B6" s="47" t="s">
        <v>395</v>
      </c>
      <c r="C6" s="47"/>
      <c r="D6" s="47"/>
      <c r="E6" s="47"/>
      <c r="F6" s="47"/>
      <c r="G6" s="47"/>
      <c r="H6" s="47"/>
      <c r="I6" s="47"/>
      <c r="J6" s="47"/>
      <c r="K6" s="47"/>
      <c r="L6" s="47"/>
      <c r="M6" s="47"/>
    </row>
    <row r="7" spans="1:13" x14ac:dyDescent="0.25">
      <c r="A7" s="40" t="s">
        <v>396</v>
      </c>
      <c r="B7" s="47" t="s">
        <v>175</v>
      </c>
      <c r="C7" s="47"/>
      <c r="D7" s="47"/>
      <c r="E7" s="47"/>
      <c r="F7" s="47"/>
      <c r="G7" s="47"/>
      <c r="H7" s="47"/>
      <c r="I7" s="47"/>
      <c r="J7" s="47"/>
      <c r="K7" s="47"/>
      <c r="L7" s="47"/>
      <c r="M7" s="47"/>
    </row>
    <row r="8" spans="1:13" x14ac:dyDescent="0.25">
      <c r="A8" s="40" t="s">
        <v>162</v>
      </c>
      <c r="B8" s="47" t="s">
        <v>259</v>
      </c>
      <c r="C8" s="47"/>
      <c r="D8" s="47"/>
      <c r="E8" s="47"/>
      <c r="F8" s="47"/>
      <c r="G8" s="47"/>
      <c r="H8" s="47"/>
      <c r="I8" s="47"/>
      <c r="J8" s="47"/>
      <c r="K8" s="47"/>
      <c r="L8" s="47"/>
      <c r="M8" s="47"/>
    </row>
    <row r="9" spans="1:13" x14ac:dyDescent="0.25">
      <c r="A9" s="40" t="s">
        <v>163</v>
      </c>
      <c r="B9" s="47" t="s">
        <v>322</v>
      </c>
      <c r="C9" s="47"/>
      <c r="D9" s="47"/>
      <c r="E9" s="47"/>
      <c r="F9" s="47"/>
      <c r="G9" s="47"/>
      <c r="H9" s="47"/>
      <c r="I9" s="47"/>
      <c r="J9" s="47"/>
      <c r="K9" s="47"/>
      <c r="L9" s="47"/>
      <c r="M9" s="47"/>
    </row>
    <row r="10" spans="1:13" x14ac:dyDescent="0.25">
      <c r="A10" s="40" t="s">
        <v>6</v>
      </c>
      <c r="B10" s="47" t="s">
        <v>357</v>
      </c>
      <c r="C10" s="47"/>
      <c r="D10" s="47"/>
      <c r="E10" s="47"/>
      <c r="F10" s="47"/>
      <c r="G10" s="47"/>
      <c r="H10" s="47"/>
      <c r="I10" s="47"/>
      <c r="J10" s="47"/>
      <c r="K10" s="47"/>
      <c r="L10" s="47"/>
      <c r="M10" s="47"/>
    </row>
    <row r="11" spans="1:13" x14ac:dyDescent="0.25">
      <c r="A11" s="40" t="s">
        <v>164</v>
      </c>
      <c r="B11" s="47" t="s">
        <v>179</v>
      </c>
      <c r="C11" s="47"/>
      <c r="D11" s="47"/>
      <c r="E11" s="47"/>
      <c r="F11" s="47"/>
      <c r="G11" s="47"/>
      <c r="H11" s="47"/>
      <c r="I11" s="47"/>
      <c r="J11" s="47"/>
      <c r="K11" s="47"/>
      <c r="L11" s="47"/>
      <c r="M11" s="47"/>
    </row>
    <row r="12" spans="1:13" x14ac:dyDescent="0.25">
      <c r="A12" s="40" t="s">
        <v>165</v>
      </c>
      <c r="B12" s="47" t="s">
        <v>324</v>
      </c>
      <c r="C12" s="47"/>
      <c r="D12" s="47"/>
      <c r="E12" s="47"/>
      <c r="F12" s="47"/>
      <c r="G12" s="47"/>
      <c r="H12" s="47"/>
      <c r="I12" s="47"/>
      <c r="J12" s="47"/>
      <c r="K12" s="47"/>
      <c r="L12" s="47"/>
      <c r="M12" s="47"/>
    </row>
    <row r="13" spans="1:13" x14ac:dyDescent="0.25">
      <c r="A13" s="40" t="s">
        <v>397</v>
      </c>
      <c r="B13" s="47">
        <v>0</v>
      </c>
      <c r="C13" s="47"/>
      <c r="D13" s="47"/>
      <c r="E13" s="47"/>
      <c r="F13" s="47"/>
      <c r="G13" s="47"/>
      <c r="H13" s="47"/>
      <c r="I13" s="47"/>
      <c r="J13" s="47"/>
      <c r="K13" s="47"/>
      <c r="L13" s="47"/>
      <c r="M13" s="47"/>
    </row>
    <row r="14" spans="1:13" x14ac:dyDescent="0.25">
      <c r="A14" s="40" t="s">
        <v>167</v>
      </c>
      <c r="B14" s="47">
        <v>717</v>
      </c>
      <c r="C14" s="47"/>
      <c r="D14" s="47"/>
      <c r="E14" s="47"/>
      <c r="F14" s="47"/>
      <c r="G14" s="47"/>
      <c r="H14" s="47"/>
      <c r="I14" s="47"/>
      <c r="J14" s="47"/>
      <c r="K14" s="47"/>
      <c r="L14" s="47"/>
      <c r="M14" s="47"/>
    </row>
    <row r="15" spans="1:13" x14ac:dyDescent="0.25">
      <c r="A15" s="40" t="s">
        <v>398</v>
      </c>
      <c r="B15" s="47" t="s">
        <v>358</v>
      </c>
      <c r="C15" s="47"/>
      <c r="D15" s="47"/>
      <c r="E15" s="47"/>
      <c r="F15" s="47"/>
      <c r="G15" s="47"/>
      <c r="H15" s="47"/>
      <c r="I15" s="47"/>
      <c r="J15" s="47"/>
      <c r="K15" s="47"/>
      <c r="L15" s="47"/>
      <c r="M15" s="47"/>
    </row>
    <row r="16" spans="1:13" x14ac:dyDescent="0.25">
      <c r="A16" s="40" t="s">
        <v>169</v>
      </c>
      <c r="B16" s="47" t="s">
        <v>359</v>
      </c>
      <c r="C16" s="47"/>
      <c r="D16" s="47"/>
      <c r="E16" s="47"/>
      <c r="F16" s="47"/>
      <c r="G16" s="47"/>
      <c r="H16" s="47"/>
      <c r="I16" s="47"/>
      <c r="J16" s="47"/>
      <c r="K16" s="47"/>
      <c r="L16" s="47"/>
      <c r="M16" s="47"/>
    </row>
    <row r="17" spans="1:52" x14ac:dyDescent="0.25">
      <c r="A17" s="41" t="s">
        <v>399</v>
      </c>
      <c r="B17" s="47"/>
      <c r="C17" s="47"/>
      <c r="D17" s="47"/>
      <c r="E17" s="47"/>
      <c r="F17" s="47"/>
      <c r="G17" s="47"/>
      <c r="H17" s="47"/>
      <c r="I17" s="47"/>
      <c r="J17" s="47"/>
      <c r="K17" s="47"/>
      <c r="L17" s="47"/>
      <c r="M17" s="47"/>
    </row>
    <row r="18" spans="1:52" x14ac:dyDescent="0.25">
      <c r="A18" s="40" t="s">
        <v>171</v>
      </c>
      <c r="B18" s="49">
        <v>45195</v>
      </c>
      <c r="C18" s="49"/>
      <c r="D18" s="49"/>
      <c r="E18" s="49"/>
      <c r="F18" s="49"/>
      <c r="G18" s="49"/>
      <c r="H18" s="49"/>
      <c r="I18" s="49"/>
      <c r="J18" s="49"/>
      <c r="K18" s="49"/>
      <c r="L18" s="49"/>
      <c r="M18" s="49"/>
    </row>
    <row r="19" spans="1:52" x14ac:dyDescent="0.25">
      <c r="A19" s="40" t="s">
        <v>172</v>
      </c>
      <c r="B19" s="49">
        <v>45201</v>
      </c>
      <c r="C19" s="49"/>
      <c r="D19" s="49"/>
      <c r="E19" s="49"/>
      <c r="F19" s="49"/>
      <c r="G19" s="49"/>
      <c r="H19" s="49"/>
      <c r="I19" s="49"/>
      <c r="J19" s="49"/>
      <c r="K19" s="49"/>
      <c r="L19" s="49"/>
      <c r="M19" s="49"/>
    </row>
    <row r="20" spans="1:52" x14ac:dyDescent="0.25">
      <c r="A20" s="40" t="s">
        <v>173</v>
      </c>
      <c r="B20" s="47" t="s">
        <v>183</v>
      </c>
      <c r="C20" s="47"/>
      <c r="D20" s="47"/>
      <c r="E20" s="47"/>
      <c r="F20" s="47"/>
      <c r="G20" s="47"/>
      <c r="H20" s="47"/>
      <c r="I20" s="47"/>
      <c r="J20" s="47"/>
      <c r="K20" s="47"/>
      <c r="L20" s="47"/>
      <c r="M20" s="47"/>
    </row>
    <row r="21" spans="1:52" x14ac:dyDescent="0.25">
      <c r="A21" s="40" t="s">
        <v>400</v>
      </c>
      <c r="B21" s="47"/>
      <c r="C21" s="47"/>
      <c r="D21" s="47"/>
      <c r="E21" s="47"/>
      <c r="F21" s="47"/>
      <c r="G21" s="47"/>
      <c r="H21" s="47"/>
      <c r="I21" s="47"/>
      <c r="J21" s="47"/>
      <c r="K21" s="47"/>
      <c r="L21" s="47"/>
      <c r="M21" s="47"/>
    </row>
    <row r="23" spans="1:52" x14ac:dyDescent="0.25">
      <c r="A23" s="23" t="str">
        <f>HYPERLINK("#'Factor List'!A1", "Back to Factor List")</f>
        <v>Back to Factor List</v>
      </c>
      <c r="B23" s="23" t="str">
        <f>HYPERLINK("#'Assumptions'!A1", "Assumptions")</f>
        <v>Assumptions</v>
      </c>
    </row>
    <row r="26" spans="1:52" s="58" customFormat="1" ht="39" x14ac:dyDescent="0.25">
      <c r="A26" s="57" t="s">
        <v>401</v>
      </c>
      <c r="B26" s="57" t="s">
        <v>593</v>
      </c>
      <c r="C26" s="57" t="s">
        <v>594</v>
      </c>
      <c r="D26" s="57" t="s">
        <v>595</v>
      </c>
      <c r="E26" s="57" t="s">
        <v>596</v>
      </c>
      <c r="F26" s="57" t="s">
        <v>597</v>
      </c>
      <c r="G26" s="57" t="s">
        <v>598</v>
      </c>
      <c r="H26" s="57" t="s">
        <v>599</v>
      </c>
      <c r="I26" s="57" t="s">
        <v>600</v>
      </c>
      <c r="J26" s="57" t="s">
        <v>601</v>
      </c>
      <c r="K26" s="57" t="s">
        <v>602</v>
      </c>
      <c r="L26" s="57" t="s">
        <v>603</v>
      </c>
      <c r="M26" s="57" t="s">
        <v>604</v>
      </c>
      <c r="N26" s="57" t="s">
        <v>605</v>
      </c>
      <c r="O26" s="57" t="s">
        <v>606</v>
      </c>
      <c r="P26" s="57" t="s">
        <v>607</v>
      </c>
      <c r="Q26" s="57" t="s">
        <v>608</v>
      </c>
      <c r="R26" s="57" t="s">
        <v>609</v>
      </c>
      <c r="S26" s="57" t="s">
        <v>610</v>
      </c>
      <c r="T26" s="57" t="s">
        <v>611</v>
      </c>
      <c r="U26" s="57" t="s">
        <v>612</v>
      </c>
      <c r="V26" s="57" t="s">
        <v>613</v>
      </c>
      <c r="W26" s="57" t="s">
        <v>614</v>
      </c>
      <c r="X26" s="57" t="s">
        <v>615</v>
      </c>
      <c r="Y26" s="57" t="s">
        <v>616</v>
      </c>
      <c r="Z26" s="57" t="s">
        <v>617</v>
      </c>
      <c r="AA26" s="57" t="s">
        <v>618</v>
      </c>
      <c r="AB26" s="57" t="s">
        <v>619</v>
      </c>
      <c r="AC26" s="57" t="s">
        <v>620</v>
      </c>
      <c r="AD26" s="57" t="s">
        <v>621</v>
      </c>
      <c r="AE26" s="57" t="s">
        <v>622</v>
      </c>
      <c r="AF26" s="57" t="s">
        <v>623</v>
      </c>
      <c r="AG26" s="57" t="s">
        <v>624</v>
      </c>
      <c r="AH26" s="57" t="s">
        <v>625</v>
      </c>
      <c r="AI26" s="57" t="s">
        <v>626</v>
      </c>
      <c r="AJ26" s="57" t="s">
        <v>627</v>
      </c>
      <c r="AK26" s="57" t="s">
        <v>628</v>
      </c>
      <c r="AL26" s="57" t="s">
        <v>629</v>
      </c>
      <c r="AM26" s="57" t="s">
        <v>630</v>
      </c>
      <c r="AN26" s="57" t="s">
        <v>631</v>
      </c>
      <c r="AO26" s="57" t="s">
        <v>632</v>
      </c>
      <c r="AP26" s="57" t="s">
        <v>633</v>
      </c>
      <c r="AQ26" s="57" t="s">
        <v>634</v>
      </c>
      <c r="AR26" s="57" t="s">
        <v>635</v>
      </c>
      <c r="AS26" s="57" t="s">
        <v>636</v>
      </c>
      <c r="AT26" s="57" t="s">
        <v>637</v>
      </c>
      <c r="AU26" s="57" t="s">
        <v>638</v>
      </c>
      <c r="AV26" s="57" t="s">
        <v>639</v>
      </c>
      <c r="AW26" s="57" t="s">
        <v>640</v>
      </c>
      <c r="AX26" s="57" t="s">
        <v>641</v>
      </c>
      <c r="AY26" s="57" t="s">
        <v>642</v>
      </c>
      <c r="AZ26" s="57" t="s">
        <v>643</v>
      </c>
    </row>
    <row r="27" spans="1:52" x14ac:dyDescent="0.25">
      <c r="A27" s="43">
        <v>16</v>
      </c>
      <c r="B27" s="44">
        <v>68.3</v>
      </c>
      <c r="C27" s="44">
        <v>34.78</v>
      </c>
      <c r="D27" s="44">
        <v>23.61</v>
      </c>
      <c r="E27" s="44">
        <v>18.03</v>
      </c>
      <c r="F27" s="44">
        <v>14.69</v>
      </c>
      <c r="G27" s="44">
        <v>12.46</v>
      </c>
      <c r="H27" s="44">
        <v>10.87</v>
      </c>
      <c r="I27" s="44">
        <v>9.68</v>
      </c>
      <c r="J27" s="44">
        <v>8.76</v>
      </c>
      <c r="K27" s="44">
        <v>8.02</v>
      </c>
      <c r="L27" s="44">
        <v>7.42</v>
      </c>
      <c r="M27" s="44">
        <v>6.92</v>
      </c>
      <c r="N27" s="44">
        <v>6.49</v>
      </c>
      <c r="O27" s="44">
        <v>6.13</v>
      </c>
      <c r="P27" s="44">
        <v>5.82</v>
      </c>
      <c r="Q27" s="44">
        <v>5.55</v>
      </c>
      <c r="R27" s="44">
        <v>5.31</v>
      </c>
      <c r="S27" s="44">
        <v>5.0999999999999996</v>
      </c>
      <c r="T27" s="44">
        <v>4.91</v>
      </c>
      <c r="U27" s="44">
        <v>4.74</v>
      </c>
      <c r="V27" s="44">
        <v>4.59</v>
      </c>
      <c r="W27" s="44">
        <v>4.45</v>
      </c>
      <c r="X27" s="44">
        <v>4.33</v>
      </c>
      <c r="Y27" s="44">
        <v>4.21</v>
      </c>
      <c r="Z27" s="44">
        <v>4.1100000000000003</v>
      </c>
      <c r="AA27" s="44">
        <v>4.0199999999999996</v>
      </c>
      <c r="AB27" s="44">
        <v>3.93</v>
      </c>
      <c r="AC27" s="44">
        <v>3.85</v>
      </c>
      <c r="AD27" s="44">
        <v>3.77</v>
      </c>
      <c r="AE27" s="44">
        <v>3.7</v>
      </c>
      <c r="AF27" s="44">
        <v>3.64</v>
      </c>
      <c r="AG27" s="44">
        <v>3.58</v>
      </c>
      <c r="AH27" s="44">
        <v>3.52</v>
      </c>
      <c r="AI27" s="44">
        <v>3.47</v>
      </c>
      <c r="AJ27" s="44">
        <v>3.42</v>
      </c>
      <c r="AK27" s="44">
        <v>3.38</v>
      </c>
      <c r="AL27" s="44">
        <v>3.34</v>
      </c>
      <c r="AM27" s="44">
        <v>3.3</v>
      </c>
      <c r="AN27" s="44">
        <v>3.26</v>
      </c>
      <c r="AO27" s="44">
        <v>3.22</v>
      </c>
      <c r="AP27" s="44">
        <v>3.19</v>
      </c>
      <c r="AQ27" s="44">
        <v>3.16</v>
      </c>
      <c r="AR27" s="44">
        <v>3.13</v>
      </c>
      <c r="AS27" s="44">
        <v>3.1</v>
      </c>
      <c r="AT27" s="44">
        <v>3.08</v>
      </c>
      <c r="AU27" s="44">
        <v>3.06</v>
      </c>
      <c r="AV27" s="44">
        <v>3.03</v>
      </c>
      <c r="AW27" s="44">
        <v>3.01</v>
      </c>
      <c r="AX27" s="44">
        <v>2.99</v>
      </c>
      <c r="AY27" s="44">
        <v>2.98</v>
      </c>
      <c r="AZ27" s="44">
        <v>2.94</v>
      </c>
    </row>
    <row r="28" spans="1:52" x14ac:dyDescent="0.25">
      <c r="A28" s="43">
        <v>17</v>
      </c>
      <c r="B28" s="44">
        <v>69.290000000000006</v>
      </c>
      <c r="C28" s="44">
        <v>35.28</v>
      </c>
      <c r="D28" s="44">
        <v>23.95</v>
      </c>
      <c r="E28" s="44">
        <v>18.29</v>
      </c>
      <c r="F28" s="44">
        <v>14.9</v>
      </c>
      <c r="G28" s="44">
        <v>12.64</v>
      </c>
      <c r="H28" s="44">
        <v>11.03</v>
      </c>
      <c r="I28" s="44">
        <v>9.82</v>
      </c>
      <c r="J28" s="44">
        <v>8.8800000000000008</v>
      </c>
      <c r="K28" s="44">
        <v>8.1300000000000008</v>
      </c>
      <c r="L28" s="44">
        <v>7.52</v>
      </c>
      <c r="M28" s="44">
        <v>7.02</v>
      </c>
      <c r="N28" s="44">
        <v>6.59</v>
      </c>
      <c r="O28" s="44">
        <v>6.22</v>
      </c>
      <c r="P28" s="44">
        <v>5.91</v>
      </c>
      <c r="Q28" s="44">
        <v>5.63</v>
      </c>
      <c r="R28" s="44">
        <v>5.39</v>
      </c>
      <c r="S28" s="44">
        <v>5.17</v>
      </c>
      <c r="T28" s="44">
        <v>4.9800000000000004</v>
      </c>
      <c r="U28" s="44">
        <v>4.8099999999999996</v>
      </c>
      <c r="V28" s="44">
        <v>4.66</v>
      </c>
      <c r="W28" s="44">
        <v>4.5199999999999996</v>
      </c>
      <c r="X28" s="44">
        <v>4.3899999999999997</v>
      </c>
      <c r="Y28" s="44">
        <v>4.28</v>
      </c>
      <c r="Z28" s="44">
        <v>4.17</v>
      </c>
      <c r="AA28" s="44">
        <v>4.07</v>
      </c>
      <c r="AB28" s="44">
        <v>3.99</v>
      </c>
      <c r="AC28" s="44">
        <v>3.9</v>
      </c>
      <c r="AD28" s="44">
        <v>3.83</v>
      </c>
      <c r="AE28" s="44">
        <v>3.76</v>
      </c>
      <c r="AF28" s="44">
        <v>3.69</v>
      </c>
      <c r="AG28" s="44">
        <v>3.63</v>
      </c>
      <c r="AH28" s="44">
        <v>3.58</v>
      </c>
      <c r="AI28" s="44">
        <v>3.52</v>
      </c>
      <c r="AJ28" s="44">
        <v>3.47</v>
      </c>
      <c r="AK28" s="44">
        <v>3.43</v>
      </c>
      <c r="AL28" s="44">
        <v>3.39</v>
      </c>
      <c r="AM28" s="44">
        <v>3.35</v>
      </c>
      <c r="AN28" s="44">
        <v>3.31</v>
      </c>
      <c r="AO28" s="44">
        <v>3.27</v>
      </c>
      <c r="AP28" s="44">
        <v>3.24</v>
      </c>
      <c r="AQ28" s="44">
        <v>3.21</v>
      </c>
      <c r="AR28" s="44">
        <v>3.18</v>
      </c>
      <c r="AS28" s="44">
        <v>3.15</v>
      </c>
      <c r="AT28" s="44">
        <v>3.13</v>
      </c>
      <c r="AU28" s="44">
        <v>3.1</v>
      </c>
      <c r="AV28" s="44">
        <v>3.08</v>
      </c>
      <c r="AW28" s="44">
        <v>3.06</v>
      </c>
      <c r="AX28" s="44">
        <v>3.04</v>
      </c>
      <c r="AY28" s="44">
        <v>3.04</v>
      </c>
      <c r="AZ28" s="44"/>
    </row>
    <row r="29" spans="1:52" x14ac:dyDescent="0.25">
      <c r="A29" s="43">
        <v>18</v>
      </c>
      <c r="B29" s="44">
        <v>70.290000000000006</v>
      </c>
      <c r="C29" s="44">
        <v>35.79</v>
      </c>
      <c r="D29" s="44">
        <v>24.3</v>
      </c>
      <c r="E29" s="44">
        <v>18.559999999999999</v>
      </c>
      <c r="F29" s="44">
        <v>15.11</v>
      </c>
      <c r="G29" s="44">
        <v>12.82</v>
      </c>
      <c r="H29" s="44">
        <v>11.19</v>
      </c>
      <c r="I29" s="44">
        <v>9.9600000000000009</v>
      </c>
      <c r="J29" s="44">
        <v>9.01</v>
      </c>
      <c r="K29" s="44">
        <v>8.25</v>
      </c>
      <c r="L29" s="44">
        <v>7.63</v>
      </c>
      <c r="M29" s="44">
        <v>7.12</v>
      </c>
      <c r="N29" s="44">
        <v>6.68</v>
      </c>
      <c r="O29" s="44">
        <v>6.31</v>
      </c>
      <c r="P29" s="44">
        <v>5.99</v>
      </c>
      <c r="Q29" s="44">
        <v>5.71</v>
      </c>
      <c r="R29" s="44">
        <v>5.47</v>
      </c>
      <c r="S29" s="44">
        <v>5.25</v>
      </c>
      <c r="T29" s="44">
        <v>5.0599999999999996</v>
      </c>
      <c r="U29" s="44">
        <v>4.88</v>
      </c>
      <c r="V29" s="44">
        <v>4.7300000000000004</v>
      </c>
      <c r="W29" s="44">
        <v>4.59</v>
      </c>
      <c r="X29" s="44">
        <v>4.46</v>
      </c>
      <c r="Y29" s="44">
        <v>4.34</v>
      </c>
      <c r="Z29" s="44">
        <v>4.2300000000000004</v>
      </c>
      <c r="AA29" s="44">
        <v>4.13</v>
      </c>
      <c r="AB29" s="44">
        <v>4.04</v>
      </c>
      <c r="AC29" s="44">
        <v>3.96</v>
      </c>
      <c r="AD29" s="44">
        <v>3.88</v>
      </c>
      <c r="AE29" s="44">
        <v>3.81</v>
      </c>
      <c r="AF29" s="44">
        <v>3.75</v>
      </c>
      <c r="AG29" s="44">
        <v>3.69</v>
      </c>
      <c r="AH29" s="44">
        <v>3.63</v>
      </c>
      <c r="AI29" s="44">
        <v>3.58</v>
      </c>
      <c r="AJ29" s="44">
        <v>3.53</v>
      </c>
      <c r="AK29" s="44">
        <v>3.48</v>
      </c>
      <c r="AL29" s="44">
        <v>3.44</v>
      </c>
      <c r="AM29" s="44">
        <v>3.4</v>
      </c>
      <c r="AN29" s="44">
        <v>3.36</v>
      </c>
      <c r="AO29" s="44">
        <v>3.32</v>
      </c>
      <c r="AP29" s="44">
        <v>3.29</v>
      </c>
      <c r="AQ29" s="44">
        <v>3.26</v>
      </c>
      <c r="AR29" s="44">
        <v>3.23</v>
      </c>
      <c r="AS29" s="44">
        <v>3.2</v>
      </c>
      <c r="AT29" s="44">
        <v>3.18</v>
      </c>
      <c r="AU29" s="44">
        <v>3.15</v>
      </c>
      <c r="AV29" s="44">
        <v>3.13</v>
      </c>
      <c r="AW29" s="44">
        <v>3.11</v>
      </c>
      <c r="AX29" s="44">
        <v>3.11</v>
      </c>
      <c r="AY29" s="44"/>
      <c r="AZ29" s="44"/>
    </row>
    <row r="30" spans="1:52" x14ac:dyDescent="0.25">
      <c r="A30" s="43">
        <v>19</v>
      </c>
      <c r="B30" s="44">
        <v>71.31</v>
      </c>
      <c r="C30" s="44">
        <v>36.31</v>
      </c>
      <c r="D30" s="44">
        <v>24.65</v>
      </c>
      <c r="E30" s="44">
        <v>18.829999999999998</v>
      </c>
      <c r="F30" s="44">
        <v>15.33</v>
      </c>
      <c r="G30" s="44">
        <v>13.01</v>
      </c>
      <c r="H30" s="44">
        <v>11.35</v>
      </c>
      <c r="I30" s="44">
        <v>10.11</v>
      </c>
      <c r="J30" s="44">
        <v>9.14</v>
      </c>
      <c r="K30" s="44">
        <v>8.3699999999999992</v>
      </c>
      <c r="L30" s="44">
        <v>7.74</v>
      </c>
      <c r="M30" s="44">
        <v>7.22</v>
      </c>
      <c r="N30" s="44">
        <v>6.78</v>
      </c>
      <c r="O30" s="44">
        <v>6.41</v>
      </c>
      <c r="P30" s="44">
        <v>6.08</v>
      </c>
      <c r="Q30" s="44">
        <v>5.8</v>
      </c>
      <c r="R30" s="44">
        <v>5.55</v>
      </c>
      <c r="S30" s="44">
        <v>5.33</v>
      </c>
      <c r="T30" s="44">
        <v>5.13</v>
      </c>
      <c r="U30" s="44">
        <v>4.95</v>
      </c>
      <c r="V30" s="44">
        <v>4.8</v>
      </c>
      <c r="W30" s="44">
        <v>4.6500000000000004</v>
      </c>
      <c r="X30" s="44">
        <v>4.5199999999999996</v>
      </c>
      <c r="Y30" s="44">
        <v>4.4000000000000004</v>
      </c>
      <c r="Z30" s="44">
        <v>4.3</v>
      </c>
      <c r="AA30" s="44">
        <v>4.2</v>
      </c>
      <c r="AB30" s="44">
        <v>4.0999999999999996</v>
      </c>
      <c r="AC30" s="44">
        <v>4.0199999999999996</v>
      </c>
      <c r="AD30" s="44">
        <v>3.94</v>
      </c>
      <c r="AE30" s="44">
        <v>3.87</v>
      </c>
      <c r="AF30" s="44">
        <v>3.8</v>
      </c>
      <c r="AG30" s="44">
        <v>3.74</v>
      </c>
      <c r="AH30" s="44">
        <v>3.68</v>
      </c>
      <c r="AI30" s="44">
        <v>3.63</v>
      </c>
      <c r="AJ30" s="44">
        <v>3.58</v>
      </c>
      <c r="AK30" s="44">
        <v>3.53</v>
      </c>
      <c r="AL30" s="44">
        <v>3.49</v>
      </c>
      <c r="AM30" s="44">
        <v>3.45</v>
      </c>
      <c r="AN30" s="44">
        <v>3.41</v>
      </c>
      <c r="AO30" s="44">
        <v>3.37</v>
      </c>
      <c r="AP30" s="44">
        <v>3.34</v>
      </c>
      <c r="AQ30" s="44">
        <v>3.31</v>
      </c>
      <c r="AR30" s="44">
        <v>3.28</v>
      </c>
      <c r="AS30" s="44">
        <v>3.25</v>
      </c>
      <c r="AT30" s="44">
        <v>3.23</v>
      </c>
      <c r="AU30" s="44">
        <v>3.2</v>
      </c>
      <c r="AV30" s="44">
        <v>3.18</v>
      </c>
      <c r="AW30" s="44">
        <v>3.18</v>
      </c>
      <c r="AX30" s="44"/>
      <c r="AY30" s="44"/>
      <c r="AZ30" s="44"/>
    </row>
    <row r="31" spans="1:52" x14ac:dyDescent="0.25">
      <c r="A31" s="43">
        <v>20</v>
      </c>
      <c r="B31" s="44">
        <v>72.34</v>
      </c>
      <c r="C31" s="44">
        <v>36.840000000000003</v>
      </c>
      <c r="D31" s="44">
        <v>25.01</v>
      </c>
      <c r="E31" s="44">
        <v>19.100000000000001</v>
      </c>
      <c r="F31" s="44">
        <v>15.56</v>
      </c>
      <c r="G31" s="44">
        <v>13.2</v>
      </c>
      <c r="H31" s="44">
        <v>11.51</v>
      </c>
      <c r="I31" s="44">
        <v>10.25</v>
      </c>
      <c r="J31" s="44">
        <v>9.2799999999999994</v>
      </c>
      <c r="K31" s="44">
        <v>8.49</v>
      </c>
      <c r="L31" s="44">
        <v>7.86</v>
      </c>
      <c r="M31" s="44">
        <v>7.33</v>
      </c>
      <c r="N31" s="44">
        <v>6.88</v>
      </c>
      <c r="O31" s="44">
        <v>6.5</v>
      </c>
      <c r="P31" s="44">
        <v>6.17</v>
      </c>
      <c r="Q31" s="44">
        <v>5.88</v>
      </c>
      <c r="R31" s="44">
        <v>5.63</v>
      </c>
      <c r="S31" s="44">
        <v>5.4</v>
      </c>
      <c r="T31" s="44">
        <v>5.21</v>
      </c>
      <c r="U31" s="44">
        <v>5.03</v>
      </c>
      <c r="V31" s="44">
        <v>4.87</v>
      </c>
      <c r="W31" s="44">
        <v>4.72</v>
      </c>
      <c r="X31" s="44">
        <v>4.59</v>
      </c>
      <c r="Y31" s="44">
        <v>4.47</v>
      </c>
      <c r="Z31" s="44">
        <v>4.3600000000000003</v>
      </c>
      <c r="AA31" s="44">
        <v>4.26</v>
      </c>
      <c r="AB31" s="44">
        <v>4.17</v>
      </c>
      <c r="AC31" s="44">
        <v>4.08</v>
      </c>
      <c r="AD31" s="44">
        <v>4</v>
      </c>
      <c r="AE31" s="44">
        <v>3.93</v>
      </c>
      <c r="AF31" s="44">
        <v>3.86</v>
      </c>
      <c r="AG31" s="44">
        <v>3.8</v>
      </c>
      <c r="AH31" s="44">
        <v>3.74</v>
      </c>
      <c r="AI31" s="44">
        <v>3.68</v>
      </c>
      <c r="AJ31" s="44">
        <v>3.63</v>
      </c>
      <c r="AK31" s="44">
        <v>3.59</v>
      </c>
      <c r="AL31" s="44">
        <v>3.54</v>
      </c>
      <c r="AM31" s="44">
        <v>3.5</v>
      </c>
      <c r="AN31" s="44">
        <v>3.46</v>
      </c>
      <c r="AO31" s="44">
        <v>3.43</v>
      </c>
      <c r="AP31" s="44">
        <v>3.39</v>
      </c>
      <c r="AQ31" s="44">
        <v>3.36</v>
      </c>
      <c r="AR31" s="44">
        <v>3.33</v>
      </c>
      <c r="AS31" s="44">
        <v>3.31</v>
      </c>
      <c r="AT31" s="44">
        <v>3.28</v>
      </c>
      <c r="AU31" s="44">
        <v>3.26</v>
      </c>
      <c r="AV31" s="44">
        <v>3.25</v>
      </c>
      <c r="AW31" s="44"/>
      <c r="AX31" s="44"/>
      <c r="AY31" s="44"/>
      <c r="AZ31" s="44"/>
    </row>
    <row r="32" spans="1:52" x14ac:dyDescent="0.25">
      <c r="A32" s="43">
        <v>21</v>
      </c>
      <c r="B32" s="44">
        <v>73.38</v>
      </c>
      <c r="C32" s="44">
        <v>37.369999999999997</v>
      </c>
      <c r="D32" s="44">
        <v>25.37</v>
      </c>
      <c r="E32" s="44">
        <v>19.37</v>
      </c>
      <c r="F32" s="44">
        <v>15.78</v>
      </c>
      <c r="G32" s="44">
        <v>13.39</v>
      </c>
      <c r="H32" s="44">
        <v>11.68</v>
      </c>
      <c r="I32" s="44">
        <v>10.4</v>
      </c>
      <c r="J32" s="44">
        <v>9.41</v>
      </c>
      <c r="K32" s="44">
        <v>8.6199999999999992</v>
      </c>
      <c r="L32" s="44">
        <v>7.97</v>
      </c>
      <c r="M32" s="44">
        <v>7.43</v>
      </c>
      <c r="N32" s="44">
        <v>6.98</v>
      </c>
      <c r="O32" s="44">
        <v>6.59</v>
      </c>
      <c r="P32" s="44">
        <v>6.26</v>
      </c>
      <c r="Q32" s="44">
        <v>5.97</v>
      </c>
      <c r="R32" s="44">
        <v>5.71</v>
      </c>
      <c r="S32" s="44">
        <v>5.48</v>
      </c>
      <c r="T32" s="44">
        <v>5.28</v>
      </c>
      <c r="U32" s="44">
        <v>5.0999999999999996</v>
      </c>
      <c r="V32" s="44">
        <v>4.9400000000000004</v>
      </c>
      <c r="W32" s="44">
        <v>4.79</v>
      </c>
      <c r="X32" s="44">
        <v>4.66</v>
      </c>
      <c r="Y32" s="44">
        <v>4.53</v>
      </c>
      <c r="Z32" s="44">
        <v>4.42</v>
      </c>
      <c r="AA32" s="44">
        <v>4.32</v>
      </c>
      <c r="AB32" s="44">
        <v>4.2300000000000004</v>
      </c>
      <c r="AC32" s="44">
        <v>4.1399999999999997</v>
      </c>
      <c r="AD32" s="44">
        <v>4.0599999999999996</v>
      </c>
      <c r="AE32" s="44">
        <v>3.99</v>
      </c>
      <c r="AF32" s="44">
        <v>3.92</v>
      </c>
      <c r="AG32" s="44">
        <v>3.86</v>
      </c>
      <c r="AH32" s="44">
        <v>3.8</v>
      </c>
      <c r="AI32" s="44">
        <v>3.74</v>
      </c>
      <c r="AJ32" s="44">
        <v>3.69</v>
      </c>
      <c r="AK32" s="44">
        <v>3.64</v>
      </c>
      <c r="AL32" s="44">
        <v>3.6</v>
      </c>
      <c r="AM32" s="44">
        <v>3.56</v>
      </c>
      <c r="AN32" s="44">
        <v>3.52</v>
      </c>
      <c r="AO32" s="44">
        <v>3.48</v>
      </c>
      <c r="AP32" s="44">
        <v>3.45</v>
      </c>
      <c r="AQ32" s="44">
        <v>3.42</v>
      </c>
      <c r="AR32" s="44">
        <v>3.39</v>
      </c>
      <c r="AS32" s="44">
        <v>3.36</v>
      </c>
      <c r="AT32" s="44">
        <v>3.33</v>
      </c>
      <c r="AU32" s="44">
        <v>3.33</v>
      </c>
      <c r="AV32" s="44"/>
      <c r="AW32" s="44"/>
      <c r="AX32" s="44"/>
      <c r="AY32" s="44"/>
      <c r="AZ32" s="44"/>
    </row>
    <row r="33" spans="1:52" x14ac:dyDescent="0.25">
      <c r="A33" s="43">
        <v>22</v>
      </c>
      <c r="B33" s="44">
        <v>74.44</v>
      </c>
      <c r="C33" s="44">
        <v>37.909999999999997</v>
      </c>
      <c r="D33" s="44">
        <v>25.74</v>
      </c>
      <c r="E33" s="44">
        <v>19.649999999999999</v>
      </c>
      <c r="F33" s="44">
        <v>16.010000000000002</v>
      </c>
      <c r="G33" s="44">
        <v>13.58</v>
      </c>
      <c r="H33" s="44">
        <v>11.85</v>
      </c>
      <c r="I33" s="44">
        <v>10.55</v>
      </c>
      <c r="J33" s="44">
        <v>9.5500000000000007</v>
      </c>
      <c r="K33" s="44">
        <v>8.74</v>
      </c>
      <c r="L33" s="44">
        <v>8.09</v>
      </c>
      <c r="M33" s="44">
        <v>7.54</v>
      </c>
      <c r="N33" s="44">
        <v>7.08</v>
      </c>
      <c r="O33" s="44">
        <v>6.69</v>
      </c>
      <c r="P33" s="44">
        <v>6.35</v>
      </c>
      <c r="Q33" s="44">
        <v>6.05</v>
      </c>
      <c r="R33" s="44">
        <v>5.79</v>
      </c>
      <c r="S33" s="44">
        <v>5.56</v>
      </c>
      <c r="T33" s="44">
        <v>5.36</v>
      </c>
      <c r="U33" s="44">
        <v>5.18</v>
      </c>
      <c r="V33" s="44">
        <v>5.01</v>
      </c>
      <c r="W33" s="44">
        <v>4.8600000000000003</v>
      </c>
      <c r="X33" s="44">
        <v>4.7300000000000004</v>
      </c>
      <c r="Y33" s="44">
        <v>4.5999999999999996</v>
      </c>
      <c r="Z33" s="44">
        <v>4.49</v>
      </c>
      <c r="AA33" s="44">
        <v>4.3899999999999997</v>
      </c>
      <c r="AB33" s="44">
        <v>4.29</v>
      </c>
      <c r="AC33" s="44">
        <v>4.2</v>
      </c>
      <c r="AD33" s="44">
        <v>4.12</v>
      </c>
      <c r="AE33" s="44">
        <v>4.05</v>
      </c>
      <c r="AF33" s="44">
        <v>3.98</v>
      </c>
      <c r="AG33" s="44">
        <v>3.91</v>
      </c>
      <c r="AH33" s="44">
        <v>3.85</v>
      </c>
      <c r="AI33" s="44">
        <v>3.8</v>
      </c>
      <c r="AJ33" s="44">
        <v>3.75</v>
      </c>
      <c r="AK33" s="44">
        <v>3.7</v>
      </c>
      <c r="AL33" s="44">
        <v>3.65</v>
      </c>
      <c r="AM33" s="44">
        <v>3.61</v>
      </c>
      <c r="AN33" s="44">
        <v>3.57</v>
      </c>
      <c r="AO33" s="44">
        <v>3.54</v>
      </c>
      <c r="AP33" s="44">
        <v>3.5</v>
      </c>
      <c r="AQ33" s="44">
        <v>3.47</v>
      </c>
      <c r="AR33" s="44">
        <v>3.44</v>
      </c>
      <c r="AS33" s="44">
        <v>3.42</v>
      </c>
      <c r="AT33" s="44">
        <v>3.4</v>
      </c>
      <c r="AU33" s="44"/>
      <c r="AV33" s="44"/>
      <c r="AW33" s="44"/>
      <c r="AX33" s="44"/>
      <c r="AY33" s="44"/>
      <c r="AZ33" s="44"/>
    </row>
    <row r="34" spans="1:52" x14ac:dyDescent="0.25">
      <c r="A34" s="43">
        <v>23</v>
      </c>
      <c r="B34" s="44">
        <v>75.510000000000005</v>
      </c>
      <c r="C34" s="44">
        <v>38.450000000000003</v>
      </c>
      <c r="D34" s="44">
        <v>26.11</v>
      </c>
      <c r="E34" s="44">
        <v>19.940000000000001</v>
      </c>
      <c r="F34" s="44">
        <v>16.239999999999998</v>
      </c>
      <c r="G34" s="44">
        <v>13.78</v>
      </c>
      <c r="H34" s="44">
        <v>12.02</v>
      </c>
      <c r="I34" s="44">
        <v>10.71</v>
      </c>
      <c r="J34" s="44">
        <v>9.68</v>
      </c>
      <c r="K34" s="44">
        <v>8.8699999999999992</v>
      </c>
      <c r="L34" s="44">
        <v>8.1999999999999993</v>
      </c>
      <c r="M34" s="44">
        <v>7.65</v>
      </c>
      <c r="N34" s="44">
        <v>7.19</v>
      </c>
      <c r="O34" s="44">
        <v>6.79</v>
      </c>
      <c r="P34" s="44">
        <v>6.44</v>
      </c>
      <c r="Q34" s="44">
        <v>6.14</v>
      </c>
      <c r="R34" s="44">
        <v>5.88</v>
      </c>
      <c r="S34" s="44">
        <v>5.65</v>
      </c>
      <c r="T34" s="44">
        <v>5.44</v>
      </c>
      <c r="U34" s="44">
        <v>5.25</v>
      </c>
      <c r="V34" s="44">
        <v>5.08</v>
      </c>
      <c r="W34" s="44">
        <v>4.93</v>
      </c>
      <c r="X34" s="44">
        <v>4.8</v>
      </c>
      <c r="Y34" s="44">
        <v>4.67</v>
      </c>
      <c r="Z34" s="44">
        <v>4.5599999999999996</v>
      </c>
      <c r="AA34" s="44">
        <v>4.45</v>
      </c>
      <c r="AB34" s="44">
        <v>4.3499999999999996</v>
      </c>
      <c r="AC34" s="44">
        <v>4.2699999999999996</v>
      </c>
      <c r="AD34" s="44">
        <v>4.18</v>
      </c>
      <c r="AE34" s="44">
        <v>4.1100000000000003</v>
      </c>
      <c r="AF34" s="44">
        <v>4.04</v>
      </c>
      <c r="AG34" s="44">
        <v>3.97</v>
      </c>
      <c r="AH34" s="44">
        <v>3.91</v>
      </c>
      <c r="AI34" s="44">
        <v>3.86</v>
      </c>
      <c r="AJ34" s="44">
        <v>3.8</v>
      </c>
      <c r="AK34" s="44">
        <v>3.76</v>
      </c>
      <c r="AL34" s="44">
        <v>3.71</v>
      </c>
      <c r="AM34" s="44">
        <v>3.67</v>
      </c>
      <c r="AN34" s="44">
        <v>3.63</v>
      </c>
      <c r="AO34" s="44">
        <v>3.59</v>
      </c>
      <c r="AP34" s="44">
        <v>3.56</v>
      </c>
      <c r="AQ34" s="44">
        <v>3.53</v>
      </c>
      <c r="AR34" s="44">
        <v>3.5</v>
      </c>
      <c r="AS34" s="44">
        <v>3.49</v>
      </c>
      <c r="AT34" s="44"/>
      <c r="AU34" s="44"/>
      <c r="AV34" s="44"/>
      <c r="AW34" s="44"/>
      <c r="AX34" s="44"/>
      <c r="AY34" s="44"/>
      <c r="AZ34" s="44"/>
    </row>
    <row r="35" spans="1:52" x14ac:dyDescent="0.25">
      <c r="A35" s="43">
        <v>24</v>
      </c>
      <c r="B35" s="44">
        <v>76.599999999999994</v>
      </c>
      <c r="C35" s="44">
        <v>39.01</v>
      </c>
      <c r="D35" s="44">
        <v>26.48</v>
      </c>
      <c r="E35" s="44">
        <v>20.23</v>
      </c>
      <c r="F35" s="44">
        <v>16.47</v>
      </c>
      <c r="G35" s="44">
        <v>13.98</v>
      </c>
      <c r="H35" s="44">
        <v>12.19</v>
      </c>
      <c r="I35" s="44">
        <v>10.86</v>
      </c>
      <c r="J35" s="44">
        <v>9.83</v>
      </c>
      <c r="K35" s="44">
        <v>9</v>
      </c>
      <c r="L35" s="44">
        <v>8.32</v>
      </c>
      <c r="M35" s="44">
        <v>7.76</v>
      </c>
      <c r="N35" s="44">
        <v>7.29</v>
      </c>
      <c r="O35" s="44">
        <v>6.89</v>
      </c>
      <c r="P35" s="44">
        <v>6.54</v>
      </c>
      <c r="Q35" s="44">
        <v>6.23</v>
      </c>
      <c r="R35" s="44">
        <v>5.97</v>
      </c>
      <c r="S35" s="44">
        <v>5.73</v>
      </c>
      <c r="T35" s="44">
        <v>5.52</v>
      </c>
      <c r="U35" s="44">
        <v>5.33</v>
      </c>
      <c r="V35" s="44">
        <v>5.16</v>
      </c>
      <c r="W35" s="44">
        <v>5.01</v>
      </c>
      <c r="X35" s="44">
        <v>4.87</v>
      </c>
      <c r="Y35" s="44">
        <v>4.74</v>
      </c>
      <c r="Z35" s="44">
        <v>4.62</v>
      </c>
      <c r="AA35" s="44">
        <v>4.5199999999999996</v>
      </c>
      <c r="AB35" s="44">
        <v>4.42</v>
      </c>
      <c r="AC35" s="44">
        <v>4.33</v>
      </c>
      <c r="AD35" s="44">
        <v>4.25</v>
      </c>
      <c r="AE35" s="44">
        <v>4.17</v>
      </c>
      <c r="AF35" s="44">
        <v>4.0999999999999996</v>
      </c>
      <c r="AG35" s="44">
        <v>4.03</v>
      </c>
      <c r="AH35" s="44">
        <v>3.97</v>
      </c>
      <c r="AI35" s="44">
        <v>3.92</v>
      </c>
      <c r="AJ35" s="44">
        <v>3.86</v>
      </c>
      <c r="AK35" s="44">
        <v>3.82</v>
      </c>
      <c r="AL35" s="44">
        <v>3.77</v>
      </c>
      <c r="AM35" s="44">
        <v>3.73</v>
      </c>
      <c r="AN35" s="44">
        <v>3.69</v>
      </c>
      <c r="AO35" s="44">
        <v>3.65</v>
      </c>
      <c r="AP35" s="44">
        <v>3.62</v>
      </c>
      <c r="AQ35" s="44">
        <v>3.59</v>
      </c>
      <c r="AR35" s="44">
        <v>3.57</v>
      </c>
      <c r="AS35" s="44"/>
      <c r="AT35" s="44"/>
      <c r="AU35" s="44"/>
      <c r="AV35" s="44"/>
      <c r="AW35" s="44"/>
      <c r="AX35" s="44"/>
      <c r="AY35" s="44"/>
      <c r="AZ35" s="44"/>
    </row>
    <row r="36" spans="1:52" x14ac:dyDescent="0.25">
      <c r="A36" s="43">
        <v>25</v>
      </c>
      <c r="B36" s="44">
        <v>77.7</v>
      </c>
      <c r="C36" s="44">
        <v>39.57</v>
      </c>
      <c r="D36" s="44">
        <v>26.86</v>
      </c>
      <c r="E36" s="44">
        <v>20.52</v>
      </c>
      <c r="F36" s="44">
        <v>16.71</v>
      </c>
      <c r="G36" s="44">
        <v>14.18</v>
      </c>
      <c r="H36" s="44">
        <v>12.37</v>
      </c>
      <c r="I36" s="44">
        <v>11.02</v>
      </c>
      <c r="J36" s="44">
        <v>9.9700000000000006</v>
      </c>
      <c r="K36" s="44">
        <v>9.1300000000000008</v>
      </c>
      <c r="L36" s="44">
        <v>8.44</v>
      </c>
      <c r="M36" s="44">
        <v>7.88</v>
      </c>
      <c r="N36" s="44">
        <v>7.4</v>
      </c>
      <c r="O36" s="44">
        <v>6.99</v>
      </c>
      <c r="P36" s="44">
        <v>6.63</v>
      </c>
      <c r="Q36" s="44">
        <v>6.32</v>
      </c>
      <c r="R36" s="44">
        <v>6.05</v>
      </c>
      <c r="S36" s="44">
        <v>5.81</v>
      </c>
      <c r="T36" s="44">
        <v>5.6</v>
      </c>
      <c r="U36" s="44">
        <v>5.41</v>
      </c>
      <c r="V36" s="44">
        <v>5.24</v>
      </c>
      <c r="W36" s="44">
        <v>5.08</v>
      </c>
      <c r="X36" s="44">
        <v>4.9400000000000004</v>
      </c>
      <c r="Y36" s="44">
        <v>4.8099999999999996</v>
      </c>
      <c r="Z36" s="44">
        <v>4.6900000000000004</v>
      </c>
      <c r="AA36" s="44">
        <v>4.59</v>
      </c>
      <c r="AB36" s="44">
        <v>4.49</v>
      </c>
      <c r="AC36" s="44">
        <v>4.4000000000000004</v>
      </c>
      <c r="AD36" s="44">
        <v>4.3099999999999996</v>
      </c>
      <c r="AE36" s="44">
        <v>4.2300000000000004</v>
      </c>
      <c r="AF36" s="44">
        <v>4.16</v>
      </c>
      <c r="AG36" s="44">
        <v>4.0999999999999996</v>
      </c>
      <c r="AH36" s="44">
        <v>4.04</v>
      </c>
      <c r="AI36" s="44">
        <v>3.98</v>
      </c>
      <c r="AJ36" s="44">
        <v>3.93</v>
      </c>
      <c r="AK36" s="44">
        <v>3.88</v>
      </c>
      <c r="AL36" s="44">
        <v>3.83</v>
      </c>
      <c r="AM36" s="44">
        <v>3.79</v>
      </c>
      <c r="AN36" s="44">
        <v>3.75</v>
      </c>
      <c r="AO36" s="44">
        <v>3.71</v>
      </c>
      <c r="AP36" s="44">
        <v>3.68</v>
      </c>
      <c r="AQ36" s="44">
        <v>3.66</v>
      </c>
      <c r="AR36" s="44"/>
      <c r="AS36" s="44"/>
      <c r="AT36" s="44"/>
      <c r="AU36" s="44"/>
      <c r="AV36" s="44"/>
      <c r="AW36" s="44"/>
      <c r="AX36" s="44"/>
      <c r="AY36" s="44"/>
      <c r="AZ36" s="44"/>
    </row>
    <row r="37" spans="1:52" x14ac:dyDescent="0.25">
      <c r="A37" s="43">
        <v>26</v>
      </c>
      <c r="B37" s="44">
        <v>78.819999999999993</v>
      </c>
      <c r="C37" s="44">
        <v>40.14</v>
      </c>
      <c r="D37" s="44">
        <v>27.25</v>
      </c>
      <c r="E37" s="44">
        <v>20.81</v>
      </c>
      <c r="F37" s="44">
        <v>16.95</v>
      </c>
      <c r="G37" s="44">
        <v>14.38</v>
      </c>
      <c r="H37" s="44">
        <v>12.55</v>
      </c>
      <c r="I37" s="44">
        <v>11.18</v>
      </c>
      <c r="J37" s="44">
        <v>10.11</v>
      </c>
      <c r="K37" s="44">
        <v>9.26</v>
      </c>
      <c r="L37" s="44">
        <v>8.57</v>
      </c>
      <c r="M37" s="44">
        <v>7.99</v>
      </c>
      <c r="N37" s="44">
        <v>7.5</v>
      </c>
      <c r="O37" s="44">
        <v>7.09</v>
      </c>
      <c r="P37" s="44">
        <v>6.73</v>
      </c>
      <c r="Q37" s="44">
        <v>6.42</v>
      </c>
      <c r="R37" s="44">
        <v>6.14</v>
      </c>
      <c r="S37" s="44">
        <v>5.9</v>
      </c>
      <c r="T37" s="44">
        <v>5.68</v>
      </c>
      <c r="U37" s="44">
        <v>5.49</v>
      </c>
      <c r="V37" s="44">
        <v>5.31</v>
      </c>
      <c r="W37" s="44">
        <v>5.16</v>
      </c>
      <c r="X37" s="44">
        <v>5.01</v>
      </c>
      <c r="Y37" s="44">
        <v>4.88</v>
      </c>
      <c r="Z37" s="44">
        <v>4.76</v>
      </c>
      <c r="AA37" s="44">
        <v>4.6500000000000004</v>
      </c>
      <c r="AB37" s="44">
        <v>4.5599999999999996</v>
      </c>
      <c r="AC37" s="44">
        <v>4.46</v>
      </c>
      <c r="AD37" s="44">
        <v>4.38</v>
      </c>
      <c r="AE37" s="44">
        <v>4.3</v>
      </c>
      <c r="AF37" s="44">
        <v>4.2300000000000004</v>
      </c>
      <c r="AG37" s="44">
        <v>4.16</v>
      </c>
      <c r="AH37" s="44">
        <v>4.0999999999999996</v>
      </c>
      <c r="AI37" s="44">
        <v>4.04</v>
      </c>
      <c r="AJ37" s="44">
        <v>3.99</v>
      </c>
      <c r="AK37" s="44">
        <v>3.94</v>
      </c>
      <c r="AL37" s="44">
        <v>3.89</v>
      </c>
      <c r="AM37" s="44">
        <v>3.85</v>
      </c>
      <c r="AN37" s="44">
        <v>3.81</v>
      </c>
      <c r="AO37" s="44">
        <v>3.77</v>
      </c>
      <c r="AP37" s="44">
        <v>3.76</v>
      </c>
      <c r="AQ37" s="44"/>
      <c r="AR37" s="44"/>
      <c r="AS37" s="44"/>
      <c r="AT37" s="44"/>
      <c r="AU37" s="44"/>
      <c r="AV37" s="44"/>
      <c r="AW37" s="44"/>
      <c r="AX37" s="44"/>
      <c r="AY37" s="44"/>
      <c r="AZ37" s="44"/>
    </row>
    <row r="38" spans="1:52" x14ac:dyDescent="0.25">
      <c r="A38" s="43">
        <v>27</v>
      </c>
      <c r="B38" s="44">
        <v>79.95</v>
      </c>
      <c r="C38" s="44">
        <v>40.72</v>
      </c>
      <c r="D38" s="44">
        <v>27.64</v>
      </c>
      <c r="E38" s="44">
        <v>21.11</v>
      </c>
      <c r="F38" s="44">
        <v>17.2</v>
      </c>
      <c r="G38" s="44">
        <v>14.59</v>
      </c>
      <c r="H38" s="44">
        <v>12.73</v>
      </c>
      <c r="I38" s="44">
        <v>11.34</v>
      </c>
      <c r="J38" s="44">
        <v>10.26</v>
      </c>
      <c r="K38" s="44">
        <v>9.4</v>
      </c>
      <c r="L38" s="44">
        <v>8.69</v>
      </c>
      <c r="M38" s="44">
        <v>8.11</v>
      </c>
      <c r="N38" s="44">
        <v>7.61</v>
      </c>
      <c r="O38" s="44">
        <v>7.19</v>
      </c>
      <c r="P38" s="44">
        <v>6.83</v>
      </c>
      <c r="Q38" s="44">
        <v>6.51</v>
      </c>
      <c r="R38" s="44">
        <v>6.23</v>
      </c>
      <c r="S38" s="44">
        <v>5.99</v>
      </c>
      <c r="T38" s="44">
        <v>5.77</v>
      </c>
      <c r="U38" s="44">
        <v>5.57</v>
      </c>
      <c r="V38" s="44">
        <v>5.39</v>
      </c>
      <c r="W38" s="44">
        <v>5.23</v>
      </c>
      <c r="X38" s="44">
        <v>5.09</v>
      </c>
      <c r="Y38" s="44">
        <v>4.96</v>
      </c>
      <c r="Z38" s="44">
        <v>4.84</v>
      </c>
      <c r="AA38" s="44">
        <v>4.7300000000000004</v>
      </c>
      <c r="AB38" s="44">
        <v>4.62</v>
      </c>
      <c r="AC38" s="44">
        <v>4.53</v>
      </c>
      <c r="AD38" s="44">
        <v>4.45</v>
      </c>
      <c r="AE38" s="44">
        <v>4.37</v>
      </c>
      <c r="AF38" s="44">
        <v>4.29</v>
      </c>
      <c r="AG38" s="44">
        <v>4.2300000000000004</v>
      </c>
      <c r="AH38" s="44">
        <v>4.16</v>
      </c>
      <c r="AI38" s="44">
        <v>4.1100000000000003</v>
      </c>
      <c r="AJ38" s="44">
        <v>4.05</v>
      </c>
      <c r="AK38" s="44">
        <v>4</v>
      </c>
      <c r="AL38" s="44">
        <v>3.96</v>
      </c>
      <c r="AM38" s="44">
        <v>3.91</v>
      </c>
      <c r="AN38" s="44">
        <v>3.88</v>
      </c>
      <c r="AO38" s="44">
        <v>3.85</v>
      </c>
      <c r="AP38" s="44"/>
      <c r="AQ38" s="44"/>
      <c r="AR38" s="44"/>
      <c r="AS38" s="44"/>
      <c r="AT38" s="44"/>
      <c r="AU38" s="44"/>
      <c r="AV38" s="44"/>
      <c r="AW38" s="44"/>
      <c r="AX38" s="44"/>
      <c r="AY38" s="44"/>
      <c r="AZ38" s="44"/>
    </row>
    <row r="39" spans="1:52" x14ac:dyDescent="0.25">
      <c r="A39" s="43">
        <v>28</v>
      </c>
      <c r="B39" s="44">
        <v>81.099999999999994</v>
      </c>
      <c r="C39" s="44">
        <v>41.3</v>
      </c>
      <c r="D39" s="44">
        <v>28.04</v>
      </c>
      <c r="E39" s="44">
        <v>21.42</v>
      </c>
      <c r="F39" s="44">
        <v>17.45</v>
      </c>
      <c r="G39" s="44">
        <v>14.8</v>
      </c>
      <c r="H39" s="44">
        <v>12.92</v>
      </c>
      <c r="I39" s="44">
        <v>11.5</v>
      </c>
      <c r="J39" s="44">
        <v>10.41</v>
      </c>
      <c r="K39" s="44">
        <v>9.5299999999999994</v>
      </c>
      <c r="L39" s="44">
        <v>8.82</v>
      </c>
      <c r="M39" s="44">
        <v>8.23</v>
      </c>
      <c r="N39" s="44">
        <v>7.72</v>
      </c>
      <c r="O39" s="44">
        <v>7.3</v>
      </c>
      <c r="P39" s="44">
        <v>6.93</v>
      </c>
      <c r="Q39" s="44">
        <v>6.61</v>
      </c>
      <c r="R39" s="44">
        <v>6.32</v>
      </c>
      <c r="S39" s="44">
        <v>6.07</v>
      </c>
      <c r="T39" s="44">
        <v>5.85</v>
      </c>
      <c r="U39" s="44">
        <v>5.65</v>
      </c>
      <c r="V39" s="44">
        <v>5.47</v>
      </c>
      <c r="W39" s="44">
        <v>5.31</v>
      </c>
      <c r="X39" s="44">
        <v>5.16</v>
      </c>
      <c r="Y39" s="44">
        <v>5.03</v>
      </c>
      <c r="Z39" s="44">
        <v>4.91</v>
      </c>
      <c r="AA39" s="44">
        <v>4.8</v>
      </c>
      <c r="AB39" s="44">
        <v>4.7</v>
      </c>
      <c r="AC39" s="44">
        <v>4.5999999999999996</v>
      </c>
      <c r="AD39" s="44">
        <v>4.5199999999999996</v>
      </c>
      <c r="AE39" s="44">
        <v>4.4400000000000004</v>
      </c>
      <c r="AF39" s="44">
        <v>4.3600000000000003</v>
      </c>
      <c r="AG39" s="44">
        <v>4.29</v>
      </c>
      <c r="AH39" s="44">
        <v>4.2300000000000004</v>
      </c>
      <c r="AI39" s="44">
        <v>4.17</v>
      </c>
      <c r="AJ39" s="44">
        <v>4.12</v>
      </c>
      <c r="AK39" s="44">
        <v>4.07</v>
      </c>
      <c r="AL39" s="44">
        <v>4.0199999999999996</v>
      </c>
      <c r="AM39" s="44">
        <v>3.98</v>
      </c>
      <c r="AN39" s="44">
        <v>3.96</v>
      </c>
      <c r="AO39" s="44"/>
      <c r="AP39" s="44"/>
      <c r="AQ39" s="44"/>
      <c r="AR39" s="44"/>
      <c r="AS39" s="44"/>
      <c r="AT39" s="44"/>
      <c r="AU39" s="44"/>
      <c r="AV39" s="44"/>
      <c r="AW39" s="44"/>
      <c r="AX39" s="44"/>
      <c r="AY39" s="44"/>
      <c r="AZ39" s="44"/>
    </row>
    <row r="40" spans="1:52" x14ac:dyDescent="0.25">
      <c r="A40" s="43">
        <v>29</v>
      </c>
      <c r="B40" s="44">
        <v>82.26</v>
      </c>
      <c r="C40" s="44">
        <v>41.89</v>
      </c>
      <c r="D40" s="44">
        <v>28.44</v>
      </c>
      <c r="E40" s="44">
        <v>21.72</v>
      </c>
      <c r="F40" s="44">
        <v>17.7</v>
      </c>
      <c r="G40" s="44">
        <v>15.01</v>
      </c>
      <c r="H40" s="44">
        <v>13.1</v>
      </c>
      <c r="I40" s="44">
        <v>11.67</v>
      </c>
      <c r="J40" s="44">
        <v>10.56</v>
      </c>
      <c r="K40" s="44">
        <v>9.67</v>
      </c>
      <c r="L40" s="44">
        <v>8.9499999999999993</v>
      </c>
      <c r="M40" s="44">
        <v>8.35</v>
      </c>
      <c r="N40" s="44">
        <v>7.84</v>
      </c>
      <c r="O40" s="44">
        <v>7.4</v>
      </c>
      <c r="P40" s="44">
        <v>7.03</v>
      </c>
      <c r="Q40" s="44">
        <v>6.7</v>
      </c>
      <c r="R40" s="44">
        <v>6.42</v>
      </c>
      <c r="S40" s="44">
        <v>6.16</v>
      </c>
      <c r="T40" s="44">
        <v>5.94</v>
      </c>
      <c r="U40" s="44">
        <v>5.74</v>
      </c>
      <c r="V40" s="44">
        <v>5.56</v>
      </c>
      <c r="W40" s="44">
        <v>5.39</v>
      </c>
      <c r="X40" s="44">
        <v>5.24</v>
      </c>
      <c r="Y40" s="44">
        <v>5.1100000000000003</v>
      </c>
      <c r="Z40" s="44">
        <v>4.9800000000000004</v>
      </c>
      <c r="AA40" s="44">
        <v>4.87</v>
      </c>
      <c r="AB40" s="44">
        <v>4.7699999999999996</v>
      </c>
      <c r="AC40" s="44">
        <v>4.67</v>
      </c>
      <c r="AD40" s="44">
        <v>4.59</v>
      </c>
      <c r="AE40" s="44">
        <v>4.51</v>
      </c>
      <c r="AF40" s="44">
        <v>4.43</v>
      </c>
      <c r="AG40" s="44">
        <v>4.3600000000000003</v>
      </c>
      <c r="AH40" s="44">
        <v>4.3</v>
      </c>
      <c r="AI40" s="44">
        <v>4.24</v>
      </c>
      <c r="AJ40" s="44">
        <v>4.1900000000000004</v>
      </c>
      <c r="AK40" s="44">
        <v>4.1399999999999997</v>
      </c>
      <c r="AL40" s="44">
        <v>4.09</v>
      </c>
      <c r="AM40" s="44">
        <v>4.0599999999999996</v>
      </c>
      <c r="AN40" s="44"/>
      <c r="AO40" s="44"/>
      <c r="AP40" s="44"/>
      <c r="AQ40" s="44"/>
      <c r="AR40" s="44"/>
      <c r="AS40" s="44"/>
      <c r="AT40" s="44"/>
      <c r="AU40" s="44"/>
      <c r="AV40" s="44"/>
      <c r="AW40" s="44"/>
      <c r="AX40" s="44"/>
      <c r="AY40" s="44"/>
      <c r="AZ40" s="44"/>
    </row>
    <row r="41" spans="1:52" x14ac:dyDescent="0.25">
      <c r="A41" s="43">
        <v>30</v>
      </c>
      <c r="B41" s="44">
        <v>83.44</v>
      </c>
      <c r="C41" s="44">
        <v>42.5</v>
      </c>
      <c r="D41" s="44">
        <v>28.85</v>
      </c>
      <c r="E41" s="44">
        <v>22.04</v>
      </c>
      <c r="F41" s="44">
        <v>17.95</v>
      </c>
      <c r="G41" s="44">
        <v>15.23</v>
      </c>
      <c r="H41" s="44">
        <v>13.29</v>
      </c>
      <c r="I41" s="44">
        <v>11.84</v>
      </c>
      <c r="J41" s="44">
        <v>10.71</v>
      </c>
      <c r="K41" s="44">
        <v>9.81</v>
      </c>
      <c r="L41" s="44">
        <v>9.08</v>
      </c>
      <c r="M41" s="44">
        <v>8.4700000000000006</v>
      </c>
      <c r="N41" s="44">
        <v>7.95</v>
      </c>
      <c r="O41" s="44">
        <v>7.51</v>
      </c>
      <c r="P41" s="44">
        <v>7.13</v>
      </c>
      <c r="Q41" s="44">
        <v>6.8</v>
      </c>
      <c r="R41" s="44">
        <v>6.51</v>
      </c>
      <c r="S41" s="44">
        <v>6.26</v>
      </c>
      <c r="T41" s="44">
        <v>6.03</v>
      </c>
      <c r="U41" s="44">
        <v>5.82</v>
      </c>
      <c r="V41" s="44">
        <v>5.64</v>
      </c>
      <c r="W41" s="44">
        <v>5.47</v>
      </c>
      <c r="X41" s="44">
        <v>5.32</v>
      </c>
      <c r="Y41" s="44">
        <v>5.19</v>
      </c>
      <c r="Z41" s="44">
        <v>5.0599999999999996</v>
      </c>
      <c r="AA41" s="44">
        <v>4.95</v>
      </c>
      <c r="AB41" s="44">
        <v>4.84</v>
      </c>
      <c r="AC41" s="44">
        <v>4.75</v>
      </c>
      <c r="AD41" s="44">
        <v>4.66</v>
      </c>
      <c r="AE41" s="44">
        <v>4.58</v>
      </c>
      <c r="AF41" s="44">
        <v>4.5</v>
      </c>
      <c r="AG41" s="44">
        <v>4.43</v>
      </c>
      <c r="AH41" s="44">
        <v>4.37</v>
      </c>
      <c r="AI41" s="44">
        <v>4.3099999999999996</v>
      </c>
      <c r="AJ41" s="44">
        <v>4.26</v>
      </c>
      <c r="AK41" s="44">
        <v>4.21</v>
      </c>
      <c r="AL41" s="44">
        <v>4.18</v>
      </c>
      <c r="AM41" s="44"/>
      <c r="AN41" s="44"/>
      <c r="AO41" s="44"/>
      <c r="AP41" s="44"/>
      <c r="AQ41" s="44"/>
      <c r="AR41" s="44"/>
      <c r="AS41" s="44"/>
      <c r="AT41" s="44"/>
      <c r="AU41" s="44"/>
      <c r="AV41" s="44"/>
      <c r="AW41" s="44"/>
      <c r="AX41" s="44"/>
      <c r="AY41" s="44"/>
      <c r="AZ41" s="44"/>
    </row>
    <row r="42" spans="1:52" x14ac:dyDescent="0.25">
      <c r="A42" s="43">
        <v>31</v>
      </c>
      <c r="B42" s="44">
        <v>84.64</v>
      </c>
      <c r="C42" s="44">
        <v>43.11</v>
      </c>
      <c r="D42" s="44">
        <v>29.27</v>
      </c>
      <c r="E42" s="44">
        <v>22.35</v>
      </c>
      <c r="F42" s="44">
        <v>18.21</v>
      </c>
      <c r="G42" s="44">
        <v>15.45</v>
      </c>
      <c r="H42" s="44">
        <v>13.48</v>
      </c>
      <c r="I42" s="44">
        <v>12.01</v>
      </c>
      <c r="J42" s="44">
        <v>10.87</v>
      </c>
      <c r="K42" s="44">
        <v>9.9499999999999993</v>
      </c>
      <c r="L42" s="44">
        <v>9.2100000000000009</v>
      </c>
      <c r="M42" s="44">
        <v>8.59</v>
      </c>
      <c r="N42" s="44">
        <v>8.07</v>
      </c>
      <c r="O42" s="44">
        <v>7.62</v>
      </c>
      <c r="P42" s="44">
        <v>7.24</v>
      </c>
      <c r="Q42" s="44">
        <v>6.9</v>
      </c>
      <c r="R42" s="44">
        <v>6.61</v>
      </c>
      <c r="S42" s="44">
        <v>6.35</v>
      </c>
      <c r="T42" s="44">
        <v>6.12</v>
      </c>
      <c r="U42" s="44">
        <v>5.91</v>
      </c>
      <c r="V42" s="44">
        <v>5.72</v>
      </c>
      <c r="W42" s="44">
        <v>5.56</v>
      </c>
      <c r="X42" s="44">
        <v>5.4</v>
      </c>
      <c r="Y42" s="44">
        <v>5.27</v>
      </c>
      <c r="Z42" s="44">
        <v>5.14</v>
      </c>
      <c r="AA42" s="44">
        <v>5.0199999999999996</v>
      </c>
      <c r="AB42" s="44">
        <v>4.92</v>
      </c>
      <c r="AC42" s="44">
        <v>4.82</v>
      </c>
      <c r="AD42" s="44">
        <v>4.7300000000000004</v>
      </c>
      <c r="AE42" s="44">
        <v>4.6500000000000004</v>
      </c>
      <c r="AF42" s="44">
        <v>4.58</v>
      </c>
      <c r="AG42" s="44">
        <v>4.51</v>
      </c>
      <c r="AH42" s="44">
        <v>4.4400000000000004</v>
      </c>
      <c r="AI42" s="44">
        <v>4.3899999999999997</v>
      </c>
      <c r="AJ42" s="44">
        <v>4.33</v>
      </c>
      <c r="AK42" s="44">
        <v>4.3</v>
      </c>
      <c r="AL42" s="44"/>
      <c r="AM42" s="44"/>
      <c r="AN42" s="44"/>
      <c r="AO42" s="44"/>
      <c r="AP42" s="44"/>
      <c r="AQ42" s="44"/>
      <c r="AR42" s="44"/>
      <c r="AS42" s="44"/>
      <c r="AT42" s="44"/>
      <c r="AU42" s="44"/>
      <c r="AV42" s="44"/>
      <c r="AW42" s="44"/>
      <c r="AX42" s="44"/>
      <c r="AY42" s="44"/>
      <c r="AZ42" s="44"/>
    </row>
    <row r="43" spans="1:52" x14ac:dyDescent="0.25">
      <c r="A43" s="43">
        <v>32</v>
      </c>
      <c r="B43" s="44">
        <v>85.85</v>
      </c>
      <c r="C43" s="44">
        <v>43.72</v>
      </c>
      <c r="D43" s="44">
        <v>29.69</v>
      </c>
      <c r="E43" s="44">
        <v>22.68</v>
      </c>
      <c r="F43" s="44">
        <v>18.47</v>
      </c>
      <c r="G43" s="44">
        <v>15.67</v>
      </c>
      <c r="H43" s="44">
        <v>13.68</v>
      </c>
      <c r="I43" s="44">
        <v>12.18</v>
      </c>
      <c r="J43" s="44">
        <v>11.03</v>
      </c>
      <c r="K43" s="44">
        <v>10.1</v>
      </c>
      <c r="L43" s="44">
        <v>9.34</v>
      </c>
      <c r="M43" s="44">
        <v>8.7200000000000006</v>
      </c>
      <c r="N43" s="44">
        <v>8.19</v>
      </c>
      <c r="O43" s="44">
        <v>7.74</v>
      </c>
      <c r="P43" s="44">
        <v>7.35</v>
      </c>
      <c r="Q43" s="44">
        <v>7.01</v>
      </c>
      <c r="R43" s="44">
        <v>6.71</v>
      </c>
      <c r="S43" s="44">
        <v>6.44</v>
      </c>
      <c r="T43" s="44">
        <v>6.21</v>
      </c>
      <c r="U43" s="44">
        <v>6</v>
      </c>
      <c r="V43" s="44">
        <v>5.81</v>
      </c>
      <c r="W43" s="44">
        <v>5.64</v>
      </c>
      <c r="X43" s="44">
        <v>5.49</v>
      </c>
      <c r="Y43" s="44">
        <v>5.35</v>
      </c>
      <c r="Z43" s="44">
        <v>5.22</v>
      </c>
      <c r="AA43" s="44">
        <v>5.0999999999999996</v>
      </c>
      <c r="AB43" s="44">
        <v>5</v>
      </c>
      <c r="AC43" s="44">
        <v>4.9000000000000004</v>
      </c>
      <c r="AD43" s="44">
        <v>4.8099999999999996</v>
      </c>
      <c r="AE43" s="44">
        <v>4.7300000000000004</v>
      </c>
      <c r="AF43" s="44">
        <v>4.6500000000000004</v>
      </c>
      <c r="AG43" s="44">
        <v>4.58</v>
      </c>
      <c r="AH43" s="44">
        <v>4.5199999999999996</v>
      </c>
      <c r="AI43" s="44">
        <v>4.46</v>
      </c>
      <c r="AJ43" s="44">
        <v>4.42</v>
      </c>
      <c r="AK43" s="44"/>
      <c r="AL43" s="44"/>
      <c r="AM43" s="44"/>
      <c r="AN43" s="44"/>
      <c r="AO43" s="44"/>
      <c r="AP43" s="44"/>
      <c r="AQ43" s="44"/>
      <c r="AR43" s="44"/>
      <c r="AS43" s="44"/>
      <c r="AT43" s="44"/>
      <c r="AU43" s="44"/>
      <c r="AV43" s="44"/>
      <c r="AW43" s="44"/>
      <c r="AX43" s="44"/>
      <c r="AY43" s="44"/>
      <c r="AZ43" s="44"/>
    </row>
    <row r="44" spans="1:52" x14ac:dyDescent="0.25">
      <c r="A44" s="43">
        <v>33</v>
      </c>
      <c r="B44" s="44">
        <v>87.08</v>
      </c>
      <c r="C44" s="44">
        <v>44.35</v>
      </c>
      <c r="D44" s="44">
        <v>30.11</v>
      </c>
      <c r="E44" s="44">
        <v>23</v>
      </c>
      <c r="F44" s="44">
        <v>18.739999999999998</v>
      </c>
      <c r="G44" s="44">
        <v>15.9</v>
      </c>
      <c r="H44" s="44">
        <v>13.88</v>
      </c>
      <c r="I44" s="44">
        <v>12.36</v>
      </c>
      <c r="J44" s="44">
        <v>11.19</v>
      </c>
      <c r="K44" s="44">
        <v>10.25</v>
      </c>
      <c r="L44" s="44">
        <v>9.48</v>
      </c>
      <c r="M44" s="44">
        <v>8.85</v>
      </c>
      <c r="N44" s="44">
        <v>8.31</v>
      </c>
      <c r="O44" s="44">
        <v>7.85</v>
      </c>
      <c r="P44" s="44">
        <v>7.46</v>
      </c>
      <c r="Q44" s="44">
        <v>7.11</v>
      </c>
      <c r="R44" s="44">
        <v>6.81</v>
      </c>
      <c r="S44" s="44">
        <v>6.54</v>
      </c>
      <c r="T44" s="44">
        <v>6.3</v>
      </c>
      <c r="U44" s="44">
        <v>6.09</v>
      </c>
      <c r="V44" s="44">
        <v>5.9</v>
      </c>
      <c r="W44" s="44">
        <v>5.73</v>
      </c>
      <c r="X44" s="44">
        <v>5.57</v>
      </c>
      <c r="Y44" s="44">
        <v>5.43</v>
      </c>
      <c r="Z44" s="44">
        <v>5.3</v>
      </c>
      <c r="AA44" s="44">
        <v>5.19</v>
      </c>
      <c r="AB44" s="44">
        <v>5.08</v>
      </c>
      <c r="AC44" s="44">
        <v>4.9800000000000004</v>
      </c>
      <c r="AD44" s="44">
        <v>4.8899999999999997</v>
      </c>
      <c r="AE44" s="44">
        <v>4.8099999999999996</v>
      </c>
      <c r="AF44" s="44">
        <v>4.7300000000000004</v>
      </c>
      <c r="AG44" s="44">
        <v>4.66</v>
      </c>
      <c r="AH44" s="44">
        <v>4.5999999999999996</v>
      </c>
      <c r="AI44" s="44">
        <v>4.5599999999999996</v>
      </c>
      <c r="AJ44" s="44"/>
      <c r="AK44" s="44"/>
      <c r="AL44" s="44"/>
      <c r="AM44" s="44"/>
      <c r="AN44" s="44"/>
      <c r="AO44" s="44"/>
      <c r="AP44" s="44"/>
      <c r="AQ44" s="44"/>
      <c r="AR44" s="44"/>
      <c r="AS44" s="44"/>
      <c r="AT44" s="44"/>
      <c r="AU44" s="44"/>
      <c r="AV44" s="44"/>
      <c r="AW44" s="44"/>
      <c r="AX44" s="44"/>
      <c r="AY44" s="44"/>
      <c r="AZ44" s="44"/>
    </row>
    <row r="45" spans="1:52" x14ac:dyDescent="0.25">
      <c r="A45" s="43">
        <v>34</v>
      </c>
      <c r="B45" s="44">
        <v>88.32</v>
      </c>
      <c r="C45" s="44">
        <v>44.98</v>
      </c>
      <c r="D45" s="44">
        <v>30.55</v>
      </c>
      <c r="E45" s="44">
        <v>23.33</v>
      </c>
      <c r="F45" s="44">
        <v>19.010000000000002</v>
      </c>
      <c r="G45" s="44">
        <v>16.13</v>
      </c>
      <c r="H45" s="44">
        <v>14.08</v>
      </c>
      <c r="I45" s="44">
        <v>12.54</v>
      </c>
      <c r="J45" s="44">
        <v>11.35</v>
      </c>
      <c r="K45" s="44">
        <v>10.4</v>
      </c>
      <c r="L45" s="44">
        <v>9.6199999999999992</v>
      </c>
      <c r="M45" s="44">
        <v>8.98</v>
      </c>
      <c r="N45" s="44">
        <v>8.43</v>
      </c>
      <c r="O45" s="44">
        <v>7.97</v>
      </c>
      <c r="P45" s="44">
        <v>7.57</v>
      </c>
      <c r="Q45" s="44">
        <v>7.22</v>
      </c>
      <c r="R45" s="44">
        <v>6.91</v>
      </c>
      <c r="S45" s="44">
        <v>6.64</v>
      </c>
      <c r="T45" s="44">
        <v>6.4</v>
      </c>
      <c r="U45" s="44">
        <v>6.19</v>
      </c>
      <c r="V45" s="44">
        <v>5.99</v>
      </c>
      <c r="W45" s="44">
        <v>5.82</v>
      </c>
      <c r="X45" s="44">
        <v>5.66</v>
      </c>
      <c r="Y45" s="44">
        <v>5.52</v>
      </c>
      <c r="Z45" s="44">
        <v>5.39</v>
      </c>
      <c r="AA45" s="44">
        <v>5.27</v>
      </c>
      <c r="AB45" s="44">
        <v>5.16</v>
      </c>
      <c r="AC45" s="44">
        <v>5.0599999999999996</v>
      </c>
      <c r="AD45" s="44">
        <v>4.97</v>
      </c>
      <c r="AE45" s="44">
        <v>4.8899999999999997</v>
      </c>
      <c r="AF45" s="44">
        <v>4.8099999999999996</v>
      </c>
      <c r="AG45" s="44">
        <v>4.75</v>
      </c>
      <c r="AH45" s="44">
        <v>4.7</v>
      </c>
      <c r="AI45" s="44"/>
      <c r="AJ45" s="44"/>
      <c r="AK45" s="44"/>
      <c r="AL45" s="44"/>
      <c r="AM45" s="44"/>
      <c r="AN45" s="44"/>
      <c r="AO45" s="44"/>
      <c r="AP45" s="44"/>
      <c r="AQ45" s="44"/>
      <c r="AR45" s="44"/>
      <c r="AS45" s="44"/>
      <c r="AT45" s="44"/>
      <c r="AU45" s="44"/>
      <c r="AV45" s="44"/>
      <c r="AW45" s="44"/>
      <c r="AX45" s="44"/>
      <c r="AY45" s="44"/>
      <c r="AZ45" s="44"/>
    </row>
    <row r="46" spans="1:52" x14ac:dyDescent="0.25">
      <c r="A46" s="43">
        <v>35</v>
      </c>
      <c r="B46" s="44">
        <v>89.58</v>
      </c>
      <c r="C46" s="44">
        <v>45.63</v>
      </c>
      <c r="D46" s="44">
        <v>30.98</v>
      </c>
      <c r="E46" s="44">
        <v>23.67</v>
      </c>
      <c r="F46" s="44">
        <v>19.28</v>
      </c>
      <c r="G46" s="44">
        <v>16.36</v>
      </c>
      <c r="H46" s="44">
        <v>14.28</v>
      </c>
      <c r="I46" s="44">
        <v>12.72</v>
      </c>
      <c r="J46" s="44">
        <v>11.51</v>
      </c>
      <c r="K46" s="44">
        <v>10.55</v>
      </c>
      <c r="L46" s="44">
        <v>9.76</v>
      </c>
      <c r="M46" s="44">
        <v>9.11</v>
      </c>
      <c r="N46" s="44">
        <v>8.56</v>
      </c>
      <c r="O46" s="44">
        <v>8.09</v>
      </c>
      <c r="P46" s="44">
        <v>7.68</v>
      </c>
      <c r="Q46" s="44">
        <v>7.33</v>
      </c>
      <c r="R46" s="44">
        <v>7.02</v>
      </c>
      <c r="S46" s="44">
        <v>6.74</v>
      </c>
      <c r="T46" s="44">
        <v>6.5</v>
      </c>
      <c r="U46" s="44">
        <v>6.28</v>
      </c>
      <c r="V46" s="44">
        <v>6.09</v>
      </c>
      <c r="W46" s="44">
        <v>5.91</v>
      </c>
      <c r="X46" s="44">
        <v>5.75</v>
      </c>
      <c r="Y46" s="44">
        <v>5.61</v>
      </c>
      <c r="Z46" s="44">
        <v>5.48</v>
      </c>
      <c r="AA46" s="44">
        <v>5.36</v>
      </c>
      <c r="AB46" s="44">
        <v>5.25</v>
      </c>
      <c r="AC46" s="44">
        <v>5.15</v>
      </c>
      <c r="AD46" s="44">
        <v>5.0599999999999996</v>
      </c>
      <c r="AE46" s="44">
        <v>4.9800000000000004</v>
      </c>
      <c r="AF46" s="44">
        <v>4.9000000000000004</v>
      </c>
      <c r="AG46" s="44">
        <v>4.8499999999999996</v>
      </c>
      <c r="AH46" s="44"/>
      <c r="AI46" s="44"/>
      <c r="AJ46" s="44"/>
      <c r="AK46" s="44"/>
      <c r="AL46" s="44"/>
      <c r="AM46" s="44"/>
      <c r="AN46" s="44"/>
      <c r="AO46" s="44"/>
      <c r="AP46" s="44"/>
      <c r="AQ46" s="44"/>
      <c r="AR46" s="44"/>
      <c r="AS46" s="44"/>
      <c r="AT46" s="44"/>
      <c r="AU46" s="44"/>
      <c r="AV46" s="44"/>
      <c r="AW46" s="44"/>
      <c r="AX46" s="44"/>
      <c r="AY46" s="44"/>
      <c r="AZ46" s="44"/>
    </row>
    <row r="47" spans="1:52" x14ac:dyDescent="0.25">
      <c r="A47" s="43">
        <v>36</v>
      </c>
      <c r="B47" s="44">
        <v>90.86</v>
      </c>
      <c r="C47" s="44">
        <v>46.28</v>
      </c>
      <c r="D47" s="44">
        <v>31.43</v>
      </c>
      <c r="E47" s="44">
        <v>24.01</v>
      </c>
      <c r="F47" s="44">
        <v>19.559999999999999</v>
      </c>
      <c r="G47" s="44">
        <v>16.600000000000001</v>
      </c>
      <c r="H47" s="44">
        <v>14.49</v>
      </c>
      <c r="I47" s="44">
        <v>12.91</v>
      </c>
      <c r="J47" s="44">
        <v>11.68</v>
      </c>
      <c r="K47" s="44">
        <v>10.7</v>
      </c>
      <c r="L47" s="44">
        <v>9.91</v>
      </c>
      <c r="M47" s="44">
        <v>9.24</v>
      </c>
      <c r="N47" s="44">
        <v>8.68</v>
      </c>
      <c r="O47" s="44">
        <v>8.2100000000000009</v>
      </c>
      <c r="P47" s="44">
        <v>7.8</v>
      </c>
      <c r="Q47" s="44">
        <v>7.44</v>
      </c>
      <c r="R47" s="44">
        <v>7.12</v>
      </c>
      <c r="S47" s="44">
        <v>6.85</v>
      </c>
      <c r="T47" s="44">
        <v>6.6</v>
      </c>
      <c r="U47" s="44">
        <v>6.38</v>
      </c>
      <c r="V47" s="44">
        <v>6.18</v>
      </c>
      <c r="W47" s="44">
        <v>6.01</v>
      </c>
      <c r="X47" s="44">
        <v>5.84</v>
      </c>
      <c r="Y47" s="44">
        <v>5.7</v>
      </c>
      <c r="Z47" s="44">
        <v>5.57</v>
      </c>
      <c r="AA47" s="44">
        <v>5.45</v>
      </c>
      <c r="AB47" s="44">
        <v>5.34</v>
      </c>
      <c r="AC47" s="44">
        <v>5.24</v>
      </c>
      <c r="AD47" s="44">
        <v>5.15</v>
      </c>
      <c r="AE47" s="44">
        <v>5.0599999999999996</v>
      </c>
      <c r="AF47" s="44">
        <v>5</v>
      </c>
      <c r="AG47" s="44"/>
      <c r="AH47" s="44"/>
      <c r="AI47" s="44"/>
      <c r="AJ47" s="44"/>
      <c r="AK47" s="44"/>
      <c r="AL47" s="44"/>
      <c r="AM47" s="44"/>
      <c r="AN47" s="44"/>
      <c r="AO47" s="44"/>
      <c r="AP47" s="44"/>
      <c r="AQ47" s="44"/>
      <c r="AR47" s="44"/>
      <c r="AS47" s="44"/>
      <c r="AT47" s="44"/>
      <c r="AU47" s="44"/>
      <c r="AV47" s="44"/>
      <c r="AW47" s="44"/>
      <c r="AX47" s="44"/>
      <c r="AY47" s="44"/>
      <c r="AZ47" s="44"/>
    </row>
    <row r="48" spans="1:52" x14ac:dyDescent="0.25">
      <c r="A48" s="43">
        <v>37</v>
      </c>
      <c r="B48" s="44">
        <v>92.15</v>
      </c>
      <c r="C48" s="44">
        <v>46.94</v>
      </c>
      <c r="D48" s="44">
        <v>31.88</v>
      </c>
      <c r="E48" s="44">
        <v>24.35</v>
      </c>
      <c r="F48" s="44">
        <v>19.84</v>
      </c>
      <c r="G48" s="44">
        <v>16.84</v>
      </c>
      <c r="H48" s="44">
        <v>14.7</v>
      </c>
      <c r="I48" s="44">
        <v>13.1</v>
      </c>
      <c r="J48" s="44">
        <v>11.85</v>
      </c>
      <c r="K48" s="44">
        <v>10.86</v>
      </c>
      <c r="L48" s="44">
        <v>10.050000000000001</v>
      </c>
      <c r="M48" s="44">
        <v>9.3800000000000008</v>
      </c>
      <c r="N48" s="44">
        <v>8.81</v>
      </c>
      <c r="O48" s="44">
        <v>8.33</v>
      </c>
      <c r="P48" s="44">
        <v>7.91</v>
      </c>
      <c r="Q48" s="44">
        <v>7.55</v>
      </c>
      <c r="R48" s="44">
        <v>7.23</v>
      </c>
      <c r="S48" s="44">
        <v>6.95</v>
      </c>
      <c r="T48" s="44">
        <v>6.7</v>
      </c>
      <c r="U48" s="44">
        <v>6.48</v>
      </c>
      <c r="V48" s="44">
        <v>6.28</v>
      </c>
      <c r="W48" s="44">
        <v>6.1</v>
      </c>
      <c r="X48" s="44">
        <v>5.94</v>
      </c>
      <c r="Y48" s="44">
        <v>5.79</v>
      </c>
      <c r="Z48" s="44">
        <v>5.66</v>
      </c>
      <c r="AA48" s="44">
        <v>5.54</v>
      </c>
      <c r="AB48" s="44">
        <v>5.43</v>
      </c>
      <c r="AC48" s="44">
        <v>5.33</v>
      </c>
      <c r="AD48" s="44">
        <v>5.24</v>
      </c>
      <c r="AE48" s="44">
        <v>5.17</v>
      </c>
      <c r="AF48" s="44"/>
      <c r="AG48" s="44"/>
      <c r="AH48" s="44"/>
      <c r="AI48" s="44"/>
      <c r="AJ48" s="44"/>
      <c r="AK48" s="44"/>
      <c r="AL48" s="44"/>
      <c r="AM48" s="44"/>
      <c r="AN48" s="44"/>
      <c r="AO48" s="44"/>
      <c r="AP48" s="44"/>
      <c r="AQ48" s="44"/>
      <c r="AR48" s="44"/>
      <c r="AS48" s="44"/>
      <c r="AT48" s="44"/>
      <c r="AU48" s="44"/>
      <c r="AV48" s="44"/>
      <c r="AW48" s="44"/>
      <c r="AX48" s="44"/>
      <c r="AY48" s="44"/>
      <c r="AZ48" s="44"/>
    </row>
    <row r="49" spans="1:52" x14ac:dyDescent="0.25">
      <c r="A49" s="43">
        <v>38</v>
      </c>
      <c r="B49" s="44">
        <v>93.47</v>
      </c>
      <c r="C49" s="44">
        <v>47.61</v>
      </c>
      <c r="D49" s="44">
        <v>32.340000000000003</v>
      </c>
      <c r="E49" s="44">
        <v>24.71</v>
      </c>
      <c r="F49" s="44">
        <v>20.13</v>
      </c>
      <c r="G49" s="44">
        <v>17.09</v>
      </c>
      <c r="H49" s="44">
        <v>14.91</v>
      </c>
      <c r="I49" s="44">
        <v>13.29</v>
      </c>
      <c r="J49" s="44">
        <v>12.03</v>
      </c>
      <c r="K49" s="44">
        <v>11.02</v>
      </c>
      <c r="L49" s="44">
        <v>10.199999999999999</v>
      </c>
      <c r="M49" s="44">
        <v>9.52</v>
      </c>
      <c r="N49" s="44">
        <v>8.9499999999999993</v>
      </c>
      <c r="O49" s="44">
        <v>8.4600000000000009</v>
      </c>
      <c r="P49" s="44">
        <v>8.0399999999999991</v>
      </c>
      <c r="Q49" s="44">
        <v>7.67</v>
      </c>
      <c r="R49" s="44">
        <v>7.35</v>
      </c>
      <c r="S49" s="44">
        <v>7.06</v>
      </c>
      <c r="T49" s="44">
        <v>6.81</v>
      </c>
      <c r="U49" s="44">
        <v>6.59</v>
      </c>
      <c r="V49" s="44">
        <v>6.38</v>
      </c>
      <c r="W49" s="44">
        <v>6.2</v>
      </c>
      <c r="X49" s="44">
        <v>6.04</v>
      </c>
      <c r="Y49" s="44">
        <v>5.89</v>
      </c>
      <c r="Z49" s="44">
        <v>5.76</v>
      </c>
      <c r="AA49" s="44">
        <v>5.64</v>
      </c>
      <c r="AB49" s="44">
        <v>5.53</v>
      </c>
      <c r="AC49" s="44">
        <v>5.43</v>
      </c>
      <c r="AD49" s="44">
        <v>5.35</v>
      </c>
      <c r="AE49" s="44"/>
      <c r="AF49" s="44"/>
      <c r="AG49" s="44"/>
      <c r="AH49" s="44"/>
      <c r="AI49" s="44"/>
      <c r="AJ49" s="44"/>
      <c r="AK49" s="44"/>
      <c r="AL49" s="44"/>
      <c r="AM49" s="44"/>
      <c r="AN49" s="44"/>
      <c r="AO49" s="44"/>
      <c r="AP49" s="44"/>
      <c r="AQ49" s="44"/>
      <c r="AR49" s="44"/>
      <c r="AS49" s="44"/>
      <c r="AT49" s="44"/>
      <c r="AU49" s="44"/>
      <c r="AV49" s="44"/>
      <c r="AW49" s="44"/>
      <c r="AX49" s="44"/>
      <c r="AY49" s="44"/>
      <c r="AZ49" s="44"/>
    </row>
    <row r="50" spans="1:52" x14ac:dyDescent="0.25">
      <c r="A50" s="43">
        <v>39</v>
      </c>
      <c r="B50" s="44">
        <v>94.8</v>
      </c>
      <c r="C50" s="44">
        <v>48.29</v>
      </c>
      <c r="D50" s="44">
        <v>32.799999999999997</v>
      </c>
      <c r="E50" s="44">
        <v>25.06</v>
      </c>
      <c r="F50" s="44">
        <v>20.420000000000002</v>
      </c>
      <c r="G50" s="44">
        <v>17.329999999999998</v>
      </c>
      <c r="H50" s="44">
        <v>15.13</v>
      </c>
      <c r="I50" s="44">
        <v>13.48</v>
      </c>
      <c r="J50" s="44">
        <v>12.21</v>
      </c>
      <c r="K50" s="44">
        <v>11.19</v>
      </c>
      <c r="L50" s="44">
        <v>10.36</v>
      </c>
      <c r="M50" s="44">
        <v>9.66</v>
      </c>
      <c r="N50" s="44">
        <v>9.08</v>
      </c>
      <c r="O50" s="44">
        <v>8.59</v>
      </c>
      <c r="P50" s="44">
        <v>8.16</v>
      </c>
      <c r="Q50" s="44">
        <v>7.79</v>
      </c>
      <c r="R50" s="44">
        <v>7.46</v>
      </c>
      <c r="S50" s="44">
        <v>7.17</v>
      </c>
      <c r="T50" s="44">
        <v>6.92</v>
      </c>
      <c r="U50" s="44">
        <v>6.69</v>
      </c>
      <c r="V50" s="44">
        <v>6.49</v>
      </c>
      <c r="W50" s="44">
        <v>6.31</v>
      </c>
      <c r="X50" s="44">
        <v>6.14</v>
      </c>
      <c r="Y50" s="44">
        <v>5.99</v>
      </c>
      <c r="Z50" s="44">
        <v>5.86</v>
      </c>
      <c r="AA50" s="44">
        <v>5.74</v>
      </c>
      <c r="AB50" s="44">
        <v>5.63</v>
      </c>
      <c r="AC50" s="44">
        <v>5.54</v>
      </c>
      <c r="AD50" s="44"/>
      <c r="AE50" s="44"/>
      <c r="AF50" s="44"/>
      <c r="AG50" s="44"/>
      <c r="AH50" s="44"/>
      <c r="AI50" s="44"/>
      <c r="AJ50" s="44"/>
      <c r="AK50" s="44"/>
      <c r="AL50" s="44"/>
      <c r="AM50" s="44"/>
      <c r="AN50" s="44"/>
      <c r="AO50" s="44"/>
      <c r="AP50" s="44"/>
      <c r="AQ50" s="44"/>
      <c r="AR50" s="44"/>
      <c r="AS50" s="44"/>
      <c r="AT50" s="44"/>
      <c r="AU50" s="44"/>
      <c r="AV50" s="44"/>
      <c r="AW50" s="44"/>
      <c r="AX50" s="44"/>
      <c r="AY50" s="44"/>
      <c r="AZ50" s="44"/>
    </row>
    <row r="51" spans="1:52" x14ac:dyDescent="0.25">
      <c r="A51" s="43">
        <v>40</v>
      </c>
      <c r="B51" s="44">
        <v>96.14</v>
      </c>
      <c r="C51" s="44">
        <v>48.98</v>
      </c>
      <c r="D51" s="44">
        <v>33.270000000000003</v>
      </c>
      <c r="E51" s="44">
        <v>25.42</v>
      </c>
      <c r="F51" s="44">
        <v>20.72</v>
      </c>
      <c r="G51" s="44">
        <v>17.59</v>
      </c>
      <c r="H51" s="44">
        <v>15.35</v>
      </c>
      <c r="I51" s="44">
        <v>13.68</v>
      </c>
      <c r="J51" s="44">
        <v>12.39</v>
      </c>
      <c r="K51" s="44">
        <v>11.35</v>
      </c>
      <c r="L51" s="44">
        <v>10.51</v>
      </c>
      <c r="M51" s="44">
        <v>9.81</v>
      </c>
      <c r="N51" s="44">
        <v>9.2200000000000006</v>
      </c>
      <c r="O51" s="44">
        <v>8.7200000000000006</v>
      </c>
      <c r="P51" s="44">
        <v>8.2899999999999991</v>
      </c>
      <c r="Q51" s="44">
        <v>7.91</v>
      </c>
      <c r="R51" s="44">
        <v>7.58</v>
      </c>
      <c r="S51" s="44">
        <v>7.29</v>
      </c>
      <c r="T51" s="44">
        <v>7.03</v>
      </c>
      <c r="U51" s="44">
        <v>6.8</v>
      </c>
      <c r="V51" s="44">
        <v>6.6</v>
      </c>
      <c r="W51" s="44">
        <v>6.41</v>
      </c>
      <c r="X51" s="44">
        <v>6.25</v>
      </c>
      <c r="Y51" s="44">
        <v>6.1</v>
      </c>
      <c r="Z51" s="44">
        <v>5.96</v>
      </c>
      <c r="AA51" s="44">
        <v>5.84</v>
      </c>
      <c r="AB51" s="44">
        <v>5.75</v>
      </c>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row>
    <row r="52" spans="1:52" x14ac:dyDescent="0.25">
      <c r="A52" s="43">
        <v>41</v>
      </c>
      <c r="B52" s="44">
        <v>97.51</v>
      </c>
      <c r="C52" s="44">
        <v>49.68</v>
      </c>
      <c r="D52" s="44">
        <v>33.75</v>
      </c>
      <c r="E52" s="44">
        <v>25.79</v>
      </c>
      <c r="F52" s="44">
        <v>21.02</v>
      </c>
      <c r="G52" s="44">
        <v>17.84</v>
      </c>
      <c r="H52" s="44">
        <v>15.58</v>
      </c>
      <c r="I52" s="44">
        <v>13.89</v>
      </c>
      <c r="J52" s="44">
        <v>12.57</v>
      </c>
      <c r="K52" s="44">
        <v>11.52</v>
      </c>
      <c r="L52" s="44">
        <v>10.67</v>
      </c>
      <c r="M52" s="44">
        <v>9.9600000000000009</v>
      </c>
      <c r="N52" s="44">
        <v>9.36</v>
      </c>
      <c r="O52" s="44">
        <v>8.86</v>
      </c>
      <c r="P52" s="44">
        <v>8.42</v>
      </c>
      <c r="Q52" s="44">
        <v>8.0399999999999991</v>
      </c>
      <c r="R52" s="44">
        <v>7.7</v>
      </c>
      <c r="S52" s="44">
        <v>7.41</v>
      </c>
      <c r="T52" s="44">
        <v>7.15</v>
      </c>
      <c r="U52" s="44">
        <v>6.92</v>
      </c>
      <c r="V52" s="44">
        <v>6.71</v>
      </c>
      <c r="W52" s="44">
        <v>6.53</v>
      </c>
      <c r="X52" s="44">
        <v>6.36</v>
      </c>
      <c r="Y52" s="44">
        <v>6.21</v>
      </c>
      <c r="Z52" s="44">
        <v>6.07</v>
      </c>
      <c r="AA52" s="44">
        <v>5.97</v>
      </c>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row>
    <row r="53" spans="1:52" x14ac:dyDescent="0.25">
      <c r="A53" s="43">
        <v>42</v>
      </c>
      <c r="B53" s="44">
        <v>98.89</v>
      </c>
      <c r="C53" s="44">
        <v>50.39</v>
      </c>
      <c r="D53" s="44">
        <v>34.229999999999997</v>
      </c>
      <c r="E53" s="44">
        <v>26.16</v>
      </c>
      <c r="F53" s="44">
        <v>21.32</v>
      </c>
      <c r="G53" s="44">
        <v>18.100000000000001</v>
      </c>
      <c r="H53" s="44">
        <v>15.81</v>
      </c>
      <c r="I53" s="44">
        <v>14.09</v>
      </c>
      <c r="J53" s="44">
        <v>12.76</v>
      </c>
      <c r="K53" s="44">
        <v>11.7</v>
      </c>
      <c r="L53" s="44">
        <v>10.83</v>
      </c>
      <c r="M53" s="44">
        <v>10.11</v>
      </c>
      <c r="N53" s="44">
        <v>9.51</v>
      </c>
      <c r="O53" s="44">
        <v>9</v>
      </c>
      <c r="P53" s="44">
        <v>8.5500000000000007</v>
      </c>
      <c r="Q53" s="44">
        <v>8.17</v>
      </c>
      <c r="R53" s="44">
        <v>7.83</v>
      </c>
      <c r="S53" s="44">
        <v>7.53</v>
      </c>
      <c r="T53" s="44">
        <v>7.27</v>
      </c>
      <c r="U53" s="44">
        <v>7.04</v>
      </c>
      <c r="V53" s="44">
        <v>6.83</v>
      </c>
      <c r="W53" s="44">
        <v>6.64</v>
      </c>
      <c r="X53" s="44">
        <v>6.48</v>
      </c>
      <c r="Y53" s="44">
        <v>6.33</v>
      </c>
      <c r="Z53" s="44">
        <v>6.2</v>
      </c>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row>
    <row r="54" spans="1:52" x14ac:dyDescent="0.25">
      <c r="A54" s="43">
        <v>43</v>
      </c>
      <c r="B54" s="44">
        <v>100.29</v>
      </c>
      <c r="C54" s="44">
        <v>51.11</v>
      </c>
      <c r="D54" s="44">
        <v>34.72</v>
      </c>
      <c r="E54" s="44">
        <v>26.54</v>
      </c>
      <c r="F54" s="44">
        <v>21.63</v>
      </c>
      <c r="G54" s="44">
        <v>18.37</v>
      </c>
      <c r="H54" s="44">
        <v>16.04</v>
      </c>
      <c r="I54" s="44">
        <v>14.3</v>
      </c>
      <c r="J54" s="44">
        <v>12.95</v>
      </c>
      <c r="K54" s="44">
        <v>11.88</v>
      </c>
      <c r="L54" s="44">
        <v>11</v>
      </c>
      <c r="M54" s="44">
        <v>10.27</v>
      </c>
      <c r="N54" s="44">
        <v>9.66</v>
      </c>
      <c r="O54" s="44">
        <v>9.14</v>
      </c>
      <c r="P54" s="44">
        <v>8.69</v>
      </c>
      <c r="Q54" s="44">
        <v>8.3000000000000007</v>
      </c>
      <c r="R54" s="44">
        <v>7.96</v>
      </c>
      <c r="S54" s="44">
        <v>7.66</v>
      </c>
      <c r="T54" s="44">
        <v>7.4</v>
      </c>
      <c r="U54" s="44">
        <v>7.16</v>
      </c>
      <c r="V54" s="44">
        <v>6.95</v>
      </c>
      <c r="W54" s="44">
        <v>6.76</v>
      </c>
      <c r="X54" s="44">
        <v>6.6</v>
      </c>
      <c r="Y54" s="44">
        <v>6.46</v>
      </c>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row>
    <row r="55" spans="1:52" x14ac:dyDescent="0.25">
      <c r="A55" s="43">
        <v>44</v>
      </c>
      <c r="B55" s="44">
        <v>101.71</v>
      </c>
      <c r="C55" s="44">
        <v>51.84</v>
      </c>
      <c r="D55" s="44">
        <v>35.22</v>
      </c>
      <c r="E55" s="44">
        <v>26.92</v>
      </c>
      <c r="F55" s="44">
        <v>21.95</v>
      </c>
      <c r="G55" s="44">
        <v>18.64</v>
      </c>
      <c r="H55" s="44">
        <v>16.28</v>
      </c>
      <c r="I55" s="44">
        <v>14.52</v>
      </c>
      <c r="J55" s="44">
        <v>13.15</v>
      </c>
      <c r="K55" s="44">
        <v>12.06</v>
      </c>
      <c r="L55" s="44">
        <v>11.17</v>
      </c>
      <c r="M55" s="44">
        <v>10.43</v>
      </c>
      <c r="N55" s="44">
        <v>9.81</v>
      </c>
      <c r="O55" s="44">
        <v>9.2899999999999991</v>
      </c>
      <c r="P55" s="44">
        <v>8.83</v>
      </c>
      <c r="Q55" s="44">
        <v>8.44</v>
      </c>
      <c r="R55" s="44">
        <v>8.1</v>
      </c>
      <c r="S55" s="44">
        <v>7.79</v>
      </c>
      <c r="T55" s="44">
        <v>7.53</v>
      </c>
      <c r="U55" s="44">
        <v>7.29</v>
      </c>
      <c r="V55" s="44">
        <v>7.08</v>
      </c>
      <c r="W55" s="44">
        <v>6.89</v>
      </c>
      <c r="X55" s="44">
        <v>6.74</v>
      </c>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row>
    <row r="56" spans="1:52" x14ac:dyDescent="0.25">
      <c r="A56" s="43">
        <v>45</v>
      </c>
      <c r="B56" s="44">
        <v>103.15</v>
      </c>
      <c r="C56" s="44">
        <v>52.57</v>
      </c>
      <c r="D56" s="44">
        <v>35.729999999999997</v>
      </c>
      <c r="E56" s="44">
        <v>27.31</v>
      </c>
      <c r="F56" s="44">
        <v>22.27</v>
      </c>
      <c r="G56" s="44">
        <v>18.91</v>
      </c>
      <c r="H56" s="44">
        <v>16.52</v>
      </c>
      <c r="I56" s="44">
        <v>14.73</v>
      </c>
      <c r="J56" s="44">
        <v>13.35</v>
      </c>
      <c r="K56" s="44">
        <v>12.24</v>
      </c>
      <c r="L56" s="44">
        <v>11.34</v>
      </c>
      <c r="M56" s="44">
        <v>10.6</v>
      </c>
      <c r="N56" s="44">
        <v>9.9700000000000006</v>
      </c>
      <c r="O56" s="44">
        <v>9.44</v>
      </c>
      <c r="P56" s="44">
        <v>8.98</v>
      </c>
      <c r="Q56" s="44">
        <v>8.58</v>
      </c>
      <c r="R56" s="44">
        <v>8.24</v>
      </c>
      <c r="S56" s="44">
        <v>7.93</v>
      </c>
      <c r="T56" s="44">
        <v>7.66</v>
      </c>
      <c r="U56" s="44">
        <v>7.43</v>
      </c>
      <c r="V56" s="44">
        <v>7.21</v>
      </c>
      <c r="W56" s="44">
        <v>7.04</v>
      </c>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row>
    <row r="57" spans="1:52" x14ac:dyDescent="0.25">
      <c r="A57" s="43">
        <v>46</v>
      </c>
      <c r="B57" s="44">
        <v>104.61</v>
      </c>
      <c r="C57" s="44">
        <v>53.32</v>
      </c>
      <c r="D57" s="44">
        <v>36.24</v>
      </c>
      <c r="E57" s="44">
        <v>27.71</v>
      </c>
      <c r="F57" s="44">
        <v>22.6</v>
      </c>
      <c r="G57" s="44">
        <v>19.190000000000001</v>
      </c>
      <c r="H57" s="44">
        <v>16.77</v>
      </c>
      <c r="I57" s="44">
        <v>14.96</v>
      </c>
      <c r="J57" s="44">
        <v>13.55</v>
      </c>
      <c r="K57" s="44">
        <v>12.44</v>
      </c>
      <c r="L57" s="44">
        <v>11.53</v>
      </c>
      <c r="M57" s="44">
        <v>10.77</v>
      </c>
      <c r="N57" s="44">
        <v>10.14</v>
      </c>
      <c r="O57" s="44">
        <v>9.6</v>
      </c>
      <c r="P57" s="44">
        <v>9.1300000000000008</v>
      </c>
      <c r="Q57" s="44">
        <v>8.73</v>
      </c>
      <c r="R57" s="44">
        <v>8.3800000000000008</v>
      </c>
      <c r="S57" s="44">
        <v>8.08</v>
      </c>
      <c r="T57" s="44">
        <v>7.81</v>
      </c>
      <c r="U57" s="44">
        <v>7.57</v>
      </c>
      <c r="V57" s="44">
        <v>7.37</v>
      </c>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row>
    <row r="58" spans="1:52" x14ac:dyDescent="0.25">
      <c r="A58" s="43">
        <v>47</v>
      </c>
      <c r="B58" s="44">
        <v>106.09</v>
      </c>
      <c r="C58" s="44">
        <v>54.09</v>
      </c>
      <c r="D58" s="44">
        <v>36.76</v>
      </c>
      <c r="E58" s="44">
        <v>28.11</v>
      </c>
      <c r="F58" s="44">
        <v>22.93</v>
      </c>
      <c r="G58" s="44">
        <v>19.48</v>
      </c>
      <c r="H58" s="44">
        <v>17.03</v>
      </c>
      <c r="I58" s="44">
        <v>15.19</v>
      </c>
      <c r="J58" s="44">
        <v>13.77</v>
      </c>
      <c r="K58" s="44">
        <v>12.63</v>
      </c>
      <c r="L58" s="44">
        <v>11.71</v>
      </c>
      <c r="M58" s="44">
        <v>10.95</v>
      </c>
      <c r="N58" s="44">
        <v>10.31</v>
      </c>
      <c r="O58" s="44">
        <v>9.76</v>
      </c>
      <c r="P58" s="44">
        <v>9.2899999999999991</v>
      </c>
      <c r="Q58" s="44">
        <v>8.89</v>
      </c>
      <c r="R58" s="44">
        <v>8.5399999999999991</v>
      </c>
      <c r="S58" s="44">
        <v>8.23</v>
      </c>
      <c r="T58" s="44">
        <v>7.96</v>
      </c>
      <c r="U58" s="44">
        <v>7.73</v>
      </c>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row>
    <row r="59" spans="1:52" x14ac:dyDescent="0.25">
      <c r="A59" s="43">
        <v>48</v>
      </c>
      <c r="B59" s="44">
        <v>107.59</v>
      </c>
      <c r="C59" s="44">
        <v>54.86</v>
      </c>
      <c r="D59" s="44">
        <v>37.299999999999997</v>
      </c>
      <c r="E59" s="44">
        <v>28.52</v>
      </c>
      <c r="F59" s="44">
        <v>23.27</v>
      </c>
      <c r="G59" s="44">
        <v>19.78</v>
      </c>
      <c r="H59" s="44">
        <v>17.29</v>
      </c>
      <c r="I59" s="44">
        <v>15.43</v>
      </c>
      <c r="J59" s="44">
        <v>13.99</v>
      </c>
      <c r="K59" s="44">
        <v>12.84</v>
      </c>
      <c r="L59" s="44">
        <v>11.9</v>
      </c>
      <c r="M59" s="44">
        <v>11.13</v>
      </c>
      <c r="N59" s="44">
        <v>10.48</v>
      </c>
      <c r="O59" s="44">
        <v>9.93</v>
      </c>
      <c r="P59" s="44">
        <v>9.4600000000000009</v>
      </c>
      <c r="Q59" s="44">
        <v>9.0500000000000007</v>
      </c>
      <c r="R59" s="44">
        <v>8.6999999999999993</v>
      </c>
      <c r="S59" s="44">
        <v>8.39</v>
      </c>
      <c r="T59" s="44">
        <v>8.1300000000000008</v>
      </c>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row>
    <row r="60" spans="1:52" x14ac:dyDescent="0.25">
      <c r="A60" s="43">
        <v>49</v>
      </c>
      <c r="B60" s="44">
        <v>109.11</v>
      </c>
      <c r="C60" s="44">
        <v>55.65</v>
      </c>
      <c r="D60" s="44">
        <v>37.840000000000003</v>
      </c>
      <c r="E60" s="44">
        <v>28.95</v>
      </c>
      <c r="F60" s="44">
        <v>23.62</v>
      </c>
      <c r="G60" s="44">
        <v>20.079999999999998</v>
      </c>
      <c r="H60" s="44">
        <v>17.55</v>
      </c>
      <c r="I60" s="44">
        <v>15.67</v>
      </c>
      <c r="J60" s="44">
        <v>14.21</v>
      </c>
      <c r="K60" s="44">
        <v>13.05</v>
      </c>
      <c r="L60" s="44">
        <v>12.1</v>
      </c>
      <c r="M60" s="44">
        <v>11.32</v>
      </c>
      <c r="N60" s="44">
        <v>10.67</v>
      </c>
      <c r="O60" s="44">
        <v>10.11</v>
      </c>
      <c r="P60" s="44">
        <v>9.64</v>
      </c>
      <c r="Q60" s="44">
        <v>9.23</v>
      </c>
      <c r="R60" s="44">
        <v>8.8699999999999992</v>
      </c>
      <c r="S60" s="44">
        <v>8.57</v>
      </c>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row>
    <row r="61" spans="1:52" x14ac:dyDescent="0.25">
      <c r="A61" s="43">
        <v>50</v>
      </c>
      <c r="B61" s="44">
        <v>110.66</v>
      </c>
      <c r="C61" s="44">
        <v>56.45</v>
      </c>
      <c r="D61" s="44">
        <v>38.39</v>
      </c>
      <c r="E61" s="44">
        <v>29.38</v>
      </c>
      <c r="F61" s="44">
        <v>23.98</v>
      </c>
      <c r="G61" s="44">
        <v>20.39</v>
      </c>
      <c r="H61" s="44">
        <v>17.829999999999998</v>
      </c>
      <c r="I61" s="44">
        <v>15.92</v>
      </c>
      <c r="J61" s="44">
        <v>14.44</v>
      </c>
      <c r="K61" s="44">
        <v>13.27</v>
      </c>
      <c r="L61" s="44">
        <v>12.31</v>
      </c>
      <c r="M61" s="44">
        <v>11.52</v>
      </c>
      <c r="N61" s="44">
        <v>10.86</v>
      </c>
      <c r="O61" s="44">
        <v>10.3</v>
      </c>
      <c r="P61" s="44">
        <v>9.82</v>
      </c>
      <c r="Q61" s="44">
        <v>9.41</v>
      </c>
      <c r="R61" s="44">
        <v>9.06</v>
      </c>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row>
    <row r="62" spans="1:52" x14ac:dyDescent="0.25">
      <c r="A62" s="43">
        <v>51</v>
      </c>
      <c r="B62" s="44">
        <v>112.24</v>
      </c>
      <c r="C62" s="44">
        <v>57.27</v>
      </c>
      <c r="D62" s="44">
        <v>38.96</v>
      </c>
      <c r="E62" s="44">
        <v>29.82</v>
      </c>
      <c r="F62" s="44">
        <v>24.34</v>
      </c>
      <c r="G62" s="44">
        <v>20.71</v>
      </c>
      <c r="H62" s="44">
        <v>18.12</v>
      </c>
      <c r="I62" s="44">
        <v>16.18</v>
      </c>
      <c r="J62" s="44">
        <v>14.69</v>
      </c>
      <c r="K62" s="44">
        <v>13.5</v>
      </c>
      <c r="L62" s="44">
        <v>12.53</v>
      </c>
      <c r="M62" s="44">
        <v>11.73</v>
      </c>
      <c r="N62" s="44">
        <v>11.06</v>
      </c>
      <c r="O62" s="44">
        <v>10.5</v>
      </c>
      <c r="P62" s="44">
        <v>10.02</v>
      </c>
      <c r="Q62" s="44">
        <v>9.61</v>
      </c>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row>
    <row r="63" spans="1:52" x14ac:dyDescent="0.25">
      <c r="A63" s="43">
        <v>52</v>
      </c>
      <c r="B63" s="44">
        <v>113.85</v>
      </c>
      <c r="C63" s="44">
        <v>58.1</v>
      </c>
      <c r="D63" s="44">
        <v>39.54</v>
      </c>
      <c r="E63" s="44">
        <v>30.27</v>
      </c>
      <c r="F63" s="44">
        <v>24.72</v>
      </c>
      <c r="G63" s="44">
        <v>21.04</v>
      </c>
      <c r="H63" s="44">
        <v>18.41</v>
      </c>
      <c r="I63" s="44">
        <v>16.45</v>
      </c>
      <c r="J63" s="44">
        <v>14.94</v>
      </c>
      <c r="K63" s="44">
        <v>13.73</v>
      </c>
      <c r="L63" s="44">
        <v>12.76</v>
      </c>
      <c r="M63" s="44">
        <v>11.95</v>
      </c>
      <c r="N63" s="44">
        <v>11.28</v>
      </c>
      <c r="O63" s="44">
        <v>10.71</v>
      </c>
      <c r="P63" s="44">
        <v>10.23</v>
      </c>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row>
    <row r="64" spans="1:52" x14ac:dyDescent="0.25">
      <c r="A64" s="43">
        <v>53</v>
      </c>
      <c r="B64" s="44">
        <v>115.49</v>
      </c>
      <c r="C64" s="44">
        <v>58.96</v>
      </c>
      <c r="D64" s="44">
        <v>40.130000000000003</v>
      </c>
      <c r="E64" s="44">
        <v>30.74</v>
      </c>
      <c r="F64" s="44">
        <v>25.11</v>
      </c>
      <c r="G64" s="44">
        <v>21.38</v>
      </c>
      <c r="H64" s="44">
        <v>18.72</v>
      </c>
      <c r="I64" s="44">
        <v>16.73</v>
      </c>
      <c r="J64" s="44">
        <v>15.2</v>
      </c>
      <c r="K64" s="44">
        <v>13.98</v>
      </c>
      <c r="L64" s="44">
        <v>13</v>
      </c>
      <c r="M64" s="44">
        <v>12.18</v>
      </c>
      <c r="N64" s="44">
        <v>11.5</v>
      </c>
      <c r="O64" s="44">
        <v>10.93</v>
      </c>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row>
    <row r="65" spans="1:52" x14ac:dyDescent="0.25">
      <c r="A65" s="43">
        <v>54</v>
      </c>
      <c r="B65" s="44">
        <v>117.17</v>
      </c>
      <c r="C65" s="44">
        <v>59.84</v>
      </c>
      <c r="D65" s="44">
        <v>40.75</v>
      </c>
      <c r="E65" s="44">
        <v>31.22</v>
      </c>
      <c r="F65" s="44">
        <v>25.52</v>
      </c>
      <c r="G65" s="44">
        <v>21.73</v>
      </c>
      <c r="H65" s="44">
        <v>19.04</v>
      </c>
      <c r="I65" s="44">
        <v>17.03</v>
      </c>
      <c r="J65" s="44">
        <v>15.48</v>
      </c>
      <c r="K65" s="44">
        <v>14.25</v>
      </c>
      <c r="L65" s="44">
        <v>13.25</v>
      </c>
      <c r="M65" s="44">
        <v>12.43</v>
      </c>
      <c r="N65" s="44">
        <v>11.75</v>
      </c>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row>
    <row r="66" spans="1:52" x14ac:dyDescent="0.25">
      <c r="A66" s="43">
        <v>55</v>
      </c>
      <c r="B66" s="44">
        <v>118.9</v>
      </c>
      <c r="C66" s="44">
        <v>60.74</v>
      </c>
      <c r="D66" s="44">
        <v>41.38</v>
      </c>
      <c r="E66" s="44">
        <v>31.72</v>
      </c>
      <c r="F66" s="44">
        <v>25.94</v>
      </c>
      <c r="G66" s="44">
        <v>22.1</v>
      </c>
      <c r="H66" s="44">
        <v>19.37</v>
      </c>
      <c r="I66" s="44">
        <v>17.34</v>
      </c>
      <c r="J66" s="44">
        <v>15.77</v>
      </c>
      <c r="K66" s="44">
        <v>14.53</v>
      </c>
      <c r="L66" s="44">
        <v>13.52</v>
      </c>
      <c r="M66" s="44">
        <v>12.69</v>
      </c>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row>
    <row r="67" spans="1:52" x14ac:dyDescent="0.25">
      <c r="A67" s="43">
        <v>56</v>
      </c>
      <c r="B67" s="44">
        <v>120.67</v>
      </c>
      <c r="C67" s="44">
        <v>61.68</v>
      </c>
      <c r="D67" s="44">
        <v>42.04</v>
      </c>
      <c r="E67" s="44">
        <v>32.24</v>
      </c>
      <c r="F67" s="44">
        <v>26.38</v>
      </c>
      <c r="G67" s="44">
        <v>22.49</v>
      </c>
      <c r="H67" s="44">
        <v>19.72</v>
      </c>
      <c r="I67" s="44">
        <v>17.670000000000002</v>
      </c>
      <c r="J67" s="44">
        <v>16.079999999999998</v>
      </c>
      <c r="K67" s="44">
        <v>14.82</v>
      </c>
      <c r="L67" s="44">
        <v>13.8</v>
      </c>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row>
    <row r="68" spans="1:52" x14ac:dyDescent="0.25">
      <c r="A68" s="43">
        <v>57</v>
      </c>
      <c r="B68" s="44">
        <v>122.5</v>
      </c>
      <c r="C68" s="44">
        <v>62.64</v>
      </c>
      <c r="D68" s="44">
        <v>42.72</v>
      </c>
      <c r="E68" s="44">
        <v>32.78</v>
      </c>
      <c r="F68" s="44">
        <v>26.84</v>
      </c>
      <c r="G68" s="44">
        <v>22.9</v>
      </c>
      <c r="H68" s="44">
        <v>20.100000000000001</v>
      </c>
      <c r="I68" s="44">
        <v>18.010000000000002</v>
      </c>
      <c r="J68" s="44">
        <v>16.41</v>
      </c>
      <c r="K68" s="44">
        <v>15.13</v>
      </c>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row>
    <row r="69" spans="1:52" x14ac:dyDescent="0.25">
      <c r="A69" s="43">
        <v>58</v>
      </c>
      <c r="B69" s="44">
        <v>124.4</v>
      </c>
      <c r="C69" s="44">
        <v>63.65</v>
      </c>
      <c r="D69" s="44">
        <v>43.43</v>
      </c>
      <c r="E69" s="44">
        <v>33.35</v>
      </c>
      <c r="F69" s="44">
        <v>27.32</v>
      </c>
      <c r="G69" s="44">
        <v>23.33</v>
      </c>
      <c r="H69" s="44">
        <v>20.49</v>
      </c>
      <c r="I69" s="44">
        <v>18.38</v>
      </c>
      <c r="J69" s="44">
        <v>16.75</v>
      </c>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row>
    <row r="70" spans="1:52" x14ac:dyDescent="0.25">
      <c r="A70" s="43">
        <v>59</v>
      </c>
      <c r="B70" s="44">
        <v>126.36</v>
      </c>
      <c r="C70" s="44">
        <v>64.7</v>
      </c>
      <c r="D70" s="44">
        <v>44.18</v>
      </c>
      <c r="E70" s="44">
        <v>33.950000000000003</v>
      </c>
      <c r="F70" s="44">
        <v>27.84</v>
      </c>
      <c r="G70" s="44">
        <v>23.79</v>
      </c>
      <c r="H70" s="44">
        <v>20.92</v>
      </c>
      <c r="I70" s="44">
        <v>18.77</v>
      </c>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row>
    <row r="71" spans="1:52" x14ac:dyDescent="0.25">
      <c r="A71" s="43">
        <v>60</v>
      </c>
      <c r="B71" s="44">
        <v>128.41999999999999</v>
      </c>
      <c r="C71" s="44">
        <v>65.8</v>
      </c>
      <c r="D71" s="44">
        <v>44.96</v>
      </c>
      <c r="E71" s="44">
        <v>34.58</v>
      </c>
      <c r="F71" s="44">
        <v>28.39</v>
      </c>
      <c r="G71" s="44">
        <v>24.28</v>
      </c>
      <c r="H71" s="44">
        <v>21.36</v>
      </c>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row>
    <row r="72" spans="1:52" x14ac:dyDescent="0.25">
      <c r="A72" s="43">
        <v>61</v>
      </c>
      <c r="B72" s="44">
        <v>130.58000000000001</v>
      </c>
      <c r="C72" s="44">
        <v>66.959999999999994</v>
      </c>
      <c r="D72" s="44">
        <v>45.8</v>
      </c>
      <c r="E72" s="44">
        <v>35.270000000000003</v>
      </c>
      <c r="F72" s="44">
        <v>28.98</v>
      </c>
      <c r="G72" s="44">
        <v>24.79</v>
      </c>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row>
    <row r="73" spans="1:52" x14ac:dyDescent="0.25">
      <c r="A73" s="43">
        <v>62</v>
      </c>
      <c r="B73" s="44">
        <v>132.87</v>
      </c>
      <c r="C73" s="44">
        <v>68.2</v>
      </c>
      <c r="D73" s="44">
        <v>46.7</v>
      </c>
      <c r="E73" s="44">
        <v>36</v>
      </c>
      <c r="F73" s="44">
        <v>29.59</v>
      </c>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row>
    <row r="74" spans="1:52" x14ac:dyDescent="0.25">
      <c r="A74" s="43">
        <v>63</v>
      </c>
      <c r="B74" s="44">
        <v>135.33000000000001</v>
      </c>
      <c r="C74" s="44">
        <v>69.55</v>
      </c>
      <c r="D74" s="44">
        <v>47.68</v>
      </c>
      <c r="E74" s="44">
        <v>36.76</v>
      </c>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row>
    <row r="75" spans="1:52" x14ac:dyDescent="0.25">
      <c r="A75" s="43">
        <v>64</v>
      </c>
      <c r="B75" s="44">
        <v>137.97999999999999</v>
      </c>
      <c r="C75" s="44">
        <v>71</v>
      </c>
      <c r="D75" s="44">
        <v>48.68</v>
      </c>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row>
    <row r="76" spans="1:52" x14ac:dyDescent="0.25">
      <c r="A76" s="43">
        <v>65</v>
      </c>
      <c r="B76" s="44">
        <v>140.84</v>
      </c>
      <c r="C76" s="44">
        <v>72.489999999999995</v>
      </c>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row>
    <row r="77" spans="1:52" x14ac:dyDescent="0.25">
      <c r="A77" s="43">
        <v>66</v>
      </c>
      <c r="B77" s="44">
        <v>143.80000000000001</v>
      </c>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row>
  </sheetData>
  <sheetProtection algorithmName="SHA-512" hashValue="bEL1aTttdPRz/G0WV+dJDpd+QKywfaitL3fyVZwAS2Xf8s6RFEKwmbgUY9suUW+P/jYOksVVO1SPYFv+gilIpQ==" saltValue="+fYLw8vFOoCPVehg/Il1sA==" spinCount="100000" sheet="1" objects="1" scenarios="1"/>
  <conditionalFormatting sqref="A6:A21">
    <cfRule type="expression" dxfId="103" priority="1" stopIfTrue="1">
      <formula>MOD(ROW(),2)=0</formula>
    </cfRule>
    <cfRule type="expression" dxfId="102" priority="2" stopIfTrue="1">
      <formula>MOD(ROW(),2)&lt;&gt;0</formula>
    </cfRule>
  </conditionalFormatting>
  <conditionalFormatting sqref="A26:A77">
    <cfRule type="expression" dxfId="101" priority="5" stopIfTrue="1">
      <formula>MOD(ROW(),2)=0</formula>
    </cfRule>
    <cfRule type="expression" dxfId="100" priority="6" stopIfTrue="1">
      <formula>MOD(ROW(),2)&lt;&gt;0</formula>
    </cfRule>
  </conditionalFormatting>
  <conditionalFormatting sqref="B6:M21">
    <cfRule type="expression" dxfId="99" priority="3" stopIfTrue="1">
      <formula>MOD(ROW(),2)=0</formula>
    </cfRule>
    <cfRule type="expression" dxfId="98" priority="4" stopIfTrue="1">
      <formula>MOD(ROW(),2)&lt;&gt;0</formula>
    </cfRule>
  </conditionalFormatting>
  <conditionalFormatting sqref="B26:AZ77">
    <cfRule type="expression" dxfId="97" priority="7" stopIfTrue="1">
      <formula>MOD(ROW(),2)=0</formula>
    </cfRule>
    <cfRule type="expression" dxfId="96" priority="8" stopIfTrue="1">
      <formula>MOD(ROW(),2)&lt;&gt;0</formula>
    </cfRule>
  </conditionalFormatting>
  <pageMargins left="0.7" right="0.7" top="0.75" bottom="0.75" header="0.3" footer="0.3"/>
  <tableParts count="1">
    <tablePart r:id="rId1"/>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5D5BE-707F-49BD-9450-6A64483BC967}">
  <sheetPr codeName="Sheet64"/>
  <dimension ref="A1:AZ77"/>
  <sheetViews>
    <sheetView showGridLines="0" workbookViewId="0">
      <selection activeCell="A6" sqref="A6"/>
    </sheetView>
  </sheetViews>
  <sheetFormatPr defaultRowHeight="12.5" x14ac:dyDescent="0.25"/>
  <cols>
    <col min="1" max="1" width="31.54296875" customWidth="1"/>
    <col min="2" max="52" width="13.7265625" customWidth="1"/>
  </cols>
  <sheetData>
    <row r="1" spans="1:13" s="1" customFormat="1" ht="20" x14ac:dyDescent="0.4">
      <c r="A1" s="2" t="s">
        <v>0</v>
      </c>
    </row>
    <row r="2" spans="1:13" s="1" customFormat="1" ht="15.5" x14ac:dyDescent="0.35">
      <c r="A2" s="30" t="s">
        <v>1</v>
      </c>
      <c r="B2" s="3" t="str">
        <f>wb_title</f>
        <v>LGPS_EW - Consolidated Factor Spreadsheet</v>
      </c>
    </row>
    <row r="3" spans="1:13" s="1" customFormat="1" ht="15.5" x14ac:dyDescent="0.35">
      <c r="A3" s="30" t="s">
        <v>2</v>
      </c>
      <c r="B3" s="3" t="str">
        <f>TABLE_FACTOR_TYPE_1 &amp; " - x-" &amp; TABLE_SERIES_NUMBER_1</f>
        <v>Added pension - x-718</v>
      </c>
    </row>
    <row r="6" spans="1:13" x14ac:dyDescent="0.25">
      <c r="A6" s="40" t="s">
        <v>394</v>
      </c>
      <c r="B6" s="47" t="s">
        <v>395</v>
      </c>
      <c r="C6" s="47"/>
      <c r="D6" s="47"/>
      <c r="E6" s="47"/>
      <c r="F6" s="47"/>
      <c r="G6" s="47"/>
      <c r="H6" s="47"/>
      <c r="I6" s="47"/>
      <c r="J6" s="47"/>
      <c r="K6" s="47"/>
      <c r="L6" s="47"/>
      <c r="M6" s="47"/>
    </row>
    <row r="7" spans="1:13" x14ac:dyDescent="0.25">
      <c r="A7" s="40" t="s">
        <v>396</v>
      </c>
      <c r="B7" s="47" t="s">
        <v>175</v>
      </c>
      <c r="C7" s="47"/>
      <c r="D7" s="47"/>
      <c r="E7" s="47"/>
      <c r="F7" s="47"/>
      <c r="G7" s="47"/>
      <c r="H7" s="47"/>
      <c r="I7" s="47"/>
      <c r="J7" s="47"/>
      <c r="K7" s="47"/>
      <c r="L7" s="47"/>
      <c r="M7" s="47"/>
    </row>
    <row r="8" spans="1:13" x14ac:dyDescent="0.25">
      <c r="A8" s="40" t="s">
        <v>162</v>
      </c>
      <c r="B8" s="47" t="s">
        <v>259</v>
      </c>
      <c r="C8" s="47"/>
      <c r="D8" s="47"/>
      <c r="E8" s="47"/>
      <c r="F8" s="47"/>
      <c r="G8" s="47"/>
      <c r="H8" s="47"/>
      <c r="I8" s="47"/>
      <c r="J8" s="47"/>
      <c r="K8" s="47"/>
      <c r="L8" s="47"/>
      <c r="M8" s="47"/>
    </row>
    <row r="9" spans="1:13" x14ac:dyDescent="0.25">
      <c r="A9" s="40" t="s">
        <v>163</v>
      </c>
      <c r="B9" s="47" t="s">
        <v>322</v>
      </c>
      <c r="C9" s="47"/>
      <c r="D9" s="47"/>
      <c r="E9" s="47"/>
      <c r="F9" s="47"/>
      <c r="G9" s="47"/>
      <c r="H9" s="47"/>
      <c r="I9" s="47"/>
      <c r="J9" s="47"/>
      <c r="K9" s="47"/>
      <c r="L9" s="47"/>
      <c r="M9" s="47"/>
    </row>
    <row r="10" spans="1:13" x14ac:dyDescent="0.25">
      <c r="A10" s="40" t="s">
        <v>6</v>
      </c>
      <c r="B10" s="47" t="s">
        <v>360</v>
      </c>
      <c r="C10" s="47"/>
      <c r="D10" s="47"/>
      <c r="E10" s="47"/>
      <c r="F10" s="47"/>
      <c r="G10" s="47"/>
      <c r="H10" s="47"/>
      <c r="I10" s="47"/>
      <c r="J10" s="47"/>
      <c r="K10" s="47"/>
      <c r="L10" s="47"/>
      <c r="M10" s="47"/>
    </row>
    <row r="11" spans="1:13" x14ac:dyDescent="0.25">
      <c r="A11" s="40" t="s">
        <v>164</v>
      </c>
      <c r="B11" s="47" t="s">
        <v>184</v>
      </c>
      <c r="C11" s="47"/>
      <c r="D11" s="47"/>
      <c r="E11" s="47"/>
      <c r="F11" s="47"/>
      <c r="G11" s="47"/>
      <c r="H11" s="47"/>
      <c r="I11" s="47"/>
      <c r="J11" s="47"/>
      <c r="K11" s="47"/>
      <c r="L11" s="47"/>
      <c r="M11" s="47"/>
    </row>
    <row r="12" spans="1:13" x14ac:dyDescent="0.25">
      <c r="A12" s="40" t="s">
        <v>165</v>
      </c>
      <c r="B12" s="47" t="s">
        <v>324</v>
      </c>
      <c r="C12" s="47"/>
      <c r="D12" s="47"/>
      <c r="E12" s="47"/>
      <c r="F12" s="47"/>
      <c r="G12" s="47"/>
      <c r="H12" s="47"/>
      <c r="I12" s="47"/>
      <c r="J12" s="47"/>
      <c r="K12" s="47"/>
      <c r="L12" s="47"/>
      <c r="M12" s="47"/>
    </row>
    <row r="13" spans="1:13" x14ac:dyDescent="0.25">
      <c r="A13" s="40" t="s">
        <v>397</v>
      </c>
      <c r="B13" s="47">
        <v>0</v>
      </c>
      <c r="C13" s="47"/>
      <c r="D13" s="47"/>
      <c r="E13" s="47"/>
      <c r="F13" s="47"/>
      <c r="G13" s="47"/>
      <c r="H13" s="47"/>
      <c r="I13" s="47"/>
      <c r="J13" s="47"/>
      <c r="K13" s="47"/>
      <c r="L13" s="47"/>
      <c r="M13" s="47"/>
    </row>
    <row r="14" spans="1:13" x14ac:dyDescent="0.25">
      <c r="A14" s="40" t="s">
        <v>167</v>
      </c>
      <c r="B14" s="47">
        <v>718</v>
      </c>
      <c r="C14" s="47"/>
      <c r="D14" s="47"/>
      <c r="E14" s="47"/>
      <c r="F14" s="47"/>
      <c r="G14" s="47"/>
      <c r="H14" s="47"/>
      <c r="I14" s="47"/>
      <c r="J14" s="47"/>
      <c r="K14" s="47"/>
      <c r="L14" s="47"/>
      <c r="M14" s="47"/>
    </row>
    <row r="15" spans="1:13" x14ac:dyDescent="0.25">
      <c r="A15" s="40" t="s">
        <v>398</v>
      </c>
      <c r="B15" s="47" t="s">
        <v>361</v>
      </c>
      <c r="C15" s="47"/>
      <c r="D15" s="47"/>
      <c r="E15" s="47"/>
      <c r="F15" s="47"/>
      <c r="G15" s="47"/>
      <c r="H15" s="47"/>
      <c r="I15" s="47"/>
      <c r="J15" s="47"/>
      <c r="K15" s="47"/>
      <c r="L15" s="47"/>
      <c r="M15" s="47"/>
    </row>
    <row r="16" spans="1:13" x14ac:dyDescent="0.25">
      <c r="A16" s="40" t="s">
        <v>169</v>
      </c>
      <c r="B16" s="47" t="s">
        <v>362</v>
      </c>
      <c r="C16" s="47"/>
      <c r="D16" s="47"/>
      <c r="E16" s="47"/>
      <c r="F16" s="47"/>
      <c r="G16" s="47"/>
      <c r="H16" s="47"/>
      <c r="I16" s="47"/>
      <c r="J16" s="47"/>
      <c r="K16" s="47"/>
      <c r="L16" s="47"/>
      <c r="M16" s="47"/>
    </row>
    <row r="17" spans="1:52" x14ac:dyDescent="0.25">
      <c r="A17" s="41" t="s">
        <v>399</v>
      </c>
      <c r="B17" s="47"/>
      <c r="C17" s="47"/>
      <c r="D17" s="47"/>
      <c r="E17" s="47"/>
      <c r="F17" s="47"/>
      <c r="G17" s="47"/>
      <c r="H17" s="47"/>
      <c r="I17" s="47"/>
      <c r="J17" s="47"/>
      <c r="K17" s="47"/>
      <c r="L17" s="47"/>
      <c r="M17" s="47"/>
    </row>
    <row r="18" spans="1:52" x14ac:dyDescent="0.25">
      <c r="A18" s="40" t="s">
        <v>171</v>
      </c>
      <c r="B18" s="49">
        <v>45195</v>
      </c>
      <c r="C18" s="49"/>
      <c r="D18" s="49"/>
      <c r="E18" s="49"/>
      <c r="F18" s="49"/>
      <c r="G18" s="49"/>
      <c r="H18" s="49"/>
      <c r="I18" s="49"/>
      <c r="J18" s="49"/>
      <c r="K18" s="49"/>
      <c r="L18" s="49"/>
      <c r="M18" s="49"/>
    </row>
    <row r="19" spans="1:52" x14ac:dyDescent="0.25">
      <c r="A19" s="40" t="s">
        <v>172</v>
      </c>
      <c r="B19" s="49">
        <v>45201</v>
      </c>
      <c r="C19" s="49"/>
      <c r="D19" s="49"/>
      <c r="E19" s="49"/>
      <c r="F19" s="49"/>
      <c r="G19" s="49"/>
      <c r="H19" s="49"/>
      <c r="I19" s="49"/>
      <c r="J19" s="49"/>
      <c r="K19" s="49"/>
      <c r="L19" s="49"/>
      <c r="M19" s="49"/>
    </row>
    <row r="20" spans="1:52" x14ac:dyDescent="0.25">
      <c r="A20" s="40" t="s">
        <v>173</v>
      </c>
      <c r="B20" s="47" t="s">
        <v>183</v>
      </c>
      <c r="C20" s="47"/>
      <c r="D20" s="47"/>
      <c r="E20" s="47"/>
      <c r="F20" s="47"/>
      <c r="G20" s="47"/>
      <c r="H20" s="47"/>
      <c r="I20" s="47"/>
      <c r="J20" s="47"/>
      <c r="K20" s="47"/>
      <c r="L20" s="47"/>
      <c r="M20" s="47"/>
    </row>
    <row r="21" spans="1:52" x14ac:dyDescent="0.25">
      <c r="A21" s="40" t="s">
        <v>400</v>
      </c>
      <c r="B21" s="47"/>
      <c r="C21" s="47"/>
      <c r="D21" s="47"/>
      <c r="E21" s="47"/>
      <c r="F21" s="47"/>
      <c r="G21" s="47"/>
      <c r="H21" s="47"/>
      <c r="I21" s="47"/>
      <c r="J21" s="47"/>
      <c r="K21" s="47"/>
      <c r="L21" s="47"/>
      <c r="M21" s="47"/>
    </row>
    <row r="23" spans="1:52" x14ac:dyDescent="0.25">
      <c r="A23" s="23" t="str">
        <f>HYPERLINK("#'Factor List'!A1", "Back to Factor List")</f>
        <v>Back to Factor List</v>
      </c>
      <c r="B23" s="23" t="str">
        <f>HYPERLINK("#'Assumptions'!A1", "Assumptions")</f>
        <v>Assumptions</v>
      </c>
    </row>
    <row r="26" spans="1:52" s="58" customFormat="1" ht="39" x14ac:dyDescent="0.25">
      <c r="A26" s="57" t="s">
        <v>401</v>
      </c>
      <c r="B26" s="57" t="s">
        <v>593</v>
      </c>
      <c r="C26" s="57" t="s">
        <v>594</v>
      </c>
      <c r="D26" s="57" t="s">
        <v>595</v>
      </c>
      <c r="E26" s="57" t="s">
        <v>596</v>
      </c>
      <c r="F26" s="57" t="s">
        <v>597</v>
      </c>
      <c r="G26" s="57" t="s">
        <v>598</v>
      </c>
      <c r="H26" s="57" t="s">
        <v>599</v>
      </c>
      <c r="I26" s="57" t="s">
        <v>600</v>
      </c>
      <c r="J26" s="57" t="s">
        <v>601</v>
      </c>
      <c r="K26" s="57" t="s">
        <v>602</v>
      </c>
      <c r="L26" s="57" t="s">
        <v>603</v>
      </c>
      <c r="M26" s="57" t="s">
        <v>604</v>
      </c>
      <c r="N26" s="57" t="s">
        <v>605</v>
      </c>
      <c r="O26" s="57" t="s">
        <v>606</v>
      </c>
      <c r="P26" s="57" t="s">
        <v>607</v>
      </c>
      <c r="Q26" s="57" t="s">
        <v>608</v>
      </c>
      <c r="R26" s="57" t="s">
        <v>609</v>
      </c>
      <c r="S26" s="57" t="s">
        <v>610</v>
      </c>
      <c r="T26" s="57" t="s">
        <v>611</v>
      </c>
      <c r="U26" s="57" t="s">
        <v>612</v>
      </c>
      <c r="V26" s="57" t="s">
        <v>613</v>
      </c>
      <c r="W26" s="57" t="s">
        <v>614</v>
      </c>
      <c r="X26" s="57" t="s">
        <v>615</v>
      </c>
      <c r="Y26" s="57" t="s">
        <v>616</v>
      </c>
      <c r="Z26" s="57" t="s">
        <v>617</v>
      </c>
      <c r="AA26" s="57" t="s">
        <v>618</v>
      </c>
      <c r="AB26" s="57" t="s">
        <v>619</v>
      </c>
      <c r="AC26" s="57" t="s">
        <v>620</v>
      </c>
      <c r="AD26" s="57" t="s">
        <v>621</v>
      </c>
      <c r="AE26" s="57" t="s">
        <v>622</v>
      </c>
      <c r="AF26" s="57" t="s">
        <v>623</v>
      </c>
      <c r="AG26" s="57" t="s">
        <v>624</v>
      </c>
      <c r="AH26" s="57" t="s">
        <v>625</v>
      </c>
      <c r="AI26" s="57" t="s">
        <v>626</v>
      </c>
      <c r="AJ26" s="57" t="s">
        <v>627</v>
      </c>
      <c r="AK26" s="57" t="s">
        <v>628</v>
      </c>
      <c r="AL26" s="57" t="s">
        <v>629</v>
      </c>
      <c r="AM26" s="57" t="s">
        <v>630</v>
      </c>
      <c r="AN26" s="57" t="s">
        <v>631</v>
      </c>
      <c r="AO26" s="57" t="s">
        <v>632</v>
      </c>
      <c r="AP26" s="57" t="s">
        <v>633</v>
      </c>
      <c r="AQ26" s="57" t="s">
        <v>634</v>
      </c>
      <c r="AR26" s="57" t="s">
        <v>635</v>
      </c>
      <c r="AS26" s="57" t="s">
        <v>636</v>
      </c>
      <c r="AT26" s="57" t="s">
        <v>637</v>
      </c>
      <c r="AU26" s="57" t="s">
        <v>638</v>
      </c>
      <c r="AV26" s="57" t="s">
        <v>639</v>
      </c>
      <c r="AW26" s="57" t="s">
        <v>640</v>
      </c>
      <c r="AX26" s="57" t="s">
        <v>641</v>
      </c>
      <c r="AY26" s="57" t="s">
        <v>642</v>
      </c>
      <c r="AZ26" s="57" t="s">
        <v>643</v>
      </c>
    </row>
    <row r="27" spans="1:52" x14ac:dyDescent="0.25">
      <c r="A27" s="43">
        <v>16</v>
      </c>
      <c r="B27" s="44">
        <v>74.19</v>
      </c>
      <c r="C27" s="44">
        <v>37.78</v>
      </c>
      <c r="D27" s="44">
        <v>25.65</v>
      </c>
      <c r="E27" s="44">
        <v>19.579999999999998</v>
      </c>
      <c r="F27" s="44">
        <v>15.95</v>
      </c>
      <c r="G27" s="44">
        <v>13.53</v>
      </c>
      <c r="H27" s="44">
        <v>11.8</v>
      </c>
      <c r="I27" s="44">
        <v>10.51</v>
      </c>
      <c r="J27" s="44">
        <v>9.51</v>
      </c>
      <c r="K27" s="44">
        <v>8.7100000000000009</v>
      </c>
      <c r="L27" s="44">
        <v>8.0500000000000007</v>
      </c>
      <c r="M27" s="44">
        <v>7.51</v>
      </c>
      <c r="N27" s="44">
        <v>7.05</v>
      </c>
      <c r="O27" s="44">
        <v>6.66</v>
      </c>
      <c r="P27" s="44">
        <v>6.32</v>
      </c>
      <c r="Q27" s="44">
        <v>6.02</v>
      </c>
      <c r="R27" s="44">
        <v>5.76</v>
      </c>
      <c r="S27" s="44">
        <v>5.53</v>
      </c>
      <c r="T27" s="44">
        <v>5.33</v>
      </c>
      <c r="U27" s="44">
        <v>5.14</v>
      </c>
      <c r="V27" s="44">
        <v>4.9800000000000004</v>
      </c>
      <c r="W27" s="44">
        <v>4.83</v>
      </c>
      <c r="X27" s="44">
        <v>4.6900000000000004</v>
      </c>
      <c r="Y27" s="44">
        <v>4.57</v>
      </c>
      <c r="Z27" s="44">
        <v>4.46</v>
      </c>
      <c r="AA27" s="44">
        <v>4.3499999999999996</v>
      </c>
      <c r="AB27" s="44">
        <v>4.26</v>
      </c>
      <c r="AC27" s="44">
        <v>4.17</v>
      </c>
      <c r="AD27" s="44">
        <v>4.09</v>
      </c>
      <c r="AE27" s="44">
        <v>4.01</v>
      </c>
      <c r="AF27" s="44">
        <v>3.94</v>
      </c>
      <c r="AG27" s="44">
        <v>3.88</v>
      </c>
      <c r="AH27" s="44">
        <v>3.82</v>
      </c>
      <c r="AI27" s="44">
        <v>3.76</v>
      </c>
      <c r="AJ27" s="44">
        <v>3.71</v>
      </c>
      <c r="AK27" s="44">
        <v>3.66</v>
      </c>
      <c r="AL27" s="44">
        <v>3.61</v>
      </c>
      <c r="AM27" s="44">
        <v>3.57</v>
      </c>
      <c r="AN27" s="44">
        <v>3.53</v>
      </c>
      <c r="AO27" s="44">
        <v>3.49</v>
      </c>
      <c r="AP27" s="44">
        <v>3.45</v>
      </c>
      <c r="AQ27" s="44">
        <v>3.42</v>
      </c>
      <c r="AR27" s="44">
        <v>3.39</v>
      </c>
      <c r="AS27" s="44">
        <v>3.36</v>
      </c>
      <c r="AT27" s="44">
        <v>3.33</v>
      </c>
      <c r="AU27" s="44">
        <v>3.3</v>
      </c>
      <c r="AV27" s="44">
        <v>3.28</v>
      </c>
      <c r="AW27" s="44">
        <v>3.25</v>
      </c>
      <c r="AX27" s="44">
        <v>3.23</v>
      </c>
      <c r="AY27" s="44">
        <v>3.21</v>
      </c>
      <c r="AZ27" s="44">
        <v>3.18</v>
      </c>
    </row>
    <row r="28" spans="1:52" x14ac:dyDescent="0.25">
      <c r="A28" s="43">
        <v>17</v>
      </c>
      <c r="B28" s="44">
        <v>75.290000000000006</v>
      </c>
      <c r="C28" s="44">
        <v>38.340000000000003</v>
      </c>
      <c r="D28" s="44">
        <v>26.02</v>
      </c>
      <c r="E28" s="44">
        <v>19.87</v>
      </c>
      <c r="F28" s="44">
        <v>16.18</v>
      </c>
      <c r="G28" s="44">
        <v>13.73</v>
      </c>
      <c r="H28" s="44">
        <v>11.98</v>
      </c>
      <c r="I28" s="44">
        <v>10.67</v>
      </c>
      <c r="J28" s="44">
        <v>9.65</v>
      </c>
      <c r="K28" s="44">
        <v>8.83</v>
      </c>
      <c r="L28" s="44">
        <v>8.17</v>
      </c>
      <c r="M28" s="44">
        <v>7.62</v>
      </c>
      <c r="N28" s="44">
        <v>7.15</v>
      </c>
      <c r="O28" s="44">
        <v>6.76</v>
      </c>
      <c r="P28" s="44">
        <v>6.41</v>
      </c>
      <c r="Q28" s="44">
        <v>6.11</v>
      </c>
      <c r="R28" s="44">
        <v>5.85</v>
      </c>
      <c r="S28" s="44">
        <v>5.62</v>
      </c>
      <c r="T28" s="44">
        <v>5.41</v>
      </c>
      <c r="U28" s="44">
        <v>5.22</v>
      </c>
      <c r="V28" s="44">
        <v>5.05</v>
      </c>
      <c r="W28" s="44">
        <v>4.9000000000000004</v>
      </c>
      <c r="X28" s="44">
        <v>4.76</v>
      </c>
      <c r="Y28" s="44">
        <v>4.6399999999999997</v>
      </c>
      <c r="Z28" s="44">
        <v>4.5199999999999996</v>
      </c>
      <c r="AA28" s="44">
        <v>4.42</v>
      </c>
      <c r="AB28" s="44">
        <v>4.32</v>
      </c>
      <c r="AC28" s="44">
        <v>4.2300000000000004</v>
      </c>
      <c r="AD28" s="44">
        <v>4.1500000000000004</v>
      </c>
      <c r="AE28" s="44">
        <v>4.07</v>
      </c>
      <c r="AF28" s="44">
        <v>4</v>
      </c>
      <c r="AG28" s="44">
        <v>3.94</v>
      </c>
      <c r="AH28" s="44">
        <v>3.87</v>
      </c>
      <c r="AI28" s="44">
        <v>3.82</v>
      </c>
      <c r="AJ28" s="44">
        <v>3.76</v>
      </c>
      <c r="AK28" s="44">
        <v>3.71</v>
      </c>
      <c r="AL28" s="44">
        <v>3.67</v>
      </c>
      <c r="AM28" s="44">
        <v>3.62</v>
      </c>
      <c r="AN28" s="44">
        <v>3.58</v>
      </c>
      <c r="AO28" s="44">
        <v>3.54</v>
      </c>
      <c r="AP28" s="44">
        <v>3.51</v>
      </c>
      <c r="AQ28" s="44">
        <v>3.47</v>
      </c>
      <c r="AR28" s="44">
        <v>3.44</v>
      </c>
      <c r="AS28" s="44">
        <v>3.41</v>
      </c>
      <c r="AT28" s="44">
        <v>3.38</v>
      </c>
      <c r="AU28" s="44">
        <v>3.35</v>
      </c>
      <c r="AV28" s="44">
        <v>3.33</v>
      </c>
      <c r="AW28" s="44">
        <v>3.31</v>
      </c>
      <c r="AX28" s="44">
        <v>3.28</v>
      </c>
      <c r="AY28" s="44">
        <v>3.27</v>
      </c>
      <c r="AZ28" s="44"/>
    </row>
    <row r="29" spans="1:52" x14ac:dyDescent="0.25">
      <c r="A29" s="43">
        <v>18</v>
      </c>
      <c r="B29" s="44">
        <v>76.400000000000006</v>
      </c>
      <c r="C29" s="44">
        <v>38.9</v>
      </c>
      <c r="D29" s="44">
        <v>26.41</v>
      </c>
      <c r="E29" s="44">
        <v>20.170000000000002</v>
      </c>
      <c r="F29" s="44">
        <v>16.420000000000002</v>
      </c>
      <c r="G29" s="44">
        <v>13.93</v>
      </c>
      <c r="H29" s="44">
        <v>12.15</v>
      </c>
      <c r="I29" s="44">
        <v>10.82</v>
      </c>
      <c r="J29" s="44">
        <v>9.7899999999999991</v>
      </c>
      <c r="K29" s="44">
        <v>8.9600000000000009</v>
      </c>
      <c r="L29" s="44">
        <v>8.2899999999999991</v>
      </c>
      <c r="M29" s="44">
        <v>7.73</v>
      </c>
      <c r="N29" s="44">
        <v>7.26</v>
      </c>
      <c r="O29" s="44">
        <v>6.86</v>
      </c>
      <c r="P29" s="44">
        <v>6.51</v>
      </c>
      <c r="Q29" s="44">
        <v>6.2</v>
      </c>
      <c r="R29" s="44">
        <v>5.94</v>
      </c>
      <c r="S29" s="44">
        <v>5.7</v>
      </c>
      <c r="T29" s="44">
        <v>5.49</v>
      </c>
      <c r="U29" s="44">
        <v>5.3</v>
      </c>
      <c r="V29" s="44">
        <v>5.13</v>
      </c>
      <c r="W29" s="44">
        <v>4.97</v>
      </c>
      <c r="X29" s="44">
        <v>4.84</v>
      </c>
      <c r="Y29" s="44">
        <v>4.71</v>
      </c>
      <c r="Z29" s="44">
        <v>4.59</v>
      </c>
      <c r="AA29" s="44">
        <v>4.4800000000000004</v>
      </c>
      <c r="AB29" s="44">
        <v>4.3899999999999997</v>
      </c>
      <c r="AC29" s="44">
        <v>4.3</v>
      </c>
      <c r="AD29" s="44">
        <v>4.21</v>
      </c>
      <c r="AE29" s="44">
        <v>4.13</v>
      </c>
      <c r="AF29" s="44">
        <v>4.0599999999999996</v>
      </c>
      <c r="AG29" s="44">
        <v>3.99</v>
      </c>
      <c r="AH29" s="44">
        <v>3.93</v>
      </c>
      <c r="AI29" s="44">
        <v>3.87</v>
      </c>
      <c r="AJ29" s="44">
        <v>3.82</v>
      </c>
      <c r="AK29" s="44">
        <v>3.77</v>
      </c>
      <c r="AL29" s="44">
        <v>3.72</v>
      </c>
      <c r="AM29" s="44">
        <v>3.68</v>
      </c>
      <c r="AN29" s="44">
        <v>3.64</v>
      </c>
      <c r="AO29" s="44">
        <v>3.6</v>
      </c>
      <c r="AP29" s="44">
        <v>3.56</v>
      </c>
      <c r="AQ29" s="44">
        <v>3.52</v>
      </c>
      <c r="AR29" s="44">
        <v>3.49</v>
      </c>
      <c r="AS29" s="44">
        <v>3.46</v>
      </c>
      <c r="AT29" s="44">
        <v>3.43</v>
      </c>
      <c r="AU29" s="44">
        <v>3.41</v>
      </c>
      <c r="AV29" s="44">
        <v>3.38</v>
      </c>
      <c r="AW29" s="44">
        <v>3.36</v>
      </c>
      <c r="AX29" s="44">
        <v>3.35</v>
      </c>
      <c r="AY29" s="44"/>
      <c r="AZ29" s="44"/>
    </row>
    <row r="30" spans="1:52" x14ac:dyDescent="0.25">
      <c r="A30" s="43">
        <v>19</v>
      </c>
      <c r="B30" s="44">
        <v>77.53</v>
      </c>
      <c r="C30" s="44">
        <v>39.479999999999997</v>
      </c>
      <c r="D30" s="44">
        <v>26.8</v>
      </c>
      <c r="E30" s="44">
        <v>20.46</v>
      </c>
      <c r="F30" s="44">
        <v>16.670000000000002</v>
      </c>
      <c r="G30" s="44">
        <v>14.14</v>
      </c>
      <c r="H30" s="44">
        <v>12.33</v>
      </c>
      <c r="I30" s="44">
        <v>10.98</v>
      </c>
      <c r="J30" s="44">
        <v>9.93</v>
      </c>
      <c r="K30" s="44">
        <v>9.1</v>
      </c>
      <c r="L30" s="44">
        <v>8.41</v>
      </c>
      <c r="M30" s="44">
        <v>7.85</v>
      </c>
      <c r="N30" s="44">
        <v>7.37</v>
      </c>
      <c r="O30" s="44">
        <v>6.96</v>
      </c>
      <c r="P30" s="44">
        <v>6.6</v>
      </c>
      <c r="Q30" s="44">
        <v>6.29</v>
      </c>
      <c r="R30" s="44">
        <v>6.02</v>
      </c>
      <c r="S30" s="44">
        <v>5.78</v>
      </c>
      <c r="T30" s="44">
        <v>5.57</v>
      </c>
      <c r="U30" s="44">
        <v>5.38</v>
      </c>
      <c r="V30" s="44">
        <v>5.21</v>
      </c>
      <c r="W30" s="44">
        <v>5.05</v>
      </c>
      <c r="X30" s="44">
        <v>4.91</v>
      </c>
      <c r="Y30" s="44">
        <v>4.78</v>
      </c>
      <c r="Z30" s="44">
        <v>4.66</v>
      </c>
      <c r="AA30" s="44">
        <v>4.55</v>
      </c>
      <c r="AB30" s="44">
        <v>4.45</v>
      </c>
      <c r="AC30" s="44">
        <v>4.3600000000000003</v>
      </c>
      <c r="AD30" s="44">
        <v>4.2699999999999996</v>
      </c>
      <c r="AE30" s="44">
        <v>4.2</v>
      </c>
      <c r="AF30" s="44">
        <v>4.12</v>
      </c>
      <c r="AG30" s="44">
        <v>4.05</v>
      </c>
      <c r="AH30" s="44">
        <v>3.99</v>
      </c>
      <c r="AI30" s="44">
        <v>3.93</v>
      </c>
      <c r="AJ30" s="44">
        <v>3.88</v>
      </c>
      <c r="AK30" s="44">
        <v>3.83</v>
      </c>
      <c r="AL30" s="44">
        <v>3.78</v>
      </c>
      <c r="AM30" s="44">
        <v>3.73</v>
      </c>
      <c r="AN30" s="44">
        <v>3.69</v>
      </c>
      <c r="AO30" s="44">
        <v>3.65</v>
      </c>
      <c r="AP30" s="44">
        <v>3.61</v>
      </c>
      <c r="AQ30" s="44">
        <v>3.58</v>
      </c>
      <c r="AR30" s="44">
        <v>3.55</v>
      </c>
      <c r="AS30" s="44">
        <v>3.52</v>
      </c>
      <c r="AT30" s="44">
        <v>3.49</v>
      </c>
      <c r="AU30" s="44">
        <v>3.46</v>
      </c>
      <c r="AV30" s="44">
        <v>3.44</v>
      </c>
      <c r="AW30" s="44">
        <v>3.42</v>
      </c>
      <c r="AX30" s="44"/>
      <c r="AY30" s="44"/>
      <c r="AZ30" s="44"/>
    </row>
    <row r="31" spans="1:52" x14ac:dyDescent="0.25">
      <c r="A31" s="43">
        <v>20</v>
      </c>
      <c r="B31" s="44">
        <v>78.680000000000007</v>
      </c>
      <c r="C31" s="44">
        <v>40.06</v>
      </c>
      <c r="D31" s="44">
        <v>27.2</v>
      </c>
      <c r="E31" s="44">
        <v>20.77</v>
      </c>
      <c r="F31" s="44">
        <v>16.91</v>
      </c>
      <c r="G31" s="44">
        <v>14.35</v>
      </c>
      <c r="H31" s="44">
        <v>12.52</v>
      </c>
      <c r="I31" s="44">
        <v>11.15</v>
      </c>
      <c r="J31" s="44">
        <v>10.08</v>
      </c>
      <c r="K31" s="44">
        <v>9.23</v>
      </c>
      <c r="L31" s="44">
        <v>8.5399999999999991</v>
      </c>
      <c r="M31" s="44">
        <v>7.96</v>
      </c>
      <c r="N31" s="44">
        <v>7.48</v>
      </c>
      <c r="O31" s="44">
        <v>7.06</v>
      </c>
      <c r="P31" s="44">
        <v>6.7</v>
      </c>
      <c r="Q31" s="44">
        <v>6.39</v>
      </c>
      <c r="R31" s="44">
        <v>6.11</v>
      </c>
      <c r="S31" s="44">
        <v>5.87</v>
      </c>
      <c r="T31" s="44">
        <v>5.65</v>
      </c>
      <c r="U31" s="44">
        <v>5.46</v>
      </c>
      <c r="V31" s="44">
        <v>5.28</v>
      </c>
      <c r="W31" s="44">
        <v>5.12</v>
      </c>
      <c r="X31" s="44">
        <v>4.9800000000000004</v>
      </c>
      <c r="Y31" s="44">
        <v>4.8499999999999996</v>
      </c>
      <c r="Z31" s="44">
        <v>4.7300000000000004</v>
      </c>
      <c r="AA31" s="44">
        <v>4.62</v>
      </c>
      <c r="AB31" s="44">
        <v>4.5199999999999996</v>
      </c>
      <c r="AC31" s="44">
        <v>4.43</v>
      </c>
      <c r="AD31" s="44">
        <v>4.34</v>
      </c>
      <c r="AE31" s="44">
        <v>4.26</v>
      </c>
      <c r="AF31" s="44">
        <v>4.1900000000000004</v>
      </c>
      <c r="AG31" s="44">
        <v>4.12</v>
      </c>
      <c r="AH31" s="44">
        <v>4.05</v>
      </c>
      <c r="AI31" s="44">
        <v>3.99</v>
      </c>
      <c r="AJ31" s="44">
        <v>3.94</v>
      </c>
      <c r="AK31" s="44">
        <v>3.89</v>
      </c>
      <c r="AL31" s="44">
        <v>3.84</v>
      </c>
      <c r="AM31" s="44">
        <v>3.79</v>
      </c>
      <c r="AN31" s="44">
        <v>3.75</v>
      </c>
      <c r="AO31" s="44">
        <v>3.71</v>
      </c>
      <c r="AP31" s="44">
        <v>3.67</v>
      </c>
      <c r="AQ31" s="44">
        <v>3.64</v>
      </c>
      <c r="AR31" s="44">
        <v>3.6</v>
      </c>
      <c r="AS31" s="44">
        <v>3.57</v>
      </c>
      <c r="AT31" s="44">
        <v>3.54</v>
      </c>
      <c r="AU31" s="44">
        <v>3.52</v>
      </c>
      <c r="AV31" s="44">
        <v>3.5</v>
      </c>
      <c r="AW31" s="44"/>
      <c r="AX31" s="44"/>
      <c r="AY31" s="44"/>
      <c r="AZ31" s="44"/>
    </row>
    <row r="32" spans="1:52" x14ac:dyDescent="0.25">
      <c r="A32" s="43">
        <v>21</v>
      </c>
      <c r="B32" s="44">
        <v>79.84</v>
      </c>
      <c r="C32" s="44">
        <v>40.65</v>
      </c>
      <c r="D32" s="44">
        <v>27.6</v>
      </c>
      <c r="E32" s="44">
        <v>21.07</v>
      </c>
      <c r="F32" s="44">
        <v>17.16</v>
      </c>
      <c r="G32" s="44">
        <v>14.56</v>
      </c>
      <c r="H32" s="44">
        <v>12.7</v>
      </c>
      <c r="I32" s="44">
        <v>11.31</v>
      </c>
      <c r="J32" s="44">
        <v>10.23</v>
      </c>
      <c r="K32" s="44">
        <v>9.3699999999999992</v>
      </c>
      <c r="L32" s="44">
        <v>8.67</v>
      </c>
      <c r="M32" s="44">
        <v>8.08</v>
      </c>
      <c r="N32" s="44">
        <v>7.59</v>
      </c>
      <c r="O32" s="44">
        <v>7.16</v>
      </c>
      <c r="P32" s="44">
        <v>6.8</v>
      </c>
      <c r="Q32" s="44">
        <v>6.48</v>
      </c>
      <c r="R32" s="44">
        <v>6.2</v>
      </c>
      <c r="S32" s="44">
        <v>5.96</v>
      </c>
      <c r="T32" s="44">
        <v>5.74</v>
      </c>
      <c r="U32" s="44">
        <v>5.54</v>
      </c>
      <c r="V32" s="44">
        <v>5.36</v>
      </c>
      <c r="W32" s="44">
        <v>5.2</v>
      </c>
      <c r="X32" s="44">
        <v>5.05</v>
      </c>
      <c r="Y32" s="44">
        <v>4.92</v>
      </c>
      <c r="Z32" s="44">
        <v>4.8</v>
      </c>
      <c r="AA32" s="44">
        <v>4.6900000000000004</v>
      </c>
      <c r="AB32" s="44">
        <v>4.59</v>
      </c>
      <c r="AC32" s="44">
        <v>4.49</v>
      </c>
      <c r="AD32" s="44">
        <v>4.4000000000000004</v>
      </c>
      <c r="AE32" s="44">
        <v>4.32</v>
      </c>
      <c r="AF32" s="44">
        <v>4.25</v>
      </c>
      <c r="AG32" s="44">
        <v>4.18</v>
      </c>
      <c r="AH32" s="44">
        <v>4.1100000000000003</v>
      </c>
      <c r="AI32" s="44">
        <v>4.05</v>
      </c>
      <c r="AJ32" s="44">
        <v>4</v>
      </c>
      <c r="AK32" s="44">
        <v>3.94</v>
      </c>
      <c r="AL32" s="44">
        <v>3.9</v>
      </c>
      <c r="AM32" s="44">
        <v>3.85</v>
      </c>
      <c r="AN32" s="44">
        <v>3.81</v>
      </c>
      <c r="AO32" s="44">
        <v>3.77</v>
      </c>
      <c r="AP32" s="44">
        <v>3.73</v>
      </c>
      <c r="AQ32" s="44">
        <v>3.69</v>
      </c>
      <c r="AR32" s="44">
        <v>3.66</v>
      </c>
      <c r="AS32" s="44">
        <v>3.63</v>
      </c>
      <c r="AT32" s="44">
        <v>3.6</v>
      </c>
      <c r="AU32" s="44">
        <v>3.59</v>
      </c>
      <c r="AV32" s="44"/>
      <c r="AW32" s="44"/>
      <c r="AX32" s="44"/>
      <c r="AY32" s="44"/>
      <c r="AZ32" s="44"/>
    </row>
    <row r="33" spans="1:52" x14ac:dyDescent="0.25">
      <c r="A33" s="43">
        <v>22</v>
      </c>
      <c r="B33" s="44">
        <v>81.010000000000005</v>
      </c>
      <c r="C33" s="44">
        <v>41.25</v>
      </c>
      <c r="D33" s="44">
        <v>28</v>
      </c>
      <c r="E33" s="44">
        <v>21.38</v>
      </c>
      <c r="F33" s="44">
        <v>17.420000000000002</v>
      </c>
      <c r="G33" s="44">
        <v>14.77</v>
      </c>
      <c r="H33" s="44">
        <v>12.89</v>
      </c>
      <c r="I33" s="44">
        <v>11.48</v>
      </c>
      <c r="J33" s="44">
        <v>10.38</v>
      </c>
      <c r="K33" s="44">
        <v>9.51</v>
      </c>
      <c r="L33" s="44">
        <v>8.7899999999999991</v>
      </c>
      <c r="M33" s="44">
        <v>8.1999999999999993</v>
      </c>
      <c r="N33" s="44">
        <v>7.7</v>
      </c>
      <c r="O33" s="44">
        <v>7.27</v>
      </c>
      <c r="P33" s="44">
        <v>6.9</v>
      </c>
      <c r="Q33" s="44">
        <v>6.58</v>
      </c>
      <c r="R33" s="44">
        <v>6.3</v>
      </c>
      <c r="S33" s="44">
        <v>6.05</v>
      </c>
      <c r="T33" s="44">
        <v>5.82</v>
      </c>
      <c r="U33" s="44">
        <v>5.62</v>
      </c>
      <c r="V33" s="44">
        <v>5.44</v>
      </c>
      <c r="W33" s="44">
        <v>5.28</v>
      </c>
      <c r="X33" s="44">
        <v>5.13</v>
      </c>
      <c r="Y33" s="44">
        <v>5</v>
      </c>
      <c r="Z33" s="44">
        <v>4.87</v>
      </c>
      <c r="AA33" s="44">
        <v>4.76</v>
      </c>
      <c r="AB33" s="44">
        <v>4.66</v>
      </c>
      <c r="AC33" s="44">
        <v>4.5599999999999996</v>
      </c>
      <c r="AD33" s="44">
        <v>4.47</v>
      </c>
      <c r="AE33" s="44">
        <v>4.3899999999999997</v>
      </c>
      <c r="AF33" s="44">
        <v>4.3099999999999996</v>
      </c>
      <c r="AG33" s="44">
        <v>4.24</v>
      </c>
      <c r="AH33" s="44">
        <v>4.18</v>
      </c>
      <c r="AI33" s="44">
        <v>4.12</v>
      </c>
      <c r="AJ33" s="44">
        <v>4.0599999999999996</v>
      </c>
      <c r="AK33" s="44">
        <v>4.01</v>
      </c>
      <c r="AL33" s="44">
        <v>3.96</v>
      </c>
      <c r="AM33" s="44">
        <v>3.91</v>
      </c>
      <c r="AN33" s="44">
        <v>3.87</v>
      </c>
      <c r="AO33" s="44">
        <v>3.83</v>
      </c>
      <c r="AP33" s="44">
        <v>3.79</v>
      </c>
      <c r="AQ33" s="44">
        <v>3.75</v>
      </c>
      <c r="AR33" s="44">
        <v>3.72</v>
      </c>
      <c r="AS33" s="44">
        <v>3.69</v>
      </c>
      <c r="AT33" s="44">
        <v>3.67</v>
      </c>
      <c r="AU33" s="44"/>
      <c r="AV33" s="44"/>
      <c r="AW33" s="44"/>
      <c r="AX33" s="44"/>
      <c r="AY33" s="44"/>
      <c r="AZ33" s="44"/>
    </row>
    <row r="34" spans="1:52" x14ac:dyDescent="0.25">
      <c r="A34" s="43">
        <v>23</v>
      </c>
      <c r="B34" s="44">
        <v>82.21</v>
      </c>
      <c r="C34" s="44">
        <v>41.86</v>
      </c>
      <c r="D34" s="44">
        <v>28.42</v>
      </c>
      <c r="E34" s="44">
        <v>21.7</v>
      </c>
      <c r="F34" s="44">
        <v>17.670000000000002</v>
      </c>
      <c r="G34" s="44">
        <v>14.99</v>
      </c>
      <c r="H34" s="44">
        <v>13.08</v>
      </c>
      <c r="I34" s="44">
        <v>11.65</v>
      </c>
      <c r="J34" s="44">
        <v>10.54</v>
      </c>
      <c r="K34" s="44">
        <v>9.65</v>
      </c>
      <c r="L34" s="44">
        <v>8.92</v>
      </c>
      <c r="M34" s="44">
        <v>8.32</v>
      </c>
      <c r="N34" s="44">
        <v>7.81</v>
      </c>
      <c r="O34" s="44">
        <v>7.38</v>
      </c>
      <c r="P34" s="44">
        <v>7</v>
      </c>
      <c r="Q34" s="44">
        <v>6.68</v>
      </c>
      <c r="R34" s="44">
        <v>6.39</v>
      </c>
      <c r="S34" s="44">
        <v>6.14</v>
      </c>
      <c r="T34" s="44">
        <v>5.91</v>
      </c>
      <c r="U34" s="44">
        <v>5.71</v>
      </c>
      <c r="V34" s="44">
        <v>5.52</v>
      </c>
      <c r="W34" s="44">
        <v>5.36</v>
      </c>
      <c r="X34" s="44">
        <v>5.21</v>
      </c>
      <c r="Y34" s="44">
        <v>5.07</v>
      </c>
      <c r="Z34" s="44">
        <v>4.95</v>
      </c>
      <c r="AA34" s="44">
        <v>4.83</v>
      </c>
      <c r="AB34" s="44">
        <v>4.7300000000000004</v>
      </c>
      <c r="AC34" s="44">
        <v>4.63</v>
      </c>
      <c r="AD34" s="44">
        <v>4.54</v>
      </c>
      <c r="AE34" s="44">
        <v>4.46</v>
      </c>
      <c r="AF34" s="44">
        <v>4.38</v>
      </c>
      <c r="AG34" s="44">
        <v>4.3099999999999996</v>
      </c>
      <c r="AH34" s="44">
        <v>4.24</v>
      </c>
      <c r="AI34" s="44">
        <v>4.18</v>
      </c>
      <c r="AJ34" s="44">
        <v>4.12</v>
      </c>
      <c r="AK34" s="44">
        <v>4.07</v>
      </c>
      <c r="AL34" s="44">
        <v>4.0199999999999996</v>
      </c>
      <c r="AM34" s="44">
        <v>3.97</v>
      </c>
      <c r="AN34" s="44">
        <v>3.93</v>
      </c>
      <c r="AO34" s="44">
        <v>3.89</v>
      </c>
      <c r="AP34" s="44">
        <v>3.85</v>
      </c>
      <c r="AQ34" s="44">
        <v>3.81</v>
      </c>
      <c r="AR34" s="44">
        <v>3.78</v>
      </c>
      <c r="AS34" s="44">
        <v>3.76</v>
      </c>
      <c r="AT34" s="44"/>
      <c r="AU34" s="44"/>
      <c r="AV34" s="44"/>
      <c r="AW34" s="44"/>
      <c r="AX34" s="44"/>
      <c r="AY34" s="44"/>
      <c r="AZ34" s="44"/>
    </row>
    <row r="35" spans="1:52" x14ac:dyDescent="0.25">
      <c r="A35" s="43">
        <v>24</v>
      </c>
      <c r="B35" s="44">
        <v>83.42</v>
      </c>
      <c r="C35" s="44">
        <v>42.47</v>
      </c>
      <c r="D35" s="44">
        <v>28.83</v>
      </c>
      <c r="E35" s="44">
        <v>22.02</v>
      </c>
      <c r="F35" s="44">
        <v>17.93</v>
      </c>
      <c r="G35" s="44">
        <v>15.21</v>
      </c>
      <c r="H35" s="44">
        <v>13.27</v>
      </c>
      <c r="I35" s="44">
        <v>11.82</v>
      </c>
      <c r="J35" s="44">
        <v>10.69</v>
      </c>
      <c r="K35" s="44">
        <v>9.7899999999999991</v>
      </c>
      <c r="L35" s="44">
        <v>9.06</v>
      </c>
      <c r="M35" s="44">
        <v>8.44</v>
      </c>
      <c r="N35" s="44">
        <v>7.93</v>
      </c>
      <c r="O35" s="44">
        <v>7.49</v>
      </c>
      <c r="P35" s="44">
        <v>7.11</v>
      </c>
      <c r="Q35" s="44">
        <v>6.78</v>
      </c>
      <c r="R35" s="44">
        <v>6.48</v>
      </c>
      <c r="S35" s="44">
        <v>6.23</v>
      </c>
      <c r="T35" s="44">
        <v>6</v>
      </c>
      <c r="U35" s="44">
        <v>5.79</v>
      </c>
      <c r="V35" s="44">
        <v>5.61</v>
      </c>
      <c r="W35" s="44">
        <v>5.44</v>
      </c>
      <c r="X35" s="44">
        <v>5.29</v>
      </c>
      <c r="Y35" s="44">
        <v>5.15</v>
      </c>
      <c r="Z35" s="44">
        <v>5.0199999999999996</v>
      </c>
      <c r="AA35" s="44">
        <v>4.9000000000000004</v>
      </c>
      <c r="AB35" s="44">
        <v>4.8</v>
      </c>
      <c r="AC35" s="44">
        <v>4.7</v>
      </c>
      <c r="AD35" s="44">
        <v>4.6100000000000003</v>
      </c>
      <c r="AE35" s="44">
        <v>4.5199999999999996</v>
      </c>
      <c r="AF35" s="44">
        <v>4.45</v>
      </c>
      <c r="AG35" s="44">
        <v>4.37</v>
      </c>
      <c r="AH35" s="44">
        <v>4.3099999999999996</v>
      </c>
      <c r="AI35" s="44">
        <v>4.24</v>
      </c>
      <c r="AJ35" s="44">
        <v>4.1900000000000004</v>
      </c>
      <c r="AK35" s="44">
        <v>4.13</v>
      </c>
      <c r="AL35" s="44">
        <v>4.08</v>
      </c>
      <c r="AM35" s="44">
        <v>4.03</v>
      </c>
      <c r="AN35" s="44">
        <v>3.99</v>
      </c>
      <c r="AO35" s="44">
        <v>3.95</v>
      </c>
      <c r="AP35" s="44">
        <v>3.91</v>
      </c>
      <c r="AQ35" s="44">
        <v>3.88</v>
      </c>
      <c r="AR35" s="44">
        <v>3.85</v>
      </c>
      <c r="AS35" s="44"/>
      <c r="AT35" s="44"/>
      <c r="AU35" s="44"/>
      <c r="AV35" s="44"/>
      <c r="AW35" s="44"/>
      <c r="AX35" s="44"/>
      <c r="AY35" s="44"/>
      <c r="AZ35" s="44"/>
    </row>
    <row r="36" spans="1:52" x14ac:dyDescent="0.25">
      <c r="A36" s="43">
        <v>25</v>
      </c>
      <c r="B36" s="44">
        <v>84.64</v>
      </c>
      <c r="C36" s="44">
        <v>43.1</v>
      </c>
      <c r="D36" s="44">
        <v>29.26</v>
      </c>
      <c r="E36" s="44">
        <v>22.34</v>
      </c>
      <c r="F36" s="44">
        <v>18.2</v>
      </c>
      <c r="G36" s="44">
        <v>15.44</v>
      </c>
      <c r="H36" s="44">
        <v>13.47</v>
      </c>
      <c r="I36" s="44">
        <v>11.99</v>
      </c>
      <c r="J36" s="44">
        <v>10.85</v>
      </c>
      <c r="K36" s="44">
        <v>9.93</v>
      </c>
      <c r="L36" s="44">
        <v>9.19</v>
      </c>
      <c r="M36" s="44">
        <v>8.57</v>
      </c>
      <c r="N36" s="44">
        <v>8.0500000000000007</v>
      </c>
      <c r="O36" s="44">
        <v>7.6</v>
      </c>
      <c r="P36" s="44">
        <v>7.21</v>
      </c>
      <c r="Q36" s="44">
        <v>6.88</v>
      </c>
      <c r="R36" s="44">
        <v>6.58</v>
      </c>
      <c r="S36" s="44">
        <v>6.32</v>
      </c>
      <c r="T36" s="44">
        <v>6.09</v>
      </c>
      <c r="U36" s="44">
        <v>5.88</v>
      </c>
      <c r="V36" s="44">
        <v>5.69</v>
      </c>
      <c r="W36" s="44">
        <v>5.52</v>
      </c>
      <c r="X36" s="44">
        <v>5.36</v>
      </c>
      <c r="Y36" s="44">
        <v>5.22</v>
      </c>
      <c r="Z36" s="44">
        <v>5.0999999999999996</v>
      </c>
      <c r="AA36" s="44">
        <v>4.9800000000000004</v>
      </c>
      <c r="AB36" s="44">
        <v>4.87</v>
      </c>
      <c r="AC36" s="44">
        <v>4.7699999999999996</v>
      </c>
      <c r="AD36" s="44">
        <v>4.68</v>
      </c>
      <c r="AE36" s="44">
        <v>4.59</v>
      </c>
      <c r="AF36" s="44">
        <v>4.51</v>
      </c>
      <c r="AG36" s="44">
        <v>4.4400000000000004</v>
      </c>
      <c r="AH36" s="44">
        <v>4.37</v>
      </c>
      <c r="AI36" s="44">
        <v>4.3099999999999996</v>
      </c>
      <c r="AJ36" s="44">
        <v>4.25</v>
      </c>
      <c r="AK36" s="44">
        <v>4.2</v>
      </c>
      <c r="AL36" s="44">
        <v>4.1500000000000004</v>
      </c>
      <c r="AM36" s="44">
        <v>4.0999999999999996</v>
      </c>
      <c r="AN36" s="44">
        <v>4.0599999999999996</v>
      </c>
      <c r="AO36" s="44">
        <v>4.01</v>
      </c>
      <c r="AP36" s="44">
        <v>3.98</v>
      </c>
      <c r="AQ36" s="44">
        <v>3.95</v>
      </c>
      <c r="AR36" s="44"/>
      <c r="AS36" s="44"/>
      <c r="AT36" s="44"/>
      <c r="AU36" s="44"/>
      <c r="AV36" s="44"/>
      <c r="AW36" s="44"/>
      <c r="AX36" s="44"/>
      <c r="AY36" s="44"/>
      <c r="AZ36" s="44"/>
    </row>
    <row r="37" spans="1:52" x14ac:dyDescent="0.25">
      <c r="A37" s="43">
        <v>26</v>
      </c>
      <c r="B37" s="44">
        <v>85.88</v>
      </c>
      <c r="C37" s="44">
        <v>43.73</v>
      </c>
      <c r="D37" s="44">
        <v>29.69</v>
      </c>
      <c r="E37" s="44">
        <v>22.67</v>
      </c>
      <c r="F37" s="44">
        <v>18.46</v>
      </c>
      <c r="G37" s="44">
        <v>15.66</v>
      </c>
      <c r="H37" s="44">
        <v>13.67</v>
      </c>
      <c r="I37" s="44">
        <v>12.17</v>
      </c>
      <c r="J37" s="44">
        <v>11.01</v>
      </c>
      <c r="K37" s="44">
        <v>10.08</v>
      </c>
      <c r="L37" s="44">
        <v>9.32</v>
      </c>
      <c r="M37" s="44">
        <v>8.6999999999999993</v>
      </c>
      <c r="N37" s="44">
        <v>8.17</v>
      </c>
      <c r="O37" s="44">
        <v>7.71</v>
      </c>
      <c r="P37" s="44">
        <v>7.32</v>
      </c>
      <c r="Q37" s="44">
        <v>6.98</v>
      </c>
      <c r="R37" s="44">
        <v>6.68</v>
      </c>
      <c r="S37" s="44">
        <v>6.41</v>
      </c>
      <c r="T37" s="44">
        <v>6.18</v>
      </c>
      <c r="U37" s="44">
        <v>5.97</v>
      </c>
      <c r="V37" s="44">
        <v>5.77</v>
      </c>
      <c r="W37" s="44">
        <v>5.6</v>
      </c>
      <c r="X37" s="44">
        <v>5.45</v>
      </c>
      <c r="Y37" s="44">
        <v>5.3</v>
      </c>
      <c r="Z37" s="44">
        <v>5.17</v>
      </c>
      <c r="AA37" s="44">
        <v>5.05</v>
      </c>
      <c r="AB37" s="44">
        <v>4.9400000000000004</v>
      </c>
      <c r="AC37" s="44">
        <v>4.84</v>
      </c>
      <c r="AD37" s="44">
        <v>4.75</v>
      </c>
      <c r="AE37" s="44">
        <v>4.66</v>
      </c>
      <c r="AF37" s="44">
        <v>4.58</v>
      </c>
      <c r="AG37" s="44">
        <v>4.51</v>
      </c>
      <c r="AH37" s="44">
        <v>4.4400000000000004</v>
      </c>
      <c r="AI37" s="44">
        <v>4.38</v>
      </c>
      <c r="AJ37" s="44">
        <v>4.32</v>
      </c>
      <c r="AK37" s="44">
        <v>4.26</v>
      </c>
      <c r="AL37" s="44">
        <v>4.21</v>
      </c>
      <c r="AM37" s="44">
        <v>4.17</v>
      </c>
      <c r="AN37" s="44">
        <v>4.12</v>
      </c>
      <c r="AO37" s="44">
        <v>4.08</v>
      </c>
      <c r="AP37" s="44">
        <v>4.05</v>
      </c>
      <c r="AQ37" s="44"/>
      <c r="AR37" s="44"/>
      <c r="AS37" s="44"/>
      <c r="AT37" s="44"/>
      <c r="AU37" s="44"/>
      <c r="AV37" s="44"/>
      <c r="AW37" s="44"/>
      <c r="AX37" s="44"/>
      <c r="AY37" s="44"/>
      <c r="AZ37" s="44"/>
    </row>
    <row r="38" spans="1:52" x14ac:dyDescent="0.25">
      <c r="A38" s="43">
        <v>27</v>
      </c>
      <c r="B38" s="44">
        <v>87.14</v>
      </c>
      <c r="C38" s="44">
        <v>44.37</v>
      </c>
      <c r="D38" s="44">
        <v>30.12</v>
      </c>
      <c r="E38" s="44">
        <v>23</v>
      </c>
      <c r="F38" s="44">
        <v>18.739999999999998</v>
      </c>
      <c r="G38" s="44">
        <v>15.89</v>
      </c>
      <c r="H38" s="44">
        <v>13.87</v>
      </c>
      <c r="I38" s="44">
        <v>12.35</v>
      </c>
      <c r="J38" s="44">
        <v>11.17</v>
      </c>
      <c r="K38" s="44">
        <v>10.23</v>
      </c>
      <c r="L38" s="44">
        <v>9.4600000000000009</v>
      </c>
      <c r="M38" s="44">
        <v>8.82</v>
      </c>
      <c r="N38" s="44">
        <v>8.2899999999999991</v>
      </c>
      <c r="O38" s="44">
        <v>7.83</v>
      </c>
      <c r="P38" s="44">
        <v>7.43</v>
      </c>
      <c r="Q38" s="44">
        <v>7.08</v>
      </c>
      <c r="R38" s="44">
        <v>6.78</v>
      </c>
      <c r="S38" s="44">
        <v>6.51</v>
      </c>
      <c r="T38" s="44">
        <v>6.27</v>
      </c>
      <c r="U38" s="44">
        <v>6.05</v>
      </c>
      <c r="V38" s="44">
        <v>5.86</v>
      </c>
      <c r="W38" s="44">
        <v>5.69</v>
      </c>
      <c r="X38" s="44">
        <v>5.53</v>
      </c>
      <c r="Y38" s="44">
        <v>5.38</v>
      </c>
      <c r="Z38" s="44">
        <v>5.25</v>
      </c>
      <c r="AA38" s="44">
        <v>5.13</v>
      </c>
      <c r="AB38" s="44">
        <v>5.0199999999999996</v>
      </c>
      <c r="AC38" s="44">
        <v>4.92</v>
      </c>
      <c r="AD38" s="44">
        <v>4.82</v>
      </c>
      <c r="AE38" s="44">
        <v>4.74</v>
      </c>
      <c r="AF38" s="44">
        <v>4.66</v>
      </c>
      <c r="AG38" s="44">
        <v>4.58</v>
      </c>
      <c r="AH38" s="44">
        <v>4.51</v>
      </c>
      <c r="AI38" s="44">
        <v>4.45</v>
      </c>
      <c r="AJ38" s="44">
        <v>4.3899999999999997</v>
      </c>
      <c r="AK38" s="44">
        <v>4.33</v>
      </c>
      <c r="AL38" s="44">
        <v>4.28</v>
      </c>
      <c r="AM38" s="44">
        <v>4.2300000000000004</v>
      </c>
      <c r="AN38" s="44">
        <v>4.1900000000000004</v>
      </c>
      <c r="AO38" s="44">
        <v>4.16</v>
      </c>
      <c r="AP38" s="44"/>
      <c r="AQ38" s="44"/>
      <c r="AR38" s="44"/>
      <c r="AS38" s="44"/>
      <c r="AT38" s="44"/>
      <c r="AU38" s="44"/>
      <c r="AV38" s="44"/>
      <c r="AW38" s="44"/>
      <c r="AX38" s="44"/>
      <c r="AY38" s="44"/>
      <c r="AZ38" s="44"/>
    </row>
    <row r="39" spans="1:52" x14ac:dyDescent="0.25">
      <c r="A39" s="43">
        <v>28</v>
      </c>
      <c r="B39" s="44">
        <v>88.42</v>
      </c>
      <c r="C39" s="44">
        <v>45.03</v>
      </c>
      <c r="D39" s="44">
        <v>30.57</v>
      </c>
      <c r="E39" s="44">
        <v>23.34</v>
      </c>
      <c r="F39" s="44">
        <v>19.010000000000002</v>
      </c>
      <c r="G39" s="44">
        <v>16.13</v>
      </c>
      <c r="H39" s="44">
        <v>14.07</v>
      </c>
      <c r="I39" s="44">
        <v>12.53</v>
      </c>
      <c r="J39" s="44">
        <v>11.34</v>
      </c>
      <c r="K39" s="44">
        <v>10.38</v>
      </c>
      <c r="L39" s="44">
        <v>9.6</v>
      </c>
      <c r="M39" s="44">
        <v>8.9600000000000009</v>
      </c>
      <c r="N39" s="44">
        <v>8.41</v>
      </c>
      <c r="O39" s="44">
        <v>7.94</v>
      </c>
      <c r="P39" s="44">
        <v>7.54</v>
      </c>
      <c r="Q39" s="44">
        <v>7.19</v>
      </c>
      <c r="R39" s="44">
        <v>6.88</v>
      </c>
      <c r="S39" s="44">
        <v>6.61</v>
      </c>
      <c r="T39" s="44">
        <v>6.36</v>
      </c>
      <c r="U39" s="44">
        <v>6.15</v>
      </c>
      <c r="V39" s="44">
        <v>5.95</v>
      </c>
      <c r="W39" s="44">
        <v>5.77</v>
      </c>
      <c r="X39" s="44">
        <v>5.61</v>
      </c>
      <c r="Y39" s="44">
        <v>5.47</v>
      </c>
      <c r="Z39" s="44">
        <v>5.33</v>
      </c>
      <c r="AA39" s="44">
        <v>5.21</v>
      </c>
      <c r="AB39" s="44">
        <v>5.0999999999999996</v>
      </c>
      <c r="AC39" s="44">
        <v>4.99</v>
      </c>
      <c r="AD39" s="44">
        <v>4.9000000000000004</v>
      </c>
      <c r="AE39" s="44">
        <v>4.8099999999999996</v>
      </c>
      <c r="AF39" s="44">
        <v>4.7300000000000004</v>
      </c>
      <c r="AG39" s="44">
        <v>4.6500000000000004</v>
      </c>
      <c r="AH39" s="44">
        <v>4.58</v>
      </c>
      <c r="AI39" s="44">
        <v>4.5199999999999996</v>
      </c>
      <c r="AJ39" s="44">
        <v>4.46</v>
      </c>
      <c r="AK39" s="44">
        <v>4.4000000000000004</v>
      </c>
      <c r="AL39" s="44">
        <v>4.3499999999999996</v>
      </c>
      <c r="AM39" s="44">
        <v>4.3</v>
      </c>
      <c r="AN39" s="44">
        <v>4.2699999999999996</v>
      </c>
      <c r="AO39" s="44"/>
      <c r="AP39" s="44"/>
      <c r="AQ39" s="44"/>
      <c r="AR39" s="44"/>
      <c r="AS39" s="44"/>
      <c r="AT39" s="44"/>
      <c r="AU39" s="44"/>
      <c r="AV39" s="44"/>
      <c r="AW39" s="44"/>
      <c r="AX39" s="44"/>
      <c r="AY39" s="44"/>
      <c r="AZ39" s="44"/>
    </row>
    <row r="40" spans="1:52" x14ac:dyDescent="0.25">
      <c r="A40" s="43">
        <v>29</v>
      </c>
      <c r="B40" s="44">
        <v>89.72</v>
      </c>
      <c r="C40" s="44">
        <v>45.69</v>
      </c>
      <c r="D40" s="44">
        <v>31.02</v>
      </c>
      <c r="E40" s="44">
        <v>23.69</v>
      </c>
      <c r="F40" s="44">
        <v>19.29</v>
      </c>
      <c r="G40" s="44">
        <v>16.37</v>
      </c>
      <c r="H40" s="44">
        <v>14.28</v>
      </c>
      <c r="I40" s="44">
        <v>12.72</v>
      </c>
      <c r="J40" s="44">
        <v>11.5</v>
      </c>
      <c r="K40" s="44">
        <v>10.53</v>
      </c>
      <c r="L40" s="44">
        <v>9.74</v>
      </c>
      <c r="M40" s="44">
        <v>9.09</v>
      </c>
      <c r="N40" s="44">
        <v>8.5299999999999994</v>
      </c>
      <c r="O40" s="44">
        <v>8.06</v>
      </c>
      <c r="P40" s="44">
        <v>7.65</v>
      </c>
      <c r="Q40" s="44">
        <v>7.3</v>
      </c>
      <c r="R40" s="44">
        <v>6.98</v>
      </c>
      <c r="S40" s="44">
        <v>6.71</v>
      </c>
      <c r="T40" s="44">
        <v>6.46</v>
      </c>
      <c r="U40" s="44">
        <v>6.24</v>
      </c>
      <c r="V40" s="44">
        <v>6.04</v>
      </c>
      <c r="W40" s="44">
        <v>5.86</v>
      </c>
      <c r="X40" s="44">
        <v>5.7</v>
      </c>
      <c r="Y40" s="44">
        <v>5.55</v>
      </c>
      <c r="Z40" s="44">
        <v>5.41</v>
      </c>
      <c r="AA40" s="44">
        <v>5.29</v>
      </c>
      <c r="AB40" s="44">
        <v>5.18</v>
      </c>
      <c r="AC40" s="44">
        <v>5.07</v>
      </c>
      <c r="AD40" s="44">
        <v>4.9800000000000004</v>
      </c>
      <c r="AE40" s="44">
        <v>4.8899999999999997</v>
      </c>
      <c r="AF40" s="44">
        <v>4.8</v>
      </c>
      <c r="AG40" s="44">
        <v>4.7300000000000004</v>
      </c>
      <c r="AH40" s="44">
        <v>4.66</v>
      </c>
      <c r="AI40" s="44">
        <v>4.59</v>
      </c>
      <c r="AJ40" s="44">
        <v>4.53</v>
      </c>
      <c r="AK40" s="44">
        <v>4.4800000000000004</v>
      </c>
      <c r="AL40" s="44">
        <v>4.43</v>
      </c>
      <c r="AM40" s="44">
        <v>4.3899999999999997</v>
      </c>
      <c r="AN40" s="44"/>
      <c r="AO40" s="44"/>
      <c r="AP40" s="44"/>
      <c r="AQ40" s="44"/>
      <c r="AR40" s="44"/>
      <c r="AS40" s="44"/>
      <c r="AT40" s="44"/>
      <c r="AU40" s="44"/>
      <c r="AV40" s="44"/>
      <c r="AW40" s="44"/>
      <c r="AX40" s="44"/>
      <c r="AY40" s="44"/>
      <c r="AZ40" s="44"/>
    </row>
    <row r="41" spans="1:52" x14ac:dyDescent="0.25">
      <c r="A41" s="43">
        <v>30</v>
      </c>
      <c r="B41" s="44">
        <v>91.03</v>
      </c>
      <c r="C41" s="44">
        <v>46.36</v>
      </c>
      <c r="D41" s="44">
        <v>31.47</v>
      </c>
      <c r="E41" s="44">
        <v>24.03</v>
      </c>
      <c r="F41" s="44">
        <v>19.57</v>
      </c>
      <c r="G41" s="44">
        <v>16.61</v>
      </c>
      <c r="H41" s="44">
        <v>14.49</v>
      </c>
      <c r="I41" s="44">
        <v>12.9</v>
      </c>
      <c r="J41" s="44">
        <v>11.67</v>
      </c>
      <c r="K41" s="44">
        <v>10.69</v>
      </c>
      <c r="L41" s="44">
        <v>9.89</v>
      </c>
      <c r="M41" s="44">
        <v>9.2200000000000006</v>
      </c>
      <c r="N41" s="44">
        <v>8.66</v>
      </c>
      <c r="O41" s="44">
        <v>8.18</v>
      </c>
      <c r="P41" s="44">
        <v>7.77</v>
      </c>
      <c r="Q41" s="44">
        <v>7.4</v>
      </c>
      <c r="R41" s="44">
        <v>7.09</v>
      </c>
      <c r="S41" s="44">
        <v>6.81</v>
      </c>
      <c r="T41" s="44">
        <v>6.56</v>
      </c>
      <c r="U41" s="44">
        <v>6.33</v>
      </c>
      <c r="V41" s="44">
        <v>6.13</v>
      </c>
      <c r="W41" s="44">
        <v>5.95</v>
      </c>
      <c r="X41" s="44">
        <v>5.78</v>
      </c>
      <c r="Y41" s="44">
        <v>5.63</v>
      </c>
      <c r="Z41" s="44">
        <v>5.5</v>
      </c>
      <c r="AA41" s="44">
        <v>5.37</v>
      </c>
      <c r="AB41" s="44">
        <v>5.26</v>
      </c>
      <c r="AC41" s="44">
        <v>5.15</v>
      </c>
      <c r="AD41" s="44">
        <v>5.05</v>
      </c>
      <c r="AE41" s="44">
        <v>4.96</v>
      </c>
      <c r="AF41" s="44">
        <v>4.88</v>
      </c>
      <c r="AG41" s="44">
        <v>4.8</v>
      </c>
      <c r="AH41" s="44">
        <v>4.7300000000000004</v>
      </c>
      <c r="AI41" s="44">
        <v>4.67</v>
      </c>
      <c r="AJ41" s="44">
        <v>4.6100000000000003</v>
      </c>
      <c r="AK41" s="44">
        <v>4.55</v>
      </c>
      <c r="AL41" s="44">
        <v>4.51</v>
      </c>
      <c r="AM41" s="44"/>
      <c r="AN41" s="44"/>
      <c r="AO41" s="44"/>
      <c r="AP41" s="44"/>
      <c r="AQ41" s="44"/>
      <c r="AR41" s="44"/>
      <c r="AS41" s="44"/>
      <c r="AT41" s="44"/>
      <c r="AU41" s="44"/>
      <c r="AV41" s="44"/>
      <c r="AW41" s="44"/>
      <c r="AX41" s="44"/>
      <c r="AY41" s="44"/>
      <c r="AZ41" s="44"/>
    </row>
    <row r="42" spans="1:52" x14ac:dyDescent="0.25">
      <c r="A42" s="43">
        <v>31</v>
      </c>
      <c r="B42" s="44">
        <v>92.36</v>
      </c>
      <c r="C42" s="44">
        <v>47.03</v>
      </c>
      <c r="D42" s="44">
        <v>31.93</v>
      </c>
      <c r="E42" s="44">
        <v>24.39</v>
      </c>
      <c r="F42" s="44">
        <v>19.86</v>
      </c>
      <c r="G42" s="44">
        <v>16.850000000000001</v>
      </c>
      <c r="H42" s="44">
        <v>14.7</v>
      </c>
      <c r="I42" s="44">
        <v>13.09</v>
      </c>
      <c r="J42" s="44">
        <v>11.85</v>
      </c>
      <c r="K42" s="44">
        <v>10.85</v>
      </c>
      <c r="L42" s="44">
        <v>10.039999999999999</v>
      </c>
      <c r="M42" s="44">
        <v>9.36</v>
      </c>
      <c r="N42" s="44">
        <v>8.7899999999999991</v>
      </c>
      <c r="O42" s="44">
        <v>8.3000000000000007</v>
      </c>
      <c r="P42" s="44">
        <v>7.88</v>
      </c>
      <c r="Q42" s="44">
        <v>7.52</v>
      </c>
      <c r="R42" s="44">
        <v>7.19</v>
      </c>
      <c r="S42" s="44">
        <v>6.91</v>
      </c>
      <c r="T42" s="44">
        <v>6.66</v>
      </c>
      <c r="U42" s="44">
        <v>6.43</v>
      </c>
      <c r="V42" s="44">
        <v>6.22</v>
      </c>
      <c r="W42" s="44">
        <v>6.04</v>
      </c>
      <c r="X42" s="44">
        <v>5.87</v>
      </c>
      <c r="Y42" s="44">
        <v>5.72</v>
      </c>
      <c r="Z42" s="44">
        <v>5.58</v>
      </c>
      <c r="AA42" s="44">
        <v>5.46</v>
      </c>
      <c r="AB42" s="44">
        <v>5.34</v>
      </c>
      <c r="AC42" s="44">
        <v>5.23</v>
      </c>
      <c r="AD42" s="44">
        <v>5.13</v>
      </c>
      <c r="AE42" s="44">
        <v>5.04</v>
      </c>
      <c r="AF42" s="44">
        <v>4.96</v>
      </c>
      <c r="AG42" s="44">
        <v>4.88</v>
      </c>
      <c r="AH42" s="44">
        <v>4.8099999999999996</v>
      </c>
      <c r="AI42" s="44">
        <v>4.75</v>
      </c>
      <c r="AJ42" s="44">
        <v>4.6900000000000004</v>
      </c>
      <c r="AK42" s="44">
        <v>4.6399999999999997</v>
      </c>
      <c r="AL42" s="44"/>
      <c r="AM42" s="44"/>
      <c r="AN42" s="44"/>
      <c r="AO42" s="44"/>
      <c r="AP42" s="44"/>
      <c r="AQ42" s="44"/>
      <c r="AR42" s="44"/>
      <c r="AS42" s="44"/>
      <c r="AT42" s="44"/>
      <c r="AU42" s="44"/>
      <c r="AV42" s="44"/>
      <c r="AW42" s="44"/>
      <c r="AX42" s="44"/>
      <c r="AY42" s="44"/>
      <c r="AZ42" s="44"/>
    </row>
    <row r="43" spans="1:52" x14ac:dyDescent="0.25">
      <c r="A43" s="43">
        <v>32</v>
      </c>
      <c r="B43" s="44">
        <v>93.71</v>
      </c>
      <c r="C43" s="44">
        <v>47.72</v>
      </c>
      <c r="D43" s="44">
        <v>32.4</v>
      </c>
      <c r="E43" s="44">
        <v>24.74</v>
      </c>
      <c r="F43" s="44">
        <v>20.149999999999999</v>
      </c>
      <c r="G43" s="44">
        <v>17.100000000000001</v>
      </c>
      <c r="H43" s="44">
        <v>14.92</v>
      </c>
      <c r="I43" s="44">
        <v>13.29</v>
      </c>
      <c r="J43" s="44">
        <v>12.02</v>
      </c>
      <c r="K43" s="44">
        <v>11.01</v>
      </c>
      <c r="L43" s="44">
        <v>10.18</v>
      </c>
      <c r="M43" s="44">
        <v>9.5</v>
      </c>
      <c r="N43" s="44">
        <v>8.92</v>
      </c>
      <c r="O43" s="44">
        <v>8.43</v>
      </c>
      <c r="P43" s="44">
        <v>8</v>
      </c>
      <c r="Q43" s="44">
        <v>7.63</v>
      </c>
      <c r="R43" s="44">
        <v>7.3</v>
      </c>
      <c r="S43" s="44">
        <v>7.01</v>
      </c>
      <c r="T43" s="44">
        <v>6.76</v>
      </c>
      <c r="U43" s="44">
        <v>6.53</v>
      </c>
      <c r="V43" s="44">
        <v>6.32</v>
      </c>
      <c r="W43" s="44">
        <v>6.13</v>
      </c>
      <c r="X43" s="44">
        <v>5.96</v>
      </c>
      <c r="Y43" s="44">
        <v>5.81</v>
      </c>
      <c r="Z43" s="44">
        <v>5.67</v>
      </c>
      <c r="AA43" s="44">
        <v>5.54</v>
      </c>
      <c r="AB43" s="44">
        <v>5.42</v>
      </c>
      <c r="AC43" s="44">
        <v>5.32</v>
      </c>
      <c r="AD43" s="44">
        <v>5.22</v>
      </c>
      <c r="AE43" s="44">
        <v>5.13</v>
      </c>
      <c r="AF43" s="44">
        <v>5.04</v>
      </c>
      <c r="AG43" s="44">
        <v>4.96</v>
      </c>
      <c r="AH43" s="44">
        <v>4.8899999999999997</v>
      </c>
      <c r="AI43" s="44">
        <v>4.83</v>
      </c>
      <c r="AJ43" s="44">
        <v>4.7699999999999996</v>
      </c>
      <c r="AK43" s="44"/>
      <c r="AL43" s="44"/>
      <c r="AM43" s="44"/>
      <c r="AN43" s="44"/>
      <c r="AO43" s="44"/>
      <c r="AP43" s="44"/>
      <c r="AQ43" s="44"/>
      <c r="AR43" s="44"/>
      <c r="AS43" s="44"/>
      <c r="AT43" s="44"/>
      <c r="AU43" s="44"/>
      <c r="AV43" s="44"/>
      <c r="AW43" s="44"/>
      <c r="AX43" s="44"/>
      <c r="AY43" s="44"/>
      <c r="AZ43" s="44"/>
    </row>
    <row r="44" spans="1:52" x14ac:dyDescent="0.25">
      <c r="A44" s="43">
        <v>33</v>
      </c>
      <c r="B44" s="44">
        <v>95.08</v>
      </c>
      <c r="C44" s="44">
        <v>48.42</v>
      </c>
      <c r="D44" s="44">
        <v>32.869999999999997</v>
      </c>
      <c r="E44" s="44">
        <v>25.11</v>
      </c>
      <c r="F44" s="44">
        <v>20.45</v>
      </c>
      <c r="G44" s="44">
        <v>17.350000000000001</v>
      </c>
      <c r="H44" s="44">
        <v>15.14</v>
      </c>
      <c r="I44" s="44">
        <v>13.48</v>
      </c>
      <c r="J44" s="44">
        <v>12.2</v>
      </c>
      <c r="K44" s="44">
        <v>11.17</v>
      </c>
      <c r="L44" s="44">
        <v>10.34</v>
      </c>
      <c r="M44" s="44">
        <v>9.64</v>
      </c>
      <c r="N44" s="44">
        <v>9.0500000000000007</v>
      </c>
      <c r="O44" s="44">
        <v>8.5500000000000007</v>
      </c>
      <c r="P44" s="44">
        <v>8.1199999999999992</v>
      </c>
      <c r="Q44" s="44">
        <v>7.74</v>
      </c>
      <c r="R44" s="44">
        <v>7.41</v>
      </c>
      <c r="S44" s="44">
        <v>7.12</v>
      </c>
      <c r="T44" s="44">
        <v>6.86</v>
      </c>
      <c r="U44" s="44">
        <v>6.63</v>
      </c>
      <c r="V44" s="44">
        <v>6.42</v>
      </c>
      <c r="W44" s="44">
        <v>6.23</v>
      </c>
      <c r="X44" s="44">
        <v>6.06</v>
      </c>
      <c r="Y44" s="44">
        <v>5.9</v>
      </c>
      <c r="Z44" s="44">
        <v>5.76</v>
      </c>
      <c r="AA44" s="44">
        <v>5.63</v>
      </c>
      <c r="AB44" s="44">
        <v>5.51</v>
      </c>
      <c r="AC44" s="44">
        <v>5.4</v>
      </c>
      <c r="AD44" s="44">
        <v>5.3</v>
      </c>
      <c r="AE44" s="44">
        <v>5.21</v>
      </c>
      <c r="AF44" s="44">
        <v>5.13</v>
      </c>
      <c r="AG44" s="44">
        <v>5.05</v>
      </c>
      <c r="AH44" s="44">
        <v>4.9800000000000004</v>
      </c>
      <c r="AI44" s="44">
        <v>4.92</v>
      </c>
      <c r="AJ44" s="44"/>
      <c r="AK44" s="44"/>
      <c r="AL44" s="44"/>
      <c r="AM44" s="44"/>
      <c r="AN44" s="44"/>
      <c r="AO44" s="44"/>
      <c r="AP44" s="44"/>
      <c r="AQ44" s="44"/>
      <c r="AR44" s="44"/>
      <c r="AS44" s="44"/>
      <c r="AT44" s="44"/>
      <c r="AU44" s="44"/>
      <c r="AV44" s="44"/>
      <c r="AW44" s="44"/>
      <c r="AX44" s="44"/>
      <c r="AY44" s="44"/>
      <c r="AZ44" s="44"/>
    </row>
    <row r="45" spans="1:52" x14ac:dyDescent="0.25">
      <c r="A45" s="43">
        <v>34</v>
      </c>
      <c r="B45" s="44">
        <v>96.47</v>
      </c>
      <c r="C45" s="44">
        <v>49.13</v>
      </c>
      <c r="D45" s="44">
        <v>33.35</v>
      </c>
      <c r="E45" s="44">
        <v>25.47</v>
      </c>
      <c r="F45" s="44">
        <v>20.75</v>
      </c>
      <c r="G45" s="44">
        <v>17.600000000000001</v>
      </c>
      <c r="H45" s="44">
        <v>15.36</v>
      </c>
      <c r="I45" s="44">
        <v>13.68</v>
      </c>
      <c r="J45" s="44">
        <v>12.38</v>
      </c>
      <c r="K45" s="44">
        <v>11.34</v>
      </c>
      <c r="L45" s="44">
        <v>10.49</v>
      </c>
      <c r="M45" s="44">
        <v>9.7799999999999994</v>
      </c>
      <c r="N45" s="44">
        <v>9.19</v>
      </c>
      <c r="O45" s="44">
        <v>8.68</v>
      </c>
      <c r="P45" s="44">
        <v>8.24</v>
      </c>
      <c r="Q45" s="44">
        <v>7.86</v>
      </c>
      <c r="R45" s="44">
        <v>7.52</v>
      </c>
      <c r="S45" s="44">
        <v>7.23</v>
      </c>
      <c r="T45" s="44">
        <v>6.96</v>
      </c>
      <c r="U45" s="44">
        <v>6.73</v>
      </c>
      <c r="V45" s="44">
        <v>6.52</v>
      </c>
      <c r="W45" s="44">
        <v>6.32</v>
      </c>
      <c r="X45" s="44">
        <v>6.15</v>
      </c>
      <c r="Y45" s="44">
        <v>5.99</v>
      </c>
      <c r="Z45" s="44">
        <v>5.85</v>
      </c>
      <c r="AA45" s="44">
        <v>5.72</v>
      </c>
      <c r="AB45" s="44">
        <v>5.6</v>
      </c>
      <c r="AC45" s="44">
        <v>5.49</v>
      </c>
      <c r="AD45" s="44">
        <v>5.39</v>
      </c>
      <c r="AE45" s="44">
        <v>5.3</v>
      </c>
      <c r="AF45" s="44">
        <v>5.21</v>
      </c>
      <c r="AG45" s="44">
        <v>5.13</v>
      </c>
      <c r="AH45" s="44">
        <v>5.07</v>
      </c>
      <c r="AI45" s="44"/>
      <c r="AJ45" s="44"/>
      <c r="AK45" s="44"/>
      <c r="AL45" s="44"/>
      <c r="AM45" s="44"/>
      <c r="AN45" s="44"/>
      <c r="AO45" s="44"/>
      <c r="AP45" s="44"/>
      <c r="AQ45" s="44"/>
      <c r="AR45" s="44"/>
      <c r="AS45" s="44"/>
      <c r="AT45" s="44"/>
      <c r="AU45" s="44"/>
      <c r="AV45" s="44"/>
      <c r="AW45" s="44"/>
      <c r="AX45" s="44"/>
      <c r="AY45" s="44"/>
      <c r="AZ45" s="44"/>
    </row>
    <row r="46" spans="1:52" x14ac:dyDescent="0.25">
      <c r="A46" s="43">
        <v>35</v>
      </c>
      <c r="B46" s="44">
        <v>97.88</v>
      </c>
      <c r="C46" s="44">
        <v>49.85</v>
      </c>
      <c r="D46" s="44">
        <v>33.840000000000003</v>
      </c>
      <c r="E46" s="44">
        <v>25.85</v>
      </c>
      <c r="F46" s="44">
        <v>21.05</v>
      </c>
      <c r="G46" s="44">
        <v>17.86</v>
      </c>
      <c r="H46" s="44">
        <v>15.59</v>
      </c>
      <c r="I46" s="44">
        <v>13.88</v>
      </c>
      <c r="J46" s="44">
        <v>12.56</v>
      </c>
      <c r="K46" s="44">
        <v>11.51</v>
      </c>
      <c r="L46" s="44">
        <v>10.65</v>
      </c>
      <c r="M46" s="44">
        <v>9.93</v>
      </c>
      <c r="N46" s="44">
        <v>9.33</v>
      </c>
      <c r="O46" s="44">
        <v>8.81</v>
      </c>
      <c r="P46" s="44">
        <v>8.3699999999999992</v>
      </c>
      <c r="Q46" s="44">
        <v>7.98</v>
      </c>
      <c r="R46" s="44">
        <v>7.64</v>
      </c>
      <c r="S46" s="44">
        <v>7.34</v>
      </c>
      <c r="T46" s="44">
        <v>7.07</v>
      </c>
      <c r="U46" s="44">
        <v>6.83</v>
      </c>
      <c r="V46" s="44">
        <v>6.62</v>
      </c>
      <c r="W46" s="44">
        <v>6.42</v>
      </c>
      <c r="X46" s="44">
        <v>6.25</v>
      </c>
      <c r="Y46" s="44">
        <v>6.09</v>
      </c>
      <c r="Z46" s="44">
        <v>5.94</v>
      </c>
      <c r="AA46" s="44">
        <v>5.81</v>
      </c>
      <c r="AB46" s="44">
        <v>5.69</v>
      </c>
      <c r="AC46" s="44">
        <v>5.58</v>
      </c>
      <c r="AD46" s="44">
        <v>5.48</v>
      </c>
      <c r="AE46" s="44">
        <v>5.39</v>
      </c>
      <c r="AF46" s="44">
        <v>5.3</v>
      </c>
      <c r="AG46" s="44">
        <v>5.23</v>
      </c>
      <c r="AH46" s="44"/>
      <c r="AI46" s="44"/>
      <c r="AJ46" s="44"/>
      <c r="AK46" s="44"/>
      <c r="AL46" s="44"/>
      <c r="AM46" s="44"/>
      <c r="AN46" s="44"/>
      <c r="AO46" s="44"/>
      <c r="AP46" s="44"/>
      <c r="AQ46" s="44"/>
      <c r="AR46" s="44"/>
      <c r="AS46" s="44"/>
      <c r="AT46" s="44"/>
      <c r="AU46" s="44"/>
      <c r="AV46" s="44"/>
      <c r="AW46" s="44"/>
      <c r="AX46" s="44"/>
      <c r="AY46" s="44"/>
      <c r="AZ46" s="44"/>
    </row>
    <row r="47" spans="1:52" x14ac:dyDescent="0.25">
      <c r="A47" s="43">
        <v>36</v>
      </c>
      <c r="B47" s="44">
        <v>99.3</v>
      </c>
      <c r="C47" s="44">
        <v>50.57</v>
      </c>
      <c r="D47" s="44">
        <v>34.340000000000003</v>
      </c>
      <c r="E47" s="44">
        <v>26.23</v>
      </c>
      <c r="F47" s="44">
        <v>21.36</v>
      </c>
      <c r="G47" s="44">
        <v>18.13</v>
      </c>
      <c r="H47" s="44">
        <v>15.82</v>
      </c>
      <c r="I47" s="44">
        <v>14.09</v>
      </c>
      <c r="J47" s="44">
        <v>12.75</v>
      </c>
      <c r="K47" s="44">
        <v>11.68</v>
      </c>
      <c r="L47" s="44">
        <v>10.8</v>
      </c>
      <c r="M47" s="44">
        <v>10.08</v>
      </c>
      <c r="N47" s="44">
        <v>9.4700000000000006</v>
      </c>
      <c r="O47" s="44">
        <v>8.94</v>
      </c>
      <c r="P47" s="44">
        <v>8.49</v>
      </c>
      <c r="Q47" s="44">
        <v>8.1</v>
      </c>
      <c r="R47" s="44">
        <v>7.76</v>
      </c>
      <c r="S47" s="44">
        <v>7.45</v>
      </c>
      <c r="T47" s="44">
        <v>7.18</v>
      </c>
      <c r="U47" s="44">
        <v>6.94</v>
      </c>
      <c r="V47" s="44">
        <v>6.72</v>
      </c>
      <c r="W47" s="44">
        <v>6.53</v>
      </c>
      <c r="X47" s="44">
        <v>6.35</v>
      </c>
      <c r="Y47" s="44">
        <v>6.19</v>
      </c>
      <c r="Z47" s="44">
        <v>6.04</v>
      </c>
      <c r="AA47" s="44">
        <v>5.91</v>
      </c>
      <c r="AB47" s="44">
        <v>5.79</v>
      </c>
      <c r="AC47" s="44">
        <v>5.68</v>
      </c>
      <c r="AD47" s="44">
        <v>5.57</v>
      </c>
      <c r="AE47" s="44">
        <v>5.48</v>
      </c>
      <c r="AF47" s="44">
        <v>5.4</v>
      </c>
      <c r="AG47" s="44"/>
      <c r="AH47" s="44"/>
      <c r="AI47" s="44"/>
      <c r="AJ47" s="44"/>
      <c r="AK47" s="44"/>
      <c r="AL47" s="44"/>
      <c r="AM47" s="44"/>
      <c r="AN47" s="44"/>
      <c r="AO47" s="44"/>
      <c r="AP47" s="44"/>
      <c r="AQ47" s="44"/>
      <c r="AR47" s="44"/>
      <c r="AS47" s="44"/>
      <c r="AT47" s="44"/>
      <c r="AU47" s="44"/>
      <c r="AV47" s="44"/>
      <c r="AW47" s="44"/>
      <c r="AX47" s="44"/>
      <c r="AY47" s="44"/>
      <c r="AZ47" s="44"/>
    </row>
    <row r="48" spans="1:52" x14ac:dyDescent="0.25">
      <c r="A48" s="43">
        <v>37</v>
      </c>
      <c r="B48" s="44">
        <v>100.75</v>
      </c>
      <c r="C48" s="44">
        <v>51.31</v>
      </c>
      <c r="D48" s="44">
        <v>34.840000000000003</v>
      </c>
      <c r="E48" s="44">
        <v>26.61</v>
      </c>
      <c r="F48" s="44">
        <v>21.68</v>
      </c>
      <c r="G48" s="44">
        <v>18.39</v>
      </c>
      <c r="H48" s="44">
        <v>16.05</v>
      </c>
      <c r="I48" s="44">
        <v>14.3</v>
      </c>
      <c r="J48" s="44">
        <v>12.94</v>
      </c>
      <c r="K48" s="44">
        <v>11.85</v>
      </c>
      <c r="L48" s="44">
        <v>10.97</v>
      </c>
      <c r="M48" s="44">
        <v>10.23</v>
      </c>
      <c r="N48" s="44">
        <v>9.61</v>
      </c>
      <c r="O48" s="44">
        <v>9.08</v>
      </c>
      <c r="P48" s="44">
        <v>8.6199999999999992</v>
      </c>
      <c r="Q48" s="44">
        <v>8.2200000000000006</v>
      </c>
      <c r="R48" s="44">
        <v>7.88</v>
      </c>
      <c r="S48" s="44">
        <v>7.57</v>
      </c>
      <c r="T48" s="44">
        <v>7.29</v>
      </c>
      <c r="U48" s="44">
        <v>7.05</v>
      </c>
      <c r="V48" s="44">
        <v>6.83</v>
      </c>
      <c r="W48" s="44">
        <v>6.63</v>
      </c>
      <c r="X48" s="44">
        <v>6.45</v>
      </c>
      <c r="Y48" s="44">
        <v>6.29</v>
      </c>
      <c r="Z48" s="44">
        <v>6.14</v>
      </c>
      <c r="AA48" s="44">
        <v>6.01</v>
      </c>
      <c r="AB48" s="44">
        <v>5.88</v>
      </c>
      <c r="AC48" s="44">
        <v>5.77</v>
      </c>
      <c r="AD48" s="44">
        <v>5.67</v>
      </c>
      <c r="AE48" s="44">
        <v>5.58</v>
      </c>
      <c r="AF48" s="44"/>
      <c r="AG48" s="44"/>
      <c r="AH48" s="44"/>
      <c r="AI48" s="44"/>
      <c r="AJ48" s="44"/>
      <c r="AK48" s="44"/>
      <c r="AL48" s="44"/>
      <c r="AM48" s="44"/>
      <c r="AN48" s="44"/>
      <c r="AO48" s="44"/>
      <c r="AP48" s="44"/>
      <c r="AQ48" s="44"/>
      <c r="AR48" s="44"/>
      <c r="AS48" s="44"/>
      <c r="AT48" s="44"/>
      <c r="AU48" s="44"/>
      <c r="AV48" s="44"/>
      <c r="AW48" s="44"/>
      <c r="AX48" s="44"/>
      <c r="AY48" s="44"/>
      <c r="AZ48" s="44"/>
    </row>
    <row r="49" spans="1:52" x14ac:dyDescent="0.25">
      <c r="A49" s="43">
        <v>38</v>
      </c>
      <c r="B49" s="44">
        <v>102.21</v>
      </c>
      <c r="C49" s="44">
        <v>52.06</v>
      </c>
      <c r="D49" s="44">
        <v>35.35</v>
      </c>
      <c r="E49" s="44">
        <v>27</v>
      </c>
      <c r="F49" s="44">
        <v>21.99</v>
      </c>
      <c r="G49" s="44">
        <v>18.66</v>
      </c>
      <c r="H49" s="44">
        <v>16.29</v>
      </c>
      <c r="I49" s="44">
        <v>14.51</v>
      </c>
      <c r="J49" s="44">
        <v>13.13</v>
      </c>
      <c r="K49" s="44">
        <v>12.03</v>
      </c>
      <c r="L49" s="44">
        <v>11.13</v>
      </c>
      <c r="M49" s="44">
        <v>10.38</v>
      </c>
      <c r="N49" s="44">
        <v>9.75</v>
      </c>
      <c r="O49" s="44">
        <v>9.2200000000000006</v>
      </c>
      <c r="P49" s="44">
        <v>8.75</v>
      </c>
      <c r="Q49" s="44">
        <v>8.35</v>
      </c>
      <c r="R49" s="44">
        <v>8</v>
      </c>
      <c r="S49" s="44">
        <v>7.68</v>
      </c>
      <c r="T49" s="44">
        <v>7.41</v>
      </c>
      <c r="U49" s="44">
        <v>7.16</v>
      </c>
      <c r="V49" s="44">
        <v>6.94</v>
      </c>
      <c r="W49" s="44">
        <v>6.74</v>
      </c>
      <c r="X49" s="44">
        <v>6.56</v>
      </c>
      <c r="Y49" s="44">
        <v>6.39</v>
      </c>
      <c r="Z49" s="44">
        <v>6.24</v>
      </c>
      <c r="AA49" s="44">
        <v>6.11</v>
      </c>
      <c r="AB49" s="44">
        <v>5.99</v>
      </c>
      <c r="AC49" s="44">
        <v>5.87</v>
      </c>
      <c r="AD49" s="44">
        <v>5.78</v>
      </c>
      <c r="AE49" s="44"/>
      <c r="AF49" s="44"/>
      <c r="AG49" s="44"/>
      <c r="AH49" s="44"/>
      <c r="AI49" s="44"/>
      <c r="AJ49" s="44"/>
      <c r="AK49" s="44"/>
      <c r="AL49" s="44"/>
      <c r="AM49" s="44"/>
      <c r="AN49" s="44"/>
      <c r="AO49" s="44"/>
      <c r="AP49" s="44"/>
      <c r="AQ49" s="44"/>
      <c r="AR49" s="44"/>
      <c r="AS49" s="44"/>
      <c r="AT49" s="44"/>
      <c r="AU49" s="44"/>
      <c r="AV49" s="44"/>
      <c r="AW49" s="44"/>
      <c r="AX49" s="44"/>
      <c r="AY49" s="44"/>
      <c r="AZ49" s="44"/>
    </row>
    <row r="50" spans="1:52" x14ac:dyDescent="0.25">
      <c r="A50" s="43">
        <v>39</v>
      </c>
      <c r="B50" s="44">
        <v>103.69</v>
      </c>
      <c r="C50" s="44">
        <v>52.81</v>
      </c>
      <c r="D50" s="44">
        <v>35.86</v>
      </c>
      <c r="E50" s="44">
        <v>27.39</v>
      </c>
      <c r="F50" s="44">
        <v>22.32</v>
      </c>
      <c r="G50" s="44">
        <v>18.940000000000001</v>
      </c>
      <c r="H50" s="44">
        <v>16.53</v>
      </c>
      <c r="I50" s="44">
        <v>14.72</v>
      </c>
      <c r="J50" s="44">
        <v>13.32</v>
      </c>
      <c r="K50" s="44">
        <v>12.21</v>
      </c>
      <c r="L50" s="44">
        <v>11.3</v>
      </c>
      <c r="M50" s="44">
        <v>10.54</v>
      </c>
      <c r="N50" s="44">
        <v>9.9</v>
      </c>
      <c r="O50" s="44">
        <v>9.36</v>
      </c>
      <c r="P50" s="44">
        <v>8.89</v>
      </c>
      <c r="Q50" s="44">
        <v>8.48</v>
      </c>
      <c r="R50" s="44">
        <v>8.1199999999999992</v>
      </c>
      <c r="S50" s="44">
        <v>7.81</v>
      </c>
      <c r="T50" s="44">
        <v>7.53</v>
      </c>
      <c r="U50" s="44">
        <v>7.27</v>
      </c>
      <c r="V50" s="44">
        <v>7.05</v>
      </c>
      <c r="W50" s="44">
        <v>6.85</v>
      </c>
      <c r="X50" s="44">
        <v>6.67</v>
      </c>
      <c r="Y50" s="44">
        <v>6.5</v>
      </c>
      <c r="Z50" s="44">
        <v>6.35</v>
      </c>
      <c r="AA50" s="44">
        <v>6.21</v>
      </c>
      <c r="AB50" s="44">
        <v>6.09</v>
      </c>
      <c r="AC50" s="44">
        <v>5.99</v>
      </c>
      <c r="AD50" s="44"/>
      <c r="AE50" s="44"/>
      <c r="AF50" s="44"/>
      <c r="AG50" s="44"/>
      <c r="AH50" s="44"/>
      <c r="AI50" s="44"/>
      <c r="AJ50" s="44"/>
      <c r="AK50" s="44"/>
      <c r="AL50" s="44"/>
      <c r="AM50" s="44"/>
      <c r="AN50" s="44"/>
      <c r="AO50" s="44"/>
      <c r="AP50" s="44"/>
      <c r="AQ50" s="44"/>
      <c r="AR50" s="44"/>
      <c r="AS50" s="44"/>
      <c r="AT50" s="44"/>
      <c r="AU50" s="44"/>
      <c r="AV50" s="44"/>
      <c r="AW50" s="44"/>
      <c r="AX50" s="44"/>
      <c r="AY50" s="44"/>
      <c r="AZ50" s="44"/>
    </row>
    <row r="51" spans="1:52" x14ac:dyDescent="0.25">
      <c r="A51" s="43">
        <v>40</v>
      </c>
      <c r="B51" s="44">
        <v>105.2</v>
      </c>
      <c r="C51" s="44">
        <v>53.58</v>
      </c>
      <c r="D51" s="44">
        <v>36.39</v>
      </c>
      <c r="E51" s="44">
        <v>27.79</v>
      </c>
      <c r="F51" s="44">
        <v>22.65</v>
      </c>
      <c r="G51" s="44">
        <v>19.22</v>
      </c>
      <c r="H51" s="44">
        <v>16.77</v>
      </c>
      <c r="I51" s="44">
        <v>14.94</v>
      </c>
      <c r="J51" s="44">
        <v>13.52</v>
      </c>
      <c r="K51" s="44">
        <v>12.39</v>
      </c>
      <c r="L51" s="44">
        <v>11.47</v>
      </c>
      <c r="M51" s="44">
        <v>10.7</v>
      </c>
      <c r="N51" s="44">
        <v>10.050000000000001</v>
      </c>
      <c r="O51" s="44">
        <v>9.5</v>
      </c>
      <c r="P51" s="44">
        <v>9.0299999999999994</v>
      </c>
      <c r="Q51" s="44">
        <v>8.61</v>
      </c>
      <c r="R51" s="44">
        <v>8.25</v>
      </c>
      <c r="S51" s="44">
        <v>7.93</v>
      </c>
      <c r="T51" s="44">
        <v>7.65</v>
      </c>
      <c r="U51" s="44">
        <v>7.39</v>
      </c>
      <c r="V51" s="44">
        <v>7.17</v>
      </c>
      <c r="W51" s="44">
        <v>6.96</v>
      </c>
      <c r="X51" s="44">
        <v>6.78</v>
      </c>
      <c r="Y51" s="44">
        <v>6.61</v>
      </c>
      <c r="Z51" s="44">
        <v>6.46</v>
      </c>
      <c r="AA51" s="44">
        <v>6.33</v>
      </c>
      <c r="AB51" s="44">
        <v>6.21</v>
      </c>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row>
    <row r="52" spans="1:52" x14ac:dyDescent="0.25">
      <c r="A52" s="43">
        <v>41</v>
      </c>
      <c r="B52" s="44">
        <v>106.72</v>
      </c>
      <c r="C52" s="44">
        <v>54.36</v>
      </c>
      <c r="D52" s="44">
        <v>36.92</v>
      </c>
      <c r="E52" s="44">
        <v>28.2</v>
      </c>
      <c r="F52" s="44">
        <v>22.98</v>
      </c>
      <c r="G52" s="44">
        <v>19.5</v>
      </c>
      <c r="H52" s="44">
        <v>17.02</v>
      </c>
      <c r="I52" s="44">
        <v>15.17</v>
      </c>
      <c r="J52" s="44">
        <v>13.73</v>
      </c>
      <c r="K52" s="44">
        <v>12.58</v>
      </c>
      <c r="L52" s="44">
        <v>11.64</v>
      </c>
      <c r="M52" s="44">
        <v>10.86</v>
      </c>
      <c r="N52" s="44">
        <v>10.210000000000001</v>
      </c>
      <c r="O52" s="44">
        <v>9.65</v>
      </c>
      <c r="P52" s="44">
        <v>9.17</v>
      </c>
      <c r="Q52" s="44">
        <v>8.75</v>
      </c>
      <c r="R52" s="44">
        <v>8.3800000000000008</v>
      </c>
      <c r="S52" s="44">
        <v>8.06</v>
      </c>
      <c r="T52" s="44">
        <v>7.77</v>
      </c>
      <c r="U52" s="44">
        <v>7.51</v>
      </c>
      <c r="V52" s="44">
        <v>7.29</v>
      </c>
      <c r="W52" s="44">
        <v>7.08</v>
      </c>
      <c r="X52" s="44">
        <v>6.89</v>
      </c>
      <c r="Y52" s="44">
        <v>6.73</v>
      </c>
      <c r="Z52" s="44">
        <v>6.58</v>
      </c>
      <c r="AA52" s="44">
        <v>6.45</v>
      </c>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row>
    <row r="53" spans="1:52" x14ac:dyDescent="0.25">
      <c r="A53" s="43">
        <v>42</v>
      </c>
      <c r="B53" s="44">
        <v>108.27</v>
      </c>
      <c r="C53" s="44">
        <v>55.15</v>
      </c>
      <c r="D53" s="44">
        <v>37.46</v>
      </c>
      <c r="E53" s="44">
        <v>28.61</v>
      </c>
      <c r="F53" s="44">
        <v>23.32</v>
      </c>
      <c r="G53" s="44">
        <v>19.79</v>
      </c>
      <c r="H53" s="44">
        <v>17.27</v>
      </c>
      <c r="I53" s="44">
        <v>15.39</v>
      </c>
      <c r="J53" s="44">
        <v>13.93</v>
      </c>
      <c r="K53" s="44">
        <v>12.77</v>
      </c>
      <c r="L53" s="44">
        <v>11.82</v>
      </c>
      <c r="M53" s="44">
        <v>11.03</v>
      </c>
      <c r="N53" s="44">
        <v>10.37</v>
      </c>
      <c r="O53" s="44">
        <v>9.8000000000000007</v>
      </c>
      <c r="P53" s="44">
        <v>9.31</v>
      </c>
      <c r="Q53" s="44">
        <v>8.89</v>
      </c>
      <c r="R53" s="44">
        <v>8.52</v>
      </c>
      <c r="S53" s="44">
        <v>8.19</v>
      </c>
      <c r="T53" s="44">
        <v>7.9</v>
      </c>
      <c r="U53" s="44">
        <v>7.64</v>
      </c>
      <c r="V53" s="44">
        <v>7.41</v>
      </c>
      <c r="W53" s="44">
        <v>7.2</v>
      </c>
      <c r="X53" s="44">
        <v>7.02</v>
      </c>
      <c r="Y53" s="44">
        <v>6.85</v>
      </c>
      <c r="Z53" s="44">
        <v>6.7</v>
      </c>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row>
    <row r="54" spans="1:52" x14ac:dyDescent="0.25">
      <c r="A54" s="43">
        <v>43</v>
      </c>
      <c r="B54" s="44">
        <v>109.83</v>
      </c>
      <c r="C54" s="44">
        <v>55.95</v>
      </c>
      <c r="D54" s="44">
        <v>38</v>
      </c>
      <c r="E54" s="44">
        <v>29.03</v>
      </c>
      <c r="F54" s="44">
        <v>23.66</v>
      </c>
      <c r="G54" s="44">
        <v>20.079999999999998</v>
      </c>
      <c r="H54" s="44">
        <v>17.53</v>
      </c>
      <c r="I54" s="44">
        <v>15.62</v>
      </c>
      <c r="J54" s="44">
        <v>14.14</v>
      </c>
      <c r="K54" s="44">
        <v>12.96</v>
      </c>
      <c r="L54" s="44">
        <v>12</v>
      </c>
      <c r="M54" s="44">
        <v>11.2</v>
      </c>
      <c r="N54" s="44">
        <v>10.53</v>
      </c>
      <c r="O54" s="44">
        <v>9.9600000000000009</v>
      </c>
      <c r="P54" s="44">
        <v>9.4600000000000009</v>
      </c>
      <c r="Q54" s="44">
        <v>9.0299999999999994</v>
      </c>
      <c r="R54" s="44">
        <v>8.66</v>
      </c>
      <c r="S54" s="44">
        <v>8.33</v>
      </c>
      <c r="T54" s="44">
        <v>8.0299999999999994</v>
      </c>
      <c r="U54" s="44">
        <v>7.77</v>
      </c>
      <c r="V54" s="44">
        <v>7.54</v>
      </c>
      <c r="W54" s="44">
        <v>7.33</v>
      </c>
      <c r="X54" s="44">
        <v>7.14</v>
      </c>
      <c r="Y54" s="44">
        <v>6.98</v>
      </c>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row>
    <row r="55" spans="1:52" x14ac:dyDescent="0.25">
      <c r="A55" s="43">
        <v>44</v>
      </c>
      <c r="B55" s="44">
        <v>111.42</v>
      </c>
      <c r="C55" s="44">
        <v>56.76</v>
      </c>
      <c r="D55" s="44">
        <v>38.56</v>
      </c>
      <c r="E55" s="44">
        <v>29.46</v>
      </c>
      <c r="F55" s="44">
        <v>24.01</v>
      </c>
      <c r="G55" s="44">
        <v>20.38</v>
      </c>
      <c r="H55" s="44">
        <v>17.79</v>
      </c>
      <c r="I55" s="44">
        <v>15.86</v>
      </c>
      <c r="J55" s="44">
        <v>14.36</v>
      </c>
      <c r="K55" s="44">
        <v>13.16</v>
      </c>
      <c r="L55" s="44">
        <v>12.19</v>
      </c>
      <c r="M55" s="44">
        <v>11.38</v>
      </c>
      <c r="N55" s="44">
        <v>10.69</v>
      </c>
      <c r="O55" s="44">
        <v>10.11</v>
      </c>
      <c r="P55" s="44">
        <v>9.61</v>
      </c>
      <c r="Q55" s="44">
        <v>9.18</v>
      </c>
      <c r="R55" s="44">
        <v>8.8000000000000007</v>
      </c>
      <c r="S55" s="44">
        <v>8.4700000000000006</v>
      </c>
      <c r="T55" s="44">
        <v>8.17</v>
      </c>
      <c r="U55" s="44">
        <v>7.91</v>
      </c>
      <c r="V55" s="44">
        <v>7.67</v>
      </c>
      <c r="W55" s="44">
        <v>7.46</v>
      </c>
      <c r="X55" s="44">
        <v>7.28</v>
      </c>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row>
    <row r="56" spans="1:52" x14ac:dyDescent="0.25">
      <c r="A56" s="43">
        <v>45</v>
      </c>
      <c r="B56" s="44">
        <v>113.03</v>
      </c>
      <c r="C56" s="44">
        <v>57.59</v>
      </c>
      <c r="D56" s="44">
        <v>39.119999999999997</v>
      </c>
      <c r="E56" s="44">
        <v>29.89</v>
      </c>
      <c r="F56" s="44">
        <v>24.36</v>
      </c>
      <c r="G56" s="44">
        <v>20.68</v>
      </c>
      <c r="H56" s="44">
        <v>18.059999999999999</v>
      </c>
      <c r="I56" s="44">
        <v>16.100000000000001</v>
      </c>
      <c r="J56" s="44">
        <v>14.58</v>
      </c>
      <c r="K56" s="44">
        <v>13.36</v>
      </c>
      <c r="L56" s="44">
        <v>12.38</v>
      </c>
      <c r="M56" s="44">
        <v>11.56</v>
      </c>
      <c r="N56" s="44">
        <v>10.87</v>
      </c>
      <c r="O56" s="44">
        <v>10.28</v>
      </c>
      <c r="P56" s="44">
        <v>9.77</v>
      </c>
      <c r="Q56" s="44">
        <v>9.33</v>
      </c>
      <c r="R56" s="44">
        <v>8.9499999999999993</v>
      </c>
      <c r="S56" s="44">
        <v>8.61</v>
      </c>
      <c r="T56" s="44">
        <v>8.31</v>
      </c>
      <c r="U56" s="44">
        <v>8.0500000000000007</v>
      </c>
      <c r="V56" s="44">
        <v>7.81</v>
      </c>
      <c r="W56" s="44">
        <v>7.61</v>
      </c>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row>
    <row r="57" spans="1:52" x14ac:dyDescent="0.25">
      <c r="A57" s="43">
        <v>46</v>
      </c>
      <c r="B57" s="44">
        <v>114.66</v>
      </c>
      <c r="C57" s="44">
        <v>58.42</v>
      </c>
      <c r="D57" s="44">
        <v>39.69</v>
      </c>
      <c r="E57" s="44">
        <v>30.33</v>
      </c>
      <c r="F57" s="44">
        <v>24.72</v>
      </c>
      <c r="G57" s="44">
        <v>20.99</v>
      </c>
      <c r="H57" s="44">
        <v>18.329999999999998</v>
      </c>
      <c r="I57" s="44">
        <v>16.34</v>
      </c>
      <c r="J57" s="44">
        <v>14.8</v>
      </c>
      <c r="K57" s="44">
        <v>13.57</v>
      </c>
      <c r="L57" s="44">
        <v>12.57</v>
      </c>
      <c r="M57" s="44">
        <v>11.74</v>
      </c>
      <c r="N57" s="44">
        <v>11.04</v>
      </c>
      <c r="O57" s="44">
        <v>10.45</v>
      </c>
      <c r="P57" s="44">
        <v>9.94</v>
      </c>
      <c r="Q57" s="44">
        <v>9.49</v>
      </c>
      <c r="R57" s="44">
        <v>9.1</v>
      </c>
      <c r="S57" s="44">
        <v>8.76</v>
      </c>
      <c r="T57" s="44">
        <v>8.4600000000000009</v>
      </c>
      <c r="U57" s="44">
        <v>8.1999999999999993</v>
      </c>
      <c r="V57" s="44">
        <v>7.96</v>
      </c>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row>
    <row r="58" spans="1:52" x14ac:dyDescent="0.25">
      <c r="A58" s="43">
        <v>47</v>
      </c>
      <c r="B58" s="44">
        <v>116.31</v>
      </c>
      <c r="C58" s="44">
        <v>59.27</v>
      </c>
      <c r="D58" s="44">
        <v>40.270000000000003</v>
      </c>
      <c r="E58" s="44">
        <v>30.78</v>
      </c>
      <c r="F58" s="44">
        <v>25.09</v>
      </c>
      <c r="G58" s="44">
        <v>21.31</v>
      </c>
      <c r="H58" s="44">
        <v>18.61</v>
      </c>
      <c r="I58" s="44">
        <v>16.600000000000001</v>
      </c>
      <c r="J58" s="44">
        <v>15.03</v>
      </c>
      <c r="K58" s="44">
        <v>13.79</v>
      </c>
      <c r="L58" s="44">
        <v>12.77</v>
      </c>
      <c r="M58" s="44">
        <v>11.93</v>
      </c>
      <c r="N58" s="44">
        <v>11.22</v>
      </c>
      <c r="O58" s="44">
        <v>10.62</v>
      </c>
      <c r="P58" s="44">
        <v>10.11</v>
      </c>
      <c r="Q58" s="44">
        <v>9.66</v>
      </c>
      <c r="R58" s="44">
        <v>9.27</v>
      </c>
      <c r="S58" s="44">
        <v>8.92</v>
      </c>
      <c r="T58" s="44">
        <v>8.6199999999999992</v>
      </c>
      <c r="U58" s="44">
        <v>8.35</v>
      </c>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row>
    <row r="59" spans="1:52" x14ac:dyDescent="0.25">
      <c r="A59" s="43">
        <v>48</v>
      </c>
      <c r="B59" s="44">
        <v>117.99</v>
      </c>
      <c r="C59" s="44">
        <v>60.13</v>
      </c>
      <c r="D59" s="44">
        <v>40.86</v>
      </c>
      <c r="E59" s="44">
        <v>31.24</v>
      </c>
      <c r="F59" s="44">
        <v>25.47</v>
      </c>
      <c r="G59" s="44">
        <v>21.63</v>
      </c>
      <c r="H59" s="44">
        <v>18.899999999999999</v>
      </c>
      <c r="I59" s="44">
        <v>16.850000000000001</v>
      </c>
      <c r="J59" s="44">
        <v>15.27</v>
      </c>
      <c r="K59" s="44">
        <v>14.01</v>
      </c>
      <c r="L59" s="44">
        <v>12.98</v>
      </c>
      <c r="M59" s="44">
        <v>12.13</v>
      </c>
      <c r="N59" s="44">
        <v>11.41</v>
      </c>
      <c r="O59" s="44">
        <v>10.8</v>
      </c>
      <c r="P59" s="44">
        <v>10.28</v>
      </c>
      <c r="Q59" s="44">
        <v>9.83</v>
      </c>
      <c r="R59" s="44">
        <v>9.44</v>
      </c>
      <c r="S59" s="44">
        <v>9.09</v>
      </c>
      <c r="T59" s="44">
        <v>8.7899999999999991</v>
      </c>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row>
    <row r="60" spans="1:52" x14ac:dyDescent="0.25">
      <c r="A60" s="43">
        <v>49</v>
      </c>
      <c r="B60" s="44">
        <v>119.69</v>
      </c>
      <c r="C60" s="44">
        <v>61.01</v>
      </c>
      <c r="D60" s="44">
        <v>41.46</v>
      </c>
      <c r="E60" s="44">
        <v>31.7</v>
      </c>
      <c r="F60" s="44">
        <v>25.85</v>
      </c>
      <c r="G60" s="44">
        <v>21.96</v>
      </c>
      <c r="H60" s="44">
        <v>19.190000000000001</v>
      </c>
      <c r="I60" s="44">
        <v>17.12</v>
      </c>
      <c r="J60" s="44">
        <v>15.51</v>
      </c>
      <c r="K60" s="44">
        <v>14.23</v>
      </c>
      <c r="L60" s="44">
        <v>13.19</v>
      </c>
      <c r="M60" s="44">
        <v>12.33</v>
      </c>
      <c r="N60" s="44">
        <v>11.61</v>
      </c>
      <c r="O60" s="44">
        <v>10.99</v>
      </c>
      <c r="P60" s="44">
        <v>10.46</v>
      </c>
      <c r="Q60" s="44">
        <v>10.01</v>
      </c>
      <c r="R60" s="44">
        <v>9.61</v>
      </c>
      <c r="S60" s="44">
        <v>9.26</v>
      </c>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row>
    <row r="61" spans="1:52" x14ac:dyDescent="0.25">
      <c r="A61" s="43">
        <v>50</v>
      </c>
      <c r="B61" s="44">
        <v>121.41</v>
      </c>
      <c r="C61" s="44">
        <v>61.9</v>
      </c>
      <c r="D61" s="44">
        <v>42.07</v>
      </c>
      <c r="E61" s="44">
        <v>32.17</v>
      </c>
      <c r="F61" s="44">
        <v>26.24</v>
      </c>
      <c r="G61" s="44">
        <v>22.3</v>
      </c>
      <c r="H61" s="44">
        <v>19.489999999999998</v>
      </c>
      <c r="I61" s="44">
        <v>17.39</v>
      </c>
      <c r="J61" s="44">
        <v>15.76</v>
      </c>
      <c r="K61" s="44">
        <v>14.47</v>
      </c>
      <c r="L61" s="44">
        <v>13.41</v>
      </c>
      <c r="M61" s="44">
        <v>12.54</v>
      </c>
      <c r="N61" s="44">
        <v>11.81</v>
      </c>
      <c r="O61" s="44">
        <v>11.19</v>
      </c>
      <c r="P61" s="44">
        <v>10.66</v>
      </c>
      <c r="Q61" s="44">
        <v>10.199999999999999</v>
      </c>
      <c r="R61" s="44">
        <v>9.8000000000000007</v>
      </c>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row>
    <row r="62" spans="1:52" x14ac:dyDescent="0.25">
      <c r="A62" s="43">
        <v>51</v>
      </c>
      <c r="B62" s="44">
        <v>123.17</v>
      </c>
      <c r="C62" s="44">
        <v>62.8</v>
      </c>
      <c r="D62" s="44">
        <v>42.7</v>
      </c>
      <c r="E62" s="44">
        <v>32.659999999999997</v>
      </c>
      <c r="F62" s="44">
        <v>26.64</v>
      </c>
      <c r="G62" s="44">
        <v>22.64</v>
      </c>
      <c r="H62" s="44">
        <v>19.8</v>
      </c>
      <c r="I62" s="44">
        <v>17.670000000000002</v>
      </c>
      <c r="J62" s="44">
        <v>16.02</v>
      </c>
      <c r="K62" s="44">
        <v>14.71</v>
      </c>
      <c r="L62" s="44">
        <v>13.64</v>
      </c>
      <c r="M62" s="44">
        <v>12.76</v>
      </c>
      <c r="N62" s="44">
        <v>12.02</v>
      </c>
      <c r="O62" s="44">
        <v>11.4</v>
      </c>
      <c r="P62" s="44">
        <v>10.86</v>
      </c>
      <c r="Q62" s="44">
        <v>10.39</v>
      </c>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row>
    <row r="63" spans="1:52" x14ac:dyDescent="0.25">
      <c r="A63" s="43">
        <v>52</v>
      </c>
      <c r="B63" s="44">
        <v>124.95</v>
      </c>
      <c r="C63" s="44">
        <v>63.72</v>
      </c>
      <c r="D63" s="44">
        <v>43.33</v>
      </c>
      <c r="E63" s="44">
        <v>33.15</v>
      </c>
      <c r="F63" s="44">
        <v>27.05</v>
      </c>
      <c r="G63" s="44">
        <v>23</v>
      </c>
      <c r="H63" s="44">
        <v>20.11</v>
      </c>
      <c r="I63" s="44">
        <v>17.96</v>
      </c>
      <c r="J63" s="44">
        <v>16.29</v>
      </c>
      <c r="K63" s="44">
        <v>14.96</v>
      </c>
      <c r="L63" s="44">
        <v>13.88</v>
      </c>
      <c r="M63" s="44">
        <v>12.99</v>
      </c>
      <c r="N63" s="44">
        <v>12.25</v>
      </c>
      <c r="O63" s="44">
        <v>11.61</v>
      </c>
      <c r="P63" s="44">
        <v>11.07</v>
      </c>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row>
    <row r="64" spans="1:52" x14ac:dyDescent="0.25">
      <c r="A64" s="43">
        <v>53</v>
      </c>
      <c r="B64" s="44">
        <v>126.77</v>
      </c>
      <c r="C64" s="44">
        <v>64.67</v>
      </c>
      <c r="D64" s="44">
        <v>43.98</v>
      </c>
      <c r="E64" s="44">
        <v>33.659999999999997</v>
      </c>
      <c r="F64" s="44">
        <v>27.48</v>
      </c>
      <c r="G64" s="44">
        <v>23.37</v>
      </c>
      <c r="H64" s="44">
        <v>20.440000000000001</v>
      </c>
      <c r="I64" s="44">
        <v>18.260000000000002</v>
      </c>
      <c r="J64" s="44">
        <v>16.57</v>
      </c>
      <c r="K64" s="44">
        <v>15.22</v>
      </c>
      <c r="L64" s="44">
        <v>14.13</v>
      </c>
      <c r="M64" s="44">
        <v>13.23</v>
      </c>
      <c r="N64" s="44">
        <v>12.48</v>
      </c>
      <c r="O64" s="44">
        <v>11.83</v>
      </c>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row>
    <row r="65" spans="1:52" x14ac:dyDescent="0.25">
      <c r="A65" s="43">
        <v>54</v>
      </c>
      <c r="B65" s="44">
        <v>128.62</v>
      </c>
      <c r="C65" s="44">
        <v>65.63</v>
      </c>
      <c r="D65" s="44">
        <v>44.65</v>
      </c>
      <c r="E65" s="44">
        <v>34.18</v>
      </c>
      <c r="F65" s="44">
        <v>27.91</v>
      </c>
      <c r="G65" s="44">
        <v>23.74</v>
      </c>
      <c r="H65" s="44">
        <v>20.78</v>
      </c>
      <c r="I65" s="44">
        <v>18.57</v>
      </c>
      <c r="J65" s="44">
        <v>16.86</v>
      </c>
      <c r="K65" s="44">
        <v>15.5</v>
      </c>
      <c r="L65" s="44">
        <v>14.4</v>
      </c>
      <c r="M65" s="44">
        <v>13.49</v>
      </c>
      <c r="N65" s="44">
        <v>12.72</v>
      </c>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row>
    <row r="66" spans="1:52" x14ac:dyDescent="0.25">
      <c r="A66" s="43">
        <v>55</v>
      </c>
      <c r="B66" s="44">
        <v>130.5</v>
      </c>
      <c r="C66" s="44">
        <v>66.61</v>
      </c>
      <c r="D66" s="44">
        <v>45.33</v>
      </c>
      <c r="E66" s="44">
        <v>34.72</v>
      </c>
      <c r="F66" s="44">
        <v>28.36</v>
      </c>
      <c r="G66" s="44">
        <v>24.14</v>
      </c>
      <c r="H66" s="44">
        <v>21.13</v>
      </c>
      <c r="I66" s="44">
        <v>18.89</v>
      </c>
      <c r="J66" s="44">
        <v>17.16</v>
      </c>
      <c r="K66" s="44">
        <v>15.79</v>
      </c>
      <c r="L66" s="44">
        <v>14.68</v>
      </c>
      <c r="M66" s="44">
        <v>13.74</v>
      </c>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row>
    <row r="67" spans="1:52" x14ac:dyDescent="0.25">
      <c r="A67" s="43">
        <v>56</v>
      </c>
      <c r="B67" s="44">
        <v>132.41999999999999</v>
      </c>
      <c r="C67" s="44">
        <v>67.61</v>
      </c>
      <c r="D67" s="44">
        <v>46.04</v>
      </c>
      <c r="E67" s="44">
        <v>35.270000000000003</v>
      </c>
      <c r="F67" s="44">
        <v>28.82</v>
      </c>
      <c r="G67" s="44">
        <v>24.54</v>
      </c>
      <c r="H67" s="44">
        <v>21.5</v>
      </c>
      <c r="I67" s="44">
        <v>19.23</v>
      </c>
      <c r="J67" s="44">
        <v>17.48</v>
      </c>
      <c r="K67" s="44">
        <v>16.09</v>
      </c>
      <c r="L67" s="44">
        <v>14.95</v>
      </c>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row>
    <row r="68" spans="1:52" x14ac:dyDescent="0.25">
      <c r="A68" s="43">
        <v>57</v>
      </c>
      <c r="B68" s="44">
        <v>134.4</v>
      </c>
      <c r="C68" s="44">
        <v>68.650000000000006</v>
      </c>
      <c r="D68" s="44">
        <v>46.76</v>
      </c>
      <c r="E68" s="44">
        <v>35.840000000000003</v>
      </c>
      <c r="F68" s="44">
        <v>29.31</v>
      </c>
      <c r="G68" s="44">
        <v>24.97</v>
      </c>
      <c r="H68" s="44">
        <v>21.89</v>
      </c>
      <c r="I68" s="44">
        <v>19.59</v>
      </c>
      <c r="J68" s="44">
        <v>17.82</v>
      </c>
      <c r="K68" s="44">
        <v>16.399999999999999</v>
      </c>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row>
    <row r="69" spans="1:52" x14ac:dyDescent="0.25">
      <c r="A69" s="43">
        <v>58</v>
      </c>
      <c r="B69" s="44">
        <v>136.41999999999999</v>
      </c>
      <c r="C69" s="44">
        <v>69.72</v>
      </c>
      <c r="D69" s="44">
        <v>47.51</v>
      </c>
      <c r="E69" s="44">
        <v>36.44</v>
      </c>
      <c r="F69" s="44">
        <v>29.81</v>
      </c>
      <c r="G69" s="44">
        <v>25.42</v>
      </c>
      <c r="H69" s="44">
        <v>22.3</v>
      </c>
      <c r="I69" s="44">
        <v>19.97</v>
      </c>
      <c r="J69" s="44">
        <v>18.16</v>
      </c>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row>
    <row r="70" spans="1:52" x14ac:dyDescent="0.25">
      <c r="A70" s="43">
        <v>59</v>
      </c>
      <c r="B70" s="44">
        <v>138.51</v>
      </c>
      <c r="C70" s="44">
        <v>70.819999999999993</v>
      </c>
      <c r="D70" s="44">
        <v>48.3</v>
      </c>
      <c r="E70" s="44">
        <v>37.06</v>
      </c>
      <c r="F70" s="44">
        <v>30.35</v>
      </c>
      <c r="G70" s="44">
        <v>25.89</v>
      </c>
      <c r="H70" s="44">
        <v>22.73</v>
      </c>
      <c r="I70" s="44">
        <v>20.350000000000001</v>
      </c>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row>
    <row r="71" spans="1:52" x14ac:dyDescent="0.25">
      <c r="A71" s="43">
        <v>60</v>
      </c>
      <c r="B71" s="44">
        <v>140.68</v>
      </c>
      <c r="C71" s="44">
        <v>71.98</v>
      </c>
      <c r="D71" s="44">
        <v>49.12</v>
      </c>
      <c r="E71" s="44">
        <v>37.72</v>
      </c>
      <c r="F71" s="44">
        <v>30.91</v>
      </c>
      <c r="G71" s="44">
        <v>26.4</v>
      </c>
      <c r="H71" s="44">
        <v>23.16</v>
      </c>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row>
    <row r="72" spans="1:52" x14ac:dyDescent="0.25">
      <c r="A72" s="43">
        <v>61</v>
      </c>
      <c r="B72" s="44">
        <v>142.93</v>
      </c>
      <c r="C72" s="44">
        <v>73.180000000000007</v>
      </c>
      <c r="D72" s="44">
        <v>49.98</v>
      </c>
      <c r="E72" s="44">
        <v>38.42</v>
      </c>
      <c r="F72" s="44">
        <v>31.51</v>
      </c>
      <c r="G72" s="44">
        <v>26.9</v>
      </c>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row>
    <row r="73" spans="1:52" x14ac:dyDescent="0.25">
      <c r="A73" s="43">
        <v>62</v>
      </c>
      <c r="B73" s="44">
        <v>145.29</v>
      </c>
      <c r="C73" s="44">
        <v>74.459999999999994</v>
      </c>
      <c r="D73" s="44">
        <v>50.9</v>
      </c>
      <c r="E73" s="44">
        <v>39.159999999999997</v>
      </c>
      <c r="F73" s="44">
        <v>32.11</v>
      </c>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row>
    <row r="74" spans="1:52" x14ac:dyDescent="0.25">
      <c r="A74" s="43">
        <v>63</v>
      </c>
      <c r="B74" s="44">
        <v>147.79</v>
      </c>
      <c r="C74" s="44">
        <v>75.819999999999993</v>
      </c>
      <c r="D74" s="44">
        <v>51.88</v>
      </c>
      <c r="E74" s="44">
        <v>39.9</v>
      </c>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row>
    <row r="75" spans="1:52" x14ac:dyDescent="0.25">
      <c r="A75" s="43">
        <v>64</v>
      </c>
      <c r="B75" s="44">
        <v>150.46</v>
      </c>
      <c r="C75" s="44">
        <v>77.27</v>
      </c>
      <c r="D75" s="44">
        <v>52.87</v>
      </c>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row>
    <row r="76" spans="1:52" x14ac:dyDescent="0.25">
      <c r="A76" s="43">
        <v>65</v>
      </c>
      <c r="B76" s="44">
        <v>153.32</v>
      </c>
      <c r="C76" s="44">
        <v>78.739999999999995</v>
      </c>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row>
    <row r="77" spans="1:52" x14ac:dyDescent="0.25">
      <c r="A77" s="43">
        <v>66</v>
      </c>
      <c r="B77" s="44">
        <v>156.22999999999999</v>
      </c>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row>
  </sheetData>
  <sheetProtection algorithmName="SHA-512" hashValue="0cYiKaYt6LSAdcN7xKjHkkpSdRfzpr7mrxJpL+XtBsG1a+iygFpaRMvVHZNivFp7Rsrxc+z0xPJ/ZHerCogCvw==" saltValue="NojE+vMuOtuX3hlqIbKs+Q==" spinCount="100000" sheet="1" objects="1" scenarios="1"/>
  <conditionalFormatting sqref="A6:A21">
    <cfRule type="expression" dxfId="95" priority="1" stopIfTrue="1">
      <formula>MOD(ROW(),2)=0</formula>
    </cfRule>
    <cfRule type="expression" dxfId="94" priority="2" stopIfTrue="1">
      <formula>MOD(ROW(),2)&lt;&gt;0</formula>
    </cfRule>
  </conditionalFormatting>
  <conditionalFormatting sqref="A26:A77">
    <cfRule type="expression" dxfId="93" priority="5" stopIfTrue="1">
      <formula>MOD(ROW(),2)=0</formula>
    </cfRule>
    <cfRule type="expression" dxfId="92" priority="6" stopIfTrue="1">
      <formula>MOD(ROW(),2)&lt;&gt;0</formula>
    </cfRule>
  </conditionalFormatting>
  <conditionalFormatting sqref="B6:M21">
    <cfRule type="expression" dxfId="91" priority="3" stopIfTrue="1">
      <formula>MOD(ROW(),2)=0</formula>
    </cfRule>
    <cfRule type="expression" dxfId="90" priority="4" stopIfTrue="1">
      <formula>MOD(ROW(),2)&lt;&gt;0</formula>
    </cfRule>
  </conditionalFormatting>
  <conditionalFormatting sqref="B26:AZ77">
    <cfRule type="expression" dxfId="89" priority="7" stopIfTrue="1">
      <formula>MOD(ROW(),2)=0</formula>
    </cfRule>
    <cfRule type="expression" dxfId="88" priority="8" stopIfTrue="1">
      <formula>MOD(ROW(),2)&lt;&gt;0</formula>
    </cfRule>
  </conditionalFormatting>
  <pageMargins left="0.7" right="0.7" top="0.75" bottom="0.75" header="0.3" footer="0.3"/>
  <tableParts count="1">
    <tablePart r:id="rId1"/>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9322E-D4F5-41B2-BB27-335286A004B1}">
  <sheetPr codeName="Sheet65"/>
  <dimension ref="A1:BA78"/>
  <sheetViews>
    <sheetView showGridLines="0" workbookViewId="0">
      <selection activeCell="A6" sqref="A6"/>
    </sheetView>
  </sheetViews>
  <sheetFormatPr defaultRowHeight="12.5" x14ac:dyDescent="0.25"/>
  <cols>
    <col min="1" max="1" width="31.54296875" customWidth="1"/>
    <col min="2" max="53" width="13.7265625" customWidth="1"/>
  </cols>
  <sheetData>
    <row r="1" spans="1:13" s="1" customFormat="1" ht="20" x14ac:dyDescent="0.4">
      <c r="A1" s="2" t="s">
        <v>0</v>
      </c>
    </row>
    <row r="2" spans="1:13" s="1" customFormat="1" ht="15.5" x14ac:dyDescent="0.35">
      <c r="A2" s="30" t="s">
        <v>1</v>
      </c>
      <c r="B2" s="3" t="str">
        <f>wb_title</f>
        <v>LGPS_EW - Consolidated Factor Spreadsheet</v>
      </c>
    </row>
    <row r="3" spans="1:13" s="1" customFormat="1" ht="15.5" x14ac:dyDescent="0.35">
      <c r="A3" s="30" t="s">
        <v>2</v>
      </c>
      <c r="B3" s="3" t="str">
        <f>TABLE_FACTOR_TYPE_1 &amp; " - x-" &amp; TABLE_SERIES_NUMBER_1</f>
        <v>Added pension - x-719</v>
      </c>
    </row>
    <row r="6" spans="1:13" x14ac:dyDescent="0.25">
      <c r="A6" s="40" t="s">
        <v>394</v>
      </c>
      <c r="B6" s="47" t="s">
        <v>395</v>
      </c>
      <c r="C6" s="47"/>
      <c r="D6" s="47"/>
      <c r="E6" s="47"/>
      <c r="F6" s="47"/>
      <c r="G6" s="47"/>
      <c r="H6" s="47"/>
      <c r="I6" s="47"/>
      <c r="J6" s="47"/>
      <c r="K6" s="47"/>
      <c r="L6" s="47"/>
      <c r="M6" s="47"/>
    </row>
    <row r="7" spans="1:13" x14ac:dyDescent="0.25">
      <c r="A7" s="40" t="s">
        <v>396</v>
      </c>
      <c r="B7" s="47" t="s">
        <v>175</v>
      </c>
      <c r="C7" s="47"/>
      <c r="D7" s="47"/>
      <c r="E7" s="47"/>
      <c r="F7" s="47"/>
      <c r="G7" s="47"/>
      <c r="H7" s="47"/>
      <c r="I7" s="47"/>
      <c r="J7" s="47"/>
      <c r="K7" s="47"/>
      <c r="L7" s="47"/>
      <c r="M7" s="47"/>
    </row>
    <row r="8" spans="1:13" x14ac:dyDescent="0.25">
      <c r="A8" s="40" t="s">
        <v>162</v>
      </c>
      <c r="B8" s="47" t="s">
        <v>259</v>
      </c>
      <c r="C8" s="47"/>
      <c r="D8" s="47"/>
      <c r="E8" s="47"/>
      <c r="F8" s="47"/>
      <c r="G8" s="47"/>
      <c r="H8" s="47"/>
      <c r="I8" s="47"/>
      <c r="J8" s="47"/>
      <c r="K8" s="47"/>
      <c r="L8" s="47"/>
      <c r="M8" s="47"/>
    </row>
    <row r="9" spans="1:13" x14ac:dyDescent="0.25">
      <c r="A9" s="40" t="s">
        <v>163</v>
      </c>
      <c r="B9" s="47" t="s">
        <v>322</v>
      </c>
      <c r="C9" s="47"/>
      <c r="D9" s="47"/>
      <c r="E9" s="47"/>
      <c r="F9" s="47"/>
      <c r="G9" s="47"/>
      <c r="H9" s="47"/>
      <c r="I9" s="47"/>
      <c r="J9" s="47"/>
      <c r="K9" s="47"/>
      <c r="L9" s="47"/>
      <c r="M9" s="47"/>
    </row>
    <row r="10" spans="1:13" x14ac:dyDescent="0.25">
      <c r="A10" s="40" t="s">
        <v>6</v>
      </c>
      <c r="B10" s="47" t="s">
        <v>363</v>
      </c>
      <c r="C10" s="47"/>
      <c r="D10" s="47"/>
      <c r="E10" s="47"/>
      <c r="F10" s="47"/>
      <c r="G10" s="47"/>
      <c r="H10" s="47"/>
      <c r="I10" s="47"/>
      <c r="J10" s="47"/>
      <c r="K10" s="47"/>
      <c r="L10" s="47"/>
      <c r="M10" s="47"/>
    </row>
    <row r="11" spans="1:13" x14ac:dyDescent="0.25">
      <c r="A11" s="40" t="s">
        <v>164</v>
      </c>
      <c r="B11" s="47" t="s">
        <v>179</v>
      </c>
      <c r="C11" s="47"/>
      <c r="D11" s="47"/>
      <c r="E11" s="47"/>
      <c r="F11" s="47"/>
      <c r="G11" s="47"/>
      <c r="H11" s="47"/>
      <c r="I11" s="47"/>
      <c r="J11" s="47"/>
      <c r="K11" s="47"/>
      <c r="L11" s="47"/>
      <c r="M11" s="47"/>
    </row>
    <row r="12" spans="1:13" x14ac:dyDescent="0.25">
      <c r="A12" s="40" t="s">
        <v>165</v>
      </c>
      <c r="B12" s="47" t="s">
        <v>324</v>
      </c>
      <c r="C12" s="47"/>
      <c r="D12" s="47"/>
      <c r="E12" s="47"/>
      <c r="F12" s="47"/>
      <c r="G12" s="47"/>
      <c r="H12" s="47"/>
      <c r="I12" s="47"/>
      <c r="J12" s="47"/>
      <c r="K12" s="47"/>
      <c r="L12" s="47"/>
      <c r="M12" s="47"/>
    </row>
    <row r="13" spans="1:13" x14ac:dyDescent="0.25">
      <c r="A13" s="40" t="s">
        <v>397</v>
      </c>
      <c r="B13" s="47">
        <v>0</v>
      </c>
      <c r="C13" s="47"/>
      <c r="D13" s="47"/>
      <c r="E13" s="47"/>
      <c r="F13" s="47"/>
      <c r="G13" s="47"/>
      <c r="H13" s="47"/>
      <c r="I13" s="47"/>
      <c r="J13" s="47"/>
      <c r="K13" s="47"/>
      <c r="L13" s="47"/>
      <c r="M13" s="47"/>
    </row>
    <row r="14" spans="1:13" x14ac:dyDescent="0.25">
      <c r="A14" s="40" t="s">
        <v>167</v>
      </c>
      <c r="B14" s="47">
        <v>719</v>
      </c>
      <c r="C14" s="47"/>
      <c r="D14" s="47"/>
      <c r="E14" s="47"/>
      <c r="F14" s="47"/>
      <c r="G14" s="47"/>
      <c r="H14" s="47"/>
      <c r="I14" s="47"/>
      <c r="J14" s="47"/>
      <c r="K14" s="47"/>
      <c r="L14" s="47"/>
      <c r="M14" s="47"/>
    </row>
    <row r="15" spans="1:13" x14ac:dyDescent="0.25">
      <c r="A15" s="40" t="s">
        <v>398</v>
      </c>
      <c r="B15" s="47" t="s">
        <v>364</v>
      </c>
      <c r="C15" s="47"/>
      <c r="D15" s="47"/>
      <c r="E15" s="47"/>
      <c r="F15" s="47"/>
      <c r="G15" s="47"/>
      <c r="H15" s="47"/>
      <c r="I15" s="47"/>
      <c r="J15" s="47"/>
      <c r="K15" s="47"/>
      <c r="L15" s="47"/>
      <c r="M15" s="47"/>
    </row>
    <row r="16" spans="1:13" x14ac:dyDescent="0.25">
      <c r="A16" s="40" t="s">
        <v>169</v>
      </c>
      <c r="B16" s="47" t="s">
        <v>365</v>
      </c>
      <c r="C16" s="47"/>
      <c r="D16" s="47"/>
      <c r="E16" s="47"/>
      <c r="F16" s="47"/>
      <c r="G16" s="47"/>
      <c r="H16" s="47"/>
      <c r="I16" s="47"/>
      <c r="J16" s="47"/>
      <c r="K16" s="47"/>
      <c r="L16" s="47"/>
      <c r="M16" s="47"/>
    </row>
    <row r="17" spans="1:53" x14ac:dyDescent="0.25">
      <c r="A17" s="41" t="s">
        <v>399</v>
      </c>
      <c r="B17" s="47"/>
      <c r="C17" s="47"/>
      <c r="D17" s="47"/>
      <c r="E17" s="47"/>
      <c r="F17" s="47"/>
      <c r="G17" s="47"/>
      <c r="H17" s="47"/>
      <c r="I17" s="47"/>
      <c r="J17" s="47"/>
      <c r="K17" s="47"/>
      <c r="L17" s="47"/>
      <c r="M17" s="47"/>
    </row>
    <row r="18" spans="1:53" x14ac:dyDescent="0.25">
      <c r="A18" s="40" t="s">
        <v>171</v>
      </c>
      <c r="B18" s="49">
        <v>45195</v>
      </c>
      <c r="C18" s="49"/>
      <c r="D18" s="49"/>
      <c r="E18" s="49"/>
      <c r="F18" s="49"/>
      <c r="G18" s="49"/>
      <c r="H18" s="49"/>
      <c r="I18" s="49"/>
      <c r="J18" s="49"/>
      <c r="K18" s="49"/>
      <c r="L18" s="49"/>
      <c r="M18" s="49"/>
    </row>
    <row r="19" spans="1:53" x14ac:dyDescent="0.25">
      <c r="A19" s="40" t="s">
        <v>172</v>
      </c>
      <c r="B19" s="49">
        <v>45201</v>
      </c>
      <c r="C19" s="49"/>
      <c r="D19" s="49"/>
      <c r="E19" s="49"/>
      <c r="F19" s="49"/>
      <c r="G19" s="49"/>
      <c r="H19" s="49"/>
      <c r="I19" s="49"/>
      <c r="J19" s="49"/>
      <c r="K19" s="49"/>
      <c r="L19" s="49"/>
      <c r="M19" s="49"/>
    </row>
    <row r="20" spans="1:53" x14ac:dyDescent="0.25">
      <c r="A20" s="40" t="s">
        <v>173</v>
      </c>
      <c r="B20" s="47" t="s">
        <v>183</v>
      </c>
      <c r="C20" s="47"/>
      <c r="D20" s="47"/>
      <c r="E20" s="47"/>
      <c r="F20" s="47"/>
      <c r="G20" s="47"/>
      <c r="H20" s="47"/>
      <c r="I20" s="47"/>
      <c r="J20" s="47"/>
      <c r="K20" s="47"/>
      <c r="L20" s="47"/>
      <c r="M20" s="47"/>
    </row>
    <row r="21" spans="1:53" x14ac:dyDescent="0.25">
      <c r="A21" s="40" t="s">
        <v>400</v>
      </c>
      <c r="B21" s="47"/>
      <c r="C21" s="47"/>
      <c r="D21" s="47"/>
      <c r="E21" s="47"/>
      <c r="F21" s="47"/>
      <c r="G21" s="47"/>
      <c r="H21" s="47"/>
      <c r="I21" s="47"/>
      <c r="J21" s="47"/>
      <c r="K21" s="47"/>
      <c r="L21" s="47"/>
      <c r="M21" s="47"/>
    </row>
    <row r="23" spans="1:53" x14ac:dyDescent="0.25">
      <c r="A23" s="23" t="str">
        <f>HYPERLINK("#'Factor List'!A1", "Back to Factor List")</f>
        <v>Back to Factor List</v>
      </c>
      <c r="B23" s="23" t="str">
        <f>HYPERLINK("#'Assumptions'!A1", "Assumptions")</f>
        <v>Assumptions</v>
      </c>
    </row>
    <row r="26" spans="1:53" s="58" customFormat="1" ht="39" x14ac:dyDescent="0.25">
      <c r="A26" s="57" t="s">
        <v>401</v>
      </c>
      <c r="B26" s="57" t="s">
        <v>593</v>
      </c>
      <c r="C26" s="57" t="s">
        <v>594</v>
      </c>
      <c r="D26" s="57" t="s">
        <v>595</v>
      </c>
      <c r="E26" s="57" t="s">
        <v>596</v>
      </c>
      <c r="F26" s="57" t="s">
        <v>597</v>
      </c>
      <c r="G26" s="57" t="s">
        <v>598</v>
      </c>
      <c r="H26" s="57" t="s">
        <v>599</v>
      </c>
      <c r="I26" s="57" t="s">
        <v>600</v>
      </c>
      <c r="J26" s="57" t="s">
        <v>601</v>
      </c>
      <c r="K26" s="57" t="s">
        <v>602</v>
      </c>
      <c r="L26" s="57" t="s">
        <v>603</v>
      </c>
      <c r="M26" s="57" t="s">
        <v>604</v>
      </c>
      <c r="N26" s="57" t="s">
        <v>605</v>
      </c>
      <c r="O26" s="57" t="s">
        <v>606</v>
      </c>
      <c r="P26" s="57" t="s">
        <v>607</v>
      </c>
      <c r="Q26" s="57" t="s">
        <v>608</v>
      </c>
      <c r="R26" s="57" t="s">
        <v>609</v>
      </c>
      <c r="S26" s="57" t="s">
        <v>610</v>
      </c>
      <c r="T26" s="57" t="s">
        <v>611</v>
      </c>
      <c r="U26" s="57" t="s">
        <v>612</v>
      </c>
      <c r="V26" s="57" t="s">
        <v>613</v>
      </c>
      <c r="W26" s="57" t="s">
        <v>614</v>
      </c>
      <c r="X26" s="57" t="s">
        <v>615</v>
      </c>
      <c r="Y26" s="57" t="s">
        <v>616</v>
      </c>
      <c r="Z26" s="57" t="s">
        <v>617</v>
      </c>
      <c r="AA26" s="57" t="s">
        <v>618</v>
      </c>
      <c r="AB26" s="57" t="s">
        <v>619</v>
      </c>
      <c r="AC26" s="57" t="s">
        <v>620</v>
      </c>
      <c r="AD26" s="57" t="s">
        <v>621</v>
      </c>
      <c r="AE26" s="57" t="s">
        <v>622</v>
      </c>
      <c r="AF26" s="57" t="s">
        <v>623</v>
      </c>
      <c r="AG26" s="57" t="s">
        <v>624</v>
      </c>
      <c r="AH26" s="57" t="s">
        <v>625</v>
      </c>
      <c r="AI26" s="57" t="s">
        <v>626</v>
      </c>
      <c r="AJ26" s="57" t="s">
        <v>627</v>
      </c>
      <c r="AK26" s="57" t="s">
        <v>628</v>
      </c>
      <c r="AL26" s="57" t="s">
        <v>629</v>
      </c>
      <c r="AM26" s="57" t="s">
        <v>630</v>
      </c>
      <c r="AN26" s="57" t="s">
        <v>631</v>
      </c>
      <c r="AO26" s="57" t="s">
        <v>632</v>
      </c>
      <c r="AP26" s="57" t="s">
        <v>633</v>
      </c>
      <c r="AQ26" s="57" t="s">
        <v>634</v>
      </c>
      <c r="AR26" s="57" t="s">
        <v>635</v>
      </c>
      <c r="AS26" s="57" t="s">
        <v>636</v>
      </c>
      <c r="AT26" s="57" t="s">
        <v>637</v>
      </c>
      <c r="AU26" s="57" t="s">
        <v>638</v>
      </c>
      <c r="AV26" s="57" t="s">
        <v>639</v>
      </c>
      <c r="AW26" s="57" t="s">
        <v>640</v>
      </c>
      <c r="AX26" s="57" t="s">
        <v>641</v>
      </c>
      <c r="AY26" s="57" t="s">
        <v>642</v>
      </c>
      <c r="AZ26" s="57" t="s">
        <v>643</v>
      </c>
      <c r="BA26" s="57" t="s">
        <v>644</v>
      </c>
    </row>
    <row r="27" spans="1:53" x14ac:dyDescent="0.25">
      <c r="A27" s="43">
        <v>16</v>
      </c>
      <c r="B27" s="44">
        <v>65.290000000000006</v>
      </c>
      <c r="C27" s="44">
        <v>33.25</v>
      </c>
      <c r="D27" s="44">
        <v>22.57</v>
      </c>
      <c r="E27" s="44">
        <v>17.239999999999998</v>
      </c>
      <c r="F27" s="44">
        <v>14.04</v>
      </c>
      <c r="G27" s="44">
        <v>11.91</v>
      </c>
      <c r="H27" s="44">
        <v>10.39</v>
      </c>
      <c r="I27" s="44">
        <v>9.25</v>
      </c>
      <c r="J27" s="44">
        <v>8.3699999999999992</v>
      </c>
      <c r="K27" s="44">
        <v>7.67</v>
      </c>
      <c r="L27" s="44">
        <v>7.09</v>
      </c>
      <c r="M27" s="44">
        <v>6.61</v>
      </c>
      <c r="N27" s="44">
        <v>6.21</v>
      </c>
      <c r="O27" s="44">
        <v>5.86</v>
      </c>
      <c r="P27" s="44">
        <v>5.57</v>
      </c>
      <c r="Q27" s="44">
        <v>5.31</v>
      </c>
      <c r="R27" s="44">
        <v>5.08</v>
      </c>
      <c r="S27" s="44">
        <v>4.88</v>
      </c>
      <c r="T27" s="44">
        <v>4.7</v>
      </c>
      <c r="U27" s="44">
        <v>4.53</v>
      </c>
      <c r="V27" s="44">
        <v>4.3899999999999997</v>
      </c>
      <c r="W27" s="44">
        <v>4.26</v>
      </c>
      <c r="X27" s="44">
        <v>4.1399999999999997</v>
      </c>
      <c r="Y27" s="44">
        <v>4.03</v>
      </c>
      <c r="Z27" s="44">
        <v>3.93</v>
      </c>
      <c r="AA27" s="44">
        <v>3.84</v>
      </c>
      <c r="AB27" s="44">
        <v>3.75</v>
      </c>
      <c r="AC27" s="44">
        <v>3.68</v>
      </c>
      <c r="AD27" s="44">
        <v>3.61</v>
      </c>
      <c r="AE27" s="44">
        <v>3.54</v>
      </c>
      <c r="AF27" s="44">
        <v>3.48</v>
      </c>
      <c r="AG27" s="44">
        <v>3.42</v>
      </c>
      <c r="AH27" s="44">
        <v>3.37</v>
      </c>
      <c r="AI27" s="44">
        <v>3.32</v>
      </c>
      <c r="AJ27" s="44">
        <v>3.27</v>
      </c>
      <c r="AK27" s="44">
        <v>3.23</v>
      </c>
      <c r="AL27" s="44">
        <v>3.19</v>
      </c>
      <c r="AM27" s="44">
        <v>3.15</v>
      </c>
      <c r="AN27" s="44">
        <v>3.11</v>
      </c>
      <c r="AO27" s="44">
        <v>3.08</v>
      </c>
      <c r="AP27" s="44">
        <v>3.05</v>
      </c>
      <c r="AQ27" s="44">
        <v>3.02</v>
      </c>
      <c r="AR27" s="44">
        <v>2.99</v>
      </c>
      <c r="AS27" s="44">
        <v>2.97</v>
      </c>
      <c r="AT27" s="44">
        <v>2.94</v>
      </c>
      <c r="AU27" s="44">
        <v>2.92</v>
      </c>
      <c r="AV27" s="44">
        <v>2.9</v>
      </c>
      <c r="AW27" s="44">
        <v>2.88</v>
      </c>
      <c r="AX27" s="44">
        <v>2.86</v>
      </c>
      <c r="AY27" s="44">
        <v>2.84</v>
      </c>
      <c r="AZ27" s="44">
        <v>2.83</v>
      </c>
      <c r="BA27" s="44">
        <v>2.8</v>
      </c>
    </row>
    <row r="28" spans="1:53" x14ac:dyDescent="0.25">
      <c r="A28" s="43">
        <v>17</v>
      </c>
      <c r="B28" s="44">
        <v>66.23</v>
      </c>
      <c r="C28" s="44">
        <v>33.729999999999997</v>
      </c>
      <c r="D28" s="44">
        <v>22.9</v>
      </c>
      <c r="E28" s="44">
        <v>17.48</v>
      </c>
      <c r="F28" s="44">
        <v>14.24</v>
      </c>
      <c r="G28" s="44">
        <v>12.08</v>
      </c>
      <c r="H28" s="44">
        <v>10.54</v>
      </c>
      <c r="I28" s="44">
        <v>9.39</v>
      </c>
      <c r="J28" s="44">
        <v>8.49</v>
      </c>
      <c r="K28" s="44">
        <v>7.78</v>
      </c>
      <c r="L28" s="44">
        <v>7.19</v>
      </c>
      <c r="M28" s="44">
        <v>6.71</v>
      </c>
      <c r="N28" s="44">
        <v>6.3</v>
      </c>
      <c r="O28" s="44">
        <v>5.95</v>
      </c>
      <c r="P28" s="44">
        <v>5.65</v>
      </c>
      <c r="Q28" s="44">
        <v>5.38</v>
      </c>
      <c r="R28" s="44">
        <v>5.15</v>
      </c>
      <c r="S28" s="44">
        <v>4.95</v>
      </c>
      <c r="T28" s="44">
        <v>4.76</v>
      </c>
      <c r="U28" s="44">
        <v>4.5999999999999996</v>
      </c>
      <c r="V28" s="44">
        <v>4.45</v>
      </c>
      <c r="W28" s="44">
        <v>4.32</v>
      </c>
      <c r="X28" s="44">
        <v>4.2</v>
      </c>
      <c r="Y28" s="44">
        <v>4.09</v>
      </c>
      <c r="Z28" s="44">
        <v>3.99</v>
      </c>
      <c r="AA28" s="44">
        <v>3.89</v>
      </c>
      <c r="AB28" s="44">
        <v>3.81</v>
      </c>
      <c r="AC28" s="44">
        <v>3.73</v>
      </c>
      <c r="AD28" s="44">
        <v>3.66</v>
      </c>
      <c r="AE28" s="44">
        <v>3.59</v>
      </c>
      <c r="AF28" s="44">
        <v>3.53</v>
      </c>
      <c r="AG28" s="44">
        <v>3.47</v>
      </c>
      <c r="AH28" s="44">
        <v>3.42</v>
      </c>
      <c r="AI28" s="44">
        <v>3.37</v>
      </c>
      <c r="AJ28" s="44">
        <v>3.32</v>
      </c>
      <c r="AK28" s="44">
        <v>3.28</v>
      </c>
      <c r="AL28" s="44">
        <v>3.24</v>
      </c>
      <c r="AM28" s="44">
        <v>3.2</v>
      </c>
      <c r="AN28" s="44">
        <v>3.16</v>
      </c>
      <c r="AO28" s="44">
        <v>3.13</v>
      </c>
      <c r="AP28" s="44">
        <v>3.1</v>
      </c>
      <c r="AQ28" s="44">
        <v>3.07</v>
      </c>
      <c r="AR28" s="44">
        <v>3.04</v>
      </c>
      <c r="AS28" s="44">
        <v>3.01</v>
      </c>
      <c r="AT28" s="44">
        <v>2.99</v>
      </c>
      <c r="AU28" s="44">
        <v>2.97</v>
      </c>
      <c r="AV28" s="44">
        <v>2.95</v>
      </c>
      <c r="AW28" s="44">
        <v>2.93</v>
      </c>
      <c r="AX28" s="44">
        <v>2.91</v>
      </c>
      <c r="AY28" s="44">
        <v>2.89</v>
      </c>
      <c r="AZ28" s="44">
        <v>2.89</v>
      </c>
      <c r="BA28" s="44"/>
    </row>
    <row r="29" spans="1:53" x14ac:dyDescent="0.25">
      <c r="A29" s="43">
        <v>18</v>
      </c>
      <c r="B29" s="44">
        <v>67.180000000000007</v>
      </c>
      <c r="C29" s="44">
        <v>34.21</v>
      </c>
      <c r="D29" s="44">
        <v>23.23</v>
      </c>
      <c r="E29" s="44">
        <v>17.739999999999998</v>
      </c>
      <c r="F29" s="44">
        <v>14.45</v>
      </c>
      <c r="G29" s="44">
        <v>12.26</v>
      </c>
      <c r="H29" s="44">
        <v>10.69</v>
      </c>
      <c r="I29" s="44">
        <v>9.52</v>
      </c>
      <c r="J29" s="44">
        <v>8.61</v>
      </c>
      <c r="K29" s="44">
        <v>7.89</v>
      </c>
      <c r="L29" s="44">
        <v>7.3</v>
      </c>
      <c r="M29" s="44">
        <v>6.8</v>
      </c>
      <c r="N29" s="44">
        <v>6.39</v>
      </c>
      <c r="O29" s="44">
        <v>6.03</v>
      </c>
      <c r="P29" s="44">
        <v>5.73</v>
      </c>
      <c r="Q29" s="44">
        <v>5.46</v>
      </c>
      <c r="R29" s="44">
        <v>5.23</v>
      </c>
      <c r="S29" s="44">
        <v>5.0199999999999996</v>
      </c>
      <c r="T29" s="44">
        <v>4.83</v>
      </c>
      <c r="U29" s="44">
        <v>4.67</v>
      </c>
      <c r="V29" s="44">
        <v>4.5199999999999996</v>
      </c>
      <c r="W29" s="44">
        <v>4.38</v>
      </c>
      <c r="X29" s="44">
        <v>4.26</v>
      </c>
      <c r="Y29" s="44">
        <v>4.1500000000000004</v>
      </c>
      <c r="Z29" s="44">
        <v>4.05</v>
      </c>
      <c r="AA29" s="44">
        <v>3.95</v>
      </c>
      <c r="AB29" s="44">
        <v>3.87</v>
      </c>
      <c r="AC29" s="44">
        <v>3.79</v>
      </c>
      <c r="AD29" s="44">
        <v>3.71</v>
      </c>
      <c r="AE29" s="44">
        <v>3.65</v>
      </c>
      <c r="AF29" s="44">
        <v>3.58</v>
      </c>
      <c r="AG29" s="44">
        <v>3.52</v>
      </c>
      <c r="AH29" s="44">
        <v>3.47</v>
      </c>
      <c r="AI29" s="44">
        <v>3.42</v>
      </c>
      <c r="AJ29" s="44">
        <v>3.37</v>
      </c>
      <c r="AK29" s="44">
        <v>3.33</v>
      </c>
      <c r="AL29" s="44">
        <v>3.29</v>
      </c>
      <c r="AM29" s="44">
        <v>3.25</v>
      </c>
      <c r="AN29" s="44">
        <v>3.21</v>
      </c>
      <c r="AO29" s="44">
        <v>3.18</v>
      </c>
      <c r="AP29" s="44">
        <v>3.14</v>
      </c>
      <c r="AQ29" s="44">
        <v>3.11</v>
      </c>
      <c r="AR29" s="44">
        <v>3.09</v>
      </c>
      <c r="AS29" s="44">
        <v>3.06</v>
      </c>
      <c r="AT29" s="44">
        <v>3.04</v>
      </c>
      <c r="AU29" s="44">
        <v>3.01</v>
      </c>
      <c r="AV29" s="44">
        <v>2.99</v>
      </c>
      <c r="AW29" s="44">
        <v>2.97</v>
      </c>
      <c r="AX29" s="44">
        <v>2.96</v>
      </c>
      <c r="AY29" s="44">
        <v>2.95</v>
      </c>
      <c r="AZ29" s="44"/>
      <c r="BA29" s="44"/>
    </row>
    <row r="30" spans="1:53" x14ac:dyDescent="0.25">
      <c r="A30" s="43">
        <v>19</v>
      </c>
      <c r="B30" s="44">
        <v>68.150000000000006</v>
      </c>
      <c r="C30" s="44">
        <v>34.700000000000003</v>
      </c>
      <c r="D30" s="44">
        <v>23.56</v>
      </c>
      <c r="E30" s="44">
        <v>17.989999999999998</v>
      </c>
      <c r="F30" s="44">
        <v>14.65</v>
      </c>
      <c r="G30" s="44">
        <v>12.43</v>
      </c>
      <c r="H30" s="44">
        <v>10.85</v>
      </c>
      <c r="I30" s="44">
        <v>9.66</v>
      </c>
      <c r="J30" s="44">
        <v>8.74</v>
      </c>
      <c r="K30" s="44">
        <v>8</v>
      </c>
      <c r="L30" s="44">
        <v>7.4</v>
      </c>
      <c r="M30" s="44">
        <v>6.9</v>
      </c>
      <c r="N30" s="44">
        <v>6.48</v>
      </c>
      <c r="O30" s="44">
        <v>6.12</v>
      </c>
      <c r="P30" s="44">
        <v>5.81</v>
      </c>
      <c r="Q30" s="44">
        <v>5.54</v>
      </c>
      <c r="R30" s="44">
        <v>5.3</v>
      </c>
      <c r="S30" s="44">
        <v>5.09</v>
      </c>
      <c r="T30" s="44">
        <v>4.9000000000000004</v>
      </c>
      <c r="U30" s="44">
        <v>4.7300000000000004</v>
      </c>
      <c r="V30" s="44">
        <v>4.58</v>
      </c>
      <c r="W30" s="44">
        <v>4.45</v>
      </c>
      <c r="X30" s="44">
        <v>4.32</v>
      </c>
      <c r="Y30" s="44">
        <v>4.21</v>
      </c>
      <c r="Z30" s="44">
        <v>4.1100000000000003</v>
      </c>
      <c r="AA30" s="44">
        <v>4.01</v>
      </c>
      <c r="AB30" s="44">
        <v>3.92</v>
      </c>
      <c r="AC30" s="44">
        <v>3.84</v>
      </c>
      <c r="AD30" s="44">
        <v>3.77</v>
      </c>
      <c r="AE30" s="44">
        <v>3.7</v>
      </c>
      <c r="AF30" s="44">
        <v>3.64</v>
      </c>
      <c r="AG30" s="44">
        <v>3.58</v>
      </c>
      <c r="AH30" s="44">
        <v>3.52</v>
      </c>
      <c r="AI30" s="44">
        <v>3.47</v>
      </c>
      <c r="AJ30" s="44">
        <v>3.42</v>
      </c>
      <c r="AK30" s="44">
        <v>3.38</v>
      </c>
      <c r="AL30" s="44">
        <v>3.33</v>
      </c>
      <c r="AM30" s="44">
        <v>3.3</v>
      </c>
      <c r="AN30" s="44">
        <v>3.26</v>
      </c>
      <c r="AO30" s="44">
        <v>3.23</v>
      </c>
      <c r="AP30" s="44">
        <v>3.19</v>
      </c>
      <c r="AQ30" s="44">
        <v>3.16</v>
      </c>
      <c r="AR30" s="44">
        <v>3.14</v>
      </c>
      <c r="AS30" s="44">
        <v>3.11</v>
      </c>
      <c r="AT30" s="44">
        <v>3.09</v>
      </c>
      <c r="AU30" s="44">
        <v>3.06</v>
      </c>
      <c r="AV30" s="44">
        <v>3.04</v>
      </c>
      <c r="AW30" s="44">
        <v>3.02</v>
      </c>
      <c r="AX30" s="44">
        <v>3.02</v>
      </c>
      <c r="AY30" s="44"/>
      <c r="AZ30" s="44"/>
      <c r="BA30" s="44"/>
    </row>
    <row r="31" spans="1:53" x14ac:dyDescent="0.25">
      <c r="A31" s="43">
        <v>20</v>
      </c>
      <c r="B31" s="44">
        <v>69.13</v>
      </c>
      <c r="C31" s="44">
        <v>35.200000000000003</v>
      </c>
      <c r="D31" s="44">
        <v>23.9</v>
      </c>
      <c r="E31" s="44">
        <v>18.25</v>
      </c>
      <c r="F31" s="44">
        <v>14.87</v>
      </c>
      <c r="G31" s="44">
        <v>12.61</v>
      </c>
      <c r="H31" s="44">
        <v>11</v>
      </c>
      <c r="I31" s="44">
        <v>9.8000000000000007</v>
      </c>
      <c r="J31" s="44">
        <v>8.86</v>
      </c>
      <c r="K31" s="44">
        <v>8.1199999999999992</v>
      </c>
      <c r="L31" s="44">
        <v>7.51</v>
      </c>
      <c r="M31" s="44">
        <v>7</v>
      </c>
      <c r="N31" s="44">
        <v>6.58</v>
      </c>
      <c r="O31" s="44">
        <v>6.21</v>
      </c>
      <c r="P31" s="44">
        <v>5.9</v>
      </c>
      <c r="Q31" s="44">
        <v>5.62</v>
      </c>
      <c r="R31" s="44">
        <v>5.38</v>
      </c>
      <c r="S31" s="44">
        <v>5.17</v>
      </c>
      <c r="T31" s="44">
        <v>4.97</v>
      </c>
      <c r="U31" s="44">
        <v>4.8</v>
      </c>
      <c r="V31" s="44">
        <v>4.6500000000000004</v>
      </c>
      <c r="W31" s="44">
        <v>4.51</v>
      </c>
      <c r="X31" s="44">
        <v>4.3899999999999997</v>
      </c>
      <c r="Y31" s="44">
        <v>4.2699999999999996</v>
      </c>
      <c r="Z31" s="44">
        <v>4.17</v>
      </c>
      <c r="AA31" s="44">
        <v>4.07</v>
      </c>
      <c r="AB31" s="44">
        <v>3.98</v>
      </c>
      <c r="AC31" s="44">
        <v>3.9</v>
      </c>
      <c r="AD31" s="44">
        <v>3.82</v>
      </c>
      <c r="AE31" s="44">
        <v>3.75</v>
      </c>
      <c r="AF31" s="44">
        <v>3.69</v>
      </c>
      <c r="AG31" s="44">
        <v>3.63</v>
      </c>
      <c r="AH31" s="44">
        <v>3.57</v>
      </c>
      <c r="AI31" s="44">
        <v>3.52</v>
      </c>
      <c r="AJ31" s="44">
        <v>3.47</v>
      </c>
      <c r="AK31" s="44">
        <v>3.43</v>
      </c>
      <c r="AL31" s="44">
        <v>3.39</v>
      </c>
      <c r="AM31" s="44">
        <v>3.35</v>
      </c>
      <c r="AN31" s="44">
        <v>3.31</v>
      </c>
      <c r="AO31" s="44">
        <v>3.28</v>
      </c>
      <c r="AP31" s="44">
        <v>3.24</v>
      </c>
      <c r="AQ31" s="44">
        <v>3.21</v>
      </c>
      <c r="AR31" s="44">
        <v>3.19</v>
      </c>
      <c r="AS31" s="44">
        <v>3.16</v>
      </c>
      <c r="AT31" s="44">
        <v>3.14</v>
      </c>
      <c r="AU31" s="44">
        <v>3.11</v>
      </c>
      <c r="AV31" s="44">
        <v>3.09</v>
      </c>
      <c r="AW31" s="44">
        <v>3.09</v>
      </c>
      <c r="AX31" s="44"/>
      <c r="AY31" s="44"/>
      <c r="AZ31" s="44"/>
      <c r="BA31" s="44"/>
    </row>
    <row r="32" spans="1:53" x14ac:dyDescent="0.25">
      <c r="A32" s="43">
        <v>21</v>
      </c>
      <c r="B32" s="44">
        <v>70.13</v>
      </c>
      <c r="C32" s="44">
        <v>35.71</v>
      </c>
      <c r="D32" s="44">
        <v>24.24</v>
      </c>
      <c r="E32" s="44">
        <v>18.510000000000002</v>
      </c>
      <c r="F32" s="44">
        <v>15.08</v>
      </c>
      <c r="G32" s="44">
        <v>12.79</v>
      </c>
      <c r="H32" s="44">
        <v>11.16</v>
      </c>
      <c r="I32" s="44">
        <v>9.94</v>
      </c>
      <c r="J32" s="44">
        <v>8.99</v>
      </c>
      <c r="K32" s="44">
        <v>8.24</v>
      </c>
      <c r="L32" s="44">
        <v>7.62</v>
      </c>
      <c r="M32" s="44">
        <v>7.1</v>
      </c>
      <c r="N32" s="44">
        <v>6.67</v>
      </c>
      <c r="O32" s="44">
        <v>6.3</v>
      </c>
      <c r="P32" s="44">
        <v>5.98</v>
      </c>
      <c r="Q32" s="44">
        <v>5.7</v>
      </c>
      <c r="R32" s="44">
        <v>5.46</v>
      </c>
      <c r="S32" s="44">
        <v>5.24</v>
      </c>
      <c r="T32" s="44">
        <v>5.05</v>
      </c>
      <c r="U32" s="44">
        <v>4.87</v>
      </c>
      <c r="V32" s="44">
        <v>4.72</v>
      </c>
      <c r="W32" s="44">
        <v>4.58</v>
      </c>
      <c r="X32" s="44">
        <v>4.45</v>
      </c>
      <c r="Y32" s="44">
        <v>4.33</v>
      </c>
      <c r="Z32" s="44">
        <v>4.2300000000000004</v>
      </c>
      <c r="AA32" s="44">
        <v>4.13</v>
      </c>
      <c r="AB32" s="44">
        <v>4.04</v>
      </c>
      <c r="AC32" s="44">
        <v>3.96</v>
      </c>
      <c r="AD32" s="44">
        <v>3.88</v>
      </c>
      <c r="AE32" s="44">
        <v>3.81</v>
      </c>
      <c r="AF32" s="44">
        <v>3.74</v>
      </c>
      <c r="AG32" s="44">
        <v>3.68</v>
      </c>
      <c r="AH32" s="44">
        <v>3.63</v>
      </c>
      <c r="AI32" s="44">
        <v>3.58</v>
      </c>
      <c r="AJ32" s="44">
        <v>3.53</v>
      </c>
      <c r="AK32" s="44">
        <v>3.48</v>
      </c>
      <c r="AL32" s="44">
        <v>3.44</v>
      </c>
      <c r="AM32" s="44">
        <v>3.4</v>
      </c>
      <c r="AN32" s="44">
        <v>3.36</v>
      </c>
      <c r="AO32" s="44">
        <v>3.33</v>
      </c>
      <c r="AP32" s="44">
        <v>3.29</v>
      </c>
      <c r="AQ32" s="44">
        <v>3.26</v>
      </c>
      <c r="AR32" s="44">
        <v>3.24</v>
      </c>
      <c r="AS32" s="44">
        <v>3.21</v>
      </c>
      <c r="AT32" s="44">
        <v>3.19</v>
      </c>
      <c r="AU32" s="44">
        <v>3.16</v>
      </c>
      <c r="AV32" s="44">
        <v>3.16</v>
      </c>
      <c r="AW32" s="44"/>
      <c r="AX32" s="44"/>
      <c r="AY32" s="44"/>
      <c r="AZ32" s="44"/>
      <c r="BA32" s="44"/>
    </row>
    <row r="33" spans="1:53" x14ac:dyDescent="0.25">
      <c r="A33" s="43">
        <v>22</v>
      </c>
      <c r="B33" s="44">
        <v>71.13</v>
      </c>
      <c r="C33" s="44">
        <v>36.22</v>
      </c>
      <c r="D33" s="44">
        <v>24.59</v>
      </c>
      <c r="E33" s="44">
        <v>18.78</v>
      </c>
      <c r="F33" s="44">
        <v>15.3</v>
      </c>
      <c r="G33" s="44">
        <v>12.98</v>
      </c>
      <c r="H33" s="44">
        <v>11.32</v>
      </c>
      <c r="I33" s="44">
        <v>10.08</v>
      </c>
      <c r="J33" s="44">
        <v>9.1199999999999992</v>
      </c>
      <c r="K33" s="44">
        <v>8.35</v>
      </c>
      <c r="L33" s="44">
        <v>7.73</v>
      </c>
      <c r="M33" s="44">
        <v>7.21</v>
      </c>
      <c r="N33" s="44">
        <v>6.77</v>
      </c>
      <c r="O33" s="44">
        <v>6.39</v>
      </c>
      <c r="P33" s="44">
        <v>6.07</v>
      </c>
      <c r="Q33" s="44">
        <v>5.79</v>
      </c>
      <c r="R33" s="44">
        <v>5.54</v>
      </c>
      <c r="S33" s="44">
        <v>5.32</v>
      </c>
      <c r="T33" s="44">
        <v>5.12</v>
      </c>
      <c r="U33" s="44">
        <v>4.95</v>
      </c>
      <c r="V33" s="44">
        <v>4.79</v>
      </c>
      <c r="W33" s="44">
        <v>4.6500000000000004</v>
      </c>
      <c r="X33" s="44">
        <v>4.5199999999999996</v>
      </c>
      <c r="Y33" s="44">
        <v>4.4000000000000004</v>
      </c>
      <c r="Z33" s="44">
        <v>4.29</v>
      </c>
      <c r="AA33" s="44">
        <v>4.1900000000000004</v>
      </c>
      <c r="AB33" s="44">
        <v>4.0999999999999996</v>
      </c>
      <c r="AC33" s="44">
        <v>4.0199999999999996</v>
      </c>
      <c r="AD33" s="44">
        <v>3.94</v>
      </c>
      <c r="AE33" s="44">
        <v>3.87</v>
      </c>
      <c r="AF33" s="44">
        <v>3.8</v>
      </c>
      <c r="AG33" s="44">
        <v>3.74</v>
      </c>
      <c r="AH33" s="44">
        <v>3.68</v>
      </c>
      <c r="AI33" s="44">
        <v>3.63</v>
      </c>
      <c r="AJ33" s="44">
        <v>3.58</v>
      </c>
      <c r="AK33" s="44">
        <v>3.53</v>
      </c>
      <c r="AL33" s="44">
        <v>3.49</v>
      </c>
      <c r="AM33" s="44">
        <v>3.45</v>
      </c>
      <c r="AN33" s="44">
        <v>3.41</v>
      </c>
      <c r="AO33" s="44">
        <v>3.38</v>
      </c>
      <c r="AP33" s="44">
        <v>3.35</v>
      </c>
      <c r="AQ33" s="44">
        <v>3.32</v>
      </c>
      <c r="AR33" s="44">
        <v>3.29</v>
      </c>
      <c r="AS33" s="44">
        <v>3.26</v>
      </c>
      <c r="AT33" s="44">
        <v>3.24</v>
      </c>
      <c r="AU33" s="44">
        <v>3.23</v>
      </c>
      <c r="AV33" s="44"/>
      <c r="AW33" s="44"/>
      <c r="AX33" s="44"/>
      <c r="AY33" s="44"/>
      <c r="AZ33" s="44"/>
      <c r="BA33" s="44"/>
    </row>
    <row r="34" spans="1:53" x14ac:dyDescent="0.25">
      <c r="A34" s="43">
        <v>23</v>
      </c>
      <c r="B34" s="44">
        <v>72.150000000000006</v>
      </c>
      <c r="C34" s="44">
        <v>36.74</v>
      </c>
      <c r="D34" s="44">
        <v>24.95</v>
      </c>
      <c r="E34" s="44">
        <v>19.05</v>
      </c>
      <c r="F34" s="44">
        <v>15.52</v>
      </c>
      <c r="G34" s="44">
        <v>13.16</v>
      </c>
      <c r="H34" s="44">
        <v>11.49</v>
      </c>
      <c r="I34" s="44">
        <v>10.23</v>
      </c>
      <c r="J34" s="44">
        <v>9.25</v>
      </c>
      <c r="K34" s="44">
        <v>8.48</v>
      </c>
      <c r="L34" s="44">
        <v>7.84</v>
      </c>
      <c r="M34" s="44">
        <v>7.31</v>
      </c>
      <c r="N34" s="44">
        <v>6.87</v>
      </c>
      <c r="O34" s="44">
        <v>6.48</v>
      </c>
      <c r="P34" s="44">
        <v>6.16</v>
      </c>
      <c r="Q34" s="44">
        <v>5.87</v>
      </c>
      <c r="R34" s="44">
        <v>5.62</v>
      </c>
      <c r="S34" s="44">
        <v>5.39</v>
      </c>
      <c r="T34" s="44">
        <v>5.2</v>
      </c>
      <c r="U34" s="44">
        <v>5.0199999999999996</v>
      </c>
      <c r="V34" s="44">
        <v>4.8600000000000003</v>
      </c>
      <c r="W34" s="44">
        <v>4.71</v>
      </c>
      <c r="X34" s="44">
        <v>4.58</v>
      </c>
      <c r="Y34" s="44">
        <v>4.46</v>
      </c>
      <c r="Z34" s="44">
        <v>4.3499999999999996</v>
      </c>
      <c r="AA34" s="44">
        <v>4.25</v>
      </c>
      <c r="AB34" s="44">
        <v>4.16</v>
      </c>
      <c r="AC34" s="44">
        <v>4.08</v>
      </c>
      <c r="AD34" s="44">
        <v>4</v>
      </c>
      <c r="AE34" s="44">
        <v>3.93</v>
      </c>
      <c r="AF34" s="44">
        <v>3.86</v>
      </c>
      <c r="AG34" s="44">
        <v>3.8</v>
      </c>
      <c r="AH34" s="44">
        <v>3.74</v>
      </c>
      <c r="AI34" s="44">
        <v>3.69</v>
      </c>
      <c r="AJ34" s="44">
        <v>3.64</v>
      </c>
      <c r="AK34" s="44">
        <v>3.59</v>
      </c>
      <c r="AL34" s="44">
        <v>3.55</v>
      </c>
      <c r="AM34" s="44">
        <v>3.51</v>
      </c>
      <c r="AN34" s="44">
        <v>3.47</v>
      </c>
      <c r="AO34" s="44">
        <v>3.43</v>
      </c>
      <c r="AP34" s="44">
        <v>3.4</v>
      </c>
      <c r="AQ34" s="44">
        <v>3.37</v>
      </c>
      <c r="AR34" s="44">
        <v>3.34</v>
      </c>
      <c r="AS34" s="44">
        <v>3.32</v>
      </c>
      <c r="AT34" s="44">
        <v>3.31</v>
      </c>
      <c r="AU34" s="44"/>
      <c r="AV34" s="44"/>
      <c r="AW34" s="44"/>
      <c r="AX34" s="44"/>
      <c r="AY34" s="44"/>
      <c r="AZ34" s="44"/>
      <c r="BA34" s="44"/>
    </row>
    <row r="35" spans="1:53" x14ac:dyDescent="0.25">
      <c r="A35" s="43">
        <v>24</v>
      </c>
      <c r="B35" s="44">
        <v>73.19</v>
      </c>
      <c r="C35" s="44">
        <v>37.270000000000003</v>
      </c>
      <c r="D35" s="44">
        <v>25.3</v>
      </c>
      <c r="E35" s="44">
        <v>19.32</v>
      </c>
      <c r="F35" s="44">
        <v>15.74</v>
      </c>
      <c r="G35" s="44">
        <v>13.35</v>
      </c>
      <c r="H35" s="44">
        <v>11.65</v>
      </c>
      <c r="I35" s="44">
        <v>10.38</v>
      </c>
      <c r="J35" s="44">
        <v>9.39</v>
      </c>
      <c r="K35" s="44">
        <v>8.6</v>
      </c>
      <c r="L35" s="44">
        <v>7.95</v>
      </c>
      <c r="M35" s="44">
        <v>7.42</v>
      </c>
      <c r="N35" s="44">
        <v>6.97</v>
      </c>
      <c r="O35" s="44">
        <v>6.58</v>
      </c>
      <c r="P35" s="44">
        <v>6.25</v>
      </c>
      <c r="Q35" s="44">
        <v>5.95</v>
      </c>
      <c r="R35" s="44">
        <v>5.7</v>
      </c>
      <c r="S35" s="44">
        <v>5.47</v>
      </c>
      <c r="T35" s="44">
        <v>5.27</v>
      </c>
      <c r="U35" s="44">
        <v>5.09</v>
      </c>
      <c r="V35" s="44">
        <v>4.93</v>
      </c>
      <c r="W35" s="44">
        <v>4.78</v>
      </c>
      <c r="X35" s="44">
        <v>4.6500000000000004</v>
      </c>
      <c r="Y35" s="44">
        <v>4.53</v>
      </c>
      <c r="Z35" s="44">
        <v>4.42</v>
      </c>
      <c r="AA35" s="44">
        <v>4.32</v>
      </c>
      <c r="AB35" s="44">
        <v>4.22</v>
      </c>
      <c r="AC35" s="44">
        <v>4.1399999999999997</v>
      </c>
      <c r="AD35" s="44">
        <v>4.0599999999999996</v>
      </c>
      <c r="AE35" s="44">
        <v>3.99</v>
      </c>
      <c r="AF35" s="44">
        <v>3.92</v>
      </c>
      <c r="AG35" s="44">
        <v>3.85</v>
      </c>
      <c r="AH35" s="44">
        <v>3.8</v>
      </c>
      <c r="AI35" s="44">
        <v>3.74</v>
      </c>
      <c r="AJ35" s="44">
        <v>3.69</v>
      </c>
      <c r="AK35" s="44">
        <v>3.65</v>
      </c>
      <c r="AL35" s="44">
        <v>3.6</v>
      </c>
      <c r="AM35" s="44">
        <v>3.56</v>
      </c>
      <c r="AN35" s="44">
        <v>3.52</v>
      </c>
      <c r="AO35" s="44">
        <v>3.49</v>
      </c>
      <c r="AP35" s="44">
        <v>3.46</v>
      </c>
      <c r="AQ35" s="44">
        <v>3.43</v>
      </c>
      <c r="AR35" s="44">
        <v>3.4</v>
      </c>
      <c r="AS35" s="44">
        <v>3.39</v>
      </c>
      <c r="AT35" s="44"/>
      <c r="AU35" s="44"/>
      <c r="AV35" s="44"/>
      <c r="AW35" s="44"/>
      <c r="AX35" s="44"/>
      <c r="AY35" s="44"/>
      <c r="AZ35" s="44"/>
      <c r="BA35" s="44"/>
    </row>
    <row r="36" spans="1:53" x14ac:dyDescent="0.25">
      <c r="A36" s="43">
        <v>25</v>
      </c>
      <c r="B36" s="44">
        <v>74.239999999999995</v>
      </c>
      <c r="C36" s="44">
        <v>37.799999999999997</v>
      </c>
      <c r="D36" s="44">
        <v>25.67</v>
      </c>
      <c r="E36" s="44">
        <v>19.600000000000001</v>
      </c>
      <c r="F36" s="44">
        <v>15.97</v>
      </c>
      <c r="G36" s="44">
        <v>13.55</v>
      </c>
      <c r="H36" s="44">
        <v>11.82</v>
      </c>
      <c r="I36" s="44">
        <v>10.53</v>
      </c>
      <c r="J36" s="44">
        <v>9.52</v>
      </c>
      <c r="K36" s="44">
        <v>8.7200000000000006</v>
      </c>
      <c r="L36" s="44">
        <v>8.07</v>
      </c>
      <c r="M36" s="44">
        <v>7.52</v>
      </c>
      <c r="N36" s="44">
        <v>7.07</v>
      </c>
      <c r="O36" s="44">
        <v>6.67</v>
      </c>
      <c r="P36" s="44">
        <v>6.34</v>
      </c>
      <c r="Q36" s="44">
        <v>6.04</v>
      </c>
      <c r="R36" s="44">
        <v>5.78</v>
      </c>
      <c r="S36" s="44">
        <v>5.55</v>
      </c>
      <c r="T36" s="44">
        <v>5.35</v>
      </c>
      <c r="U36" s="44">
        <v>5.17</v>
      </c>
      <c r="V36" s="44">
        <v>5</v>
      </c>
      <c r="W36" s="44">
        <v>4.8499999999999996</v>
      </c>
      <c r="X36" s="44">
        <v>4.72</v>
      </c>
      <c r="Y36" s="44">
        <v>4.5999999999999996</v>
      </c>
      <c r="Z36" s="44">
        <v>4.4800000000000004</v>
      </c>
      <c r="AA36" s="44">
        <v>4.38</v>
      </c>
      <c r="AB36" s="44">
        <v>4.29</v>
      </c>
      <c r="AC36" s="44">
        <v>4.2</v>
      </c>
      <c r="AD36" s="44">
        <v>4.12</v>
      </c>
      <c r="AE36" s="44">
        <v>4.05</v>
      </c>
      <c r="AF36" s="44">
        <v>3.98</v>
      </c>
      <c r="AG36" s="44">
        <v>3.91</v>
      </c>
      <c r="AH36" s="44">
        <v>3.86</v>
      </c>
      <c r="AI36" s="44">
        <v>3.8</v>
      </c>
      <c r="AJ36" s="44">
        <v>3.75</v>
      </c>
      <c r="AK36" s="44">
        <v>3.7</v>
      </c>
      <c r="AL36" s="44">
        <v>3.66</v>
      </c>
      <c r="AM36" s="44">
        <v>3.62</v>
      </c>
      <c r="AN36" s="44">
        <v>3.58</v>
      </c>
      <c r="AO36" s="44">
        <v>3.55</v>
      </c>
      <c r="AP36" s="44">
        <v>3.51</v>
      </c>
      <c r="AQ36" s="44">
        <v>3.48</v>
      </c>
      <c r="AR36" s="44">
        <v>3.47</v>
      </c>
      <c r="AS36" s="44"/>
      <c r="AT36" s="44"/>
      <c r="AU36" s="44"/>
      <c r="AV36" s="44"/>
      <c r="AW36" s="44"/>
      <c r="AX36" s="44"/>
      <c r="AY36" s="44"/>
      <c r="AZ36" s="44"/>
      <c r="BA36" s="44"/>
    </row>
    <row r="37" spans="1:53" x14ac:dyDescent="0.25">
      <c r="A37" s="43">
        <v>26</v>
      </c>
      <c r="B37" s="44">
        <v>75.3</v>
      </c>
      <c r="C37" s="44">
        <v>38.35</v>
      </c>
      <c r="D37" s="44">
        <v>26.03</v>
      </c>
      <c r="E37" s="44">
        <v>19.88</v>
      </c>
      <c r="F37" s="44">
        <v>16.2</v>
      </c>
      <c r="G37" s="44">
        <v>13.74</v>
      </c>
      <c r="H37" s="44">
        <v>11.99</v>
      </c>
      <c r="I37" s="44">
        <v>10.68</v>
      </c>
      <c r="J37" s="44">
        <v>9.66</v>
      </c>
      <c r="K37" s="44">
        <v>8.85</v>
      </c>
      <c r="L37" s="44">
        <v>8.18</v>
      </c>
      <c r="M37" s="44">
        <v>7.63</v>
      </c>
      <c r="N37" s="44">
        <v>7.17</v>
      </c>
      <c r="O37" s="44">
        <v>6.77</v>
      </c>
      <c r="P37" s="44">
        <v>6.43</v>
      </c>
      <c r="Q37" s="44">
        <v>6.13</v>
      </c>
      <c r="R37" s="44">
        <v>5.87</v>
      </c>
      <c r="S37" s="44">
        <v>5.63</v>
      </c>
      <c r="T37" s="44">
        <v>5.43</v>
      </c>
      <c r="U37" s="44">
        <v>5.24</v>
      </c>
      <c r="V37" s="44">
        <v>5.08</v>
      </c>
      <c r="W37" s="44">
        <v>4.93</v>
      </c>
      <c r="X37" s="44">
        <v>4.79</v>
      </c>
      <c r="Y37" s="44">
        <v>4.66</v>
      </c>
      <c r="Z37" s="44">
        <v>4.55</v>
      </c>
      <c r="AA37" s="44">
        <v>4.45</v>
      </c>
      <c r="AB37" s="44">
        <v>4.3499999999999996</v>
      </c>
      <c r="AC37" s="44">
        <v>4.26</v>
      </c>
      <c r="AD37" s="44">
        <v>4.18</v>
      </c>
      <c r="AE37" s="44">
        <v>4.1100000000000003</v>
      </c>
      <c r="AF37" s="44">
        <v>4.04</v>
      </c>
      <c r="AG37" s="44">
        <v>3.98</v>
      </c>
      <c r="AH37" s="44">
        <v>3.92</v>
      </c>
      <c r="AI37" s="44">
        <v>3.86</v>
      </c>
      <c r="AJ37" s="44">
        <v>3.81</v>
      </c>
      <c r="AK37" s="44">
        <v>3.76</v>
      </c>
      <c r="AL37" s="44">
        <v>3.72</v>
      </c>
      <c r="AM37" s="44">
        <v>3.68</v>
      </c>
      <c r="AN37" s="44">
        <v>3.64</v>
      </c>
      <c r="AO37" s="44">
        <v>3.61</v>
      </c>
      <c r="AP37" s="44">
        <v>3.57</v>
      </c>
      <c r="AQ37" s="44">
        <v>3.56</v>
      </c>
      <c r="AR37" s="44"/>
      <c r="AS37" s="44"/>
      <c r="AT37" s="44"/>
      <c r="AU37" s="44"/>
      <c r="AV37" s="44"/>
      <c r="AW37" s="44"/>
      <c r="AX37" s="44"/>
      <c r="AY37" s="44"/>
      <c r="AZ37" s="44"/>
      <c r="BA37" s="44"/>
    </row>
    <row r="38" spans="1:53" x14ac:dyDescent="0.25">
      <c r="A38" s="43">
        <v>27</v>
      </c>
      <c r="B38" s="44">
        <v>76.38</v>
      </c>
      <c r="C38" s="44">
        <v>38.89</v>
      </c>
      <c r="D38" s="44">
        <v>26.41</v>
      </c>
      <c r="E38" s="44">
        <v>20.170000000000002</v>
      </c>
      <c r="F38" s="44">
        <v>16.43</v>
      </c>
      <c r="G38" s="44">
        <v>13.94</v>
      </c>
      <c r="H38" s="44">
        <v>12.16</v>
      </c>
      <c r="I38" s="44">
        <v>10.83</v>
      </c>
      <c r="J38" s="44">
        <v>9.8000000000000007</v>
      </c>
      <c r="K38" s="44">
        <v>8.98</v>
      </c>
      <c r="L38" s="44">
        <v>8.3000000000000007</v>
      </c>
      <c r="M38" s="44">
        <v>7.74</v>
      </c>
      <c r="N38" s="44">
        <v>7.27</v>
      </c>
      <c r="O38" s="44">
        <v>6.87</v>
      </c>
      <c r="P38" s="44">
        <v>6.52</v>
      </c>
      <c r="Q38" s="44">
        <v>6.22</v>
      </c>
      <c r="R38" s="44">
        <v>5.95</v>
      </c>
      <c r="S38" s="44">
        <v>5.72</v>
      </c>
      <c r="T38" s="44">
        <v>5.51</v>
      </c>
      <c r="U38" s="44">
        <v>5.32</v>
      </c>
      <c r="V38" s="44">
        <v>5.15</v>
      </c>
      <c r="W38" s="44">
        <v>5</v>
      </c>
      <c r="X38" s="44">
        <v>4.8600000000000003</v>
      </c>
      <c r="Y38" s="44">
        <v>4.7300000000000004</v>
      </c>
      <c r="Z38" s="44">
        <v>4.62</v>
      </c>
      <c r="AA38" s="44">
        <v>4.51</v>
      </c>
      <c r="AB38" s="44">
        <v>4.42</v>
      </c>
      <c r="AC38" s="44">
        <v>4.33</v>
      </c>
      <c r="AD38" s="44">
        <v>4.25</v>
      </c>
      <c r="AE38" s="44">
        <v>4.17</v>
      </c>
      <c r="AF38" s="44">
        <v>4.0999999999999996</v>
      </c>
      <c r="AG38" s="44">
        <v>4.04</v>
      </c>
      <c r="AH38" s="44">
        <v>3.98</v>
      </c>
      <c r="AI38" s="44">
        <v>3.92</v>
      </c>
      <c r="AJ38" s="44">
        <v>3.87</v>
      </c>
      <c r="AK38" s="44">
        <v>3.82</v>
      </c>
      <c r="AL38" s="44">
        <v>3.78</v>
      </c>
      <c r="AM38" s="44">
        <v>3.74</v>
      </c>
      <c r="AN38" s="44">
        <v>3.7</v>
      </c>
      <c r="AO38" s="44">
        <v>3.67</v>
      </c>
      <c r="AP38" s="44">
        <v>3.65</v>
      </c>
      <c r="AQ38" s="44"/>
      <c r="AR38" s="44"/>
      <c r="AS38" s="44"/>
      <c r="AT38" s="44"/>
      <c r="AU38" s="44"/>
      <c r="AV38" s="44"/>
      <c r="AW38" s="44"/>
      <c r="AX38" s="44"/>
      <c r="AY38" s="44"/>
      <c r="AZ38" s="44"/>
      <c r="BA38" s="44"/>
    </row>
    <row r="39" spans="1:53" x14ac:dyDescent="0.25">
      <c r="A39" s="43">
        <v>28</v>
      </c>
      <c r="B39" s="44">
        <v>77.47</v>
      </c>
      <c r="C39" s="44">
        <v>39.450000000000003</v>
      </c>
      <c r="D39" s="44">
        <v>26.79</v>
      </c>
      <c r="E39" s="44">
        <v>20.46</v>
      </c>
      <c r="F39" s="44">
        <v>16.66</v>
      </c>
      <c r="G39" s="44">
        <v>14.14</v>
      </c>
      <c r="H39" s="44">
        <v>12.34</v>
      </c>
      <c r="I39" s="44">
        <v>10.99</v>
      </c>
      <c r="J39" s="44">
        <v>9.94</v>
      </c>
      <c r="K39" s="44">
        <v>9.11</v>
      </c>
      <c r="L39" s="44">
        <v>8.42</v>
      </c>
      <c r="M39" s="44">
        <v>7.86</v>
      </c>
      <c r="N39" s="44">
        <v>7.38</v>
      </c>
      <c r="O39" s="44">
        <v>6.97</v>
      </c>
      <c r="P39" s="44">
        <v>6.62</v>
      </c>
      <c r="Q39" s="44">
        <v>6.31</v>
      </c>
      <c r="R39" s="44">
        <v>6.04</v>
      </c>
      <c r="S39" s="44">
        <v>5.8</v>
      </c>
      <c r="T39" s="44">
        <v>5.59</v>
      </c>
      <c r="U39" s="44">
        <v>5.4</v>
      </c>
      <c r="V39" s="44">
        <v>5.23</v>
      </c>
      <c r="W39" s="44">
        <v>5.07</v>
      </c>
      <c r="X39" s="44">
        <v>4.93</v>
      </c>
      <c r="Y39" s="44">
        <v>4.8099999999999996</v>
      </c>
      <c r="Z39" s="44">
        <v>4.6900000000000004</v>
      </c>
      <c r="AA39" s="44">
        <v>4.58</v>
      </c>
      <c r="AB39" s="44">
        <v>4.49</v>
      </c>
      <c r="AC39" s="44">
        <v>4.4000000000000004</v>
      </c>
      <c r="AD39" s="44">
        <v>4.3099999999999996</v>
      </c>
      <c r="AE39" s="44">
        <v>4.24</v>
      </c>
      <c r="AF39" s="44">
        <v>4.17</v>
      </c>
      <c r="AG39" s="44">
        <v>4.0999999999999996</v>
      </c>
      <c r="AH39" s="44">
        <v>4.04</v>
      </c>
      <c r="AI39" s="44">
        <v>3.99</v>
      </c>
      <c r="AJ39" s="44">
        <v>3.93</v>
      </c>
      <c r="AK39" s="44">
        <v>3.89</v>
      </c>
      <c r="AL39" s="44">
        <v>3.84</v>
      </c>
      <c r="AM39" s="44">
        <v>3.8</v>
      </c>
      <c r="AN39" s="44">
        <v>3.77</v>
      </c>
      <c r="AO39" s="44">
        <v>3.75</v>
      </c>
      <c r="AP39" s="44"/>
      <c r="AQ39" s="44"/>
      <c r="AR39" s="44"/>
      <c r="AS39" s="44"/>
      <c r="AT39" s="44"/>
      <c r="AU39" s="44"/>
      <c r="AV39" s="44"/>
      <c r="AW39" s="44"/>
      <c r="AX39" s="44"/>
      <c r="AY39" s="44"/>
      <c r="AZ39" s="44"/>
      <c r="BA39" s="44"/>
    </row>
    <row r="40" spans="1:53" x14ac:dyDescent="0.25">
      <c r="A40" s="43">
        <v>29</v>
      </c>
      <c r="B40" s="44">
        <v>78.569999999999993</v>
      </c>
      <c r="C40" s="44">
        <v>40.01</v>
      </c>
      <c r="D40" s="44">
        <v>27.17</v>
      </c>
      <c r="E40" s="44">
        <v>20.75</v>
      </c>
      <c r="F40" s="44">
        <v>16.899999999999999</v>
      </c>
      <c r="G40" s="44">
        <v>14.34</v>
      </c>
      <c r="H40" s="44">
        <v>12.51</v>
      </c>
      <c r="I40" s="44">
        <v>11.15</v>
      </c>
      <c r="J40" s="44">
        <v>10.08</v>
      </c>
      <c r="K40" s="44">
        <v>9.24</v>
      </c>
      <c r="L40" s="44">
        <v>8.5500000000000007</v>
      </c>
      <c r="M40" s="44">
        <v>7.97</v>
      </c>
      <c r="N40" s="44">
        <v>7.49</v>
      </c>
      <c r="O40" s="44">
        <v>7.07</v>
      </c>
      <c r="P40" s="44">
        <v>6.71</v>
      </c>
      <c r="Q40" s="44">
        <v>6.4</v>
      </c>
      <c r="R40" s="44">
        <v>6.13</v>
      </c>
      <c r="S40" s="44">
        <v>5.89</v>
      </c>
      <c r="T40" s="44">
        <v>5.67</v>
      </c>
      <c r="U40" s="44">
        <v>5.48</v>
      </c>
      <c r="V40" s="44">
        <v>5.31</v>
      </c>
      <c r="W40" s="44">
        <v>5.15</v>
      </c>
      <c r="X40" s="44">
        <v>5.01</v>
      </c>
      <c r="Y40" s="44">
        <v>4.88</v>
      </c>
      <c r="Z40" s="44">
        <v>4.76</v>
      </c>
      <c r="AA40" s="44">
        <v>4.6500000000000004</v>
      </c>
      <c r="AB40" s="44">
        <v>4.55</v>
      </c>
      <c r="AC40" s="44">
        <v>4.46</v>
      </c>
      <c r="AD40" s="44">
        <v>4.38</v>
      </c>
      <c r="AE40" s="44">
        <v>4.3</v>
      </c>
      <c r="AF40" s="44">
        <v>4.2300000000000004</v>
      </c>
      <c r="AG40" s="44">
        <v>4.17</v>
      </c>
      <c r="AH40" s="44">
        <v>4.1100000000000003</v>
      </c>
      <c r="AI40" s="44">
        <v>4.05</v>
      </c>
      <c r="AJ40" s="44">
        <v>4</v>
      </c>
      <c r="AK40" s="44">
        <v>3.95</v>
      </c>
      <c r="AL40" s="44">
        <v>3.91</v>
      </c>
      <c r="AM40" s="44">
        <v>3.87</v>
      </c>
      <c r="AN40" s="44">
        <v>3.85</v>
      </c>
      <c r="AO40" s="44"/>
      <c r="AP40" s="44"/>
      <c r="AQ40" s="44"/>
      <c r="AR40" s="44"/>
      <c r="AS40" s="44"/>
      <c r="AT40" s="44"/>
      <c r="AU40" s="44"/>
      <c r="AV40" s="44"/>
      <c r="AW40" s="44"/>
      <c r="AX40" s="44"/>
      <c r="AY40" s="44"/>
      <c r="AZ40" s="44"/>
      <c r="BA40" s="44"/>
    </row>
    <row r="41" spans="1:53" x14ac:dyDescent="0.25">
      <c r="A41" s="43">
        <v>30</v>
      </c>
      <c r="B41" s="44">
        <v>79.69</v>
      </c>
      <c r="C41" s="44">
        <v>40.590000000000003</v>
      </c>
      <c r="D41" s="44">
        <v>27.56</v>
      </c>
      <c r="E41" s="44">
        <v>21.05</v>
      </c>
      <c r="F41" s="44">
        <v>17.149999999999999</v>
      </c>
      <c r="G41" s="44">
        <v>14.55</v>
      </c>
      <c r="H41" s="44">
        <v>12.69</v>
      </c>
      <c r="I41" s="44">
        <v>11.31</v>
      </c>
      <c r="J41" s="44">
        <v>10.23</v>
      </c>
      <c r="K41" s="44">
        <v>9.3699999999999992</v>
      </c>
      <c r="L41" s="44">
        <v>8.67</v>
      </c>
      <c r="M41" s="44">
        <v>8.09</v>
      </c>
      <c r="N41" s="44">
        <v>7.6</v>
      </c>
      <c r="O41" s="44">
        <v>7.18</v>
      </c>
      <c r="P41" s="44">
        <v>6.81</v>
      </c>
      <c r="Q41" s="44">
        <v>6.5</v>
      </c>
      <c r="R41" s="44">
        <v>6.22</v>
      </c>
      <c r="S41" s="44">
        <v>5.97</v>
      </c>
      <c r="T41" s="44">
        <v>5.76</v>
      </c>
      <c r="U41" s="44">
        <v>5.56</v>
      </c>
      <c r="V41" s="44">
        <v>5.39</v>
      </c>
      <c r="W41" s="44">
        <v>5.23</v>
      </c>
      <c r="X41" s="44">
        <v>5.08</v>
      </c>
      <c r="Y41" s="44">
        <v>4.95</v>
      </c>
      <c r="Z41" s="44">
        <v>4.83</v>
      </c>
      <c r="AA41" s="44">
        <v>4.7300000000000004</v>
      </c>
      <c r="AB41" s="44">
        <v>4.63</v>
      </c>
      <c r="AC41" s="44">
        <v>4.53</v>
      </c>
      <c r="AD41" s="44">
        <v>4.45</v>
      </c>
      <c r="AE41" s="44">
        <v>4.37</v>
      </c>
      <c r="AF41" s="44">
        <v>4.3</v>
      </c>
      <c r="AG41" s="44">
        <v>4.24</v>
      </c>
      <c r="AH41" s="44">
        <v>4.17</v>
      </c>
      <c r="AI41" s="44">
        <v>4.12</v>
      </c>
      <c r="AJ41" s="44">
        <v>4.07</v>
      </c>
      <c r="AK41" s="44">
        <v>4.0199999999999996</v>
      </c>
      <c r="AL41" s="44">
        <v>3.98</v>
      </c>
      <c r="AM41" s="44">
        <v>3.95</v>
      </c>
      <c r="AN41" s="44"/>
      <c r="AO41" s="44"/>
      <c r="AP41" s="44"/>
      <c r="AQ41" s="44"/>
      <c r="AR41" s="44"/>
      <c r="AS41" s="44"/>
      <c r="AT41" s="44"/>
      <c r="AU41" s="44"/>
      <c r="AV41" s="44"/>
      <c r="AW41" s="44"/>
      <c r="AX41" s="44"/>
      <c r="AY41" s="44"/>
      <c r="AZ41" s="44"/>
      <c r="BA41" s="44"/>
    </row>
    <row r="42" spans="1:53" x14ac:dyDescent="0.25">
      <c r="A42" s="43">
        <v>31</v>
      </c>
      <c r="B42" s="44">
        <v>80.83</v>
      </c>
      <c r="C42" s="44">
        <v>41.17</v>
      </c>
      <c r="D42" s="44">
        <v>27.95</v>
      </c>
      <c r="E42" s="44">
        <v>21.35</v>
      </c>
      <c r="F42" s="44">
        <v>17.39</v>
      </c>
      <c r="G42" s="44">
        <v>14.76</v>
      </c>
      <c r="H42" s="44">
        <v>12.88</v>
      </c>
      <c r="I42" s="44">
        <v>11.47</v>
      </c>
      <c r="J42" s="44">
        <v>10.38</v>
      </c>
      <c r="K42" s="44">
        <v>9.51</v>
      </c>
      <c r="L42" s="44">
        <v>8.8000000000000007</v>
      </c>
      <c r="M42" s="44">
        <v>8.1999999999999993</v>
      </c>
      <c r="N42" s="44">
        <v>7.71</v>
      </c>
      <c r="O42" s="44">
        <v>7.28</v>
      </c>
      <c r="P42" s="44">
        <v>6.91</v>
      </c>
      <c r="Q42" s="44">
        <v>6.59</v>
      </c>
      <c r="R42" s="44">
        <v>6.31</v>
      </c>
      <c r="S42" s="44">
        <v>6.06</v>
      </c>
      <c r="T42" s="44">
        <v>5.84</v>
      </c>
      <c r="U42" s="44">
        <v>5.64</v>
      </c>
      <c r="V42" s="44">
        <v>5.47</v>
      </c>
      <c r="W42" s="44">
        <v>5.31</v>
      </c>
      <c r="X42" s="44">
        <v>5.16</v>
      </c>
      <c r="Y42" s="44">
        <v>5.03</v>
      </c>
      <c r="Z42" s="44">
        <v>4.91</v>
      </c>
      <c r="AA42" s="44">
        <v>4.8</v>
      </c>
      <c r="AB42" s="44">
        <v>4.7</v>
      </c>
      <c r="AC42" s="44">
        <v>4.6100000000000003</v>
      </c>
      <c r="AD42" s="44">
        <v>4.5199999999999996</v>
      </c>
      <c r="AE42" s="44">
        <v>4.4400000000000004</v>
      </c>
      <c r="AF42" s="44">
        <v>4.37</v>
      </c>
      <c r="AG42" s="44">
        <v>4.3099999999999996</v>
      </c>
      <c r="AH42" s="44">
        <v>4.24</v>
      </c>
      <c r="AI42" s="44">
        <v>4.1900000000000004</v>
      </c>
      <c r="AJ42" s="44">
        <v>4.1399999999999997</v>
      </c>
      <c r="AK42" s="44">
        <v>4.09</v>
      </c>
      <c r="AL42" s="44">
        <v>4.0599999999999996</v>
      </c>
      <c r="AM42" s="44"/>
      <c r="AN42" s="44"/>
      <c r="AO42" s="44"/>
      <c r="AP42" s="44"/>
      <c r="AQ42" s="44"/>
      <c r="AR42" s="44"/>
      <c r="AS42" s="44"/>
      <c r="AT42" s="44"/>
      <c r="AU42" s="44"/>
      <c r="AV42" s="44"/>
      <c r="AW42" s="44"/>
      <c r="AX42" s="44"/>
      <c r="AY42" s="44"/>
      <c r="AZ42" s="44"/>
      <c r="BA42" s="44"/>
    </row>
    <row r="43" spans="1:53" x14ac:dyDescent="0.25">
      <c r="A43" s="43">
        <v>32</v>
      </c>
      <c r="B43" s="44">
        <v>81.98</v>
      </c>
      <c r="C43" s="44">
        <v>41.75</v>
      </c>
      <c r="D43" s="44">
        <v>28.35</v>
      </c>
      <c r="E43" s="44">
        <v>21.65</v>
      </c>
      <c r="F43" s="44">
        <v>17.64</v>
      </c>
      <c r="G43" s="44">
        <v>14.97</v>
      </c>
      <c r="H43" s="44">
        <v>13.06</v>
      </c>
      <c r="I43" s="44">
        <v>11.64</v>
      </c>
      <c r="J43" s="44">
        <v>10.53</v>
      </c>
      <c r="K43" s="44">
        <v>9.64</v>
      </c>
      <c r="L43" s="44">
        <v>8.92</v>
      </c>
      <c r="M43" s="44">
        <v>8.32</v>
      </c>
      <c r="N43" s="44">
        <v>7.82</v>
      </c>
      <c r="O43" s="44">
        <v>7.39</v>
      </c>
      <c r="P43" s="44">
        <v>7.02</v>
      </c>
      <c r="Q43" s="44">
        <v>6.69</v>
      </c>
      <c r="R43" s="44">
        <v>6.41</v>
      </c>
      <c r="S43" s="44">
        <v>6.15</v>
      </c>
      <c r="T43" s="44">
        <v>5.93</v>
      </c>
      <c r="U43" s="44">
        <v>5.73</v>
      </c>
      <c r="V43" s="44">
        <v>5.55</v>
      </c>
      <c r="W43" s="44">
        <v>5.39</v>
      </c>
      <c r="X43" s="44">
        <v>5.24</v>
      </c>
      <c r="Y43" s="44">
        <v>5.1100000000000003</v>
      </c>
      <c r="Z43" s="44">
        <v>4.99</v>
      </c>
      <c r="AA43" s="44">
        <v>4.87</v>
      </c>
      <c r="AB43" s="44">
        <v>4.7699999999999996</v>
      </c>
      <c r="AC43" s="44">
        <v>4.68</v>
      </c>
      <c r="AD43" s="44">
        <v>4.59</v>
      </c>
      <c r="AE43" s="44">
        <v>4.5199999999999996</v>
      </c>
      <c r="AF43" s="44">
        <v>4.4400000000000004</v>
      </c>
      <c r="AG43" s="44">
        <v>4.38</v>
      </c>
      <c r="AH43" s="44">
        <v>4.32</v>
      </c>
      <c r="AI43" s="44">
        <v>4.26</v>
      </c>
      <c r="AJ43" s="44">
        <v>4.21</v>
      </c>
      <c r="AK43" s="44">
        <v>4.18</v>
      </c>
      <c r="AL43" s="44"/>
      <c r="AM43" s="44"/>
      <c r="AN43" s="44"/>
      <c r="AO43" s="44"/>
      <c r="AP43" s="44"/>
      <c r="AQ43" s="44"/>
      <c r="AR43" s="44"/>
      <c r="AS43" s="44"/>
      <c r="AT43" s="44"/>
      <c r="AU43" s="44"/>
      <c r="AV43" s="44"/>
      <c r="AW43" s="44"/>
      <c r="AX43" s="44"/>
      <c r="AY43" s="44"/>
      <c r="AZ43" s="44"/>
      <c r="BA43" s="44"/>
    </row>
    <row r="44" spans="1:53" x14ac:dyDescent="0.25">
      <c r="A44" s="43">
        <v>33</v>
      </c>
      <c r="B44" s="44">
        <v>83.14</v>
      </c>
      <c r="C44" s="44">
        <v>42.35</v>
      </c>
      <c r="D44" s="44">
        <v>28.76</v>
      </c>
      <c r="E44" s="44">
        <v>21.96</v>
      </c>
      <c r="F44" s="44">
        <v>17.89</v>
      </c>
      <c r="G44" s="44">
        <v>15.18</v>
      </c>
      <c r="H44" s="44">
        <v>13.25</v>
      </c>
      <c r="I44" s="44">
        <v>11.8</v>
      </c>
      <c r="J44" s="44">
        <v>10.68</v>
      </c>
      <c r="K44" s="44">
        <v>9.7799999999999994</v>
      </c>
      <c r="L44" s="44">
        <v>9.0500000000000007</v>
      </c>
      <c r="M44" s="44">
        <v>8.4499999999999993</v>
      </c>
      <c r="N44" s="44">
        <v>7.93</v>
      </c>
      <c r="O44" s="44">
        <v>7.5</v>
      </c>
      <c r="P44" s="44">
        <v>7.12</v>
      </c>
      <c r="Q44" s="44">
        <v>6.79</v>
      </c>
      <c r="R44" s="44">
        <v>6.5</v>
      </c>
      <c r="S44" s="44">
        <v>6.25</v>
      </c>
      <c r="T44" s="44">
        <v>6.02</v>
      </c>
      <c r="U44" s="44">
        <v>5.82</v>
      </c>
      <c r="V44" s="44">
        <v>5.63</v>
      </c>
      <c r="W44" s="44">
        <v>5.47</v>
      </c>
      <c r="X44" s="44">
        <v>5.32</v>
      </c>
      <c r="Y44" s="44">
        <v>5.19</v>
      </c>
      <c r="Z44" s="44">
        <v>5.0599999999999996</v>
      </c>
      <c r="AA44" s="44">
        <v>4.95</v>
      </c>
      <c r="AB44" s="44">
        <v>4.8499999999999996</v>
      </c>
      <c r="AC44" s="44">
        <v>4.76</v>
      </c>
      <c r="AD44" s="44">
        <v>4.67</v>
      </c>
      <c r="AE44" s="44">
        <v>4.59</v>
      </c>
      <c r="AF44" s="44">
        <v>4.5199999999999996</v>
      </c>
      <c r="AG44" s="44">
        <v>4.45</v>
      </c>
      <c r="AH44" s="44">
        <v>4.3899999999999997</v>
      </c>
      <c r="AI44" s="44">
        <v>4.34</v>
      </c>
      <c r="AJ44" s="44">
        <v>4.3</v>
      </c>
      <c r="AK44" s="44"/>
      <c r="AL44" s="44"/>
      <c r="AM44" s="44"/>
      <c r="AN44" s="44"/>
      <c r="AO44" s="44"/>
      <c r="AP44" s="44"/>
      <c r="AQ44" s="44"/>
      <c r="AR44" s="44"/>
      <c r="AS44" s="44"/>
      <c r="AT44" s="44"/>
      <c r="AU44" s="44"/>
      <c r="AV44" s="44"/>
      <c r="AW44" s="44"/>
      <c r="AX44" s="44"/>
      <c r="AY44" s="44"/>
      <c r="AZ44" s="44"/>
      <c r="BA44" s="44"/>
    </row>
    <row r="45" spans="1:53" x14ac:dyDescent="0.25">
      <c r="A45" s="43">
        <v>34</v>
      </c>
      <c r="B45" s="44">
        <v>84.33</v>
      </c>
      <c r="C45" s="44">
        <v>42.95</v>
      </c>
      <c r="D45" s="44">
        <v>29.17</v>
      </c>
      <c r="E45" s="44">
        <v>22.28</v>
      </c>
      <c r="F45" s="44">
        <v>18.149999999999999</v>
      </c>
      <c r="G45" s="44">
        <v>15.4</v>
      </c>
      <c r="H45" s="44">
        <v>13.44</v>
      </c>
      <c r="I45" s="44">
        <v>11.97</v>
      </c>
      <c r="J45" s="44">
        <v>10.84</v>
      </c>
      <c r="K45" s="44">
        <v>9.93</v>
      </c>
      <c r="L45" s="44">
        <v>9.19</v>
      </c>
      <c r="M45" s="44">
        <v>8.57</v>
      </c>
      <c r="N45" s="44">
        <v>8.0500000000000007</v>
      </c>
      <c r="O45" s="44">
        <v>7.61</v>
      </c>
      <c r="P45" s="44">
        <v>7.22</v>
      </c>
      <c r="Q45" s="44">
        <v>6.89</v>
      </c>
      <c r="R45" s="44">
        <v>6.6</v>
      </c>
      <c r="S45" s="44">
        <v>6.34</v>
      </c>
      <c r="T45" s="44">
        <v>6.11</v>
      </c>
      <c r="U45" s="44">
        <v>5.91</v>
      </c>
      <c r="V45" s="44">
        <v>5.72</v>
      </c>
      <c r="W45" s="44">
        <v>5.56</v>
      </c>
      <c r="X45" s="44">
        <v>5.41</v>
      </c>
      <c r="Y45" s="44">
        <v>5.27</v>
      </c>
      <c r="Z45" s="44">
        <v>5.15</v>
      </c>
      <c r="AA45" s="44">
        <v>5.03</v>
      </c>
      <c r="AB45" s="44">
        <v>4.93</v>
      </c>
      <c r="AC45" s="44">
        <v>4.83</v>
      </c>
      <c r="AD45" s="44">
        <v>4.75</v>
      </c>
      <c r="AE45" s="44">
        <v>4.67</v>
      </c>
      <c r="AF45" s="44">
        <v>4.5999999999999996</v>
      </c>
      <c r="AG45" s="44">
        <v>4.53</v>
      </c>
      <c r="AH45" s="44">
        <v>4.47</v>
      </c>
      <c r="AI45" s="44">
        <v>4.43</v>
      </c>
      <c r="AJ45" s="44"/>
      <c r="AK45" s="44"/>
      <c r="AL45" s="44"/>
      <c r="AM45" s="44"/>
      <c r="AN45" s="44"/>
      <c r="AO45" s="44"/>
      <c r="AP45" s="44"/>
      <c r="AQ45" s="44"/>
      <c r="AR45" s="44"/>
      <c r="AS45" s="44"/>
      <c r="AT45" s="44"/>
      <c r="AU45" s="44"/>
      <c r="AV45" s="44"/>
      <c r="AW45" s="44"/>
      <c r="AX45" s="44"/>
      <c r="AY45" s="44"/>
      <c r="AZ45" s="44"/>
      <c r="BA45" s="44"/>
    </row>
    <row r="46" spans="1:53" x14ac:dyDescent="0.25">
      <c r="A46" s="43">
        <v>35</v>
      </c>
      <c r="B46" s="44">
        <v>85.52</v>
      </c>
      <c r="C46" s="44">
        <v>43.56</v>
      </c>
      <c r="D46" s="44">
        <v>29.58</v>
      </c>
      <c r="E46" s="44">
        <v>22.6</v>
      </c>
      <c r="F46" s="44">
        <v>18.41</v>
      </c>
      <c r="G46" s="44">
        <v>15.62</v>
      </c>
      <c r="H46" s="44">
        <v>13.64</v>
      </c>
      <c r="I46" s="44">
        <v>12.15</v>
      </c>
      <c r="J46" s="44">
        <v>10.99</v>
      </c>
      <c r="K46" s="44">
        <v>10.07</v>
      </c>
      <c r="L46" s="44">
        <v>9.32</v>
      </c>
      <c r="M46" s="44">
        <v>8.6999999999999993</v>
      </c>
      <c r="N46" s="44">
        <v>8.17</v>
      </c>
      <c r="O46" s="44">
        <v>7.72</v>
      </c>
      <c r="P46" s="44">
        <v>7.33</v>
      </c>
      <c r="Q46" s="44">
        <v>7</v>
      </c>
      <c r="R46" s="44">
        <v>6.7</v>
      </c>
      <c r="S46" s="44">
        <v>6.44</v>
      </c>
      <c r="T46" s="44">
        <v>6.2</v>
      </c>
      <c r="U46" s="44">
        <v>6</v>
      </c>
      <c r="V46" s="44">
        <v>5.81</v>
      </c>
      <c r="W46" s="44">
        <v>5.64</v>
      </c>
      <c r="X46" s="44">
        <v>5.49</v>
      </c>
      <c r="Y46" s="44">
        <v>5.35</v>
      </c>
      <c r="Z46" s="44">
        <v>5.23</v>
      </c>
      <c r="AA46" s="44">
        <v>5.1100000000000003</v>
      </c>
      <c r="AB46" s="44">
        <v>5.01</v>
      </c>
      <c r="AC46" s="44">
        <v>4.92</v>
      </c>
      <c r="AD46" s="44">
        <v>4.83</v>
      </c>
      <c r="AE46" s="44">
        <v>4.75</v>
      </c>
      <c r="AF46" s="44">
        <v>4.68</v>
      </c>
      <c r="AG46" s="44">
        <v>4.6100000000000003</v>
      </c>
      <c r="AH46" s="44">
        <v>4.57</v>
      </c>
      <c r="AI46" s="44"/>
      <c r="AJ46" s="44"/>
      <c r="AK46" s="44"/>
      <c r="AL46" s="44"/>
      <c r="AM46" s="44"/>
      <c r="AN46" s="44"/>
      <c r="AO46" s="44"/>
      <c r="AP46" s="44"/>
      <c r="AQ46" s="44"/>
      <c r="AR46" s="44"/>
      <c r="AS46" s="44"/>
      <c r="AT46" s="44"/>
      <c r="AU46" s="44"/>
      <c r="AV46" s="44"/>
      <c r="AW46" s="44"/>
      <c r="AX46" s="44"/>
      <c r="AY46" s="44"/>
      <c r="AZ46" s="44"/>
      <c r="BA46" s="44"/>
    </row>
    <row r="47" spans="1:53" x14ac:dyDescent="0.25">
      <c r="A47" s="43">
        <v>36</v>
      </c>
      <c r="B47" s="44">
        <v>86.74</v>
      </c>
      <c r="C47" s="44">
        <v>44.18</v>
      </c>
      <c r="D47" s="44">
        <v>30</v>
      </c>
      <c r="E47" s="44">
        <v>22.92</v>
      </c>
      <c r="F47" s="44">
        <v>18.670000000000002</v>
      </c>
      <c r="G47" s="44">
        <v>15.85</v>
      </c>
      <c r="H47" s="44">
        <v>13.83</v>
      </c>
      <c r="I47" s="44">
        <v>12.32</v>
      </c>
      <c r="J47" s="44">
        <v>11.15</v>
      </c>
      <c r="K47" s="44">
        <v>10.220000000000001</v>
      </c>
      <c r="L47" s="44">
        <v>9.4600000000000009</v>
      </c>
      <c r="M47" s="44">
        <v>8.82</v>
      </c>
      <c r="N47" s="44">
        <v>8.2899999999999991</v>
      </c>
      <c r="O47" s="44">
        <v>7.84</v>
      </c>
      <c r="P47" s="44">
        <v>7.44</v>
      </c>
      <c r="Q47" s="44">
        <v>7.1</v>
      </c>
      <c r="R47" s="44">
        <v>6.8</v>
      </c>
      <c r="S47" s="44">
        <v>6.54</v>
      </c>
      <c r="T47" s="44">
        <v>6.3</v>
      </c>
      <c r="U47" s="44">
        <v>6.09</v>
      </c>
      <c r="V47" s="44">
        <v>5.9</v>
      </c>
      <c r="W47" s="44">
        <v>5.73</v>
      </c>
      <c r="X47" s="44">
        <v>5.58</v>
      </c>
      <c r="Y47" s="44">
        <v>5.44</v>
      </c>
      <c r="Z47" s="44">
        <v>5.31</v>
      </c>
      <c r="AA47" s="44">
        <v>5.2</v>
      </c>
      <c r="AB47" s="44">
        <v>5.0999999999999996</v>
      </c>
      <c r="AC47" s="44">
        <v>5</v>
      </c>
      <c r="AD47" s="44">
        <v>4.91</v>
      </c>
      <c r="AE47" s="44">
        <v>4.83</v>
      </c>
      <c r="AF47" s="44">
        <v>4.76</v>
      </c>
      <c r="AG47" s="44">
        <v>4.71</v>
      </c>
      <c r="AH47" s="44"/>
      <c r="AI47" s="44"/>
      <c r="AJ47" s="44"/>
      <c r="AK47" s="44"/>
      <c r="AL47" s="44"/>
      <c r="AM47" s="44"/>
      <c r="AN47" s="44"/>
      <c r="AO47" s="44"/>
      <c r="AP47" s="44"/>
      <c r="AQ47" s="44"/>
      <c r="AR47" s="44"/>
      <c r="AS47" s="44"/>
      <c r="AT47" s="44"/>
      <c r="AU47" s="44"/>
      <c r="AV47" s="44"/>
      <c r="AW47" s="44"/>
      <c r="AX47" s="44"/>
      <c r="AY47" s="44"/>
      <c r="AZ47" s="44"/>
      <c r="BA47" s="44"/>
    </row>
    <row r="48" spans="1:53" x14ac:dyDescent="0.25">
      <c r="A48" s="43">
        <v>37</v>
      </c>
      <c r="B48" s="44">
        <v>87.97</v>
      </c>
      <c r="C48" s="44">
        <v>44.81</v>
      </c>
      <c r="D48" s="44">
        <v>30.43</v>
      </c>
      <c r="E48" s="44">
        <v>23.25</v>
      </c>
      <c r="F48" s="44">
        <v>18.940000000000001</v>
      </c>
      <c r="G48" s="44">
        <v>16.079999999999998</v>
      </c>
      <c r="H48" s="44">
        <v>14.03</v>
      </c>
      <c r="I48" s="44">
        <v>12.5</v>
      </c>
      <c r="J48" s="44">
        <v>11.32</v>
      </c>
      <c r="K48" s="44">
        <v>10.37</v>
      </c>
      <c r="L48" s="44">
        <v>9.6</v>
      </c>
      <c r="M48" s="44">
        <v>8.9499999999999993</v>
      </c>
      <c r="N48" s="44">
        <v>8.41</v>
      </c>
      <c r="O48" s="44">
        <v>7.95</v>
      </c>
      <c r="P48" s="44">
        <v>7.55</v>
      </c>
      <c r="Q48" s="44">
        <v>7.21</v>
      </c>
      <c r="R48" s="44">
        <v>6.91</v>
      </c>
      <c r="S48" s="44">
        <v>6.64</v>
      </c>
      <c r="T48" s="44">
        <v>6.4</v>
      </c>
      <c r="U48" s="44">
        <v>6.19</v>
      </c>
      <c r="V48" s="44">
        <v>6</v>
      </c>
      <c r="W48" s="44">
        <v>5.83</v>
      </c>
      <c r="X48" s="44">
        <v>5.67</v>
      </c>
      <c r="Y48" s="44">
        <v>5.53</v>
      </c>
      <c r="Z48" s="44">
        <v>5.4</v>
      </c>
      <c r="AA48" s="44">
        <v>5.29</v>
      </c>
      <c r="AB48" s="44">
        <v>5.18</v>
      </c>
      <c r="AC48" s="44">
        <v>5.09</v>
      </c>
      <c r="AD48" s="44">
        <v>5</v>
      </c>
      <c r="AE48" s="44">
        <v>4.92</v>
      </c>
      <c r="AF48" s="44">
        <v>4.87</v>
      </c>
      <c r="AG48" s="44"/>
      <c r="AH48" s="44"/>
      <c r="AI48" s="44"/>
      <c r="AJ48" s="44"/>
      <c r="AK48" s="44"/>
      <c r="AL48" s="44"/>
      <c r="AM48" s="44"/>
      <c r="AN48" s="44"/>
      <c r="AO48" s="44"/>
      <c r="AP48" s="44"/>
      <c r="AQ48" s="44"/>
      <c r="AR48" s="44"/>
      <c r="AS48" s="44"/>
      <c r="AT48" s="44"/>
      <c r="AU48" s="44"/>
      <c r="AV48" s="44"/>
      <c r="AW48" s="44"/>
      <c r="AX48" s="44"/>
      <c r="AY48" s="44"/>
      <c r="AZ48" s="44"/>
      <c r="BA48" s="44"/>
    </row>
    <row r="49" spans="1:53" x14ac:dyDescent="0.25">
      <c r="A49" s="43">
        <v>38</v>
      </c>
      <c r="B49" s="44">
        <v>89.21</v>
      </c>
      <c r="C49" s="44">
        <v>45.44</v>
      </c>
      <c r="D49" s="44">
        <v>30.86</v>
      </c>
      <c r="E49" s="44">
        <v>23.58</v>
      </c>
      <c r="F49" s="44">
        <v>19.21</v>
      </c>
      <c r="G49" s="44">
        <v>16.309999999999999</v>
      </c>
      <c r="H49" s="44">
        <v>14.24</v>
      </c>
      <c r="I49" s="44">
        <v>12.68</v>
      </c>
      <c r="J49" s="44">
        <v>11.48</v>
      </c>
      <c r="K49" s="44">
        <v>10.52</v>
      </c>
      <c r="L49" s="44">
        <v>9.74</v>
      </c>
      <c r="M49" s="44">
        <v>9.09</v>
      </c>
      <c r="N49" s="44">
        <v>8.5399999999999991</v>
      </c>
      <c r="O49" s="44">
        <v>8.07</v>
      </c>
      <c r="P49" s="44">
        <v>7.67</v>
      </c>
      <c r="Q49" s="44">
        <v>7.32</v>
      </c>
      <c r="R49" s="44">
        <v>7.01</v>
      </c>
      <c r="S49" s="44">
        <v>6.74</v>
      </c>
      <c r="T49" s="44">
        <v>6.5</v>
      </c>
      <c r="U49" s="44">
        <v>6.29</v>
      </c>
      <c r="V49" s="44">
        <v>6.09</v>
      </c>
      <c r="W49" s="44">
        <v>5.92</v>
      </c>
      <c r="X49" s="44">
        <v>5.76</v>
      </c>
      <c r="Y49" s="44">
        <v>5.62</v>
      </c>
      <c r="Z49" s="44">
        <v>5.5</v>
      </c>
      <c r="AA49" s="44">
        <v>5.38</v>
      </c>
      <c r="AB49" s="44">
        <v>5.28</v>
      </c>
      <c r="AC49" s="44">
        <v>5.18</v>
      </c>
      <c r="AD49" s="44">
        <v>5.09</v>
      </c>
      <c r="AE49" s="44">
        <v>5.03</v>
      </c>
      <c r="AF49" s="44"/>
      <c r="AG49" s="44"/>
      <c r="AH49" s="44"/>
      <c r="AI49" s="44"/>
      <c r="AJ49" s="44"/>
      <c r="AK49" s="44"/>
      <c r="AL49" s="44"/>
      <c r="AM49" s="44"/>
      <c r="AN49" s="44"/>
      <c r="AO49" s="44"/>
      <c r="AP49" s="44"/>
      <c r="AQ49" s="44"/>
      <c r="AR49" s="44"/>
      <c r="AS49" s="44"/>
      <c r="AT49" s="44"/>
      <c r="AU49" s="44"/>
      <c r="AV49" s="44"/>
      <c r="AW49" s="44"/>
      <c r="AX49" s="44"/>
      <c r="AY49" s="44"/>
      <c r="AZ49" s="44"/>
      <c r="BA49" s="44"/>
    </row>
    <row r="50" spans="1:53" x14ac:dyDescent="0.25">
      <c r="A50" s="43">
        <v>39</v>
      </c>
      <c r="B50" s="44">
        <v>90.47</v>
      </c>
      <c r="C50" s="44">
        <v>46.09</v>
      </c>
      <c r="D50" s="44">
        <v>31.3</v>
      </c>
      <c r="E50" s="44">
        <v>23.92</v>
      </c>
      <c r="F50" s="44">
        <v>19.489999999999998</v>
      </c>
      <c r="G50" s="44">
        <v>16.54</v>
      </c>
      <c r="H50" s="44">
        <v>14.44</v>
      </c>
      <c r="I50" s="44">
        <v>12.87</v>
      </c>
      <c r="J50" s="44">
        <v>11.65</v>
      </c>
      <c r="K50" s="44">
        <v>10.68</v>
      </c>
      <c r="L50" s="44">
        <v>9.8800000000000008</v>
      </c>
      <c r="M50" s="44">
        <v>9.2200000000000006</v>
      </c>
      <c r="N50" s="44">
        <v>8.67</v>
      </c>
      <c r="O50" s="44">
        <v>8.1999999999999993</v>
      </c>
      <c r="P50" s="44">
        <v>7.79</v>
      </c>
      <c r="Q50" s="44">
        <v>7.43</v>
      </c>
      <c r="R50" s="44">
        <v>7.12</v>
      </c>
      <c r="S50" s="44">
        <v>6.85</v>
      </c>
      <c r="T50" s="44">
        <v>6.6</v>
      </c>
      <c r="U50" s="44">
        <v>6.39</v>
      </c>
      <c r="V50" s="44">
        <v>6.19</v>
      </c>
      <c r="W50" s="44">
        <v>6.02</v>
      </c>
      <c r="X50" s="44">
        <v>5.86</v>
      </c>
      <c r="Y50" s="44">
        <v>5.72</v>
      </c>
      <c r="Z50" s="44">
        <v>5.59</v>
      </c>
      <c r="AA50" s="44">
        <v>5.48</v>
      </c>
      <c r="AB50" s="44">
        <v>5.37</v>
      </c>
      <c r="AC50" s="44">
        <v>5.28</v>
      </c>
      <c r="AD50" s="44">
        <v>5.2</v>
      </c>
      <c r="AE50" s="44"/>
      <c r="AF50" s="44"/>
      <c r="AG50" s="44"/>
      <c r="AH50" s="44"/>
      <c r="AI50" s="44"/>
      <c r="AJ50" s="44"/>
      <c r="AK50" s="44"/>
      <c r="AL50" s="44"/>
      <c r="AM50" s="44"/>
      <c r="AN50" s="44"/>
      <c r="AO50" s="44"/>
      <c r="AP50" s="44"/>
      <c r="AQ50" s="44"/>
      <c r="AR50" s="44"/>
      <c r="AS50" s="44"/>
      <c r="AT50" s="44"/>
      <c r="AU50" s="44"/>
      <c r="AV50" s="44"/>
      <c r="AW50" s="44"/>
      <c r="AX50" s="44"/>
      <c r="AY50" s="44"/>
      <c r="AZ50" s="44"/>
      <c r="BA50" s="44"/>
    </row>
    <row r="51" spans="1:53" x14ac:dyDescent="0.25">
      <c r="A51" s="43">
        <v>40</v>
      </c>
      <c r="B51" s="44">
        <v>91.75</v>
      </c>
      <c r="C51" s="44">
        <v>46.74</v>
      </c>
      <c r="D51" s="44">
        <v>31.75</v>
      </c>
      <c r="E51" s="44">
        <v>24.26</v>
      </c>
      <c r="F51" s="44">
        <v>19.77</v>
      </c>
      <c r="G51" s="44">
        <v>16.78</v>
      </c>
      <c r="H51" s="44">
        <v>14.65</v>
      </c>
      <c r="I51" s="44">
        <v>13.06</v>
      </c>
      <c r="J51" s="44">
        <v>11.82</v>
      </c>
      <c r="K51" s="44">
        <v>10.83</v>
      </c>
      <c r="L51" s="44">
        <v>10.029999999999999</v>
      </c>
      <c r="M51" s="44">
        <v>9.36</v>
      </c>
      <c r="N51" s="44">
        <v>8.8000000000000007</v>
      </c>
      <c r="O51" s="44">
        <v>8.32</v>
      </c>
      <c r="P51" s="44">
        <v>7.91</v>
      </c>
      <c r="Q51" s="44">
        <v>7.55</v>
      </c>
      <c r="R51" s="44">
        <v>7.23</v>
      </c>
      <c r="S51" s="44">
        <v>6.96</v>
      </c>
      <c r="T51" s="44">
        <v>6.71</v>
      </c>
      <c r="U51" s="44">
        <v>6.49</v>
      </c>
      <c r="V51" s="44">
        <v>6.3</v>
      </c>
      <c r="W51" s="44">
        <v>6.12</v>
      </c>
      <c r="X51" s="44">
        <v>5.96</v>
      </c>
      <c r="Y51" s="44">
        <v>5.82</v>
      </c>
      <c r="Z51" s="44">
        <v>5.69</v>
      </c>
      <c r="AA51" s="44">
        <v>5.58</v>
      </c>
      <c r="AB51" s="44">
        <v>5.47</v>
      </c>
      <c r="AC51" s="44">
        <v>5.39</v>
      </c>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row>
    <row r="52" spans="1:53" x14ac:dyDescent="0.25">
      <c r="A52" s="43">
        <v>41</v>
      </c>
      <c r="B52" s="44">
        <v>93.04</v>
      </c>
      <c r="C52" s="44">
        <v>47.4</v>
      </c>
      <c r="D52" s="44">
        <v>32.200000000000003</v>
      </c>
      <c r="E52" s="44">
        <v>24.61</v>
      </c>
      <c r="F52" s="44">
        <v>20.05</v>
      </c>
      <c r="G52" s="44">
        <v>17.02</v>
      </c>
      <c r="H52" s="44">
        <v>14.86</v>
      </c>
      <c r="I52" s="44">
        <v>13.25</v>
      </c>
      <c r="J52" s="44">
        <v>12</v>
      </c>
      <c r="K52" s="44">
        <v>11</v>
      </c>
      <c r="L52" s="44">
        <v>10.18</v>
      </c>
      <c r="M52" s="44">
        <v>9.5</v>
      </c>
      <c r="N52" s="44">
        <v>8.94</v>
      </c>
      <c r="O52" s="44">
        <v>8.4499999999999993</v>
      </c>
      <c r="P52" s="44">
        <v>8.0299999999999994</v>
      </c>
      <c r="Q52" s="44">
        <v>7.67</v>
      </c>
      <c r="R52" s="44">
        <v>7.35</v>
      </c>
      <c r="S52" s="44">
        <v>7.07</v>
      </c>
      <c r="T52" s="44">
        <v>6.82</v>
      </c>
      <c r="U52" s="44">
        <v>6.6</v>
      </c>
      <c r="V52" s="44">
        <v>6.4</v>
      </c>
      <c r="W52" s="44">
        <v>6.23</v>
      </c>
      <c r="X52" s="44">
        <v>6.07</v>
      </c>
      <c r="Y52" s="44">
        <v>5.93</v>
      </c>
      <c r="Z52" s="44">
        <v>5.8</v>
      </c>
      <c r="AA52" s="44">
        <v>5.68</v>
      </c>
      <c r="AB52" s="44">
        <v>5.59</v>
      </c>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row>
    <row r="53" spans="1:53" x14ac:dyDescent="0.25">
      <c r="A53" s="43">
        <v>42</v>
      </c>
      <c r="B53" s="44">
        <v>94.35</v>
      </c>
      <c r="C53" s="44">
        <v>48.07</v>
      </c>
      <c r="D53" s="44">
        <v>32.659999999999997</v>
      </c>
      <c r="E53" s="44">
        <v>24.96</v>
      </c>
      <c r="F53" s="44">
        <v>20.34</v>
      </c>
      <c r="G53" s="44">
        <v>17.27</v>
      </c>
      <c r="H53" s="44">
        <v>15.08</v>
      </c>
      <c r="I53" s="44">
        <v>13.44</v>
      </c>
      <c r="J53" s="44">
        <v>12.17</v>
      </c>
      <c r="K53" s="44">
        <v>11.16</v>
      </c>
      <c r="L53" s="44">
        <v>10.33</v>
      </c>
      <c r="M53" s="44">
        <v>9.65</v>
      </c>
      <c r="N53" s="44">
        <v>9.07</v>
      </c>
      <c r="O53" s="44">
        <v>8.58</v>
      </c>
      <c r="P53" s="44">
        <v>8.16</v>
      </c>
      <c r="Q53" s="44">
        <v>7.79</v>
      </c>
      <c r="R53" s="44">
        <v>7.47</v>
      </c>
      <c r="S53" s="44">
        <v>7.19</v>
      </c>
      <c r="T53" s="44">
        <v>6.94</v>
      </c>
      <c r="U53" s="44">
        <v>6.71</v>
      </c>
      <c r="V53" s="44">
        <v>6.52</v>
      </c>
      <c r="W53" s="44">
        <v>6.34</v>
      </c>
      <c r="X53" s="44">
        <v>6.18</v>
      </c>
      <c r="Y53" s="44">
        <v>6.03</v>
      </c>
      <c r="Z53" s="44">
        <v>5.91</v>
      </c>
      <c r="AA53" s="44">
        <v>5.8</v>
      </c>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row>
    <row r="54" spans="1:53" x14ac:dyDescent="0.25">
      <c r="A54" s="43">
        <v>43</v>
      </c>
      <c r="B54" s="44">
        <v>95.67</v>
      </c>
      <c r="C54" s="44">
        <v>48.75</v>
      </c>
      <c r="D54" s="44">
        <v>33.119999999999997</v>
      </c>
      <c r="E54" s="44">
        <v>25.32</v>
      </c>
      <c r="F54" s="44">
        <v>20.64</v>
      </c>
      <c r="G54" s="44">
        <v>17.52</v>
      </c>
      <c r="H54" s="44">
        <v>15.3</v>
      </c>
      <c r="I54" s="44">
        <v>13.64</v>
      </c>
      <c r="J54" s="44">
        <v>12.35</v>
      </c>
      <c r="K54" s="44">
        <v>11.33</v>
      </c>
      <c r="L54" s="44">
        <v>10.49</v>
      </c>
      <c r="M54" s="44">
        <v>9.8000000000000007</v>
      </c>
      <c r="N54" s="44">
        <v>9.2100000000000009</v>
      </c>
      <c r="O54" s="44">
        <v>8.7200000000000006</v>
      </c>
      <c r="P54" s="44">
        <v>8.2899999999999991</v>
      </c>
      <c r="Q54" s="44">
        <v>7.92</v>
      </c>
      <c r="R54" s="44">
        <v>7.59</v>
      </c>
      <c r="S54" s="44">
        <v>7.31</v>
      </c>
      <c r="T54" s="44">
        <v>7.06</v>
      </c>
      <c r="U54" s="44">
        <v>6.83</v>
      </c>
      <c r="V54" s="44">
        <v>6.63</v>
      </c>
      <c r="W54" s="44">
        <v>6.45</v>
      </c>
      <c r="X54" s="44">
        <v>6.29</v>
      </c>
      <c r="Y54" s="44">
        <v>6.15</v>
      </c>
      <c r="Z54" s="44">
        <v>6.03</v>
      </c>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row>
    <row r="55" spans="1:53" x14ac:dyDescent="0.25">
      <c r="A55" s="43">
        <v>44</v>
      </c>
      <c r="B55" s="44">
        <v>97.02</v>
      </c>
      <c r="C55" s="44">
        <v>49.44</v>
      </c>
      <c r="D55" s="44">
        <v>33.590000000000003</v>
      </c>
      <c r="E55" s="44">
        <v>25.68</v>
      </c>
      <c r="F55" s="44">
        <v>20.93</v>
      </c>
      <c r="G55" s="44">
        <v>17.78</v>
      </c>
      <c r="H55" s="44">
        <v>15.53</v>
      </c>
      <c r="I55" s="44">
        <v>13.85</v>
      </c>
      <c r="J55" s="44">
        <v>12.54</v>
      </c>
      <c r="K55" s="44">
        <v>11.5</v>
      </c>
      <c r="L55" s="44">
        <v>10.65</v>
      </c>
      <c r="M55" s="44">
        <v>9.9499999999999993</v>
      </c>
      <c r="N55" s="44">
        <v>9.36</v>
      </c>
      <c r="O55" s="44">
        <v>8.86</v>
      </c>
      <c r="P55" s="44">
        <v>8.43</v>
      </c>
      <c r="Q55" s="44">
        <v>8.0500000000000007</v>
      </c>
      <c r="R55" s="44">
        <v>7.72</v>
      </c>
      <c r="S55" s="44">
        <v>7.43</v>
      </c>
      <c r="T55" s="44">
        <v>7.18</v>
      </c>
      <c r="U55" s="44">
        <v>6.95</v>
      </c>
      <c r="V55" s="44">
        <v>6.75</v>
      </c>
      <c r="W55" s="44">
        <v>6.57</v>
      </c>
      <c r="X55" s="44">
        <v>6.41</v>
      </c>
      <c r="Y55" s="44">
        <v>6.28</v>
      </c>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row>
    <row r="56" spans="1:53" x14ac:dyDescent="0.25">
      <c r="A56" s="43">
        <v>45</v>
      </c>
      <c r="B56" s="44">
        <v>98.38</v>
      </c>
      <c r="C56" s="44">
        <v>50.14</v>
      </c>
      <c r="D56" s="44">
        <v>34.07</v>
      </c>
      <c r="E56" s="44">
        <v>26.05</v>
      </c>
      <c r="F56" s="44">
        <v>21.24</v>
      </c>
      <c r="G56" s="44">
        <v>18.04</v>
      </c>
      <c r="H56" s="44">
        <v>15.76</v>
      </c>
      <c r="I56" s="44">
        <v>14.05</v>
      </c>
      <c r="J56" s="44">
        <v>12.73</v>
      </c>
      <c r="K56" s="44">
        <v>11.68</v>
      </c>
      <c r="L56" s="44">
        <v>10.82</v>
      </c>
      <c r="M56" s="44">
        <v>10.11</v>
      </c>
      <c r="N56" s="44">
        <v>9.51</v>
      </c>
      <c r="O56" s="44">
        <v>9</v>
      </c>
      <c r="P56" s="44">
        <v>8.57</v>
      </c>
      <c r="Q56" s="44">
        <v>8.19</v>
      </c>
      <c r="R56" s="44">
        <v>7.86</v>
      </c>
      <c r="S56" s="44">
        <v>7.56</v>
      </c>
      <c r="T56" s="44">
        <v>7.31</v>
      </c>
      <c r="U56" s="44">
        <v>7.08</v>
      </c>
      <c r="V56" s="44">
        <v>6.88</v>
      </c>
      <c r="W56" s="44">
        <v>6.7</v>
      </c>
      <c r="X56" s="44">
        <v>6.55</v>
      </c>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row>
    <row r="57" spans="1:53" x14ac:dyDescent="0.25">
      <c r="A57" s="43">
        <v>46</v>
      </c>
      <c r="B57" s="44">
        <v>99.75</v>
      </c>
      <c r="C57" s="44">
        <v>50.85</v>
      </c>
      <c r="D57" s="44">
        <v>34.56</v>
      </c>
      <c r="E57" s="44">
        <v>26.42</v>
      </c>
      <c r="F57" s="44">
        <v>21.55</v>
      </c>
      <c r="G57" s="44">
        <v>18.3</v>
      </c>
      <c r="H57" s="44">
        <v>15.99</v>
      </c>
      <c r="I57" s="44">
        <v>14.26</v>
      </c>
      <c r="J57" s="44">
        <v>12.93</v>
      </c>
      <c r="K57" s="44">
        <v>11.86</v>
      </c>
      <c r="L57" s="44">
        <v>10.99</v>
      </c>
      <c r="M57" s="44">
        <v>10.27</v>
      </c>
      <c r="N57" s="44">
        <v>9.67</v>
      </c>
      <c r="O57" s="44">
        <v>9.15</v>
      </c>
      <c r="P57" s="44">
        <v>8.7100000000000009</v>
      </c>
      <c r="Q57" s="44">
        <v>8.33</v>
      </c>
      <c r="R57" s="44">
        <v>7.99</v>
      </c>
      <c r="S57" s="44">
        <v>7.7</v>
      </c>
      <c r="T57" s="44">
        <v>7.44</v>
      </c>
      <c r="U57" s="44">
        <v>7.22</v>
      </c>
      <c r="V57" s="44">
        <v>7.01</v>
      </c>
      <c r="W57" s="44">
        <v>6.85</v>
      </c>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row>
    <row r="58" spans="1:53" x14ac:dyDescent="0.25">
      <c r="A58" s="43">
        <v>47</v>
      </c>
      <c r="B58" s="44">
        <v>101.15</v>
      </c>
      <c r="C58" s="44">
        <v>51.57</v>
      </c>
      <c r="D58" s="44">
        <v>35.049999999999997</v>
      </c>
      <c r="E58" s="44">
        <v>26.8</v>
      </c>
      <c r="F58" s="44">
        <v>21.86</v>
      </c>
      <c r="G58" s="44">
        <v>18.57</v>
      </c>
      <c r="H58" s="44">
        <v>16.23</v>
      </c>
      <c r="I58" s="44">
        <v>14.48</v>
      </c>
      <c r="J58" s="44">
        <v>13.13</v>
      </c>
      <c r="K58" s="44">
        <v>12.05</v>
      </c>
      <c r="L58" s="44">
        <v>11.17</v>
      </c>
      <c r="M58" s="44">
        <v>10.44</v>
      </c>
      <c r="N58" s="44">
        <v>9.83</v>
      </c>
      <c r="O58" s="44">
        <v>9.31</v>
      </c>
      <c r="P58" s="44">
        <v>8.86</v>
      </c>
      <c r="Q58" s="44">
        <v>8.48</v>
      </c>
      <c r="R58" s="44">
        <v>8.14</v>
      </c>
      <c r="S58" s="44">
        <v>7.85</v>
      </c>
      <c r="T58" s="44">
        <v>7.59</v>
      </c>
      <c r="U58" s="44">
        <v>7.36</v>
      </c>
      <c r="V58" s="44">
        <v>7.17</v>
      </c>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row>
    <row r="59" spans="1:53" x14ac:dyDescent="0.25">
      <c r="A59" s="43">
        <v>48</v>
      </c>
      <c r="B59" s="44">
        <v>102.56</v>
      </c>
      <c r="C59" s="44">
        <v>52.29</v>
      </c>
      <c r="D59" s="44">
        <v>35.549999999999997</v>
      </c>
      <c r="E59" s="44">
        <v>27.19</v>
      </c>
      <c r="F59" s="44">
        <v>22.18</v>
      </c>
      <c r="G59" s="44">
        <v>18.850000000000001</v>
      </c>
      <c r="H59" s="44">
        <v>16.48</v>
      </c>
      <c r="I59" s="44">
        <v>14.7</v>
      </c>
      <c r="J59" s="44">
        <v>13.33</v>
      </c>
      <c r="K59" s="44">
        <v>12.24</v>
      </c>
      <c r="L59" s="44">
        <v>11.35</v>
      </c>
      <c r="M59" s="44">
        <v>10.61</v>
      </c>
      <c r="N59" s="44">
        <v>9.99</v>
      </c>
      <c r="O59" s="44">
        <v>9.4700000000000006</v>
      </c>
      <c r="P59" s="44">
        <v>9.02</v>
      </c>
      <c r="Q59" s="44">
        <v>8.6300000000000008</v>
      </c>
      <c r="R59" s="44">
        <v>8.2899999999999991</v>
      </c>
      <c r="S59" s="44">
        <v>8</v>
      </c>
      <c r="T59" s="44">
        <v>7.74</v>
      </c>
      <c r="U59" s="44">
        <v>7.52</v>
      </c>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row>
    <row r="60" spans="1:53" x14ac:dyDescent="0.25">
      <c r="A60" s="43">
        <v>49</v>
      </c>
      <c r="B60" s="44">
        <v>103.99</v>
      </c>
      <c r="C60" s="44">
        <v>53.03</v>
      </c>
      <c r="D60" s="44">
        <v>36.06</v>
      </c>
      <c r="E60" s="44">
        <v>27.59</v>
      </c>
      <c r="F60" s="44">
        <v>22.51</v>
      </c>
      <c r="G60" s="44">
        <v>19.14</v>
      </c>
      <c r="H60" s="44">
        <v>16.73</v>
      </c>
      <c r="I60" s="44">
        <v>14.93</v>
      </c>
      <c r="J60" s="44">
        <v>13.54</v>
      </c>
      <c r="K60" s="44">
        <v>12.44</v>
      </c>
      <c r="L60" s="44">
        <v>11.54</v>
      </c>
      <c r="M60" s="44">
        <v>10.79</v>
      </c>
      <c r="N60" s="44">
        <v>10.17</v>
      </c>
      <c r="O60" s="44">
        <v>9.64</v>
      </c>
      <c r="P60" s="44">
        <v>9.18</v>
      </c>
      <c r="Q60" s="44">
        <v>8.7899999999999991</v>
      </c>
      <c r="R60" s="44">
        <v>8.4499999999999993</v>
      </c>
      <c r="S60" s="44">
        <v>8.16</v>
      </c>
      <c r="T60" s="44">
        <v>7.91</v>
      </c>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row>
    <row r="61" spans="1:53" x14ac:dyDescent="0.25">
      <c r="A61" s="43">
        <v>50</v>
      </c>
      <c r="B61" s="44">
        <v>105.45</v>
      </c>
      <c r="C61" s="44">
        <v>53.79</v>
      </c>
      <c r="D61" s="44">
        <v>36.58</v>
      </c>
      <c r="E61" s="44">
        <v>27.99</v>
      </c>
      <c r="F61" s="44">
        <v>22.85</v>
      </c>
      <c r="G61" s="44">
        <v>19.43</v>
      </c>
      <c r="H61" s="44">
        <v>16.989999999999998</v>
      </c>
      <c r="I61" s="44">
        <v>15.17</v>
      </c>
      <c r="J61" s="44">
        <v>13.76</v>
      </c>
      <c r="K61" s="44">
        <v>12.64</v>
      </c>
      <c r="L61" s="44">
        <v>11.73</v>
      </c>
      <c r="M61" s="44">
        <v>10.98</v>
      </c>
      <c r="N61" s="44">
        <v>10.35</v>
      </c>
      <c r="O61" s="44">
        <v>9.82</v>
      </c>
      <c r="P61" s="44">
        <v>9.36</v>
      </c>
      <c r="Q61" s="44">
        <v>8.9600000000000009</v>
      </c>
      <c r="R61" s="44">
        <v>8.6199999999999992</v>
      </c>
      <c r="S61" s="44">
        <v>8.33</v>
      </c>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row>
    <row r="62" spans="1:53" x14ac:dyDescent="0.25">
      <c r="A62" s="43">
        <v>51</v>
      </c>
      <c r="B62" s="44">
        <v>106.93</v>
      </c>
      <c r="C62" s="44">
        <v>54.56</v>
      </c>
      <c r="D62" s="44">
        <v>37.11</v>
      </c>
      <c r="E62" s="44">
        <v>28.41</v>
      </c>
      <c r="F62" s="44">
        <v>23.19</v>
      </c>
      <c r="G62" s="44">
        <v>19.73</v>
      </c>
      <c r="H62" s="44">
        <v>17.260000000000002</v>
      </c>
      <c r="I62" s="44">
        <v>15.42</v>
      </c>
      <c r="J62" s="44">
        <v>13.99</v>
      </c>
      <c r="K62" s="44">
        <v>12.86</v>
      </c>
      <c r="L62" s="44">
        <v>11.94</v>
      </c>
      <c r="M62" s="44">
        <v>11.18</v>
      </c>
      <c r="N62" s="44">
        <v>10.54</v>
      </c>
      <c r="O62" s="44">
        <v>10</v>
      </c>
      <c r="P62" s="44">
        <v>9.5399999999999991</v>
      </c>
      <c r="Q62" s="44">
        <v>9.15</v>
      </c>
      <c r="R62" s="44">
        <v>8.81</v>
      </c>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row>
    <row r="63" spans="1:53" x14ac:dyDescent="0.25">
      <c r="A63" s="43">
        <v>52</v>
      </c>
      <c r="B63" s="44">
        <v>108.44</v>
      </c>
      <c r="C63" s="44">
        <v>55.34</v>
      </c>
      <c r="D63" s="44">
        <v>37.659999999999997</v>
      </c>
      <c r="E63" s="44">
        <v>28.83</v>
      </c>
      <c r="F63" s="44">
        <v>23.55</v>
      </c>
      <c r="G63" s="44">
        <v>20.04</v>
      </c>
      <c r="H63" s="44">
        <v>17.54</v>
      </c>
      <c r="I63" s="44">
        <v>15.67</v>
      </c>
      <c r="J63" s="44">
        <v>14.23</v>
      </c>
      <c r="K63" s="44">
        <v>13.08</v>
      </c>
      <c r="L63" s="44">
        <v>12.15</v>
      </c>
      <c r="M63" s="44">
        <v>11.38</v>
      </c>
      <c r="N63" s="44">
        <v>10.74</v>
      </c>
      <c r="O63" s="44">
        <v>10.199999999999999</v>
      </c>
      <c r="P63" s="44">
        <v>9.74</v>
      </c>
      <c r="Q63" s="44">
        <v>9.35</v>
      </c>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row>
    <row r="64" spans="1:53" x14ac:dyDescent="0.25">
      <c r="A64" s="43">
        <v>53</v>
      </c>
      <c r="B64" s="44">
        <v>109.97</v>
      </c>
      <c r="C64" s="44">
        <v>56.14</v>
      </c>
      <c r="D64" s="44">
        <v>38.22</v>
      </c>
      <c r="E64" s="44">
        <v>29.27</v>
      </c>
      <c r="F64" s="44">
        <v>23.91</v>
      </c>
      <c r="G64" s="44">
        <v>20.36</v>
      </c>
      <c r="H64" s="44">
        <v>17.82</v>
      </c>
      <c r="I64" s="44">
        <v>15.93</v>
      </c>
      <c r="J64" s="44">
        <v>14.47</v>
      </c>
      <c r="K64" s="44">
        <v>13.32</v>
      </c>
      <c r="L64" s="44">
        <v>12.38</v>
      </c>
      <c r="M64" s="44">
        <v>11.6</v>
      </c>
      <c r="N64" s="44">
        <v>10.95</v>
      </c>
      <c r="O64" s="44">
        <v>10.41</v>
      </c>
      <c r="P64" s="44">
        <v>9.9499999999999993</v>
      </c>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row>
    <row r="65" spans="1:53" x14ac:dyDescent="0.25">
      <c r="A65" s="43">
        <v>54</v>
      </c>
      <c r="B65" s="44">
        <v>111.54</v>
      </c>
      <c r="C65" s="44">
        <v>56.96</v>
      </c>
      <c r="D65" s="44">
        <v>38.79</v>
      </c>
      <c r="E65" s="44">
        <v>29.72</v>
      </c>
      <c r="F65" s="44">
        <v>24.29</v>
      </c>
      <c r="G65" s="44">
        <v>20.69</v>
      </c>
      <c r="H65" s="44">
        <v>18.12</v>
      </c>
      <c r="I65" s="44">
        <v>16.21</v>
      </c>
      <c r="J65" s="44">
        <v>14.73</v>
      </c>
      <c r="K65" s="44">
        <v>13.56</v>
      </c>
      <c r="L65" s="44">
        <v>12.61</v>
      </c>
      <c r="M65" s="44">
        <v>11.83</v>
      </c>
      <c r="N65" s="44">
        <v>11.18</v>
      </c>
      <c r="O65" s="44">
        <v>10.64</v>
      </c>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row>
    <row r="66" spans="1:53" x14ac:dyDescent="0.25">
      <c r="A66" s="43">
        <v>55</v>
      </c>
      <c r="B66" s="44">
        <v>113.15</v>
      </c>
      <c r="C66" s="44">
        <v>57.8</v>
      </c>
      <c r="D66" s="44">
        <v>39.380000000000003</v>
      </c>
      <c r="E66" s="44">
        <v>30.19</v>
      </c>
      <c r="F66" s="44">
        <v>24.69</v>
      </c>
      <c r="G66" s="44">
        <v>21.03</v>
      </c>
      <c r="H66" s="44">
        <v>18.440000000000001</v>
      </c>
      <c r="I66" s="44">
        <v>16.5</v>
      </c>
      <c r="J66" s="44">
        <v>15.01</v>
      </c>
      <c r="K66" s="44">
        <v>13.82</v>
      </c>
      <c r="L66" s="44">
        <v>12.87</v>
      </c>
      <c r="M66" s="44">
        <v>12.08</v>
      </c>
      <c r="N66" s="44">
        <v>11.43</v>
      </c>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row>
    <row r="67" spans="1:53" x14ac:dyDescent="0.25">
      <c r="A67" s="43">
        <v>56</v>
      </c>
      <c r="B67" s="44">
        <v>114.8</v>
      </c>
      <c r="C67" s="44">
        <v>58.67</v>
      </c>
      <c r="D67" s="44">
        <v>39.99</v>
      </c>
      <c r="E67" s="44">
        <v>30.67</v>
      </c>
      <c r="F67" s="44">
        <v>25.09</v>
      </c>
      <c r="G67" s="44">
        <v>21.39</v>
      </c>
      <c r="H67" s="44">
        <v>18.760000000000002</v>
      </c>
      <c r="I67" s="44">
        <v>16.809999999999999</v>
      </c>
      <c r="J67" s="44">
        <v>15.3</v>
      </c>
      <c r="K67" s="44">
        <v>14.1</v>
      </c>
      <c r="L67" s="44">
        <v>13.14</v>
      </c>
      <c r="M67" s="44">
        <v>12.34</v>
      </c>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row>
    <row r="68" spans="1:53" x14ac:dyDescent="0.25">
      <c r="A68" s="43">
        <v>57</v>
      </c>
      <c r="B68" s="44">
        <v>116.49</v>
      </c>
      <c r="C68" s="44">
        <v>59.57</v>
      </c>
      <c r="D68" s="44">
        <v>40.619999999999997</v>
      </c>
      <c r="E68" s="44">
        <v>31.17</v>
      </c>
      <c r="F68" s="44">
        <v>25.52</v>
      </c>
      <c r="G68" s="44">
        <v>21.77</v>
      </c>
      <c r="H68" s="44">
        <v>19.11</v>
      </c>
      <c r="I68" s="44">
        <v>17.13</v>
      </c>
      <c r="J68" s="44">
        <v>15.6</v>
      </c>
      <c r="K68" s="44">
        <v>14.4</v>
      </c>
      <c r="L68" s="44">
        <v>13.42</v>
      </c>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row>
    <row r="69" spans="1:53" x14ac:dyDescent="0.25">
      <c r="A69" s="43">
        <v>58</v>
      </c>
      <c r="B69" s="44">
        <v>118.24</v>
      </c>
      <c r="C69" s="44">
        <v>60.5</v>
      </c>
      <c r="D69" s="44">
        <v>41.28</v>
      </c>
      <c r="E69" s="44">
        <v>31.7</v>
      </c>
      <c r="F69" s="44">
        <v>25.97</v>
      </c>
      <c r="G69" s="44">
        <v>22.17</v>
      </c>
      <c r="H69" s="44">
        <v>19.48</v>
      </c>
      <c r="I69" s="44">
        <v>17.48</v>
      </c>
      <c r="J69" s="44">
        <v>15.93</v>
      </c>
      <c r="K69" s="44">
        <v>14.71</v>
      </c>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row>
    <row r="70" spans="1:53" x14ac:dyDescent="0.25">
      <c r="A70" s="43">
        <v>59</v>
      </c>
      <c r="B70" s="44">
        <v>120.06</v>
      </c>
      <c r="C70" s="44">
        <v>61.47</v>
      </c>
      <c r="D70" s="44">
        <v>41.97</v>
      </c>
      <c r="E70" s="44">
        <v>32.25</v>
      </c>
      <c r="F70" s="44">
        <v>26.45</v>
      </c>
      <c r="G70" s="44">
        <v>22.6</v>
      </c>
      <c r="H70" s="44">
        <v>19.87</v>
      </c>
      <c r="I70" s="44">
        <v>17.850000000000001</v>
      </c>
      <c r="J70" s="44">
        <v>16.28</v>
      </c>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row>
    <row r="71" spans="1:53" x14ac:dyDescent="0.25">
      <c r="A71" s="43">
        <v>60</v>
      </c>
      <c r="B71" s="44">
        <v>121.95</v>
      </c>
      <c r="C71" s="44">
        <v>62.48</v>
      </c>
      <c r="D71" s="44">
        <v>42.7</v>
      </c>
      <c r="E71" s="44">
        <v>32.840000000000003</v>
      </c>
      <c r="F71" s="44">
        <v>26.96</v>
      </c>
      <c r="G71" s="44">
        <v>23.06</v>
      </c>
      <c r="H71" s="44">
        <v>20.3</v>
      </c>
      <c r="I71" s="44">
        <v>18.239999999999998</v>
      </c>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row>
    <row r="72" spans="1:53" x14ac:dyDescent="0.25">
      <c r="A72" s="43">
        <v>61</v>
      </c>
      <c r="B72" s="44">
        <v>123.93</v>
      </c>
      <c r="C72" s="44">
        <v>63.55</v>
      </c>
      <c r="D72" s="44">
        <v>43.47</v>
      </c>
      <c r="E72" s="44">
        <v>33.47</v>
      </c>
      <c r="F72" s="44">
        <v>27.5</v>
      </c>
      <c r="G72" s="44">
        <v>23.55</v>
      </c>
      <c r="H72" s="44">
        <v>20.74</v>
      </c>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row>
    <row r="73" spans="1:53" x14ac:dyDescent="0.25">
      <c r="A73" s="43">
        <v>62</v>
      </c>
      <c r="B73" s="44">
        <v>126.03</v>
      </c>
      <c r="C73" s="44">
        <v>64.69</v>
      </c>
      <c r="D73" s="44">
        <v>44.3</v>
      </c>
      <c r="E73" s="44">
        <v>34.15</v>
      </c>
      <c r="F73" s="44">
        <v>28.09</v>
      </c>
      <c r="G73" s="44">
        <v>24.06</v>
      </c>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row>
    <row r="74" spans="1:53" x14ac:dyDescent="0.25">
      <c r="A74" s="43">
        <v>63</v>
      </c>
      <c r="B74" s="44">
        <v>128.27000000000001</v>
      </c>
      <c r="C74" s="44">
        <v>65.92</v>
      </c>
      <c r="D74" s="44">
        <v>45.19</v>
      </c>
      <c r="E74" s="44">
        <v>34.880000000000003</v>
      </c>
      <c r="F74" s="44">
        <v>28.7</v>
      </c>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row>
    <row r="75" spans="1:53" x14ac:dyDescent="0.25">
      <c r="A75" s="43">
        <v>64</v>
      </c>
      <c r="B75" s="44">
        <v>130.69999999999999</v>
      </c>
      <c r="C75" s="44">
        <v>67.25</v>
      </c>
      <c r="D75" s="44">
        <v>46.17</v>
      </c>
      <c r="E75" s="44">
        <v>35.64</v>
      </c>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row>
    <row r="76" spans="1:53" x14ac:dyDescent="0.25">
      <c r="A76" s="43">
        <v>65</v>
      </c>
      <c r="B76" s="44">
        <v>133.33000000000001</v>
      </c>
      <c r="C76" s="44">
        <v>68.709999999999994</v>
      </c>
      <c r="D76" s="44">
        <v>47.18</v>
      </c>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row>
    <row r="77" spans="1:53" x14ac:dyDescent="0.25">
      <c r="A77" s="43">
        <v>66</v>
      </c>
      <c r="B77" s="44">
        <v>136.19999999999999</v>
      </c>
      <c r="C77" s="44">
        <v>70.209999999999994</v>
      </c>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row>
    <row r="78" spans="1:53" x14ac:dyDescent="0.25">
      <c r="A78" s="43">
        <v>67</v>
      </c>
      <c r="B78" s="44">
        <v>139.16999999999999</v>
      </c>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row>
  </sheetData>
  <sheetProtection algorithmName="SHA-512" hashValue="o03AiEt6k4LZ5/90XyA3vIrvWLCIrwUTt+TMXVYETGbNjKQP3HE/2V8wpLhPAB/VNmLGhMuCeogAdrhantyZow==" saltValue="wz96Np/kVBv7+RhJfS68Tg==" spinCount="100000" sheet="1" objects="1" scenarios="1"/>
  <conditionalFormatting sqref="A6:A21">
    <cfRule type="expression" dxfId="87" priority="1" stopIfTrue="1">
      <formula>MOD(ROW(),2)=0</formula>
    </cfRule>
    <cfRule type="expression" dxfId="86" priority="2" stopIfTrue="1">
      <formula>MOD(ROW(),2)&lt;&gt;0</formula>
    </cfRule>
  </conditionalFormatting>
  <conditionalFormatting sqref="A26:A78">
    <cfRule type="expression" dxfId="85" priority="5" stopIfTrue="1">
      <formula>MOD(ROW(),2)=0</formula>
    </cfRule>
    <cfRule type="expression" dxfId="84" priority="6" stopIfTrue="1">
      <formula>MOD(ROW(),2)&lt;&gt;0</formula>
    </cfRule>
  </conditionalFormatting>
  <conditionalFormatting sqref="B6:M21">
    <cfRule type="expression" dxfId="83" priority="3" stopIfTrue="1">
      <formula>MOD(ROW(),2)=0</formula>
    </cfRule>
    <cfRule type="expression" dxfId="82" priority="4" stopIfTrue="1">
      <formula>MOD(ROW(),2)&lt;&gt;0</formula>
    </cfRule>
  </conditionalFormatting>
  <conditionalFormatting sqref="B26:BA78">
    <cfRule type="expression" dxfId="81" priority="7" stopIfTrue="1">
      <formula>MOD(ROW(),2)=0</formula>
    </cfRule>
    <cfRule type="expression" dxfId="80" priority="8" stopIfTrue="1">
      <formula>MOD(ROW(),2)&lt;&gt;0</formula>
    </cfRule>
  </conditionalFormatting>
  <pageMargins left="0.7" right="0.7" top="0.75" bottom="0.75" header="0.3" footer="0.3"/>
  <tableParts count="1">
    <tablePart r:id="rId1"/>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EA513-114A-4EA7-A0E3-658744DE4085}">
  <sheetPr codeName="Sheet66"/>
  <dimension ref="A1:BA78"/>
  <sheetViews>
    <sheetView showGridLines="0" workbookViewId="0">
      <selection activeCell="A6" sqref="A6"/>
    </sheetView>
  </sheetViews>
  <sheetFormatPr defaultRowHeight="12.5" x14ac:dyDescent="0.25"/>
  <cols>
    <col min="1" max="1" width="31.54296875" customWidth="1"/>
    <col min="2" max="53" width="13.7265625" customWidth="1"/>
  </cols>
  <sheetData>
    <row r="1" spans="1:13" s="1" customFormat="1" ht="20" x14ac:dyDescent="0.4">
      <c r="A1" s="2" t="s">
        <v>0</v>
      </c>
    </row>
    <row r="2" spans="1:13" s="1" customFormat="1" ht="15.5" x14ac:dyDescent="0.35">
      <c r="A2" s="30" t="s">
        <v>1</v>
      </c>
      <c r="B2" s="3" t="str">
        <f>wb_title</f>
        <v>LGPS_EW - Consolidated Factor Spreadsheet</v>
      </c>
    </row>
    <row r="3" spans="1:13" s="1" customFormat="1" ht="15.5" x14ac:dyDescent="0.35">
      <c r="A3" s="30" t="s">
        <v>2</v>
      </c>
      <c r="B3" s="3" t="str">
        <f>TABLE_FACTOR_TYPE_1 &amp; " - x-" &amp; TABLE_SERIES_NUMBER_1</f>
        <v>Added pension - x-720</v>
      </c>
    </row>
    <row r="6" spans="1:13" x14ac:dyDescent="0.25">
      <c r="A6" s="40" t="s">
        <v>394</v>
      </c>
      <c r="B6" s="47" t="s">
        <v>395</v>
      </c>
      <c r="C6" s="47"/>
      <c r="D6" s="47"/>
      <c r="E6" s="47"/>
      <c r="F6" s="47"/>
      <c r="G6" s="47"/>
      <c r="H6" s="47"/>
      <c r="I6" s="47"/>
      <c r="J6" s="47"/>
      <c r="K6" s="47"/>
      <c r="L6" s="47"/>
      <c r="M6" s="47"/>
    </row>
    <row r="7" spans="1:13" x14ac:dyDescent="0.25">
      <c r="A7" s="40" t="s">
        <v>396</v>
      </c>
      <c r="B7" s="47" t="s">
        <v>175</v>
      </c>
      <c r="C7" s="47"/>
      <c r="D7" s="47"/>
      <c r="E7" s="47"/>
      <c r="F7" s="47"/>
      <c r="G7" s="47"/>
      <c r="H7" s="47"/>
      <c r="I7" s="47"/>
      <c r="J7" s="47"/>
      <c r="K7" s="47"/>
      <c r="L7" s="47"/>
      <c r="M7" s="47"/>
    </row>
    <row r="8" spans="1:13" x14ac:dyDescent="0.25">
      <c r="A8" s="40" t="s">
        <v>162</v>
      </c>
      <c r="B8" s="47" t="s">
        <v>259</v>
      </c>
      <c r="C8" s="47"/>
      <c r="D8" s="47"/>
      <c r="E8" s="47"/>
      <c r="F8" s="47"/>
      <c r="G8" s="47"/>
      <c r="H8" s="47"/>
      <c r="I8" s="47"/>
      <c r="J8" s="47"/>
      <c r="K8" s="47"/>
      <c r="L8" s="47"/>
      <c r="M8" s="47"/>
    </row>
    <row r="9" spans="1:13" x14ac:dyDescent="0.25">
      <c r="A9" s="40" t="s">
        <v>163</v>
      </c>
      <c r="B9" s="47" t="s">
        <v>322</v>
      </c>
      <c r="C9" s="47"/>
      <c r="D9" s="47"/>
      <c r="E9" s="47"/>
      <c r="F9" s="47"/>
      <c r="G9" s="47"/>
      <c r="H9" s="47"/>
      <c r="I9" s="47"/>
      <c r="J9" s="47"/>
      <c r="K9" s="47"/>
      <c r="L9" s="47"/>
      <c r="M9" s="47"/>
    </row>
    <row r="10" spans="1:13" x14ac:dyDescent="0.25">
      <c r="A10" s="40" t="s">
        <v>6</v>
      </c>
      <c r="B10" s="47" t="s">
        <v>366</v>
      </c>
      <c r="C10" s="47"/>
      <c r="D10" s="47"/>
      <c r="E10" s="47"/>
      <c r="F10" s="47"/>
      <c r="G10" s="47"/>
      <c r="H10" s="47"/>
      <c r="I10" s="47"/>
      <c r="J10" s="47"/>
      <c r="K10" s="47"/>
      <c r="L10" s="47"/>
      <c r="M10" s="47"/>
    </row>
    <row r="11" spans="1:13" x14ac:dyDescent="0.25">
      <c r="A11" s="40" t="s">
        <v>164</v>
      </c>
      <c r="B11" s="47" t="s">
        <v>184</v>
      </c>
      <c r="C11" s="47"/>
      <c r="D11" s="47"/>
      <c r="E11" s="47"/>
      <c r="F11" s="47"/>
      <c r="G11" s="47"/>
      <c r="H11" s="47"/>
      <c r="I11" s="47"/>
      <c r="J11" s="47"/>
      <c r="K11" s="47"/>
      <c r="L11" s="47"/>
      <c r="M11" s="47"/>
    </row>
    <row r="12" spans="1:13" x14ac:dyDescent="0.25">
      <c r="A12" s="40" t="s">
        <v>165</v>
      </c>
      <c r="B12" s="47" t="s">
        <v>324</v>
      </c>
      <c r="C12" s="47"/>
      <c r="D12" s="47"/>
      <c r="E12" s="47"/>
      <c r="F12" s="47"/>
      <c r="G12" s="47"/>
      <c r="H12" s="47"/>
      <c r="I12" s="47"/>
      <c r="J12" s="47"/>
      <c r="K12" s="47"/>
      <c r="L12" s="47"/>
      <c r="M12" s="47"/>
    </row>
    <row r="13" spans="1:13" x14ac:dyDescent="0.25">
      <c r="A13" s="40" t="s">
        <v>397</v>
      </c>
      <c r="B13" s="47">
        <v>0</v>
      </c>
      <c r="C13" s="47"/>
      <c r="D13" s="47"/>
      <c r="E13" s="47"/>
      <c r="F13" s="47"/>
      <c r="G13" s="47"/>
      <c r="H13" s="47"/>
      <c r="I13" s="47"/>
      <c r="J13" s="47"/>
      <c r="K13" s="47"/>
      <c r="L13" s="47"/>
      <c r="M13" s="47"/>
    </row>
    <row r="14" spans="1:13" x14ac:dyDescent="0.25">
      <c r="A14" s="40" t="s">
        <v>167</v>
      </c>
      <c r="B14" s="47">
        <v>720</v>
      </c>
      <c r="C14" s="47"/>
      <c r="D14" s="47"/>
      <c r="E14" s="47"/>
      <c r="F14" s="47"/>
      <c r="G14" s="47"/>
      <c r="H14" s="47"/>
      <c r="I14" s="47"/>
      <c r="J14" s="47"/>
      <c r="K14" s="47"/>
      <c r="L14" s="47"/>
      <c r="M14" s="47"/>
    </row>
    <row r="15" spans="1:13" x14ac:dyDescent="0.25">
      <c r="A15" s="40" t="s">
        <v>398</v>
      </c>
      <c r="B15" s="47" t="s">
        <v>367</v>
      </c>
      <c r="C15" s="47"/>
      <c r="D15" s="47"/>
      <c r="E15" s="47"/>
      <c r="F15" s="47"/>
      <c r="G15" s="47"/>
      <c r="H15" s="47"/>
      <c r="I15" s="47"/>
      <c r="J15" s="47"/>
      <c r="K15" s="47"/>
      <c r="L15" s="47"/>
      <c r="M15" s="47"/>
    </row>
    <row r="16" spans="1:13" x14ac:dyDescent="0.25">
      <c r="A16" s="40" t="s">
        <v>169</v>
      </c>
      <c r="B16" s="47" t="s">
        <v>368</v>
      </c>
      <c r="C16" s="47"/>
      <c r="D16" s="47"/>
      <c r="E16" s="47"/>
      <c r="F16" s="47"/>
      <c r="G16" s="47"/>
      <c r="H16" s="47"/>
      <c r="I16" s="47"/>
      <c r="J16" s="47"/>
      <c r="K16" s="47"/>
      <c r="L16" s="47"/>
      <c r="M16" s="47"/>
    </row>
    <row r="17" spans="1:53" x14ac:dyDescent="0.25">
      <c r="A17" s="41" t="s">
        <v>399</v>
      </c>
      <c r="B17" s="47"/>
      <c r="C17" s="47"/>
      <c r="D17" s="47"/>
      <c r="E17" s="47"/>
      <c r="F17" s="47"/>
      <c r="G17" s="47"/>
      <c r="H17" s="47"/>
      <c r="I17" s="47"/>
      <c r="J17" s="47"/>
      <c r="K17" s="47"/>
      <c r="L17" s="47"/>
      <c r="M17" s="47"/>
    </row>
    <row r="18" spans="1:53" x14ac:dyDescent="0.25">
      <c r="A18" s="40" t="s">
        <v>171</v>
      </c>
      <c r="B18" s="49">
        <v>45195</v>
      </c>
      <c r="C18" s="49"/>
      <c r="D18" s="49"/>
      <c r="E18" s="49"/>
      <c r="F18" s="49"/>
      <c r="G18" s="49"/>
      <c r="H18" s="49"/>
      <c r="I18" s="49"/>
      <c r="J18" s="49"/>
      <c r="K18" s="49"/>
      <c r="L18" s="49"/>
      <c r="M18" s="49"/>
    </row>
    <row r="19" spans="1:53" x14ac:dyDescent="0.25">
      <c r="A19" s="40" t="s">
        <v>172</v>
      </c>
      <c r="B19" s="49">
        <v>45201</v>
      </c>
      <c r="C19" s="49"/>
      <c r="D19" s="49"/>
      <c r="E19" s="49"/>
      <c r="F19" s="49"/>
      <c r="G19" s="49"/>
      <c r="H19" s="49"/>
      <c r="I19" s="49"/>
      <c r="J19" s="49"/>
      <c r="K19" s="49"/>
      <c r="L19" s="49"/>
      <c r="M19" s="49"/>
    </row>
    <row r="20" spans="1:53" x14ac:dyDescent="0.25">
      <c r="A20" s="40" t="s">
        <v>173</v>
      </c>
      <c r="B20" s="47" t="s">
        <v>183</v>
      </c>
      <c r="C20" s="47"/>
      <c r="D20" s="47"/>
      <c r="E20" s="47"/>
      <c r="F20" s="47"/>
      <c r="G20" s="47"/>
      <c r="H20" s="47"/>
      <c r="I20" s="47"/>
      <c r="J20" s="47"/>
      <c r="K20" s="47"/>
      <c r="L20" s="47"/>
      <c r="M20" s="47"/>
    </row>
    <row r="21" spans="1:53" x14ac:dyDescent="0.25">
      <c r="A21" s="40" t="s">
        <v>400</v>
      </c>
      <c r="B21" s="47"/>
      <c r="C21" s="47"/>
      <c r="D21" s="47"/>
      <c r="E21" s="47"/>
      <c r="F21" s="47"/>
      <c r="G21" s="47"/>
      <c r="H21" s="47"/>
      <c r="I21" s="47"/>
      <c r="J21" s="47"/>
      <c r="K21" s="47"/>
      <c r="L21" s="47"/>
      <c r="M21" s="47"/>
    </row>
    <row r="23" spans="1:53" x14ac:dyDescent="0.25">
      <c r="A23" s="23" t="str">
        <f>HYPERLINK("#'Factor List'!A1", "Back to Factor List")</f>
        <v>Back to Factor List</v>
      </c>
      <c r="B23" s="23" t="str">
        <f>HYPERLINK("#'Assumptions'!A1", "Assumptions")</f>
        <v>Assumptions</v>
      </c>
    </row>
    <row r="26" spans="1:53" s="58" customFormat="1" ht="39" x14ac:dyDescent="0.25">
      <c r="A26" s="57" t="s">
        <v>401</v>
      </c>
      <c r="B26" s="57" t="s">
        <v>593</v>
      </c>
      <c r="C26" s="57" t="s">
        <v>594</v>
      </c>
      <c r="D26" s="57" t="s">
        <v>595</v>
      </c>
      <c r="E26" s="57" t="s">
        <v>596</v>
      </c>
      <c r="F26" s="57" t="s">
        <v>597</v>
      </c>
      <c r="G26" s="57" t="s">
        <v>598</v>
      </c>
      <c r="H26" s="57" t="s">
        <v>599</v>
      </c>
      <c r="I26" s="57" t="s">
        <v>600</v>
      </c>
      <c r="J26" s="57" t="s">
        <v>601</v>
      </c>
      <c r="K26" s="57" t="s">
        <v>602</v>
      </c>
      <c r="L26" s="57" t="s">
        <v>603</v>
      </c>
      <c r="M26" s="57" t="s">
        <v>604</v>
      </c>
      <c r="N26" s="57" t="s">
        <v>605</v>
      </c>
      <c r="O26" s="57" t="s">
        <v>606</v>
      </c>
      <c r="P26" s="57" t="s">
        <v>607</v>
      </c>
      <c r="Q26" s="57" t="s">
        <v>608</v>
      </c>
      <c r="R26" s="57" t="s">
        <v>609</v>
      </c>
      <c r="S26" s="57" t="s">
        <v>610</v>
      </c>
      <c r="T26" s="57" t="s">
        <v>611</v>
      </c>
      <c r="U26" s="57" t="s">
        <v>612</v>
      </c>
      <c r="V26" s="57" t="s">
        <v>613</v>
      </c>
      <c r="W26" s="57" t="s">
        <v>614</v>
      </c>
      <c r="X26" s="57" t="s">
        <v>615</v>
      </c>
      <c r="Y26" s="57" t="s">
        <v>616</v>
      </c>
      <c r="Z26" s="57" t="s">
        <v>617</v>
      </c>
      <c r="AA26" s="57" t="s">
        <v>618</v>
      </c>
      <c r="AB26" s="57" t="s">
        <v>619</v>
      </c>
      <c r="AC26" s="57" t="s">
        <v>620</v>
      </c>
      <c r="AD26" s="57" t="s">
        <v>621</v>
      </c>
      <c r="AE26" s="57" t="s">
        <v>622</v>
      </c>
      <c r="AF26" s="57" t="s">
        <v>623</v>
      </c>
      <c r="AG26" s="57" t="s">
        <v>624</v>
      </c>
      <c r="AH26" s="57" t="s">
        <v>625</v>
      </c>
      <c r="AI26" s="57" t="s">
        <v>626</v>
      </c>
      <c r="AJ26" s="57" t="s">
        <v>627</v>
      </c>
      <c r="AK26" s="57" t="s">
        <v>628</v>
      </c>
      <c r="AL26" s="57" t="s">
        <v>629</v>
      </c>
      <c r="AM26" s="57" t="s">
        <v>630</v>
      </c>
      <c r="AN26" s="57" t="s">
        <v>631</v>
      </c>
      <c r="AO26" s="57" t="s">
        <v>632</v>
      </c>
      <c r="AP26" s="57" t="s">
        <v>633</v>
      </c>
      <c r="AQ26" s="57" t="s">
        <v>634</v>
      </c>
      <c r="AR26" s="57" t="s">
        <v>635</v>
      </c>
      <c r="AS26" s="57" t="s">
        <v>636</v>
      </c>
      <c r="AT26" s="57" t="s">
        <v>637</v>
      </c>
      <c r="AU26" s="57" t="s">
        <v>638</v>
      </c>
      <c r="AV26" s="57" t="s">
        <v>639</v>
      </c>
      <c r="AW26" s="57" t="s">
        <v>640</v>
      </c>
      <c r="AX26" s="57" t="s">
        <v>641</v>
      </c>
      <c r="AY26" s="57" t="s">
        <v>642</v>
      </c>
      <c r="AZ26" s="57" t="s">
        <v>643</v>
      </c>
      <c r="BA26" s="57" t="s">
        <v>644</v>
      </c>
    </row>
    <row r="27" spans="1:53" x14ac:dyDescent="0.25">
      <c r="A27" s="43">
        <v>16</v>
      </c>
      <c r="B27" s="44">
        <v>71.06</v>
      </c>
      <c r="C27" s="44">
        <v>36.18</v>
      </c>
      <c r="D27" s="44">
        <v>24.56</v>
      </c>
      <c r="E27" s="44">
        <v>18.75</v>
      </c>
      <c r="F27" s="44">
        <v>15.27</v>
      </c>
      <c r="G27" s="44">
        <v>12.96</v>
      </c>
      <c r="H27" s="44">
        <v>11.3</v>
      </c>
      <c r="I27" s="44">
        <v>10.07</v>
      </c>
      <c r="J27" s="44">
        <v>9.1</v>
      </c>
      <c r="K27" s="44">
        <v>8.34</v>
      </c>
      <c r="L27" s="44">
        <v>7.71</v>
      </c>
      <c r="M27" s="44">
        <v>7.19</v>
      </c>
      <c r="N27" s="44">
        <v>6.75</v>
      </c>
      <c r="O27" s="44">
        <v>6.38</v>
      </c>
      <c r="P27" s="44">
        <v>6.05</v>
      </c>
      <c r="Q27" s="44">
        <v>5.77</v>
      </c>
      <c r="R27" s="44">
        <v>5.52</v>
      </c>
      <c r="S27" s="44">
        <v>5.3</v>
      </c>
      <c r="T27" s="44">
        <v>5.0999999999999996</v>
      </c>
      <c r="U27" s="44">
        <v>4.93</v>
      </c>
      <c r="V27" s="44">
        <v>4.7699999999999996</v>
      </c>
      <c r="W27" s="44">
        <v>4.63</v>
      </c>
      <c r="X27" s="44">
        <v>4.5</v>
      </c>
      <c r="Y27" s="44">
        <v>4.38</v>
      </c>
      <c r="Z27" s="44">
        <v>4.2699999999999996</v>
      </c>
      <c r="AA27" s="44">
        <v>4.17</v>
      </c>
      <c r="AB27" s="44">
        <v>4.08</v>
      </c>
      <c r="AC27" s="44">
        <v>3.99</v>
      </c>
      <c r="AD27" s="44">
        <v>3.92</v>
      </c>
      <c r="AE27" s="44">
        <v>3.84</v>
      </c>
      <c r="AF27" s="44">
        <v>3.78</v>
      </c>
      <c r="AG27" s="44">
        <v>3.71</v>
      </c>
      <c r="AH27" s="44">
        <v>3.65</v>
      </c>
      <c r="AI27" s="44">
        <v>3.6</v>
      </c>
      <c r="AJ27" s="44">
        <v>3.55</v>
      </c>
      <c r="AK27" s="44">
        <v>3.5</v>
      </c>
      <c r="AL27" s="44">
        <v>3.46</v>
      </c>
      <c r="AM27" s="44">
        <v>3.42</v>
      </c>
      <c r="AN27" s="44">
        <v>3.38</v>
      </c>
      <c r="AO27" s="44">
        <v>3.34</v>
      </c>
      <c r="AP27" s="44">
        <v>3.31</v>
      </c>
      <c r="AQ27" s="44">
        <v>3.27</v>
      </c>
      <c r="AR27" s="44">
        <v>3.24</v>
      </c>
      <c r="AS27" s="44">
        <v>3.21</v>
      </c>
      <c r="AT27" s="44">
        <v>3.19</v>
      </c>
      <c r="AU27" s="44">
        <v>3.16</v>
      </c>
      <c r="AV27" s="44">
        <v>3.14</v>
      </c>
      <c r="AW27" s="44">
        <v>3.12</v>
      </c>
      <c r="AX27" s="44">
        <v>3.1</v>
      </c>
      <c r="AY27" s="44">
        <v>3.08</v>
      </c>
      <c r="AZ27" s="44">
        <v>3.06</v>
      </c>
      <c r="BA27" s="44">
        <v>3.03</v>
      </c>
    </row>
    <row r="28" spans="1:53" x14ac:dyDescent="0.25">
      <c r="A28" s="43">
        <v>17</v>
      </c>
      <c r="B28" s="44">
        <v>72.099999999999994</v>
      </c>
      <c r="C28" s="44">
        <v>36.71</v>
      </c>
      <c r="D28" s="44">
        <v>24.92</v>
      </c>
      <c r="E28" s="44">
        <v>19.03</v>
      </c>
      <c r="F28" s="44">
        <v>15.5</v>
      </c>
      <c r="G28" s="44">
        <v>13.15</v>
      </c>
      <c r="H28" s="44">
        <v>11.47</v>
      </c>
      <c r="I28" s="44">
        <v>10.210000000000001</v>
      </c>
      <c r="J28" s="44">
        <v>9.24</v>
      </c>
      <c r="K28" s="44">
        <v>8.4600000000000009</v>
      </c>
      <c r="L28" s="44">
        <v>7.82</v>
      </c>
      <c r="M28" s="44">
        <v>7.3</v>
      </c>
      <c r="N28" s="44">
        <v>6.85</v>
      </c>
      <c r="O28" s="44">
        <v>6.47</v>
      </c>
      <c r="P28" s="44">
        <v>6.14</v>
      </c>
      <c r="Q28" s="44">
        <v>5.85</v>
      </c>
      <c r="R28" s="44">
        <v>5.6</v>
      </c>
      <c r="S28" s="44">
        <v>5.38</v>
      </c>
      <c r="T28" s="44">
        <v>5.18</v>
      </c>
      <c r="U28" s="44">
        <v>5</v>
      </c>
      <c r="V28" s="44">
        <v>4.84</v>
      </c>
      <c r="W28" s="44">
        <v>4.6900000000000004</v>
      </c>
      <c r="X28" s="44">
        <v>4.5599999999999996</v>
      </c>
      <c r="Y28" s="44">
        <v>4.4400000000000004</v>
      </c>
      <c r="Z28" s="44">
        <v>4.33</v>
      </c>
      <c r="AA28" s="44">
        <v>4.2300000000000004</v>
      </c>
      <c r="AB28" s="44">
        <v>4.1399999999999997</v>
      </c>
      <c r="AC28" s="44">
        <v>4.05</v>
      </c>
      <c r="AD28" s="44">
        <v>3.97</v>
      </c>
      <c r="AE28" s="44">
        <v>3.9</v>
      </c>
      <c r="AF28" s="44">
        <v>3.83</v>
      </c>
      <c r="AG28" s="44">
        <v>3.77</v>
      </c>
      <c r="AH28" s="44">
        <v>3.71</v>
      </c>
      <c r="AI28" s="44">
        <v>3.65</v>
      </c>
      <c r="AJ28" s="44">
        <v>3.6</v>
      </c>
      <c r="AK28" s="44">
        <v>3.56</v>
      </c>
      <c r="AL28" s="44">
        <v>3.51</v>
      </c>
      <c r="AM28" s="44">
        <v>3.47</v>
      </c>
      <c r="AN28" s="44">
        <v>3.43</v>
      </c>
      <c r="AO28" s="44">
        <v>3.39</v>
      </c>
      <c r="AP28" s="44">
        <v>3.36</v>
      </c>
      <c r="AQ28" s="44">
        <v>3.32</v>
      </c>
      <c r="AR28" s="44">
        <v>3.29</v>
      </c>
      <c r="AS28" s="44">
        <v>3.26</v>
      </c>
      <c r="AT28" s="44">
        <v>3.24</v>
      </c>
      <c r="AU28" s="44">
        <v>3.21</v>
      </c>
      <c r="AV28" s="44">
        <v>3.19</v>
      </c>
      <c r="AW28" s="44">
        <v>3.17</v>
      </c>
      <c r="AX28" s="44">
        <v>3.15</v>
      </c>
      <c r="AY28" s="44">
        <v>3.13</v>
      </c>
      <c r="AZ28" s="44">
        <v>3.12</v>
      </c>
      <c r="BA28" s="44"/>
    </row>
    <row r="29" spans="1:53" x14ac:dyDescent="0.25">
      <c r="A29" s="43">
        <v>18</v>
      </c>
      <c r="B29" s="44">
        <v>73.17</v>
      </c>
      <c r="C29" s="44">
        <v>37.26</v>
      </c>
      <c r="D29" s="44">
        <v>25.29</v>
      </c>
      <c r="E29" s="44">
        <v>19.309999999999999</v>
      </c>
      <c r="F29" s="44">
        <v>15.73</v>
      </c>
      <c r="G29" s="44">
        <v>13.34</v>
      </c>
      <c r="H29" s="44">
        <v>11.64</v>
      </c>
      <c r="I29" s="44">
        <v>10.36</v>
      </c>
      <c r="J29" s="44">
        <v>9.3800000000000008</v>
      </c>
      <c r="K29" s="44">
        <v>8.58</v>
      </c>
      <c r="L29" s="44">
        <v>7.94</v>
      </c>
      <c r="M29" s="44">
        <v>7.4</v>
      </c>
      <c r="N29" s="44">
        <v>6.95</v>
      </c>
      <c r="O29" s="44">
        <v>6.56</v>
      </c>
      <c r="P29" s="44">
        <v>6.23</v>
      </c>
      <c r="Q29" s="44">
        <v>5.94</v>
      </c>
      <c r="R29" s="44">
        <v>5.68</v>
      </c>
      <c r="S29" s="44">
        <v>5.46</v>
      </c>
      <c r="T29" s="44">
        <v>5.26</v>
      </c>
      <c r="U29" s="44">
        <v>5.07</v>
      </c>
      <c r="V29" s="44">
        <v>4.91</v>
      </c>
      <c r="W29" s="44">
        <v>4.76</v>
      </c>
      <c r="X29" s="44">
        <v>4.63</v>
      </c>
      <c r="Y29" s="44">
        <v>4.51</v>
      </c>
      <c r="Z29" s="44">
        <v>4.4000000000000004</v>
      </c>
      <c r="AA29" s="44">
        <v>4.29</v>
      </c>
      <c r="AB29" s="44">
        <v>4.2</v>
      </c>
      <c r="AC29" s="44">
        <v>4.1100000000000003</v>
      </c>
      <c r="AD29" s="44">
        <v>4.03</v>
      </c>
      <c r="AE29" s="44">
        <v>3.96</v>
      </c>
      <c r="AF29" s="44">
        <v>3.89</v>
      </c>
      <c r="AG29" s="44">
        <v>3.83</v>
      </c>
      <c r="AH29" s="44">
        <v>3.77</v>
      </c>
      <c r="AI29" s="44">
        <v>3.71</v>
      </c>
      <c r="AJ29" s="44">
        <v>3.66</v>
      </c>
      <c r="AK29" s="44">
        <v>3.61</v>
      </c>
      <c r="AL29" s="44">
        <v>3.56</v>
      </c>
      <c r="AM29" s="44">
        <v>3.52</v>
      </c>
      <c r="AN29" s="44">
        <v>3.48</v>
      </c>
      <c r="AO29" s="44">
        <v>3.44</v>
      </c>
      <c r="AP29" s="44">
        <v>3.41</v>
      </c>
      <c r="AQ29" s="44">
        <v>3.38</v>
      </c>
      <c r="AR29" s="44">
        <v>3.34</v>
      </c>
      <c r="AS29" s="44">
        <v>3.32</v>
      </c>
      <c r="AT29" s="44">
        <v>3.29</v>
      </c>
      <c r="AU29" s="44">
        <v>3.26</v>
      </c>
      <c r="AV29" s="44">
        <v>3.24</v>
      </c>
      <c r="AW29" s="44">
        <v>3.22</v>
      </c>
      <c r="AX29" s="44">
        <v>3.2</v>
      </c>
      <c r="AY29" s="44">
        <v>3.19</v>
      </c>
      <c r="AZ29" s="44"/>
      <c r="BA29" s="44"/>
    </row>
    <row r="30" spans="1:53" x14ac:dyDescent="0.25">
      <c r="A30" s="43">
        <v>19</v>
      </c>
      <c r="B30" s="44">
        <v>74.239999999999995</v>
      </c>
      <c r="C30" s="44">
        <v>37.799999999999997</v>
      </c>
      <c r="D30" s="44">
        <v>25.66</v>
      </c>
      <c r="E30" s="44">
        <v>19.600000000000001</v>
      </c>
      <c r="F30" s="44">
        <v>15.96</v>
      </c>
      <c r="G30" s="44">
        <v>13.54</v>
      </c>
      <c r="H30" s="44">
        <v>11.81</v>
      </c>
      <c r="I30" s="44">
        <v>10.52</v>
      </c>
      <c r="J30" s="44">
        <v>9.51</v>
      </c>
      <c r="K30" s="44">
        <v>8.7100000000000009</v>
      </c>
      <c r="L30" s="44">
        <v>8.06</v>
      </c>
      <c r="M30" s="44">
        <v>7.51</v>
      </c>
      <c r="N30" s="44">
        <v>7.05</v>
      </c>
      <c r="O30" s="44">
        <v>6.66</v>
      </c>
      <c r="P30" s="44">
        <v>6.32</v>
      </c>
      <c r="Q30" s="44">
        <v>6.03</v>
      </c>
      <c r="R30" s="44">
        <v>5.77</v>
      </c>
      <c r="S30" s="44">
        <v>5.54</v>
      </c>
      <c r="T30" s="44">
        <v>5.33</v>
      </c>
      <c r="U30" s="44">
        <v>5.15</v>
      </c>
      <c r="V30" s="44">
        <v>4.9800000000000004</v>
      </c>
      <c r="W30" s="44">
        <v>4.83</v>
      </c>
      <c r="X30" s="44">
        <v>4.7</v>
      </c>
      <c r="Y30" s="44">
        <v>4.58</v>
      </c>
      <c r="Z30" s="44">
        <v>4.46</v>
      </c>
      <c r="AA30" s="44">
        <v>4.3600000000000003</v>
      </c>
      <c r="AB30" s="44">
        <v>4.26</v>
      </c>
      <c r="AC30" s="44">
        <v>4.17</v>
      </c>
      <c r="AD30" s="44">
        <v>4.09</v>
      </c>
      <c r="AE30" s="44">
        <v>4.0199999999999996</v>
      </c>
      <c r="AF30" s="44">
        <v>3.95</v>
      </c>
      <c r="AG30" s="44">
        <v>3.88</v>
      </c>
      <c r="AH30" s="44">
        <v>3.82</v>
      </c>
      <c r="AI30" s="44">
        <v>3.77</v>
      </c>
      <c r="AJ30" s="44">
        <v>3.71</v>
      </c>
      <c r="AK30" s="44">
        <v>3.66</v>
      </c>
      <c r="AL30" s="44">
        <v>3.62</v>
      </c>
      <c r="AM30" s="44">
        <v>3.57</v>
      </c>
      <c r="AN30" s="44">
        <v>3.53</v>
      </c>
      <c r="AO30" s="44">
        <v>3.5</v>
      </c>
      <c r="AP30" s="44">
        <v>3.46</v>
      </c>
      <c r="AQ30" s="44">
        <v>3.43</v>
      </c>
      <c r="AR30" s="44">
        <v>3.4</v>
      </c>
      <c r="AS30" s="44">
        <v>3.37</v>
      </c>
      <c r="AT30" s="44">
        <v>3.34</v>
      </c>
      <c r="AU30" s="44">
        <v>3.32</v>
      </c>
      <c r="AV30" s="44">
        <v>3.29</v>
      </c>
      <c r="AW30" s="44">
        <v>3.27</v>
      </c>
      <c r="AX30" s="44">
        <v>3.26</v>
      </c>
      <c r="AY30" s="44"/>
      <c r="AZ30" s="44"/>
      <c r="BA30" s="44"/>
    </row>
    <row r="31" spans="1:53" x14ac:dyDescent="0.25">
      <c r="A31" s="43">
        <v>20</v>
      </c>
      <c r="B31" s="44">
        <v>75.33</v>
      </c>
      <c r="C31" s="44">
        <v>38.36</v>
      </c>
      <c r="D31" s="44">
        <v>26.04</v>
      </c>
      <c r="E31" s="44">
        <v>19.88</v>
      </c>
      <c r="F31" s="44">
        <v>16.190000000000001</v>
      </c>
      <c r="G31" s="44">
        <v>13.74</v>
      </c>
      <c r="H31" s="44">
        <v>11.98</v>
      </c>
      <c r="I31" s="44">
        <v>10.67</v>
      </c>
      <c r="J31" s="44">
        <v>9.65</v>
      </c>
      <c r="K31" s="44">
        <v>8.84</v>
      </c>
      <c r="L31" s="44">
        <v>8.18</v>
      </c>
      <c r="M31" s="44">
        <v>7.62</v>
      </c>
      <c r="N31" s="44">
        <v>7.16</v>
      </c>
      <c r="O31" s="44">
        <v>6.76</v>
      </c>
      <c r="P31" s="44">
        <v>6.42</v>
      </c>
      <c r="Q31" s="44">
        <v>6.12</v>
      </c>
      <c r="R31" s="44">
        <v>5.85</v>
      </c>
      <c r="S31" s="44">
        <v>5.62</v>
      </c>
      <c r="T31" s="44">
        <v>5.41</v>
      </c>
      <c r="U31" s="44">
        <v>5.23</v>
      </c>
      <c r="V31" s="44">
        <v>5.0599999999999996</v>
      </c>
      <c r="W31" s="44">
        <v>4.91</v>
      </c>
      <c r="X31" s="44">
        <v>4.7699999999999996</v>
      </c>
      <c r="Y31" s="44">
        <v>4.6399999999999997</v>
      </c>
      <c r="Z31" s="44">
        <v>4.53</v>
      </c>
      <c r="AA31" s="44">
        <v>4.42</v>
      </c>
      <c r="AB31" s="44">
        <v>4.33</v>
      </c>
      <c r="AC31" s="44">
        <v>4.24</v>
      </c>
      <c r="AD31" s="44">
        <v>4.1500000000000004</v>
      </c>
      <c r="AE31" s="44">
        <v>4.08</v>
      </c>
      <c r="AF31" s="44">
        <v>4.01</v>
      </c>
      <c r="AG31" s="44">
        <v>3.94</v>
      </c>
      <c r="AH31" s="44">
        <v>3.88</v>
      </c>
      <c r="AI31" s="44">
        <v>3.82</v>
      </c>
      <c r="AJ31" s="44">
        <v>3.77</v>
      </c>
      <c r="AK31" s="44">
        <v>3.72</v>
      </c>
      <c r="AL31" s="44">
        <v>3.67</v>
      </c>
      <c r="AM31" s="44">
        <v>3.63</v>
      </c>
      <c r="AN31" s="44">
        <v>3.59</v>
      </c>
      <c r="AO31" s="44">
        <v>3.55</v>
      </c>
      <c r="AP31" s="44">
        <v>3.52</v>
      </c>
      <c r="AQ31" s="44">
        <v>3.48</v>
      </c>
      <c r="AR31" s="44">
        <v>3.45</v>
      </c>
      <c r="AS31" s="44">
        <v>3.42</v>
      </c>
      <c r="AT31" s="44">
        <v>3.39</v>
      </c>
      <c r="AU31" s="44">
        <v>3.37</v>
      </c>
      <c r="AV31" s="44">
        <v>3.35</v>
      </c>
      <c r="AW31" s="44">
        <v>3.33</v>
      </c>
      <c r="AX31" s="44"/>
      <c r="AY31" s="44"/>
      <c r="AZ31" s="44"/>
      <c r="BA31" s="44"/>
    </row>
    <row r="32" spans="1:53" x14ac:dyDescent="0.25">
      <c r="A32" s="43">
        <v>21</v>
      </c>
      <c r="B32" s="44">
        <v>76.44</v>
      </c>
      <c r="C32" s="44">
        <v>38.92</v>
      </c>
      <c r="D32" s="44">
        <v>26.42</v>
      </c>
      <c r="E32" s="44">
        <v>20.18</v>
      </c>
      <c r="F32" s="44">
        <v>16.43</v>
      </c>
      <c r="G32" s="44">
        <v>13.94</v>
      </c>
      <c r="H32" s="44">
        <v>12.16</v>
      </c>
      <c r="I32" s="44">
        <v>10.83</v>
      </c>
      <c r="J32" s="44">
        <v>9.8000000000000007</v>
      </c>
      <c r="K32" s="44">
        <v>8.9700000000000006</v>
      </c>
      <c r="L32" s="44">
        <v>8.3000000000000007</v>
      </c>
      <c r="M32" s="44">
        <v>7.74</v>
      </c>
      <c r="N32" s="44">
        <v>7.26</v>
      </c>
      <c r="O32" s="44">
        <v>6.86</v>
      </c>
      <c r="P32" s="44">
        <v>6.51</v>
      </c>
      <c r="Q32" s="44">
        <v>6.21</v>
      </c>
      <c r="R32" s="44">
        <v>5.94</v>
      </c>
      <c r="S32" s="44">
        <v>5.7</v>
      </c>
      <c r="T32" s="44">
        <v>5.49</v>
      </c>
      <c r="U32" s="44">
        <v>5.3</v>
      </c>
      <c r="V32" s="44">
        <v>5.13</v>
      </c>
      <c r="W32" s="44">
        <v>4.9800000000000004</v>
      </c>
      <c r="X32" s="44">
        <v>4.84</v>
      </c>
      <c r="Y32" s="44">
        <v>4.71</v>
      </c>
      <c r="Z32" s="44">
        <v>4.5999999999999996</v>
      </c>
      <c r="AA32" s="44">
        <v>4.49</v>
      </c>
      <c r="AB32" s="44">
        <v>4.3899999999999997</v>
      </c>
      <c r="AC32" s="44">
        <v>4.3</v>
      </c>
      <c r="AD32" s="44">
        <v>4.22</v>
      </c>
      <c r="AE32" s="44">
        <v>4.1399999999999997</v>
      </c>
      <c r="AF32" s="44">
        <v>4.07</v>
      </c>
      <c r="AG32" s="44">
        <v>4</v>
      </c>
      <c r="AH32" s="44">
        <v>3.94</v>
      </c>
      <c r="AI32" s="44">
        <v>3.88</v>
      </c>
      <c r="AJ32" s="44">
        <v>3.83</v>
      </c>
      <c r="AK32" s="44">
        <v>3.78</v>
      </c>
      <c r="AL32" s="44">
        <v>3.73</v>
      </c>
      <c r="AM32" s="44">
        <v>3.69</v>
      </c>
      <c r="AN32" s="44">
        <v>3.64</v>
      </c>
      <c r="AO32" s="44">
        <v>3.61</v>
      </c>
      <c r="AP32" s="44">
        <v>3.57</v>
      </c>
      <c r="AQ32" s="44">
        <v>3.54</v>
      </c>
      <c r="AR32" s="44">
        <v>3.51</v>
      </c>
      <c r="AS32" s="44">
        <v>3.48</v>
      </c>
      <c r="AT32" s="44">
        <v>3.45</v>
      </c>
      <c r="AU32" s="44">
        <v>3.42</v>
      </c>
      <c r="AV32" s="44">
        <v>3.41</v>
      </c>
      <c r="AW32" s="44"/>
      <c r="AX32" s="44"/>
      <c r="AY32" s="44"/>
      <c r="AZ32" s="44"/>
      <c r="BA32" s="44"/>
    </row>
    <row r="33" spans="1:53" x14ac:dyDescent="0.25">
      <c r="A33" s="43">
        <v>22</v>
      </c>
      <c r="B33" s="44">
        <v>77.56</v>
      </c>
      <c r="C33" s="44">
        <v>39.49</v>
      </c>
      <c r="D33" s="44">
        <v>26.81</v>
      </c>
      <c r="E33" s="44">
        <v>20.47</v>
      </c>
      <c r="F33" s="44">
        <v>16.670000000000002</v>
      </c>
      <c r="G33" s="44">
        <v>14.14</v>
      </c>
      <c r="H33" s="44">
        <v>12.34</v>
      </c>
      <c r="I33" s="44">
        <v>10.99</v>
      </c>
      <c r="J33" s="44">
        <v>9.94</v>
      </c>
      <c r="K33" s="44">
        <v>9.1</v>
      </c>
      <c r="L33" s="44">
        <v>8.42</v>
      </c>
      <c r="M33" s="44">
        <v>7.85</v>
      </c>
      <c r="N33" s="44">
        <v>7.37</v>
      </c>
      <c r="O33" s="44">
        <v>6.96</v>
      </c>
      <c r="P33" s="44">
        <v>6.61</v>
      </c>
      <c r="Q33" s="44">
        <v>6.3</v>
      </c>
      <c r="R33" s="44">
        <v>6.03</v>
      </c>
      <c r="S33" s="44">
        <v>5.79</v>
      </c>
      <c r="T33" s="44">
        <v>5.57</v>
      </c>
      <c r="U33" s="44">
        <v>5.38</v>
      </c>
      <c r="V33" s="44">
        <v>5.21</v>
      </c>
      <c r="W33" s="44">
        <v>5.05</v>
      </c>
      <c r="X33" s="44">
        <v>4.91</v>
      </c>
      <c r="Y33" s="44">
        <v>4.78</v>
      </c>
      <c r="Z33" s="44">
        <v>4.66</v>
      </c>
      <c r="AA33" s="44">
        <v>4.5599999999999996</v>
      </c>
      <c r="AB33" s="44">
        <v>4.46</v>
      </c>
      <c r="AC33" s="44">
        <v>4.37</v>
      </c>
      <c r="AD33" s="44">
        <v>4.28</v>
      </c>
      <c r="AE33" s="44">
        <v>4.2</v>
      </c>
      <c r="AF33" s="44">
        <v>4.13</v>
      </c>
      <c r="AG33" s="44">
        <v>4.0599999999999996</v>
      </c>
      <c r="AH33" s="44">
        <v>4</v>
      </c>
      <c r="AI33" s="44">
        <v>3.94</v>
      </c>
      <c r="AJ33" s="44">
        <v>3.89</v>
      </c>
      <c r="AK33" s="44">
        <v>3.84</v>
      </c>
      <c r="AL33" s="44">
        <v>3.79</v>
      </c>
      <c r="AM33" s="44">
        <v>3.74</v>
      </c>
      <c r="AN33" s="44">
        <v>3.7</v>
      </c>
      <c r="AO33" s="44">
        <v>3.66</v>
      </c>
      <c r="AP33" s="44">
        <v>3.63</v>
      </c>
      <c r="AQ33" s="44">
        <v>3.59</v>
      </c>
      <c r="AR33" s="44">
        <v>3.56</v>
      </c>
      <c r="AS33" s="44">
        <v>3.53</v>
      </c>
      <c r="AT33" s="44">
        <v>3.51</v>
      </c>
      <c r="AU33" s="44">
        <v>3.49</v>
      </c>
      <c r="AV33" s="44"/>
      <c r="AW33" s="44"/>
      <c r="AX33" s="44"/>
      <c r="AY33" s="44"/>
      <c r="AZ33" s="44"/>
      <c r="BA33" s="44"/>
    </row>
    <row r="34" spans="1:53" x14ac:dyDescent="0.25">
      <c r="A34" s="43">
        <v>23</v>
      </c>
      <c r="B34" s="44">
        <v>78.7</v>
      </c>
      <c r="C34" s="44">
        <v>40.07</v>
      </c>
      <c r="D34" s="44">
        <v>27.2</v>
      </c>
      <c r="E34" s="44">
        <v>20.77</v>
      </c>
      <c r="F34" s="44">
        <v>16.920000000000002</v>
      </c>
      <c r="G34" s="44">
        <v>14.35</v>
      </c>
      <c r="H34" s="44">
        <v>12.52</v>
      </c>
      <c r="I34" s="44">
        <v>11.15</v>
      </c>
      <c r="J34" s="44">
        <v>10.09</v>
      </c>
      <c r="K34" s="44">
        <v>9.24</v>
      </c>
      <c r="L34" s="44">
        <v>8.5399999999999991</v>
      </c>
      <c r="M34" s="44">
        <v>7.97</v>
      </c>
      <c r="N34" s="44">
        <v>7.48</v>
      </c>
      <c r="O34" s="44">
        <v>7.06</v>
      </c>
      <c r="P34" s="44">
        <v>6.7</v>
      </c>
      <c r="Q34" s="44">
        <v>6.39</v>
      </c>
      <c r="R34" s="44">
        <v>6.12</v>
      </c>
      <c r="S34" s="44">
        <v>5.87</v>
      </c>
      <c r="T34" s="44">
        <v>5.66</v>
      </c>
      <c r="U34" s="44">
        <v>5.46</v>
      </c>
      <c r="V34" s="44">
        <v>5.29</v>
      </c>
      <c r="W34" s="44">
        <v>5.13</v>
      </c>
      <c r="X34" s="44">
        <v>4.99</v>
      </c>
      <c r="Y34" s="44">
        <v>4.8499999999999996</v>
      </c>
      <c r="Z34" s="44">
        <v>4.7300000000000004</v>
      </c>
      <c r="AA34" s="44">
        <v>4.62</v>
      </c>
      <c r="AB34" s="44">
        <v>4.5199999999999996</v>
      </c>
      <c r="AC34" s="44">
        <v>4.43</v>
      </c>
      <c r="AD34" s="44">
        <v>4.3499999999999996</v>
      </c>
      <c r="AE34" s="44">
        <v>4.2699999999999996</v>
      </c>
      <c r="AF34" s="44">
        <v>4.1900000000000004</v>
      </c>
      <c r="AG34" s="44">
        <v>4.12</v>
      </c>
      <c r="AH34" s="44">
        <v>4.0599999999999996</v>
      </c>
      <c r="AI34" s="44">
        <v>4</v>
      </c>
      <c r="AJ34" s="44">
        <v>3.95</v>
      </c>
      <c r="AK34" s="44">
        <v>3.89</v>
      </c>
      <c r="AL34" s="44">
        <v>3.85</v>
      </c>
      <c r="AM34" s="44">
        <v>3.8</v>
      </c>
      <c r="AN34" s="44">
        <v>3.76</v>
      </c>
      <c r="AO34" s="44">
        <v>3.72</v>
      </c>
      <c r="AP34" s="44">
        <v>3.69</v>
      </c>
      <c r="AQ34" s="44">
        <v>3.65</v>
      </c>
      <c r="AR34" s="44">
        <v>3.62</v>
      </c>
      <c r="AS34" s="44">
        <v>3.59</v>
      </c>
      <c r="AT34" s="44">
        <v>3.57</v>
      </c>
      <c r="AU34" s="44"/>
      <c r="AV34" s="44"/>
      <c r="AW34" s="44"/>
      <c r="AX34" s="44"/>
      <c r="AY34" s="44"/>
      <c r="AZ34" s="44"/>
      <c r="BA34" s="44"/>
    </row>
    <row r="35" spans="1:53" x14ac:dyDescent="0.25">
      <c r="A35" s="43">
        <v>24</v>
      </c>
      <c r="B35" s="44">
        <v>79.849999999999994</v>
      </c>
      <c r="C35" s="44">
        <v>40.659999999999997</v>
      </c>
      <c r="D35" s="44">
        <v>27.6</v>
      </c>
      <c r="E35" s="44">
        <v>21.08</v>
      </c>
      <c r="F35" s="44">
        <v>17.170000000000002</v>
      </c>
      <c r="G35" s="44">
        <v>14.56</v>
      </c>
      <c r="H35" s="44">
        <v>12.7</v>
      </c>
      <c r="I35" s="44">
        <v>11.31</v>
      </c>
      <c r="J35" s="44">
        <v>10.23</v>
      </c>
      <c r="K35" s="44">
        <v>9.3699999999999992</v>
      </c>
      <c r="L35" s="44">
        <v>8.67</v>
      </c>
      <c r="M35" s="44">
        <v>8.08</v>
      </c>
      <c r="N35" s="44">
        <v>7.59</v>
      </c>
      <c r="O35" s="44">
        <v>7.17</v>
      </c>
      <c r="P35" s="44">
        <v>6.8</v>
      </c>
      <c r="Q35" s="44">
        <v>6.49</v>
      </c>
      <c r="R35" s="44">
        <v>6.21</v>
      </c>
      <c r="S35" s="44">
        <v>5.96</v>
      </c>
      <c r="T35" s="44">
        <v>5.74</v>
      </c>
      <c r="U35" s="44">
        <v>5.54</v>
      </c>
      <c r="V35" s="44">
        <v>5.37</v>
      </c>
      <c r="W35" s="44">
        <v>5.21</v>
      </c>
      <c r="X35" s="44">
        <v>5.0599999999999996</v>
      </c>
      <c r="Y35" s="44">
        <v>4.93</v>
      </c>
      <c r="Z35" s="44">
        <v>4.8099999999999996</v>
      </c>
      <c r="AA35" s="44">
        <v>4.6900000000000004</v>
      </c>
      <c r="AB35" s="44">
        <v>4.59</v>
      </c>
      <c r="AC35" s="44">
        <v>4.5</v>
      </c>
      <c r="AD35" s="44">
        <v>4.41</v>
      </c>
      <c r="AE35" s="44">
        <v>4.33</v>
      </c>
      <c r="AF35" s="44">
        <v>4.26</v>
      </c>
      <c r="AG35" s="44">
        <v>4.1900000000000004</v>
      </c>
      <c r="AH35" s="44">
        <v>4.12</v>
      </c>
      <c r="AI35" s="44">
        <v>4.0599999999999996</v>
      </c>
      <c r="AJ35" s="44">
        <v>4.01</v>
      </c>
      <c r="AK35" s="44">
        <v>3.96</v>
      </c>
      <c r="AL35" s="44">
        <v>3.91</v>
      </c>
      <c r="AM35" s="44">
        <v>3.86</v>
      </c>
      <c r="AN35" s="44">
        <v>3.82</v>
      </c>
      <c r="AO35" s="44">
        <v>3.78</v>
      </c>
      <c r="AP35" s="44">
        <v>3.75</v>
      </c>
      <c r="AQ35" s="44">
        <v>3.71</v>
      </c>
      <c r="AR35" s="44">
        <v>3.68</v>
      </c>
      <c r="AS35" s="44">
        <v>3.66</v>
      </c>
      <c r="AT35" s="44"/>
      <c r="AU35" s="44"/>
      <c r="AV35" s="44"/>
      <c r="AW35" s="44"/>
      <c r="AX35" s="44"/>
      <c r="AY35" s="44"/>
      <c r="AZ35" s="44"/>
      <c r="BA35" s="44"/>
    </row>
    <row r="36" spans="1:53" x14ac:dyDescent="0.25">
      <c r="A36" s="43">
        <v>25</v>
      </c>
      <c r="B36" s="44">
        <v>81.02</v>
      </c>
      <c r="C36" s="44">
        <v>41.25</v>
      </c>
      <c r="D36" s="44">
        <v>28.01</v>
      </c>
      <c r="E36" s="44">
        <v>21.39</v>
      </c>
      <c r="F36" s="44">
        <v>17.420000000000002</v>
      </c>
      <c r="G36" s="44">
        <v>14.78</v>
      </c>
      <c r="H36" s="44">
        <v>12.89</v>
      </c>
      <c r="I36" s="44">
        <v>11.48</v>
      </c>
      <c r="J36" s="44">
        <v>10.38</v>
      </c>
      <c r="K36" s="44">
        <v>9.51</v>
      </c>
      <c r="L36" s="44">
        <v>8.8000000000000007</v>
      </c>
      <c r="M36" s="44">
        <v>8.1999999999999993</v>
      </c>
      <c r="N36" s="44">
        <v>7.7</v>
      </c>
      <c r="O36" s="44">
        <v>7.27</v>
      </c>
      <c r="P36" s="44">
        <v>6.9</v>
      </c>
      <c r="Q36" s="44">
        <v>6.58</v>
      </c>
      <c r="R36" s="44">
        <v>6.3</v>
      </c>
      <c r="S36" s="44">
        <v>6.05</v>
      </c>
      <c r="T36" s="44">
        <v>5.83</v>
      </c>
      <c r="U36" s="44">
        <v>5.63</v>
      </c>
      <c r="V36" s="44">
        <v>5.45</v>
      </c>
      <c r="W36" s="44">
        <v>5.28</v>
      </c>
      <c r="X36" s="44">
        <v>5.14</v>
      </c>
      <c r="Y36" s="44">
        <v>5</v>
      </c>
      <c r="Z36" s="44">
        <v>4.88</v>
      </c>
      <c r="AA36" s="44">
        <v>4.7699999999999996</v>
      </c>
      <c r="AB36" s="44">
        <v>4.66</v>
      </c>
      <c r="AC36" s="44">
        <v>4.57</v>
      </c>
      <c r="AD36" s="44">
        <v>4.4800000000000004</v>
      </c>
      <c r="AE36" s="44">
        <v>4.4000000000000004</v>
      </c>
      <c r="AF36" s="44">
        <v>4.32</v>
      </c>
      <c r="AG36" s="44">
        <v>4.25</v>
      </c>
      <c r="AH36" s="44">
        <v>4.1900000000000004</v>
      </c>
      <c r="AI36" s="44">
        <v>4.13</v>
      </c>
      <c r="AJ36" s="44">
        <v>4.07</v>
      </c>
      <c r="AK36" s="44">
        <v>4.0199999999999996</v>
      </c>
      <c r="AL36" s="44">
        <v>3.97</v>
      </c>
      <c r="AM36" s="44">
        <v>3.92</v>
      </c>
      <c r="AN36" s="44">
        <v>3.88</v>
      </c>
      <c r="AO36" s="44">
        <v>3.84</v>
      </c>
      <c r="AP36" s="44">
        <v>3.81</v>
      </c>
      <c r="AQ36" s="44">
        <v>3.77</v>
      </c>
      <c r="AR36" s="44">
        <v>3.75</v>
      </c>
      <c r="AS36" s="44"/>
      <c r="AT36" s="44"/>
      <c r="AU36" s="44"/>
      <c r="AV36" s="44"/>
      <c r="AW36" s="44"/>
      <c r="AX36" s="44"/>
      <c r="AY36" s="44"/>
      <c r="AZ36" s="44"/>
      <c r="BA36" s="44"/>
    </row>
    <row r="37" spans="1:53" x14ac:dyDescent="0.25">
      <c r="A37" s="43">
        <v>26</v>
      </c>
      <c r="B37" s="44">
        <v>82.2</v>
      </c>
      <c r="C37" s="44">
        <v>41.86</v>
      </c>
      <c r="D37" s="44">
        <v>28.42</v>
      </c>
      <c r="E37" s="44">
        <v>21.7</v>
      </c>
      <c r="F37" s="44">
        <v>17.670000000000002</v>
      </c>
      <c r="G37" s="44">
        <v>14.99</v>
      </c>
      <c r="H37" s="44">
        <v>13.08</v>
      </c>
      <c r="I37" s="44">
        <v>11.65</v>
      </c>
      <c r="J37" s="44">
        <v>10.54</v>
      </c>
      <c r="K37" s="44">
        <v>9.65</v>
      </c>
      <c r="L37" s="44">
        <v>8.93</v>
      </c>
      <c r="M37" s="44">
        <v>8.32</v>
      </c>
      <c r="N37" s="44">
        <v>7.82</v>
      </c>
      <c r="O37" s="44">
        <v>7.38</v>
      </c>
      <c r="P37" s="44">
        <v>7.01</v>
      </c>
      <c r="Q37" s="44">
        <v>6.68</v>
      </c>
      <c r="R37" s="44">
        <v>6.39</v>
      </c>
      <c r="S37" s="44">
        <v>6.14</v>
      </c>
      <c r="T37" s="44">
        <v>5.91</v>
      </c>
      <c r="U37" s="44">
        <v>5.71</v>
      </c>
      <c r="V37" s="44">
        <v>5.53</v>
      </c>
      <c r="W37" s="44">
        <v>5.36</v>
      </c>
      <c r="X37" s="44">
        <v>5.21</v>
      </c>
      <c r="Y37" s="44">
        <v>5.08</v>
      </c>
      <c r="Z37" s="44">
        <v>4.95</v>
      </c>
      <c r="AA37" s="44">
        <v>4.84</v>
      </c>
      <c r="AB37" s="44">
        <v>4.7300000000000004</v>
      </c>
      <c r="AC37" s="44">
        <v>4.6399999999999997</v>
      </c>
      <c r="AD37" s="44">
        <v>4.55</v>
      </c>
      <c r="AE37" s="44">
        <v>4.46</v>
      </c>
      <c r="AF37" s="44">
        <v>4.3899999999999997</v>
      </c>
      <c r="AG37" s="44">
        <v>4.32</v>
      </c>
      <c r="AH37" s="44">
        <v>4.25</v>
      </c>
      <c r="AI37" s="44">
        <v>4.1900000000000004</v>
      </c>
      <c r="AJ37" s="44">
        <v>4.13</v>
      </c>
      <c r="AK37" s="44">
        <v>4.08</v>
      </c>
      <c r="AL37" s="44">
        <v>4.03</v>
      </c>
      <c r="AM37" s="44">
        <v>3.99</v>
      </c>
      <c r="AN37" s="44">
        <v>3.95</v>
      </c>
      <c r="AO37" s="44">
        <v>3.91</v>
      </c>
      <c r="AP37" s="44">
        <v>3.87</v>
      </c>
      <c r="AQ37" s="44">
        <v>3.85</v>
      </c>
      <c r="AR37" s="44"/>
      <c r="AS37" s="44"/>
      <c r="AT37" s="44"/>
      <c r="AU37" s="44"/>
      <c r="AV37" s="44"/>
      <c r="AW37" s="44"/>
      <c r="AX37" s="44"/>
      <c r="AY37" s="44"/>
      <c r="AZ37" s="44"/>
      <c r="BA37" s="44"/>
    </row>
    <row r="38" spans="1:53" x14ac:dyDescent="0.25">
      <c r="A38" s="43">
        <v>27</v>
      </c>
      <c r="B38" s="44">
        <v>83.41</v>
      </c>
      <c r="C38" s="44">
        <v>42.47</v>
      </c>
      <c r="D38" s="44">
        <v>28.83</v>
      </c>
      <c r="E38" s="44">
        <v>22.02</v>
      </c>
      <c r="F38" s="44">
        <v>17.93</v>
      </c>
      <c r="G38" s="44">
        <v>15.21</v>
      </c>
      <c r="H38" s="44">
        <v>13.27</v>
      </c>
      <c r="I38" s="44">
        <v>11.82</v>
      </c>
      <c r="J38" s="44">
        <v>10.69</v>
      </c>
      <c r="K38" s="44">
        <v>9.7899999999999991</v>
      </c>
      <c r="L38" s="44">
        <v>9.06</v>
      </c>
      <c r="M38" s="44">
        <v>8.4499999999999993</v>
      </c>
      <c r="N38" s="44">
        <v>7.93</v>
      </c>
      <c r="O38" s="44">
        <v>7.49</v>
      </c>
      <c r="P38" s="44">
        <v>7.11</v>
      </c>
      <c r="Q38" s="44">
        <v>6.78</v>
      </c>
      <c r="R38" s="44">
        <v>6.49</v>
      </c>
      <c r="S38" s="44">
        <v>6.23</v>
      </c>
      <c r="T38" s="44">
        <v>6</v>
      </c>
      <c r="U38" s="44">
        <v>5.79</v>
      </c>
      <c r="V38" s="44">
        <v>5.61</v>
      </c>
      <c r="W38" s="44">
        <v>5.44</v>
      </c>
      <c r="X38" s="44">
        <v>5.29</v>
      </c>
      <c r="Y38" s="44">
        <v>5.15</v>
      </c>
      <c r="Z38" s="44">
        <v>5.03</v>
      </c>
      <c r="AA38" s="44">
        <v>4.91</v>
      </c>
      <c r="AB38" s="44">
        <v>4.8</v>
      </c>
      <c r="AC38" s="44">
        <v>4.71</v>
      </c>
      <c r="AD38" s="44">
        <v>4.62</v>
      </c>
      <c r="AE38" s="44">
        <v>4.53</v>
      </c>
      <c r="AF38" s="44">
        <v>4.46</v>
      </c>
      <c r="AG38" s="44">
        <v>4.38</v>
      </c>
      <c r="AH38" s="44">
        <v>4.32</v>
      </c>
      <c r="AI38" s="44">
        <v>4.26</v>
      </c>
      <c r="AJ38" s="44">
        <v>4.2</v>
      </c>
      <c r="AK38" s="44">
        <v>4.1500000000000004</v>
      </c>
      <c r="AL38" s="44">
        <v>4.0999999999999996</v>
      </c>
      <c r="AM38" s="44">
        <v>4.05</v>
      </c>
      <c r="AN38" s="44">
        <v>4.01</v>
      </c>
      <c r="AO38" s="44">
        <v>3.97</v>
      </c>
      <c r="AP38" s="44">
        <v>3.95</v>
      </c>
      <c r="AQ38" s="44"/>
      <c r="AR38" s="44"/>
      <c r="AS38" s="44"/>
      <c r="AT38" s="44"/>
      <c r="AU38" s="44"/>
      <c r="AV38" s="44"/>
      <c r="AW38" s="44"/>
      <c r="AX38" s="44"/>
      <c r="AY38" s="44"/>
      <c r="AZ38" s="44"/>
      <c r="BA38" s="44"/>
    </row>
    <row r="39" spans="1:53" x14ac:dyDescent="0.25">
      <c r="A39" s="43">
        <v>28</v>
      </c>
      <c r="B39" s="44">
        <v>84.62</v>
      </c>
      <c r="C39" s="44">
        <v>43.09</v>
      </c>
      <c r="D39" s="44">
        <v>29.25</v>
      </c>
      <c r="E39" s="44">
        <v>22.34</v>
      </c>
      <c r="F39" s="44">
        <v>18.190000000000001</v>
      </c>
      <c r="G39" s="44">
        <v>15.44</v>
      </c>
      <c r="H39" s="44">
        <v>13.47</v>
      </c>
      <c r="I39" s="44">
        <v>11.99</v>
      </c>
      <c r="J39" s="44">
        <v>10.85</v>
      </c>
      <c r="K39" s="44">
        <v>9.94</v>
      </c>
      <c r="L39" s="44">
        <v>9.19</v>
      </c>
      <c r="M39" s="44">
        <v>8.57</v>
      </c>
      <c r="N39" s="44">
        <v>8.0500000000000007</v>
      </c>
      <c r="O39" s="44">
        <v>7.6</v>
      </c>
      <c r="P39" s="44">
        <v>7.22</v>
      </c>
      <c r="Q39" s="44">
        <v>6.88</v>
      </c>
      <c r="R39" s="44">
        <v>6.58</v>
      </c>
      <c r="S39" s="44">
        <v>6.32</v>
      </c>
      <c r="T39" s="44">
        <v>6.09</v>
      </c>
      <c r="U39" s="44">
        <v>5.88</v>
      </c>
      <c r="V39" s="44">
        <v>5.69</v>
      </c>
      <c r="W39" s="44">
        <v>5.52</v>
      </c>
      <c r="X39" s="44">
        <v>5.37</v>
      </c>
      <c r="Y39" s="44">
        <v>5.23</v>
      </c>
      <c r="Z39" s="44">
        <v>5.0999999999999996</v>
      </c>
      <c r="AA39" s="44">
        <v>4.99</v>
      </c>
      <c r="AB39" s="44">
        <v>4.88</v>
      </c>
      <c r="AC39" s="44">
        <v>4.78</v>
      </c>
      <c r="AD39" s="44">
        <v>4.6900000000000004</v>
      </c>
      <c r="AE39" s="44">
        <v>4.5999999999999996</v>
      </c>
      <c r="AF39" s="44">
        <v>4.53</v>
      </c>
      <c r="AG39" s="44">
        <v>4.45</v>
      </c>
      <c r="AH39" s="44">
        <v>4.3899999999999997</v>
      </c>
      <c r="AI39" s="44">
        <v>4.33</v>
      </c>
      <c r="AJ39" s="44">
        <v>4.2699999999999996</v>
      </c>
      <c r="AK39" s="44">
        <v>4.21</v>
      </c>
      <c r="AL39" s="44">
        <v>4.17</v>
      </c>
      <c r="AM39" s="44">
        <v>4.12</v>
      </c>
      <c r="AN39" s="44">
        <v>4.08</v>
      </c>
      <c r="AO39" s="44">
        <v>4.05</v>
      </c>
      <c r="AP39" s="44"/>
      <c r="AQ39" s="44"/>
      <c r="AR39" s="44"/>
      <c r="AS39" s="44"/>
      <c r="AT39" s="44"/>
      <c r="AU39" s="44"/>
      <c r="AV39" s="44"/>
      <c r="AW39" s="44"/>
      <c r="AX39" s="44"/>
      <c r="AY39" s="44"/>
      <c r="AZ39" s="44"/>
      <c r="BA39" s="44"/>
    </row>
    <row r="40" spans="1:53" x14ac:dyDescent="0.25">
      <c r="A40" s="43">
        <v>29</v>
      </c>
      <c r="B40" s="44">
        <v>85.86</v>
      </c>
      <c r="C40" s="44">
        <v>43.72</v>
      </c>
      <c r="D40" s="44">
        <v>29.68</v>
      </c>
      <c r="E40" s="44">
        <v>22.67</v>
      </c>
      <c r="F40" s="44">
        <v>18.46</v>
      </c>
      <c r="G40" s="44">
        <v>15.66</v>
      </c>
      <c r="H40" s="44">
        <v>13.66</v>
      </c>
      <c r="I40" s="44">
        <v>12.17</v>
      </c>
      <c r="J40" s="44">
        <v>11.01</v>
      </c>
      <c r="K40" s="44">
        <v>10.08</v>
      </c>
      <c r="L40" s="44">
        <v>9.33</v>
      </c>
      <c r="M40" s="44">
        <v>8.6999999999999993</v>
      </c>
      <c r="N40" s="44">
        <v>8.17</v>
      </c>
      <c r="O40" s="44">
        <v>7.71</v>
      </c>
      <c r="P40" s="44">
        <v>7.32</v>
      </c>
      <c r="Q40" s="44">
        <v>6.98</v>
      </c>
      <c r="R40" s="44">
        <v>6.68</v>
      </c>
      <c r="S40" s="44">
        <v>6.42</v>
      </c>
      <c r="T40" s="44">
        <v>6.18</v>
      </c>
      <c r="U40" s="44">
        <v>5.97</v>
      </c>
      <c r="V40" s="44">
        <v>5.78</v>
      </c>
      <c r="W40" s="44">
        <v>5.61</v>
      </c>
      <c r="X40" s="44">
        <v>5.45</v>
      </c>
      <c r="Y40" s="44">
        <v>5.31</v>
      </c>
      <c r="Z40" s="44">
        <v>5.18</v>
      </c>
      <c r="AA40" s="44">
        <v>5.0599999999999996</v>
      </c>
      <c r="AB40" s="44">
        <v>4.95</v>
      </c>
      <c r="AC40" s="44">
        <v>4.8499999999999996</v>
      </c>
      <c r="AD40" s="44">
        <v>4.76</v>
      </c>
      <c r="AE40" s="44">
        <v>4.68</v>
      </c>
      <c r="AF40" s="44">
        <v>4.5999999999999996</v>
      </c>
      <c r="AG40" s="44">
        <v>4.5199999999999996</v>
      </c>
      <c r="AH40" s="44">
        <v>4.46</v>
      </c>
      <c r="AI40" s="44">
        <v>4.4000000000000004</v>
      </c>
      <c r="AJ40" s="44">
        <v>4.34</v>
      </c>
      <c r="AK40" s="44">
        <v>4.28</v>
      </c>
      <c r="AL40" s="44">
        <v>4.24</v>
      </c>
      <c r="AM40" s="44">
        <v>4.1900000000000004</v>
      </c>
      <c r="AN40" s="44">
        <v>4.16</v>
      </c>
      <c r="AO40" s="44"/>
      <c r="AP40" s="44"/>
      <c r="AQ40" s="44"/>
      <c r="AR40" s="44"/>
      <c r="AS40" s="44"/>
      <c r="AT40" s="44"/>
      <c r="AU40" s="44"/>
      <c r="AV40" s="44"/>
      <c r="AW40" s="44"/>
      <c r="AX40" s="44"/>
      <c r="AY40" s="44"/>
      <c r="AZ40" s="44"/>
      <c r="BA40" s="44"/>
    </row>
    <row r="41" spans="1:53" x14ac:dyDescent="0.25">
      <c r="A41" s="43">
        <v>30</v>
      </c>
      <c r="B41" s="44">
        <v>87.11</v>
      </c>
      <c r="C41" s="44">
        <v>44.36</v>
      </c>
      <c r="D41" s="44">
        <v>30.11</v>
      </c>
      <c r="E41" s="44">
        <v>23</v>
      </c>
      <c r="F41" s="44">
        <v>18.73</v>
      </c>
      <c r="G41" s="44">
        <v>15.89</v>
      </c>
      <c r="H41" s="44">
        <v>13.86</v>
      </c>
      <c r="I41" s="44">
        <v>12.35</v>
      </c>
      <c r="J41" s="44">
        <v>11.17</v>
      </c>
      <c r="K41" s="44">
        <v>10.23</v>
      </c>
      <c r="L41" s="44">
        <v>9.4600000000000009</v>
      </c>
      <c r="M41" s="44">
        <v>8.83</v>
      </c>
      <c r="N41" s="44">
        <v>8.2899999999999991</v>
      </c>
      <c r="O41" s="44">
        <v>7.83</v>
      </c>
      <c r="P41" s="44">
        <v>7.43</v>
      </c>
      <c r="Q41" s="44">
        <v>7.09</v>
      </c>
      <c r="R41" s="44">
        <v>6.78</v>
      </c>
      <c r="S41" s="44">
        <v>6.51</v>
      </c>
      <c r="T41" s="44">
        <v>6.27</v>
      </c>
      <c r="U41" s="44">
        <v>6.06</v>
      </c>
      <c r="V41" s="44">
        <v>5.87</v>
      </c>
      <c r="W41" s="44">
        <v>5.69</v>
      </c>
      <c r="X41" s="44">
        <v>5.53</v>
      </c>
      <c r="Y41" s="44">
        <v>5.39</v>
      </c>
      <c r="Z41" s="44">
        <v>5.26</v>
      </c>
      <c r="AA41" s="44">
        <v>5.14</v>
      </c>
      <c r="AB41" s="44">
        <v>5.03</v>
      </c>
      <c r="AC41" s="44">
        <v>4.93</v>
      </c>
      <c r="AD41" s="44">
        <v>4.84</v>
      </c>
      <c r="AE41" s="44">
        <v>4.75</v>
      </c>
      <c r="AF41" s="44">
        <v>4.67</v>
      </c>
      <c r="AG41" s="44">
        <v>4.5999999999999996</v>
      </c>
      <c r="AH41" s="44">
        <v>4.53</v>
      </c>
      <c r="AI41" s="44">
        <v>4.47</v>
      </c>
      <c r="AJ41" s="44">
        <v>4.41</v>
      </c>
      <c r="AK41" s="44">
        <v>4.3600000000000003</v>
      </c>
      <c r="AL41" s="44">
        <v>4.3099999999999996</v>
      </c>
      <c r="AM41" s="44">
        <v>4.2699999999999996</v>
      </c>
      <c r="AN41" s="44"/>
      <c r="AO41" s="44"/>
      <c r="AP41" s="44"/>
      <c r="AQ41" s="44"/>
      <c r="AR41" s="44"/>
      <c r="AS41" s="44"/>
      <c r="AT41" s="44"/>
      <c r="AU41" s="44"/>
      <c r="AV41" s="44"/>
      <c r="AW41" s="44"/>
      <c r="AX41" s="44"/>
      <c r="AY41" s="44"/>
      <c r="AZ41" s="44"/>
      <c r="BA41" s="44"/>
    </row>
    <row r="42" spans="1:53" x14ac:dyDescent="0.25">
      <c r="A42" s="43">
        <v>31</v>
      </c>
      <c r="B42" s="44">
        <v>88.38</v>
      </c>
      <c r="C42" s="44">
        <v>45</v>
      </c>
      <c r="D42" s="44">
        <v>30.55</v>
      </c>
      <c r="E42" s="44">
        <v>23.33</v>
      </c>
      <c r="F42" s="44">
        <v>19.010000000000002</v>
      </c>
      <c r="G42" s="44">
        <v>16.12</v>
      </c>
      <c r="H42" s="44">
        <v>14.07</v>
      </c>
      <c r="I42" s="44">
        <v>12.53</v>
      </c>
      <c r="J42" s="44">
        <v>11.33</v>
      </c>
      <c r="K42" s="44">
        <v>10.38</v>
      </c>
      <c r="L42" s="44">
        <v>9.6</v>
      </c>
      <c r="M42" s="44">
        <v>8.9600000000000009</v>
      </c>
      <c r="N42" s="44">
        <v>8.41</v>
      </c>
      <c r="O42" s="44">
        <v>7.94</v>
      </c>
      <c r="P42" s="44">
        <v>7.54</v>
      </c>
      <c r="Q42" s="44">
        <v>7.19</v>
      </c>
      <c r="R42" s="44">
        <v>6.88</v>
      </c>
      <c r="S42" s="44">
        <v>6.61</v>
      </c>
      <c r="T42" s="44">
        <v>6.37</v>
      </c>
      <c r="U42" s="44">
        <v>6.15</v>
      </c>
      <c r="V42" s="44">
        <v>5.96</v>
      </c>
      <c r="W42" s="44">
        <v>5.78</v>
      </c>
      <c r="X42" s="44">
        <v>5.62</v>
      </c>
      <c r="Y42" s="44">
        <v>5.47</v>
      </c>
      <c r="Z42" s="44">
        <v>5.34</v>
      </c>
      <c r="AA42" s="44">
        <v>5.22</v>
      </c>
      <c r="AB42" s="44">
        <v>5.1100000000000003</v>
      </c>
      <c r="AC42" s="44">
        <v>5.01</v>
      </c>
      <c r="AD42" s="44">
        <v>4.91</v>
      </c>
      <c r="AE42" s="44">
        <v>4.83</v>
      </c>
      <c r="AF42" s="44">
        <v>4.75</v>
      </c>
      <c r="AG42" s="44">
        <v>4.67</v>
      </c>
      <c r="AH42" s="44">
        <v>4.5999999999999996</v>
      </c>
      <c r="AI42" s="44">
        <v>4.54</v>
      </c>
      <c r="AJ42" s="44">
        <v>4.4800000000000004</v>
      </c>
      <c r="AK42" s="44">
        <v>4.43</v>
      </c>
      <c r="AL42" s="44">
        <v>4.3899999999999997</v>
      </c>
      <c r="AM42" s="44"/>
      <c r="AN42" s="44"/>
      <c r="AO42" s="44"/>
      <c r="AP42" s="44"/>
      <c r="AQ42" s="44"/>
      <c r="AR42" s="44"/>
      <c r="AS42" s="44"/>
      <c r="AT42" s="44"/>
      <c r="AU42" s="44"/>
      <c r="AV42" s="44"/>
      <c r="AW42" s="44"/>
      <c r="AX42" s="44"/>
      <c r="AY42" s="44"/>
      <c r="AZ42" s="44"/>
      <c r="BA42" s="44"/>
    </row>
    <row r="43" spans="1:53" x14ac:dyDescent="0.25">
      <c r="A43" s="43">
        <v>32</v>
      </c>
      <c r="B43" s="44">
        <v>89.66</v>
      </c>
      <c r="C43" s="44">
        <v>45.66</v>
      </c>
      <c r="D43" s="44">
        <v>31</v>
      </c>
      <c r="E43" s="44">
        <v>23.67</v>
      </c>
      <c r="F43" s="44">
        <v>19.28</v>
      </c>
      <c r="G43" s="44">
        <v>16.36</v>
      </c>
      <c r="H43" s="44">
        <v>14.27</v>
      </c>
      <c r="I43" s="44">
        <v>12.71</v>
      </c>
      <c r="J43" s="44">
        <v>11.5</v>
      </c>
      <c r="K43" s="44">
        <v>10.53</v>
      </c>
      <c r="L43" s="44">
        <v>9.74</v>
      </c>
      <c r="M43" s="44">
        <v>9.09</v>
      </c>
      <c r="N43" s="44">
        <v>8.5299999999999994</v>
      </c>
      <c r="O43" s="44">
        <v>8.06</v>
      </c>
      <c r="P43" s="44">
        <v>7.65</v>
      </c>
      <c r="Q43" s="44">
        <v>7.3</v>
      </c>
      <c r="R43" s="44">
        <v>6.99</v>
      </c>
      <c r="S43" s="44">
        <v>6.71</v>
      </c>
      <c r="T43" s="44">
        <v>6.46</v>
      </c>
      <c r="U43" s="44">
        <v>6.24</v>
      </c>
      <c r="V43" s="44">
        <v>6.05</v>
      </c>
      <c r="W43" s="44">
        <v>5.87</v>
      </c>
      <c r="X43" s="44">
        <v>5.71</v>
      </c>
      <c r="Y43" s="44">
        <v>5.56</v>
      </c>
      <c r="Z43" s="44">
        <v>5.42</v>
      </c>
      <c r="AA43" s="44">
        <v>5.3</v>
      </c>
      <c r="AB43" s="44">
        <v>5.19</v>
      </c>
      <c r="AC43" s="44">
        <v>5.09</v>
      </c>
      <c r="AD43" s="44">
        <v>4.99</v>
      </c>
      <c r="AE43" s="44">
        <v>4.9000000000000004</v>
      </c>
      <c r="AF43" s="44">
        <v>4.82</v>
      </c>
      <c r="AG43" s="44">
        <v>4.75</v>
      </c>
      <c r="AH43" s="44">
        <v>4.68</v>
      </c>
      <c r="AI43" s="44">
        <v>4.62</v>
      </c>
      <c r="AJ43" s="44">
        <v>4.5599999999999996</v>
      </c>
      <c r="AK43" s="44">
        <v>4.5199999999999996</v>
      </c>
      <c r="AL43" s="44"/>
      <c r="AM43" s="44"/>
      <c r="AN43" s="44"/>
      <c r="AO43" s="44"/>
      <c r="AP43" s="44"/>
      <c r="AQ43" s="44"/>
      <c r="AR43" s="44"/>
      <c r="AS43" s="44"/>
      <c r="AT43" s="44"/>
      <c r="AU43" s="44"/>
      <c r="AV43" s="44"/>
      <c r="AW43" s="44"/>
      <c r="AX43" s="44"/>
      <c r="AY43" s="44"/>
      <c r="AZ43" s="44"/>
      <c r="BA43" s="44"/>
    </row>
    <row r="44" spans="1:53" x14ac:dyDescent="0.25">
      <c r="A44" s="43">
        <v>33</v>
      </c>
      <c r="B44" s="44">
        <v>90.97</v>
      </c>
      <c r="C44" s="44">
        <v>46.32</v>
      </c>
      <c r="D44" s="44">
        <v>31.45</v>
      </c>
      <c r="E44" s="44">
        <v>24.02</v>
      </c>
      <c r="F44" s="44">
        <v>19.559999999999999</v>
      </c>
      <c r="G44" s="44">
        <v>16.600000000000001</v>
      </c>
      <c r="H44" s="44">
        <v>14.48</v>
      </c>
      <c r="I44" s="44">
        <v>12.9</v>
      </c>
      <c r="J44" s="44">
        <v>11.67</v>
      </c>
      <c r="K44" s="44">
        <v>10.69</v>
      </c>
      <c r="L44" s="44">
        <v>9.89</v>
      </c>
      <c r="M44" s="44">
        <v>9.2200000000000006</v>
      </c>
      <c r="N44" s="44">
        <v>8.66</v>
      </c>
      <c r="O44" s="44">
        <v>8.18</v>
      </c>
      <c r="P44" s="44">
        <v>7.77</v>
      </c>
      <c r="Q44" s="44">
        <v>7.41</v>
      </c>
      <c r="R44" s="44">
        <v>7.09</v>
      </c>
      <c r="S44" s="44">
        <v>6.81</v>
      </c>
      <c r="T44" s="44">
        <v>6.56</v>
      </c>
      <c r="U44" s="44">
        <v>6.34</v>
      </c>
      <c r="V44" s="44">
        <v>6.14</v>
      </c>
      <c r="W44" s="44">
        <v>5.96</v>
      </c>
      <c r="X44" s="44">
        <v>5.79</v>
      </c>
      <c r="Y44" s="44">
        <v>5.65</v>
      </c>
      <c r="Z44" s="44">
        <v>5.51</v>
      </c>
      <c r="AA44" s="44">
        <v>5.39</v>
      </c>
      <c r="AB44" s="44">
        <v>5.27</v>
      </c>
      <c r="AC44" s="44">
        <v>5.17</v>
      </c>
      <c r="AD44" s="44">
        <v>5.07</v>
      </c>
      <c r="AE44" s="44">
        <v>4.9800000000000004</v>
      </c>
      <c r="AF44" s="44">
        <v>4.9000000000000004</v>
      </c>
      <c r="AG44" s="44">
        <v>4.83</v>
      </c>
      <c r="AH44" s="44">
        <v>4.76</v>
      </c>
      <c r="AI44" s="44">
        <v>4.7</v>
      </c>
      <c r="AJ44" s="44">
        <v>4.6500000000000004</v>
      </c>
      <c r="AK44" s="44"/>
      <c r="AL44" s="44"/>
      <c r="AM44" s="44"/>
      <c r="AN44" s="44"/>
      <c r="AO44" s="44"/>
      <c r="AP44" s="44"/>
      <c r="AQ44" s="44"/>
      <c r="AR44" s="44"/>
      <c r="AS44" s="44"/>
      <c r="AT44" s="44"/>
      <c r="AU44" s="44"/>
      <c r="AV44" s="44"/>
      <c r="AW44" s="44"/>
      <c r="AX44" s="44"/>
      <c r="AY44" s="44"/>
      <c r="AZ44" s="44"/>
      <c r="BA44" s="44"/>
    </row>
    <row r="45" spans="1:53" x14ac:dyDescent="0.25">
      <c r="A45" s="43">
        <v>34</v>
      </c>
      <c r="B45" s="44">
        <v>92.29</v>
      </c>
      <c r="C45" s="44">
        <v>47</v>
      </c>
      <c r="D45" s="44">
        <v>31.91</v>
      </c>
      <c r="E45" s="44">
        <v>24.37</v>
      </c>
      <c r="F45" s="44">
        <v>19.850000000000001</v>
      </c>
      <c r="G45" s="44">
        <v>16.84</v>
      </c>
      <c r="H45" s="44">
        <v>14.7</v>
      </c>
      <c r="I45" s="44">
        <v>13.09</v>
      </c>
      <c r="J45" s="44">
        <v>11.84</v>
      </c>
      <c r="K45" s="44">
        <v>10.85</v>
      </c>
      <c r="L45" s="44">
        <v>10.029999999999999</v>
      </c>
      <c r="M45" s="44">
        <v>9.36</v>
      </c>
      <c r="N45" s="44">
        <v>8.7899999999999991</v>
      </c>
      <c r="O45" s="44">
        <v>8.3000000000000007</v>
      </c>
      <c r="P45" s="44">
        <v>7.88</v>
      </c>
      <c r="Q45" s="44">
        <v>7.52</v>
      </c>
      <c r="R45" s="44">
        <v>7.2</v>
      </c>
      <c r="S45" s="44">
        <v>6.91</v>
      </c>
      <c r="T45" s="44">
        <v>6.66</v>
      </c>
      <c r="U45" s="44">
        <v>6.44</v>
      </c>
      <c r="V45" s="44">
        <v>6.23</v>
      </c>
      <c r="W45" s="44">
        <v>6.05</v>
      </c>
      <c r="X45" s="44">
        <v>5.88</v>
      </c>
      <c r="Y45" s="44">
        <v>5.73</v>
      </c>
      <c r="Z45" s="44">
        <v>5.6</v>
      </c>
      <c r="AA45" s="44">
        <v>5.47</v>
      </c>
      <c r="AB45" s="44">
        <v>5.36</v>
      </c>
      <c r="AC45" s="44">
        <v>5.25</v>
      </c>
      <c r="AD45" s="44">
        <v>5.16</v>
      </c>
      <c r="AE45" s="44">
        <v>5.07</v>
      </c>
      <c r="AF45" s="44">
        <v>4.99</v>
      </c>
      <c r="AG45" s="44">
        <v>4.91</v>
      </c>
      <c r="AH45" s="44">
        <v>4.84</v>
      </c>
      <c r="AI45" s="44">
        <v>4.79</v>
      </c>
      <c r="AJ45" s="44"/>
      <c r="AK45" s="44"/>
      <c r="AL45" s="44"/>
      <c r="AM45" s="44"/>
      <c r="AN45" s="44"/>
      <c r="AO45" s="44"/>
      <c r="AP45" s="44"/>
      <c r="AQ45" s="44"/>
      <c r="AR45" s="44"/>
      <c r="AS45" s="44"/>
      <c r="AT45" s="44"/>
      <c r="AU45" s="44"/>
      <c r="AV45" s="44"/>
      <c r="AW45" s="44"/>
      <c r="AX45" s="44"/>
      <c r="AY45" s="44"/>
      <c r="AZ45" s="44"/>
      <c r="BA45" s="44"/>
    </row>
    <row r="46" spans="1:53" x14ac:dyDescent="0.25">
      <c r="A46" s="43">
        <v>35</v>
      </c>
      <c r="B46" s="44">
        <v>93.63</v>
      </c>
      <c r="C46" s="44">
        <v>47.68</v>
      </c>
      <c r="D46" s="44">
        <v>32.369999999999997</v>
      </c>
      <c r="E46" s="44">
        <v>24.72</v>
      </c>
      <c r="F46" s="44">
        <v>20.14</v>
      </c>
      <c r="G46" s="44">
        <v>17.09</v>
      </c>
      <c r="H46" s="44">
        <v>14.91</v>
      </c>
      <c r="I46" s="44">
        <v>13.28</v>
      </c>
      <c r="J46" s="44">
        <v>12.02</v>
      </c>
      <c r="K46" s="44">
        <v>11.01</v>
      </c>
      <c r="L46" s="44">
        <v>10.18</v>
      </c>
      <c r="M46" s="44">
        <v>9.5</v>
      </c>
      <c r="N46" s="44">
        <v>8.92</v>
      </c>
      <c r="O46" s="44">
        <v>8.43</v>
      </c>
      <c r="P46" s="44">
        <v>8</v>
      </c>
      <c r="Q46" s="44">
        <v>7.63</v>
      </c>
      <c r="R46" s="44">
        <v>7.31</v>
      </c>
      <c r="S46" s="44">
        <v>7.02</v>
      </c>
      <c r="T46" s="44">
        <v>6.76</v>
      </c>
      <c r="U46" s="44">
        <v>6.54</v>
      </c>
      <c r="V46" s="44">
        <v>6.33</v>
      </c>
      <c r="W46" s="44">
        <v>6.14</v>
      </c>
      <c r="X46" s="44">
        <v>5.98</v>
      </c>
      <c r="Y46" s="44">
        <v>5.82</v>
      </c>
      <c r="Z46" s="44">
        <v>5.69</v>
      </c>
      <c r="AA46" s="44">
        <v>5.56</v>
      </c>
      <c r="AB46" s="44">
        <v>5.44</v>
      </c>
      <c r="AC46" s="44">
        <v>5.34</v>
      </c>
      <c r="AD46" s="44">
        <v>5.24</v>
      </c>
      <c r="AE46" s="44">
        <v>5.15</v>
      </c>
      <c r="AF46" s="44">
        <v>5.07</v>
      </c>
      <c r="AG46" s="44">
        <v>5</v>
      </c>
      <c r="AH46" s="44">
        <v>4.9400000000000004</v>
      </c>
      <c r="AI46" s="44"/>
      <c r="AJ46" s="44"/>
      <c r="AK46" s="44"/>
      <c r="AL46" s="44"/>
      <c r="AM46" s="44"/>
      <c r="AN46" s="44"/>
      <c r="AO46" s="44"/>
      <c r="AP46" s="44"/>
      <c r="AQ46" s="44"/>
      <c r="AR46" s="44"/>
      <c r="AS46" s="44"/>
      <c r="AT46" s="44"/>
      <c r="AU46" s="44"/>
      <c r="AV46" s="44"/>
      <c r="AW46" s="44"/>
      <c r="AX46" s="44"/>
      <c r="AY46" s="44"/>
      <c r="AZ46" s="44"/>
      <c r="BA46" s="44"/>
    </row>
    <row r="47" spans="1:53" x14ac:dyDescent="0.25">
      <c r="A47" s="43">
        <v>36</v>
      </c>
      <c r="B47" s="44">
        <v>94.98</v>
      </c>
      <c r="C47" s="44">
        <v>48.37</v>
      </c>
      <c r="D47" s="44">
        <v>32.840000000000003</v>
      </c>
      <c r="E47" s="44">
        <v>25.08</v>
      </c>
      <c r="F47" s="44">
        <v>20.43</v>
      </c>
      <c r="G47" s="44">
        <v>17.34</v>
      </c>
      <c r="H47" s="44">
        <v>15.13</v>
      </c>
      <c r="I47" s="44">
        <v>13.48</v>
      </c>
      <c r="J47" s="44">
        <v>12.19</v>
      </c>
      <c r="K47" s="44">
        <v>11.17</v>
      </c>
      <c r="L47" s="44">
        <v>10.33</v>
      </c>
      <c r="M47" s="44">
        <v>9.64</v>
      </c>
      <c r="N47" s="44">
        <v>9.0500000000000007</v>
      </c>
      <c r="O47" s="44">
        <v>8.5500000000000007</v>
      </c>
      <c r="P47" s="44">
        <v>8.1199999999999992</v>
      </c>
      <c r="Q47" s="44">
        <v>7.75</v>
      </c>
      <c r="R47" s="44">
        <v>7.42</v>
      </c>
      <c r="S47" s="44">
        <v>7.13</v>
      </c>
      <c r="T47" s="44">
        <v>6.87</v>
      </c>
      <c r="U47" s="44">
        <v>6.64</v>
      </c>
      <c r="V47" s="44">
        <v>6.43</v>
      </c>
      <c r="W47" s="44">
        <v>6.24</v>
      </c>
      <c r="X47" s="44">
        <v>6.07</v>
      </c>
      <c r="Y47" s="44">
        <v>5.92</v>
      </c>
      <c r="Z47" s="44">
        <v>5.78</v>
      </c>
      <c r="AA47" s="44">
        <v>5.65</v>
      </c>
      <c r="AB47" s="44">
        <v>5.53</v>
      </c>
      <c r="AC47" s="44">
        <v>5.43</v>
      </c>
      <c r="AD47" s="44">
        <v>5.33</v>
      </c>
      <c r="AE47" s="44">
        <v>5.24</v>
      </c>
      <c r="AF47" s="44">
        <v>5.16</v>
      </c>
      <c r="AG47" s="44">
        <v>5.09</v>
      </c>
      <c r="AH47" s="44"/>
      <c r="AI47" s="44"/>
      <c r="AJ47" s="44"/>
      <c r="AK47" s="44"/>
      <c r="AL47" s="44"/>
      <c r="AM47" s="44"/>
      <c r="AN47" s="44"/>
      <c r="AO47" s="44"/>
      <c r="AP47" s="44"/>
      <c r="AQ47" s="44"/>
      <c r="AR47" s="44"/>
      <c r="AS47" s="44"/>
      <c r="AT47" s="44"/>
      <c r="AU47" s="44"/>
      <c r="AV47" s="44"/>
      <c r="AW47" s="44"/>
      <c r="AX47" s="44"/>
      <c r="AY47" s="44"/>
      <c r="AZ47" s="44"/>
      <c r="BA47" s="44"/>
    </row>
    <row r="48" spans="1:53" x14ac:dyDescent="0.25">
      <c r="A48" s="43">
        <v>37</v>
      </c>
      <c r="B48" s="44">
        <v>96.36</v>
      </c>
      <c r="C48" s="44">
        <v>49.07</v>
      </c>
      <c r="D48" s="44">
        <v>33.32</v>
      </c>
      <c r="E48" s="44">
        <v>25.45</v>
      </c>
      <c r="F48" s="44">
        <v>20.73</v>
      </c>
      <c r="G48" s="44">
        <v>17.59</v>
      </c>
      <c r="H48" s="44">
        <v>15.35</v>
      </c>
      <c r="I48" s="44">
        <v>13.67</v>
      </c>
      <c r="J48" s="44">
        <v>12.37</v>
      </c>
      <c r="K48" s="44">
        <v>11.33</v>
      </c>
      <c r="L48" s="44">
        <v>10.49</v>
      </c>
      <c r="M48" s="44">
        <v>9.7799999999999994</v>
      </c>
      <c r="N48" s="44">
        <v>9.19</v>
      </c>
      <c r="O48" s="44">
        <v>8.68</v>
      </c>
      <c r="P48" s="44">
        <v>8.25</v>
      </c>
      <c r="Q48" s="44">
        <v>7.87</v>
      </c>
      <c r="R48" s="44">
        <v>7.53</v>
      </c>
      <c r="S48" s="44">
        <v>7.24</v>
      </c>
      <c r="T48" s="44">
        <v>6.97</v>
      </c>
      <c r="U48" s="44">
        <v>6.74</v>
      </c>
      <c r="V48" s="44">
        <v>6.53</v>
      </c>
      <c r="W48" s="44">
        <v>6.34</v>
      </c>
      <c r="X48" s="44">
        <v>6.17</v>
      </c>
      <c r="Y48" s="44">
        <v>6.01</v>
      </c>
      <c r="Z48" s="44">
        <v>5.87</v>
      </c>
      <c r="AA48" s="44">
        <v>5.74</v>
      </c>
      <c r="AB48" s="44">
        <v>5.63</v>
      </c>
      <c r="AC48" s="44">
        <v>5.52</v>
      </c>
      <c r="AD48" s="44">
        <v>5.42</v>
      </c>
      <c r="AE48" s="44">
        <v>5.33</v>
      </c>
      <c r="AF48" s="44">
        <v>5.26</v>
      </c>
      <c r="AG48" s="44"/>
      <c r="AH48" s="44"/>
      <c r="AI48" s="44"/>
      <c r="AJ48" s="44"/>
      <c r="AK48" s="44"/>
      <c r="AL48" s="44"/>
      <c r="AM48" s="44"/>
      <c r="AN48" s="44"/>
      <c r="AO48" s="44"/>
      <c r="AP48" s="44"/>
      <c r="AQ48" s="44"/>
      <c r="AR48" s="44"/>
      <c r="AS48" s="44"/>
      <c r="AT48" s="44"/>
      <c r="AU48" s="44"/>
      <c r="AV48" s="44"/>
      <c r="AW48" s="44"/>
      <c r="AX48" s="44"/>
      <c r="AY48" s="44"/>
      <c r="AZ48" s="44"/>
      <c r="BA48" s="44"/>
    </row>
    <row r="49" spans="1:53" x14ac:dyDescent="0.25">
      <c r="A49" s="43">
        <v>38</v>
      </c>
      <c r="B49" s="44">
        <v>97.75</v>
      </c>
      <c r="C49" s="44">
        <v>49.78</v>
      </c>
      <c r="D49" s="44">
        <v>33.799999999999997</v>
      </c>
      <c r="E49" s="44">
        <v>25.82</v>
      </c>
      <c r="F49" s="44">
        <v>21.03</v>
      </c>
      <c r="G49" s="44">
        <v>17.850000000000001</v>
      </c>
      <c r="H49" s="44">
        <v>15.58</v>
      </c>
      <c r="I49" s="44">
        <v>13.88</v>
      </c>
      <c r="J49" s="44">
        <v>12.56</v>
      </c>
      <c r="K49" s="44">
        <v>11.5</v>
      </c>
      <c r="L49" s="44">
        <v>10.64</v>
      </c>
      <c r="M49" s="44">
        <v>9.93</v>
      </c>
      <c r="N49" s="44">
        <v>9.33</v>
      </c>
      <c r="O49" s="44">
        <v>8.81</v>
      </c>
      <c r="P49" s="44">
        <v>8.3699999999999992</v>
      </c>
      <c r="Q49" s="44">
        <v>7.99</v>
      </c>
      <c r="R49" s="44">
        <v>7.65</v>
      </c>
      <c r="S49" s="44">
        <v>7.35</v>
      </c>
      <c r="T49" s="44">
        <v>7.08</v>
      </c>
      <c r="U49" s="44">
        <v>6.85</v>
      </c>
      <c r="V49" s="44">
        <v>6.63</v>
      </c>
      <c r="W49" s="44">
        <v>6.44</v>
      </c>
      <c r="X49" s="44">
        <v>6.27</v>
      </c>
      <c r="Y49" s="44">
        <v>6.11</v>
      </c>
      <c r="Z49" s="44">
        <v>5.97</v>
      </c>
      <c r="AA49" s="44">
        <v>5.84</v>
      </c>
      <c r="AB49" s="44">
        <v>5.72</v>
      </c>
      <c r="AC49" s="44">
        <v>5.62</v>
      </c>
      <c r="AD49" s="44">
        <v>5.52</v>
      </c>
      <c r="AE49" s="44">
        <v>5.44</v>
      </c>
      <c r="AF49" s="44"/>
      <c r="AG49" s="44"/>
      <c r="AH49" s="44"/>
      <c r="AI49" s="44"/>
      <c r="AJ49" s="44"/>
      <c r="AK49" s="44"/>
      <c r="AL49" s="44"/>
      <c r="AM49" s="44"/>
      <c r="AN49" s="44"/>
      <c r="AO49" s="44"/>
      <c r="AP49" s="44"/>
      <c r="AQ49" s="44"/>
      <c r="AR49" s="44"/>
      <c r="AS49" s="44"/>
      <c r="AT49" s="44"/>
      <c r="AU49" s="44"/>
      <c r="AV49" s="44"/>
      <c r="AW49" s="44"/>
      <c r="AX49" s="44"/>
      <c r="AY49" s="44"/>
      <c r="AZ49" s="44"/>
      <c r="BA49" s="44"/>
    </row>
    <row r="50" spans="1:53" x14ac:dyDescent="0.25">
      <c r="A50" s="43">
        <v>39</v>
      </c>
      <c r="B50" s="44">
        <v>99.16</v>
      </c>
      <c r="C50" s="44">
        <v>50.51</v>
      </c>
      <c r="D50" s="44">
        <v>34.29</v>
      </c>
      <c r="E50" s="44">
        <v>26.2</v>
      </c>
      <c r="F50" s="44">
        <v>21.34</v>
      </c>
      <c r="G50" s="44">
        <v>18.11</v>
      </c>
      <c r="H50" s="44">
        <v>15.81</v>
      </c>
      <c r="I50" s="44">
        <v>14.08</v>
      </c>
      <c r="J50" s="44">
        <v>12.74</v>
      </c>
      <c r="K50" s="44">
        <v>11.67</v>
      </c>
      <c r="L50" s="44">
        <v>10.8</v>
      </c>
      <c r="M50" s="44">
        <v>10.08</v>
      </c>
      <c r="N50" s="44">
        <v>9.4700000000000006</v>
      </c>
      <c r="O50" s="44">
        <v>8.9499999999999993</v>
      </c>
      <c r="P50" s="44">
        <v>8.5</v>
      </c>
      <c r="Q50" s="44">
        <v>8.11</v>
      </c>
      <c r="R50" s="44">
        <v>7.77</v>
      </c>
      <c r="S50" s="44">
        <v>7.46</v>
      </c>
      <c r="T50" s="44">
        <v>7.2</v>
      </c>
      <c r="U50" s="44">
        <v>6.96</v>
      </c>
      <c r="V50" s="44">
        <v>6.74</v>
      </c>
      <c r="W50" s="44">
        <v>6.55</v>
      </c>
      <c r="X50" s="44">
        <v>6.37</v>
      </c>
      <c r="Y50" s="44">
        <v>6.22</v>
      </c>
      <c r="Z50" s="44">
        <v>6.07</v>
      </c>
      <c r="AA50" s="44">
        <v>5.94</v>
      </c>
      <c r="AB50" s="44">
        <v>5.82</v>
      </c>
      <c r="AC50" s="44">
        <v>5.72</v>
      </c>
      <c r="AD50" s="44">
        <v>5.63</v>
      </c>
      <c r="AE50" s="44"/>
      <c r="AF50" s="44"/>
      <c r="AG50" s="44"/>
      <c r="AH50" s="44"/>
      <c r="AI50" s="44"/>
      <c r="AJ50" s="44"/>
      <c r="AK50" s="44"/>
      <c r="AL50" s="44"/>
      <c r="AM50" s="44"/>
      <c r="AN50" s="44"/>
      <c r="AO50" s="44"/>
      <c r="AP50" s="44"/>
      <c r="AQ50" s="44"/>
      <c r="AR50" s="44"/>
      <c r="AS50" s="44"/>
      <c r="AT50" s="44"/>
      <c r="AU50" s="44"/>
      <c r="AV50" s="44"/>
      <c r="AW50" s="44"/>
      <c r="AX50" s="44"/>
      <c r="AY50" s="44"/>
      <c r="AZ50" s="44"/>
      <c r="BA50" s="44"/>
    </row>
    <row r="51" spans="1:53" x14ac:dyDescent="0.25">
      <c r="A51" s="43">
        <v>40</v>
      </c>
      <c r="B51" s="44">
        <v>100.59</v>
      </c>
      <c r="C51" s="44">
        <v>51.24</v>
      </c>
      <c r="D51" s="44">
        <v>34.79</v>
      </c>
      <c r="E51" s="44">
        <v>26.58</v>
      </c>
      <c r="F51" s="44">
        <v>21.65</v>
      </c>
      <c r="G51" s="44">
        <v>18.38</v>
      </c>
      <c r="H51" s="44">
        <v>16.04</v>
      </c>
      <c r="I51" s="44">
        <v>14.29</v>
      </c>
      <c r="J51" s="44">
        <v>12.93</v>
      </c>
      <c r="K51" s="44">
        <v>11.85</v>
      </c>
      <c r="L51" s="44">
        <v>10.96</v>
      </c>
      <c r="M51" s="44">
        <v>10.23</v>
      </c>
      <c r="N51" s="44">
        <v>9.61</v>
      </c>
      <c r="O51" s="44">
        <v>9.09</v>
      </c>
      <c r="P51" s="44">
        <v>8.6300000000000008</v>
      </c>
      <c r="Q51" s="44">
        <v>8.24</v>
      </c>
      <c r="R51" s="44">
        <v>7.89</v>
      </c>
      <c r="S51" s="44">
        <v>7.58</v>
      </c>
      <c r="T51" s="44">
        <v>7.31</v>
      </c>
      <c r="U51" s="44">
        <v>7.07</v>
      </c>
      <c r="V51" s="44">
        <v>6.85</v>
      </c>
      <c r="W51" s="44">
        <v>6.66</v>
      </c>
      <c r="X51" s="44">
        <v>6.48</v>
      </c>
      <c r="Y51" s="44">
        <v>6.32</v>
      </c>
      <c r="Z51" s="44">
        <v>6.18</v>
      </c>
      <c r="AA51" s="44">
        <v>6.05</v>
      </c>
      <c r="AB51" s="44">
        <v>5.93</v>
      </c>
      <c r="AC51" s="44">
        <v>5.83</v>
      </c>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row>
    <row r="52" spans="1:53" x14ac:dyDescent="0.25">
      <c r="A52" s="43">
        <v>41</v>
      </c>
      <c r="B52" s="44">
        <v>102.04</v>
      </c>
      <c r="C52" s="44">
        <v>51.98</v>
      </c>
      <c r="D52" s="44">
        <v>35.299999999999997</v>
      </c>
      <c r="E52" s="44">
        <v>26.96</v>
      </c>
      <c r="F52" s="44">
        <v>21.97</v>
      </c>
      <c r="G52" s="44">
        <v>18.64</v>
      </c>
      <c r="H52" s="44">
        <v>16.27</v>
      </c>
      <c r="I52" s="44">
        <v>14.5</v>
      </c>
      <c r="J52" s="44">
        <v>13.12</v>
      </c>
      <c r="K52" s="44">
        <v>12.03</v>
      </c>
      <c r="L52" s="44">
        <v>11.13</v>
      </c>
      <c r="M52" s="44">
        <v>10.39</v>
      </c>
      <c r="N52" s="44">
        <v>9.76</v>
      </c>
      <c r="O52" s="44">
        <v>9.23</v>
      </c>
      <c r="P52" s="44">
        <v>8.77</v>
      </c>
      <c r="Q52" s="44">
        <v>8.36</v>
      </c>
      <c r="R52" s="44">
        <v>8.01</v>
      </c>
      <c r="S52" s="44">
        <v>7.7</v>
      </c>
      <c r="T52" s="44">
        <v>7.43</v>
      </c>
      <c r="U52" s="44">
        <v>7.18</v>
      </c>
      <c r="V52" s="44">
        <v>6.97</v>
      </c>
      <c r="W52" s="44">
        <v>6.77</v>
      </c>
      <c r="X52" s="44">
        <v>6.59</v>
      </c>
      <c r="Y52" s="44">
        <v>6.43</v>
      </c>
      <c r="Z52" s="44">
        <v>6.29</v>
      </c>
      <c r="AA52" s="44">
        <v>6.16</v>
      </c>
      <c r="AB52" s="44">
        <v>6.05</v>
      </c>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row>
    <row r="53" spans="1:53" x14ac:dyDescent="0.25">
      <c r="A53" s="43">
        <v>42</v>
      </c>
      <c r="B53" s="44">
        <v>103.51</v>
      </c>
      <c r="C53" s="44">
        <v>52.73</v>
      </c>
      <c r="D53" s="44">
        <v>35.81</v>
      </c>
      <c r="E53" s="44">
        <v>27.36</v>
      </c>
      <c r="F53" s="44">
        <v>22.29</v>
      </c>
      <c r="G53" s="44">
        <v>18.920000000000002</v>
      </c>
      <c r="H53" s="44">
        <v>16.510000000000002</v>
      </c>
      <c r="I53" s="44">
        <v>14.72</v>
      </c>
      <c r="J53" s="44">
        <v>13.32</v>
      </c>
      <c r="K53" s="44">
        <v>12.21</v>
      </c>
      <c r="L53" s="44">
        <v>11.3</v>
      </c>
      <c r="M53" s="44">
        <v>10.55</v>
      </c>
      <c r="N53" s="44">
        <v>9.91</v>
      </c>
      <c r="O53" s="44">
        <v>9.3699999999999992</v>
      </c>
      <c r="P53" s="44">
        <v>8.9</v>
      </c>
      <c r="Q53" s="44">
        <v>8.5</v>
      </c>
      <c r="R53" s="44">
        <v>8.14</v>
      </c>
      <c r="S53" s="44">
        <v>7.83</v>
      </c>
      <c r="T53" s="44">
        <v>7.55</v>
      </c>
      <c r="U53" s="44">
        <v>7.3</v>
      </c>
      <c r="V53" s="44">
        <v>7.08</v>
      </c>
      <c r="W53" s="44">
        <v>6.89</v>
      </c>
      <c r="X53" s="44">
        <v>6.71</v>
      </c>
      <c r="Y53" s="44">
        <v>6.55</v>
      </c>
      <c r="Z53" s="44">
        <v>6.4</v>
      </c>
      <c r="AA53" s="44">
        <v>6.28</v>
      </c>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row>
    <row r="54" spans="1:53" x14ac:dyDescent="0.25">
      <c r="A54" s="43">
        <v>43</v>
      </c>
      <c r="B54" s="44">
        <v>104.99</v>
      </c>
      <c r="C54" s="44">
        <v>53.49</v>
      </c>
      <c r="D54" s="44">
        <v>36.33</v>
      </c>
      <c r="E54" s="44">
        <v>27.75</v>
      </c>
      <c r="F54" s="44">
        <v>22.62</v>
      </c>
      <c r="G54" s="44">
        <v>19.2</v>
      </c>
      <c r="H54" s="44">
        <v>16.760000000000002</v>
      </c>
      <c r="I54" s="44">
        <v>14.93</v>
      </c>
      <c r="J54" s="44">
        <v>13.52</v>
      </c>
      <c r="K54" s="44">
        <v>12.39</v>
      </c>
      <c r="L54" s="44">
        <v>11.47</v>
      </c>
      <c r="M54" s="44">
        <v>10.71</v>
      </c>
      <c r="N54" s="44">
        <v>10.06</v>
      </c>
      <c r="O54" s="44">
        <v>9.52</v>
      </c>
      <c r="P54" s="44">
        <v>9.0399999999999991</v>
      </c>
      <c r="Q54" s="44">
        <v>8.6300000000000008</v>
      </c>
      <c r="R54" s="44">
        <v>8.27</v>
      </c>
      <c r="S54" s="44">
        <v>7.96</v>
      </c>
      <c r="T54" s="44">
        <v>7.68</v>
      </c>
      <c r="U54" s="44">
        <v>7.43</v>
      </c>
      <c r="V54" s="44">
        <v>7.21</v>
      </c>
      <c r="W54" s="44">
        <v>7.01</v>
      </c>
      <c r="X54" s="44">
        <v>6.83</v>
      </c>
      <c r="Y54" s="44">
        <v>6.67</v>
      </c>
      <c r="Z54" s="44">
        <v>6.53</v>
      </c>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row>
    <row r="55" spans="1:53" x14ac:dyDescent="0.25">
      <c r="A55" s="43">
        <v>44</v>
      </c>
      <c r="B55" s="44">
        <v>106.5</v>
      </c>
      <c r="C55" s="44">
        <v>54.26</v>
      </c>
      <c r="D55" s="44">
        <v>36.85</v>
      </c>
      <c r="E55" s="44">
        <v>28.16</v>
      </c>
      <c r="F55" s="44">
        <v>22.95</v>
      </c>
      <c r="G55" s="44">
        <v>19.48</v>
      </c>
      <c r="H55" s="44">
        <v>17.010000000000002</v>
      </c>
      <c r="I55" s="44">
        <v>15.16</v>
      </c>
      <c r="J55" s="44">
        <v>13.72</v>
      </c>
      <c r="K55" s="44">
        <v>12.58</v>
      </c>
      <c r="L55" s="44">
        <v>11.65</v>
      </c>
      <c r="M55" s="44">
        <v>10.87</v>
      </c>
      <c r="N55" s="44">
        <v>10.220000000000001</v>
      </c>
      <c r="O55" s="44">
        <v>9.67</v>
      </c>
      <c r="P55" s="44">
        <v>9.19</v>
      </c>
      <c r="Q55" s="44">
        <v>8.77</v>
      </c>
      <c r="R55" s="44">
        <v>8.41</v>
      </c>
      <c r="S55" s="44">
        <v>8.09</v>
      </c>
      <c r="T55" s="44">
        <v>7.81</v>
      </c>
      <c r="U55" s="44">
        <v>7.56</v>
      </c>
      <c r="V55" s="44">
        <v>7.33</v>
      </c>
      <c r="W55" s="44">
        <v>7.13</v>
      </c>
      <c r="X55" s="44">
        <v>6.95</v>
      </c>
      <c r="Y55" s="44">
        <v>6.8</v>
      </c>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row>
    <row r="56" spans="1:53" x14ac:dyDescent="0.25">
      <c r="A56" s="43">
        <v>45</v>
      </c>
      <c r="B56" s="44">
        <v>108.02</v>
      </c>
      <c r="C56" s="44">
        <v>55.04</v>
      </c>
      <c r="D56" s="44">
        <v>37.39</v>
      </c>
      <c r="E56" s="44">
        <v>28.57</v>
      </c>
      <c r="F56" s="44">
        <v>23.28</v>
      </c>
      <c r="G56" s="44">
        <v>19.77</v>
      </c>
      <c r="H56" s="44">
        <v>17.260000000000002</v>
      </c>
      <c r="I56" s="44">
        <v>15.39</v>
      </c>
      <c r="J56" s="44">
        <v>13.93</v>
      </c>
      <c r="K56" s="44">
        <v>12.77</v>
      </c>
      <c r="L56" s="44">
        <v>11.83</v>
      </c>
      <c r="M56" s="44">
        <v>11.04</v>
      </c>
      <c r="N56" s="44">
        <v>10.38</v>
      </c>
      <c r="O56" s="44">
        <v>9.82</v>
      </c>
      <c r="P56" s="44">
        <v>9.34</v>
      </c>
      <c r="Q56" s="44">
        <v>8.92</v>
      </c>
      <c r="R56" s="44">
        <v>8.5500000000000007</v>
      </c>
      <c r="S56" s="44">
        <v>8.23</v>
      </c>
      <c r="T56" s="44">
        <v>7.95</v>
      </c>
      <c r="U56" s="44">
        <v>7.69</v>
      </c>
      <c r="V56" s="44">
        <v>7.47</v>
      </c>
      <c r="W56" s="44">
        <v>7.27</v>
      </c>
      <c r="X56" s="44">
        <v>7.09</v>
      </c>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row>
    <row r="57" spans="1:53" x14ac:dyDescent="0.25">
      <c r="A57" s="43">
        <v>46</v>
      </c>
      <c r="B57" s="44">
        <v>109.57</v>
      </c>
      <c r="C57" s="44">
        <v>55.83</v>
      </c>
      <c r="D57" s="44">
        <v>37.93</v>
      </c>
      <c r="E57" s="44">
        <v>28.99</v>
      </c>
      <c r="F57" s="44">
        <v>23.63</v>
      </c>
      <c r="G57" s="44">
        <v>20.059999999999999</v>
      </c>
      <c r="H57" s="44">
        <v>17.52</v>
      </c>
      <c r="I57" s="44">
        <v>15.62</v>
      </c>
      <c r="J57" s="44">
        <v>14.14</v>
      </c>
      <c r="K57" s="44">
        <v>12.97</v>
      </c>
      <c r="L57" s="44">
        <v>12.01</v>
      </c>
      <c r="M57" s="44">
        <v>11.22</v>
      </c>
      <c r="N57" s="44">
        <v>10.55</v>
      </c>
      <c r="O57" s="44">
        <v>9.98</v>
      </c>
      <c r="P57" s="44">
        <v>9.49</v>
      </c>
      <c r="Q57" s="44">
        <v>9.07</v>
      </c>
      <c r="R57" s="44">
        <v>8.6999999999999993</v>
      </c>
      <c r="S57" s="44">
        <v>8.3800000000000008</v>
      </c>
      <c r="T57" s="44">
        <v>8.09</v>
      </c>
      <c r="U57" s="44">
        <v>7.83</v>
      </c>
      <c r="V57" s="44">
        <v>7.61</v>
      </c>
      <c r="W57" s="44">
        <v>7.41</v>
      </c>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row>
    <row r="58" spans="1:53" x14ac:dyDescent="0.25">
      <c r="A58" s="43">
        <v>47</v>
      </c>
      <c r="B58" s="44">
        <v>111.13</v>
      </c>
      <c r="C58" s="44">
        <v>56.63</v>
      </c>
      <c r="D58" s="44">
        <v>38.479999999999997</v>
      </c>
      <c r="E58" s="44">
        <v>29.41</v>
      </c>
      <c r="F58" s="44">
        <v>23.98</v>
      </c>
      <c r="G58" s="44">
        <v>20.36</v>
      </c>
      <c r="H58" s="44">
        <v>17.78</v>
      </c>
      <c r="I58" s="44">
        <v>15.86</v>
      </c>
      <c r="J58" s="44">
        <v>14.36</v>
      </c>
      <c r="K58" s="44">
        <v>13.17</v>
      </c>
      <c r="L58" s="44">
        <v>12.2</v>
      </c>
      <c r="M58" s="44">
        <v>11.4</v>
      </c>
      <c r="N58" s="44">
        <v>10.72</v>
      </c>
      <c r="O58" s="44">
        <v>10.15</v>
      </c>
      <c r="P58" s="44">
        <v>9.66</v>
      </c>
      <c r="Q58" s="44">
        <v>9.23</v>
      </c>
      <c r="R58" s="44">
        <v>8.85</v>
      </c>
      <c r="S58" s="44">
        <v>8.5299999999999994</v>
      </c>
      <c r="T58" s="44">
        <v>8.24</v>
      </c>
      <c r="U58" s="44">
        <v>7.98</v>
      </c>
      <c r="V58" s="44">
        <v>7.76</v>
      </c>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row>
    <row r="59" spans="1:53" x14ac:dyDescent="0.25">
      <c r="A59" s="43">
        <v>48</v>
      </c>
      <c r="B59" s="44">
        <v>112.72</v>
      </c>
      <c r="C59" s="44">
        <v>57.45</v>
      </c>
      <c r="D59" s="44">
        <v>39.04</v>
      </c>
      <c r="E59" s="44">
        <v>29.84</v>
      </c>
      <c r="F59" s="44">
        <v>24.33</v>
      </c>
      <c r="G59" s="44">
        <v>20.67</v>
      </c>
      <c r="H59" s="44">
        <v>18.05</v>
      </c>
      <c r="I59" s="44">
        <v>16.100000000000001</v>
      </c>
      <c r="J59" s="44">
        <v>14.59</v>
      </c>
      <c r="K59" s="44">
        <v>13.38</v>
      </c>
      <c r="L59" s="44">
        <v>12.4</v>
      </c>
      <c r="M59" s="44">
        <v>11.59</v>
      </c>
      <c r="N59" s="44">
        <v>10.9</v>
      </c>
      <c r="O59" s="44">
        <v>10.32</v>
      </c>
      <c r="P59" s="44">
        <v>9.82</v>
      </c>
      <c r="Q59" s="44">
        <v>9.39</v>
      </c>
      <c r="R59" s="44">
        <v>9.01</v>
      </c>
      <c r="S59" s="44">
        <v>8.68</v>
      </c>
      <c r="T59" s="44">
        <v>8.39</v>
      </c>
      <c r="U59" s="44">
        <v>8.14</v>
      </c>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row>
    <row r="60" spans="1:53" x14ac:dyDescent="0.25">
      <c r="A60" s="43">
        <v>49</v>
      </c>
      <c r="B60" s="44">
        <v>114.33</v>
      </c>
      <c r="C60" s="44">
        <v>58.27</v>
      </c>
      <c r="D60" s="44">
        <v>39.6</v>
      </c>
      <c r="E60" s="44">
        <v>30.28</v>
      </c>
      <c r="F60" s="44">
        <v>24.69</v>
      </c>
      <c r="G60" s="44">
        <v>20.98</v>
      </c>
      <c r="H60" s="44">
        <v>18.329999999999998</v>
      </c>
      <c r="I60" s="44">
        <v>16.350000000000001</v>
      </c>
      <c r="J60" s="44">
        <v>14.82</v>
      </c>
      <c r="K60" s="44">
        <v>13.59</v>
      </c>
      <c r="L60" s="44">
        <v>12.6</v>
      </c>
      <c r="M60" s="44">
        <v>11.78</v>
      </c>
      <c r="N60" s="44">
        <v>11.09</v>
      </c>
      <c r="O60" s="44">
        <v>10.5</v>
      </c>
      <c r="P60" s="44">
        <v>10</v>
      </c>
      <c r="Q60" s="44">
        <v>9.56</v>
      </c>
      <c r="R60" s="44">
        <v>9.18</v>
      </c>
      <c r="S60" s="44">
        <v>8.85</v>
      </c>
      <c r="T60" s="44">
        <v>8.56</v>
      </c>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row>
    <row r="61" spans="1:53" x14ac:dyDescent="0.25">
      <c r="A61" s="43">
        <v>50</v>
      </c>
      <c r="B61" s="44">
        <v>115.96</v>
      </c>
      <c r="C61" s="44">
        <v>59.12</v>
      </c>
      <c r="D61" s="44">
        <v>40.18</v>
      </c>
      <c r="E61" s="44">
        <v>30.73</v>
      </c>
      <c r="F61" s="44">
        <v>25.06</v>
      </c>
      <c r="G61" s="44">
        <v>21.3</v>
      </c>
      <c r="H61" s="44">
        <v>18.61</v>
      </c>
      <c r="I61" s="44">
        <v>16.61</v>
      </c>
      <c r="J61" s="44">
        <v>15.05</v>
      </c>
      <c r="K61" s="44">
        <v>13.82</v>
      </c>
      <c r="L61" s="44">
        <v>12.81</v>
      </c>
      <c r="M61" s="44">
        <v>11.98</v>
      </c>
      <c r="N61" s="44">
        <v>11.28</v>
      </c>
      <c r="O61" s="44">
        <v>10.69</v>
      </c>
      <c r="P61" s="44">
        <v>10.18</v>
      </c>
      <c r="Q61" s="44">
        <v>9.74</v>
      </c>
      <c r="R61" s="44">
        <v>9.36</v>
      </c>
      <c r="S61" s="44">
        <v>9.02</v>
      </c>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row>
    <row r="62" spans="1:53" x14ac:dyDescent="0.25">
      <c r="A62" s="43">
        <v>51</v>
      </c>
      <c r="B62" s="44">
        <v>117.61</v>
      </c>
      <c r="C62" s="44">
        <v>59.97</v>
      </c>
      <c r="D62" s="44">
        <v>40.770000000000003</v>
      </c>
      <c r="E62" s="44">
        <v>31.18</v>
      </c>
      <c r="F62" s="44">
        <v>25.44</v>
      </c>
      <c r="G62" s="44">
        <v>21.62</v>
      </c>
      <c r="H62" s="44">
        <v>18.899999999999999</v>
      </c>
      <c r="I62" s="44">
        <v>16.87</v>
      </c>
      <c r="J62" s="44">
        <v>15.3</v>
      </c>
      <c r="K62" s="44">
        <v>14.04</v>
      </c>
      <c r="L62" s="44">
        <v>13.03</v>
      </c>
      <c r="M62" s="44">
        <v>12.19</v>
      </c>
      <c r="N62" s="44">
        <v>11.48</v>
      </c>
      <c r="O62" s="44">
        <v>10.88</v>
      </c>
      <c r="P62" s="44">
        <v>10.37</v>
      </c>
      <c r="Q62" s="44">
        <v>9.93</v>
      </c>
      <c r="R62" s="44">
        <v>9.5399999999999991</v>
      </c>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row>
    <row r="63" spans="1:53" x14ac:dyDescent="0.25">
      <c r="A63" s="43">
        <v>52</v>
      </c>
      <c r="B63" s="44">
        <v>119.29</v>
      </c>
      <c r="C63" s="44">
        <v>60.84</v>
      </c>
      <c r="D63" s="44">
        <v>41.37</v>
      </c>
      <c r="E63" s="44">
        <v>31.65</v>
      </c>
      <c r="F63" s="44">
        <v>25.83</v>
      </c>
      <c r="G63" s="44">
        <v>21.96</v>
      </c>
      <c r="H63" s="44">
        <v>19.2</v>
      </c>
      <c r="I63" s="44">
        <v>17.14</v>
      </c>
      <c r="J63" s="44">
        <v>15.55</v>
      </c>
      <c r="K63" s="44">
        <v>14.28</v>
      </c>
      <c r="L63" s="44">
        <v>13.25</v>
      </c>
      <c r="M63" s="44">
        <v>12.4</v>
      </c>
      <c r="N63" s="44">
        <v>11.69</v>
      </c>
      <c r="O63" s="44">
        <v>11.09</v>
      </c>
      <c r="P63" s="44">
        <v>10.57</v>
      </c>
      <c r="Q63" s="44">
        <v>10.119999999999999</v>
      </c>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row>
    <row r="64" spans="1:53" x14ac:dyDescent="0.25">
      <c r="A64" s="43">
        <v>53</v>
      </c>
      <c r="B64" s="44">
        <v>121</v>
      </c>
      <c r="C64" s="44">
        <v>61.72</v>
      </c>
      <c r="D64" s="44">
        <v>41.98</v>
      </c>
      <c r="E64" s="44">
        <v>32.130000000000003</v>
      </c>
      <c r="F64" s="44">
        <v>26.23</v>
      </c>
      <c r="G64" s="44">
        <v>22.3</v>
      </c>
      <c r="H64" s="44">
        <v>19.510000000000002</v>
      </c>
      <c r="I64" s="44">
        <v>17.420000000000002</v>
      </c>
      <c r="J64" s="44">
        <v>15.81</v>
      </c>
      <c r="K64" s="44">
        <v>14.53</v>
      </c>
      <c r="L64" s="44">
        <v>13.49</v>
      </c>
      <c r="M64" s="44">
        <v>12.63</v>
      </c>
      <c r="N64" s="44">
        <v>11.91</v>
      </c>
      <c r="O64" s="44">
        <v>11.31</v>
      </c>
      <c r="P64" s="44">
        <v>10.78</v>
      </c>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row>
    <row r="65" spans="1:53" x14ac:dyDescent="0.25">
      <c r="A65" s="43">
        <v>54</v>
      </c>
      <c r="B65" s="44">
        <v>122.74</v>
      </c>
      <c r="C65" s="44">
        <v>62.63</v>
      </c>
      <c r="D65" s="44">
        <v>42.61</v>
      </c>
      <c r="E65" s="44">
        <v>32.619999999999997</v>
      </c>
      <c r="F65" s="44">
        <v>26.63</v>
      </c>
      <c r="G65" s="44">
        <v>22.66</v>
      </c>
      <c r="H65" s="44">
        <v>19.829999999999998</v>
      </c>
      <c r="I65" s="44">
        <v>17.72</v>
      </c>
      <c r="J65" s="44">
        <v>16.09</v>
      </c>
      <c r="K65" s="44">
        <v>14.79</v>
      </c>
      <c r="L65" s="44">
        <v>13.74</v>
      </c>
      <c r="M65" s="44">
        <v>12.87</v>
      </c>
      <c r="N65" s="44">
        <v>12.15</v>
      </c>
      <c r="O65" s="44">
        <v>11.53</v>
      </c>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row>
    <row r="66" spans="1:53" x14ac:dyDescent="0.25">
      <c r="A66" s="43">
        <v>55</v>
      </c>
      <c r="B66" s="44">
        <v>124.5</v>
      </c>
      <c r="C66" s="44">
        <v>63.55</v>
      </c>
      <c r="D66" s="44">
        <v>43.25</v>
      </c>
      <c r="E66" s="44">
        <v>33.119999999999997</v>
      </c>
      <c r="F66" s="44">
        <v>27.06</v>
      </c>
      <c r="G66" s="44">
        <v>23.03</v>
      </c>
      <c r="H66" s="44">
        <v>20.16</v>
      </c>
      <c r="I66" s="44">
        <v>18.02</v>
      </c>
      <c r="J66" s="44">
        <v>16.37</v>
      </c>
      <c r="K66" s="44">
        <v>15.06</v>
      </c>
      <c r="L66" s="44">
        <v>14</v>
      </c>
      <c r="M66" s="44">
        <v>13.13</v>
      </c>
      <c r="N66" s="44">
        <v>12.38</v>
      </c>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row>
    <row r="67" spans="1:53" x14ac:dyDescent="0.25">
      <c r="A67" s="43">
        <v>56</v>
      </c>
      <c r="B67" s="44">
        <v>126.31</v>
      </c>
      <c r="C67" s="44">
        <v>64.489999999999995</v>
      </c>
      <c r="D67" s="44">
        <v>43.91</v>
      </c>
      <c r="E67" s="44">
        <v>33.64</v>
      </c>
      <c r="F67" s="44">
        <v>27.49</v>
      </c>
      <c r="G67" s="44">
        <v>23.41</v>
      </c>
      <c r="H67" s="44">
        <v>20.51</v>
      </c>
      <c r="I67" s="44">
        <v>18.34</v>
      </c>
      <c r="J67" s="44">
        <v>16.670000000000002</v>
      </c>
      <c r="K67" s="44">
        <v>15.35</v>
      </c>
      <c r="L67" s="44">
        <v>14.28</v>
      </c>
      <c r="M67" s="44">
        <v>13.38</v>
      </c>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row>
    <row r="68" spans="1:53" x14ac:dyDescent="0.25">
      <c r="A68" s="43">
        <v>57</v>
      </c>
      <c r="B68" s="44">
        <v>128.15</v>
      </c>
      <c r="C68" s="44">
        <v>65.459999999999994</v>
      </c>
      <c r="D68" s="44">
        <v>44.59</v>
      </c>
      <c r="E68" s="44">
        <v>34.18</v>
      </c>
      <c r="F68" s="44">
        <v>27.95</v>
      </c>
      <c r="G68" s="44">
        <v>23.81</v>
      </c>
      <c r="H68" s="44">
        <v>20.87</v>
      </c>
      <c r="I68" s="44">
        <v>18.68</v>
      </c>
      <c r="J68" s="44">
        <v>16.989999999999998</v>
      </c>
      <c r="K68" s="44">
        <v>15.66</v>
      </c>
      <c r="L68" s="44">
        <v>14.56</v>
      </c>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row>
    <row r="69" spans="1:53" x14ac:dyDescent="0.25">
      <c r="A69" s="43">
        <v>58</v>
      </c>
      <c r="B69" s="44">
        <v>130.03</v>
      </c>
      <c r="C69" s="44">
        <v>66.45</v>
      </c>
      <c r="D69" s="44">
        <v>45.29</v>
      </c>
      <c r="E69" s="44">
        <v>34.729999999999997</v>
      </c>
      <c r="F69" s="44">
        <v>28.42</v>
      </c>
      <c r="G69" s="44">
        <v>24.23</v>
      </c>
      <c r="H69" s="44">
        <v>21.25</v>
      </c>
      <c r="I69" s="44">
        <v>19.04</v>
      </c>
      <c r="J69" s="44">
        <v>17.329999999999998</v>
      </c>
      <c r="K69" s="44">
        <v>15.96</v>
      </c>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row>
    <row r="70" spans="1:53" x14ac:dyDescent="0.25">
      <c r="A70" s="43">
        <v>59</v>
      </c>
      <c r="B70" s="44">
        <v>131.97999999999999</v>
      </c>
      <c r="C70" s="44">
        <v>67.48</v>
      </c>
      <c r="D70" s="44">
        <v>46.02</v>
      </c>
      <c r="E70" s="44">
        <v>35.31</v>
      </c>
      <c r="F70" s="44">
        <v>28.92</v>
      </c>
      <c r="G70" s="44">
        <v>24.67</v>
      </c>
      <c r="H70" s="44">
        <v>21.66</v>
      </c>
      <c r="I70" s="44">
        <v>19.420000000000002</v>
      </c>
      <c r="J70" s="44">
        <v>17.670000000000002</v>
      </c>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row>
    <row r="71" spans="1:53" x14ac:dyDescent="0.25">
      <c r="A71" s="43">
        <v>60</v>
      </c>
      <c r="B71" s="44">
        <v>133.99</v>
      </c>
      <c r="C71" s="44">
        <v>68.55</v>
      </c>
      <c r="D71" s="44">
        <v>46.78</v>
      </c>
      <c r="E71" s="44">
        <v>35.93</v>
      </c>
      <c r="F71" s="44">
        <v>29.44</v>
      </c>
      <c r="G71" s="44">
        <v>25.14</v>
      </c>
      <c r="H71" s="44">
        <v>22.09</v>
      </c>
      <c r="I71" s="44">
        <v>19.8</v>
      </c>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row>
    <row r="72" spans="1:53" x14ac:dyDescent="0.25">
      <c r="A72" s="43">
        <v>61</v>
      </c>
      <c r="B72" s="44">
        <v>136.07</v>
      </c>
      <c r="C72" s="44">
        <v>69.67</v>
      </c>
      <c r="D72" s="44">
        <v>47.58</v>
      </c>
      <c r="E72" s="44">
        <v>36.57</v>
      </c>
      <c r="F72" s="44">
        <v>30</v>
      </c>
      <c r="G72" s="44">
        <v>25.64</v>
      </c>
      <c r="H72" s="44">
        <v>22.52</v>
      </c>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row>
    <row r="73" spans="1:53" x14ac:dyDescent="0.25">
      <c r="A73" s="43">
        <v>62</v>
      </c>
      <c r="B73" s="44">
        <v>138.25</v>
      </c>
      <c r="C73" s="44">
        <v>70.849999999999994</v>
      </c>
      <c r="D73" s="44">
        <v>48.43</v>
      </c>
      <c r="E73" s="44">
        <v>37.26</v>
      </c>
      <c r="F73" s="44">
        <v>30.6</v>
      </c>
      <c r="G73" s="44">
        <v>26.14</v>
      </c>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row>
    <row r="74" spans="1:53" x14ac:dyDescent="0.25">
      <c r="A74" s="43">
        <v>63</v>
      </c>
      <c r="B74" s="44">
        <v>140.55000000000001</v>
      </c>
      <c r="C74" s="44">
        <v>72.099999999999994</v>
      </c>
      <c r="D74" s="44">
        <v>49.34</v>
      </c>
      <c r="E74" s="44">
        <v>38.01</v>
      </c>
      <c r="F74" s="44">
        <v>31.19</v>
      </c>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row>
    <row r="75" spans="1:53" x14ac:dyDescent="0.25">
      <c r="A75" s="43">
        <v>64</v>
      </c>
      <c r="B75" s="44">
        <v>143</v>
      </c>
      <c r="C75" s="44">
        <v>73.44</v>
      </c>
      <c r="D75" s="44">
        <v>50.32</v>
      </c>
      <c r="E75" s="44">
        <v>38.75</v>
      </c>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row>
    <row r="76" spans="1:53" x14ac:dyDescent="0.25">
      <c r="A76" s="43">
        <v>65</v>
      </c>
      <c r="B76" s="44">
        <v>145.63</v>
      </c>
      <c r="C76" s="44">
        <v>74.89</v>
      </c>
      <c r="D76" s="44">
        <v>51.3</v>
      </c>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row>
    <row r="77" spans="1:53" x14ac:dyDescent="0.25">
      <c r="A77" s="43">
        <v>66</v>
      </c>
      <c r="B77" s="44">
        <v>148.47</v>
      </c>
      <c r="C77" s="44">
        <v>76.349999999999994</v>
      </c>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row>
    <row r="78" spans="1:53" x14ac:dyDescent="0.25">
      <c r="A78" s="43">
        <v>67</v>
      </c>
      <c r="B78" s="44">
        <v>151.36000000000001</v>
      </c>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row>
  </sheetData>
  <sheetProtection algorithmName="SHA-512" hashValue="ePx7WVg1pST1iF+pf74luISCP7cBpff1v3nQ8qYoH6YgHzN5wH6hr/fOfClx0QhSb4ezHmZ3bV5ZEo0rEX7eSA==" saltValue="xVsrPTwIccnGAduKr2UawA==" spinCount="100000" sheet="1" objects="1" scenarios="1"/>
  <conditionalFormatting sqref="A6:A21">
    <cfRule type="expression" dxfId="79" priority="1" stopIfTrue="1">
      <formula>MOD(ROW(),2)=0</formula>
    </cfRule>
    <cfRule type="expression" dxfId="78" priority="2" stopIfTrue="1">
      <formula>MOD(ROW(),2)&lt;&gt;0</formula>
    </cfRule>
  </conditionalFormatting>
  <conditionalFormatting sqref="A26:A78">
    <cfRule type="expression" dxfId="77" priority="5" stopIfTrue="1">
      <formula>MOD(ROW(),2)=0</formula>
    </cfRule>
    <cfRule type="expression" dxfId="76" priority="6" stopIfTrue="1">
      <formula>MOD(ROW(),2)&lt;&gt;0</formula>
    </cfRule>
  </conditionalFormatting>
  <conditionalFormatting sqref="B6:M21">
    <cfRule type="expression" dxfId="75" priority="3" stopIfTrue="1">
      <formula>MOD(ROW(),2)=0</formula>
    </cfRule>
    <cfRule type="expression" dxfId="74" priority="4" stopIfTrue="1">
      <formula>MOD(ROW(),2)&lt;&gt;0</formula>
    </cfRule>
  </conditionalFormatting>
  <conditionalFormatting sqref="B26:BA78">
    <cfRule type="expression" dxfId="73" priority="7" stopIfTrue="1">
      <formula>MOD(ROW(),2)=0</formula>
    </cfRule>
    <cfRule type="expression" dxfId="72" priority="8" stopIfTrue="1">
      <formula>MOD(ROW(),2)&lt;&gt;0</formula>
    </cfRule>
  </conditionalFormatting>
  <pageMargins left="0.7" right="0.7" top="0.75" bottom="0.75" header="0.3" footer="0.3"/>
  <tableParts count="1">
    <tablePart r:id="rId1"/>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31EBB-C252-46C5-9C73-48A60CCDF4AF}">
  <sheetPr codeName="Sheet67"/>
  <dimension ref="A1:E52"/>
  <sheetViews>
    <sheetView showGridLines="0" workbookViewId="0">
      <selection activeCell="A6" sqref="A6"/>
    </sheetView>
  </sheetViews>
  <sheetFormatPr defaultRowHeight="12.5" x14ac:dyDescent="0.25"/>
  <cols>
    <col min="1" max="1" width="31.54296875" customWidth="1"/>
    <col min="2" max="5" width="22.54296875" customWidth="1"/>
  </cols>
  <sheetData>
    <row r="1" spans="1:5" s="1" customFormat="1" ht="20" x14ac:dyDescent="0.4">
      <c r="A1" s="2" t="s">
        <v>0</v>
      </c>
    </row>
    <row r="2" spans="1:5" s="1" customFormat="1" ht="15.5" x14ac:dyDescent="0.35">
      <c r="A2" s="30" t="s">
        <v>1</v>
      </c>
      <c r="B2" s="3" t="str">
        <f>wb_title</f>
        <v>LGPS_EW - Consolidated Factor Spreadsheet</v>
      </c>
    </row>
    <row r="3" spans="1:5" s="1" customFormat="1" ht="15.5" x14ac:dyDescent="0.35">
      <c r="A3" s="30" t="s">
        <v>2</v>
      </c>
      <c r="B3" s="3" t="str">
        <f>TABLE_FACTOR_TYPE_1 &amp; " - x-" &amp; TABLE_SERIES_NUMBER_1</f>
        <v>AVC to transfer credits - x-801</v>
      </c>
    </row>
    <row r="6" spans="1:5" x14ac:dyDescent="0.25">
      <c r="A6" s="40" t="s">
        <v>394</v>
      </c>
      <c r="B6" s="47" t="s">
        <v>395</v>
      </c>
      <c r="C6" s="47"/>
      <c r="D6" s="47"/>
      <c r="E6" s="47"/>
    </row>
    <row r="7" spans="1:5" x14ac:dyDescent="0.25">
      <c r="A7" s="40" t="s">
        <v>396</v>
      </c>
      <c r="B7" s="47" t="s">
        <v>175</v>
      </c>
      <c r="C7" s="47"/>
      <c r="D7" s="47"/>
      <c r="E7" s="47"/>
    </row>
    <row r="8" spans="1:5" x14ac:dyDescent="0.25">
      <c r="A8" s="40" t="s">
        <v>162</v>
      </c>
      <c r="B8" s="47" t="s">
        <v>176</v>
      </c>
      <c r="C8" s="47"/>
      <c r="D8" s="47"/>
      <c r="E8" s="47"/>
    </row>
    <row r="9" spans="1:5" x14ac:dyDescent="0.25">
      <c r="A9" s="40" t="s">
        <v>163</v>
      </c>
      <c r="B9" s="47" t="s">
        <v>369</v>
      </c>
      <c r="C9" s="47"/>
      <c r="D9" s="47"/>
      <c r="E9" s="47"/>
    </row>
    <row r="10" spans="1:5" x14ac:dyDescent="0.25">
      <c r="A10" s="40" t="s">
        <v>6</v>
      </c>
      <c r="B10" s="47" t="s">
        <v>370</v>
      </c>
      <c r="C10" s="47"/>
      <c r="D10" s="47"/>
      <c r="E10" s="47"/>
    </row>
    <row r="11" spans="1:5" x14ac:dyDescent="0.25">
      <c r="A11" s="40" t="s">
        <v>164</v>
      </c>
      <c r="B11" s="47" t="s">
        <v>264</v>
      </c>
      <c r="C11" s="47"/>
      <c r="D11" s="47"/>
      <c r="E11" s="47"/>
    </row>
    <row r="12" spans="1:5" x14ac:dyDescent="0.25">
      <c r="A12" s="40" t="s">
        <v>165</v>
      </c>
      <c r="B12" s="47" t="s">
        <v>180</v>
      </c>
      <c r="C12" s="47"/>
      <c r="D12" s="47"/>
      <c r="E12" s="47"/>
    </row>
    <row r="13" spans="1:5" x14ac:dyDescent="0.25">
      <c r="A13" s="40" t="s">
        <v>397</v>
      </c>
      <c r="B13" s="47">
        <v>0</v>
      </c>
      <c r="C13" s="47"/>
      <c r="D13" s="47"/>
      <c r="E13" s="47"/>
    </row>
    <row r="14" spans="1:5" x14ac:dyDescent="0.25">
      <c r="A14" s="40" t="s">
        <v>167</v>
      </c>
      <c r="B14" s="47">
        <v>801</v>
      </c>
      <c r="C14" s="47"/>
      <c r="D14" s="47"/>
      <c r="E14" s="47"/>
    </row>
    <row r="15" spans="1:5" x14ac:dyDescent="0.25">
      <c r="A15" s="40" t="s">
        <v>398</v>
      </c>
      <c r="B15" s="47" t="s">
        <v>371</v>
      </c>
      <c r="C15" s="47"/>
      <c r="D15" s="47"/>
      <c r="E15" s="47"/>
    </row>
    <row r="16" spans="1:5" x14ac:dyDescent="0.25">
      <c r="A16" s="40" t="s">
        <v>169</v>
      </c>
      <c r="B16" s="47" t="s">
        <v>262</v>
      </c>
      <c r="C16" s="47"/>
      <c r="D16" s="47"/>
      <c r="E16" s="47"/>
    </row>
    <row r="17" spans="1:5" x14ac:dyDescent="0.25">
      <c r="A17" s="41" t="s">
        <v>399</v>
      </c>
      <c r="B17" s="47"/>
      <c r="C17" s="47"/>
      <c r="D17" s="47"/>
      <c r="E17" s="47"/>
    </row>
    <row r="18" spans="1:5" x14ac:dyDescent="0.25">
      <c r="A18" s="40" t="s">
        <v>171</v>
      </c>
      <c r="B18" s="49">
        <v>45195</v>
      </c>
      <c r="C18" s="49"/>
      <c r="D18" s="49"/>
      <c r="E18" s="49"/>
    </row>
    <row r="19" spans="1:5" x14ac:dyDescent="0.25">
      <c r="A19" s="40" t="s">
        <v>172</v>
      </c>
      <c r="B19" s="49">
        <v>45201</v>
      </c>
      <c r="C19" s="49"/>
      <c r="D19" s="49"/>
      <c r="E19" s="49"/>
    </row>
    <row r="20" spans="1:5" x14ac:dyDescent="0.25">
      <c r="A20" s="40" t="s">
        <v>173</v>
      </c>
      <c r="B20" s="47" t="s">
        <v>183</v>
      </c>
      <c r="C20" s="47"/>
      <c r="D20" s="47"/>
      <c r="E20" s="47"/>
    </row>
    <row r="21" spans="1:5" x14ac:dyDescent="0.25">
      <c r="A21" s="40" t="s">
        <v>400</v>
      </c>
      <c r="B21" s="47"/>
      <c r="C21" s="47"/>
      <c r="D21" s="47"/>
      <c r="E21" s="47"/>
    </row>
    <row r="23" spans="1:5" x14ac:dyDescent="0.25">
      <c r="A23" s="23" t="str">
        <f>HYPERLINK("#'Factor List'!A1", "Back to Factor List")</f>
        <v>Back to Factor List</v>
      </c>
      <c r="B23" s="23" t="str">
        <f>HYPERLINK("#'Assumptions'!A1", "Assumptions")</f>
        <v>Assumptions</v>
      </c>
    </row>
    <row r="26" spans="1:5" s="58" customFormat="1" ht="39" x14ac:dyDescent="0.25">
      <c r="A26" s="57" t="s">
        <v>401</v>
      </c>
      <c r="B26" s="57" t="s">
        <v>645</v>
      </c>
      <c r="C26" s="57" t="s">
        <v>646</v>
      </c>
      <c r="D26" s="57" t="s">
        <v>647</v>
      </c>
      <c r="E26" s="57" t="s">
        <v>648</v>
      </c>
    </row>
    <row r="27" spans="1:5" x14ac:dyDescent="0.25">
      <c r="A27" s="43">
        <v>50</v>
      </c>
      <c r="B27" s="44">
        <v>19.68</v>
      </c>
      <c r="C27" s="44">
        <v>2.8</v>
      </c>
      <c r="D27" s="44">
        <v>19.68</v>
      </c>
      <c r="E27" s="44">
        <v>2.8</v>
      </c>
    </row>
    <row r="28" spans="1:5" x14ac:dyDescent="0.25">
      <c r="A28" s="43">
        <v>51</v>
      </c>
      <c r="B28" s="44">
        <v>19.63</v>
      </c>
      <c r="C28" s="44">
        <v>2.78</v>
      </c>
      <c r="D28" s="44">
        <v>19.63</v>
      </c>
      <c r="E28" s="44">
        <v>2.78</v>
      </c>
    </row>
    <row r="29" spans="1:5" x14ac:dyDescent="0.25">
      <c r="A29" s="43">
        <v>52</v>
      </c>
      <c r="B29" s="44">
        <v>19.579999999999998</v>
      </c>
      <c r="C29" s="44">
        <v>2.75</v>
      </c>
      <c r="D29" s="44">
        <v>19.579999999999998</v>
      </c>
      <c r="E29" s="44">
        <v>2.75</v>
      </c>
    </row>
    <row r="30" spans="1:5" x14ac:dyDescent="0.25">
      <c r="A30" s="43">
        <v>53</v>
      </c>
      <c r="B30" s="44">
        <v>19.54</v>
      </c>
      <c r="C30" s="44">
        <v>2.72</v>
      </c>
      <c r="D30" s="44">
        <v>19.54</v>
      </c>
      <c r="E30" s="44">
        <v>2.72</v>
      </c>
    </row>
    <row r="31" spans="1:5" x14ac:dyDescent="0.25">
      <c r="A31" s="43">
        <v>54</v>
      </c>
      <c r="B31" s="44">
        <v>19.489999999999998</v>
      </c>
      <c r="C31" s="44">
        <v>2.7</v>
      </c>
      <c r="D31" s="44">
        <v>19.489999999999998</v>
      </c>
      <c r="E31" s="44">
        <v>2.7</v>
      </c>
    </row>
    <row r="32" spans="1:5" x14ac:dyDescent="0.25">
      <c r="A32" s="43">
        <v>55</v>
      </c>
      <c r="B32" s="44">
        <v>19.45</v>
      </c>
      <c r="C32" s="44">
        <v>2.67</v>
      </c>
      <c r="D32" s="44">
        <v>19.45</v>
      </c>
      <c r="E32" s="44">
        <v>2.67</v>
      </c>
    </row>
    <row r="33" spans="1:5" x14ac:dyDescent="0.25">
      <c r="A33" s="43">
        <v>56</v>
      </c>
      <c r="B33" s="44">
        <v>19.41</v>
      </c>
      <c r="C33" s="44">
        <v>2.64</v>
      </c>
      <c r="D33" s="44">
        <v>19.41</v>
      </c>
      <c r="E33" s="44">
        <v>2.64</v>
      </c>
    </row>
    <row r="34" spans="1:5" x14ac:dyDescent="0.25">
      <c r="A34" s="43">
        <v>57</v>
      </c>
      <c r="B34" s="44">
        <v>19.38</v>
      </c>
      <c r="C34" s="44">
        <v>2.6</v>
      </c>
      <c r="D34" s="44">
        <v>19.38</v>
      </c>
      <c r="E34" s="44">
        <v>2.6</v>
      </c>
    </row>
    <row r="35" spans="1:5" x14ac:dyDescent="0.25">
      <c r="A35" s="43">
        <v>58</v>
      </c>
      <c r="B35" s="44">
        <v>19.34</v>
      </c>
      <c r="C35" s="44">
        <v>2.58</v>
      </c>
      <c r="D35" s="44">
        <v>19.34</v>
      </c>
      <c r="E35" s="44">
        <v>2.58</v>
      </c>
    </row>
    <row r="36" spans="1:5" x14ac:dyDescent="0.25">
      <c r="A36" s="43">
        <v>59</v>
      </c>
      <c r="B36" s="44">
        <v>19.32</v>
      </c>
      <c r="C36" s="44">
        <v>2.5299999999999998</v>
      </c>
      <c r="D36" s="44">
        <v>19.32</v>
      </c>
      <c r="E36" s="44">
        <v>2.5299999999999998</v>
      </c>
    </row>
    <row r="37" spans="1:5" x14ac:dyDescent="0.25">
      <c r="A37" s="43">
        <v>60</v>
      </c>
      <c r="B37" s="44">
        <v>19.3</v>
      </c>
      <c r="C37" s="44">
        <v>2.4900000000000002</v>
      </c>
      <c r="D37" s="44">
        <v>19.3</v>
      </c>
      <c r="E37" s="44">
        <v>2.4900000000000002</v>
      </c>
    </row>
    <row r="38" spans="1:5" x14ac:dyDescent="0.25">
      <c r="A38" s="43">
        <v>61</v>
      </c>
      <c r="B38" s="44">
        <v>19.29</v>
      </c>
      <c r="C38" s="44">
        <v>2.4500000000000002</v>
      </c>
      <c r="D38" s="44">
        <v>19.29</v>
      </c>
      <c r="E38" s="44">
        <v>2.4500000000000002</v>
      </c>
    </row>
    <row r="39" spans="1:5" x14ac:dyDescent="0.25">
      <c r="A39" s="43">
        <v>62</v>
      </c>
      <c r="B39" s="44">
        <v>19.28</v>
      </c>
      <c r="C39" s="44">
        <v>2.41</v>
      </c>
      <c r="D39" s="44">
        <v>19.28</v>
      </c>
      <c r="E39" s="44">
        <v>2.41</v>
      </c>
    </row>
    <row r="40" spans="1:5" x14ac:dyDescent="0.25">
      <c r="A40" s="43">
        <v>63</v>
      </c>
      <c r="B40" s="44">
        <v>19.29</v>
      </c>
      <c r="C40" s="44">
        <v>2.35</v>
      </c>
      <c r="D40" s="44">
        <v>19.29</v>
      </c>
      <c r="E40" s="44">
        <v>2.35</v>
      </c>
    </row>
    <row r="41" spans="1:5" x14ac:dyDescent="0.25">
      <c r="A41" s="43">
        <v>64</v>
      </c>
      <c r="B41" s="44">
        <v>19.309999999999999</v>
      </c>
      <c r="C41" s="44">
        <v>2.2999999999999998</v>
      </c>
      <c r="D41" s="44">
        <v>19.309999999999999</v>
      </c>
      <c r="E41" s="44">
        <v>2.2999999999999998</v>
      </c>
    </row>
    <row r="42" spans="1:5" x14ac:dyDescent="0.25">
      <c r="A42" s="43">
        <v>65</v>
      </c>
      <c r="B42" s="44">
        <v>19.02</v>
      </c>
      <c r="C42" s="44">
        <v>2.2799999999999998</v>
      </c>
      <c r="D42" s="44">
        <v>19.02</v>
      </c>
      <c r="E42" s="44">
        <v>2.2799999999999998</v>
      </c>
    </row>
    <row r="43" spans="1:5" x14ac:dyDescent="0.25">
      <c r="A43" s="43">
        <v>66</v>
      </c>
      <c r="B43" s="44">
        <v>18.43</v>
      </c>
      <c r="C43" s="44">
        <v>2.2599999999999998</v>
      </c>
      <c r="D43" s="44">
        <v>18.43</v>
      </c>
      <c r="E43" s="44">
        <v>2.2599999999999998</v>
      </c>
    </row>
    <row r="44" spans="1:5" x14ac:dyDescent="0.25">
      <c r="A44" s="43">
        <v>67</v>
      </c>
      <c r="B44" s="44">
        <v>17.829999999999998</v>
      </c>
      <c r="C44" s="44">
        <v>2.2599999999999998</v>
      </c>
      <c r="D44" s="44">
        <v>17.829999999999998</v>
      </c>
      <c r="E44" s="44">
        <v>2.2599999999999998</v>
      </c>
    </row>
    <row r="45" spans="1:5" x14ac:dyDescent="0.25">
      <c r="A45" s="43">
        <v>68</v>
      </c>
      <c r="B45" s="44">
        <v>17.239999999999998</v>
      </c>
      <c r="C45" s="44">
        <v>2.25</v>
      </c>
      <c r="D45" s="44">
        <v>17.239999999999998</v>
      </c>
      <c r="E45" s="44">
        <v>2.25</v>
      </c>
    </row>
    <row r="46" spans="1:5" x14ac:dyDescent="0.25">
      <c r="A46" s="43">
        <v>69</v>
      </c>
      <c r="B46" s="44">
        <v>16.66</v>
      </c>
      <c r="C46" s="44">
        <v>2.11</v>
      </c>
      <c r="D46" s="44">
        <v>16.66</v>
      </c>
      <c r="E46" s="44">
        <v>2.11</v>
      </c>
    </row>
    <row r="47" spans="1:5" x14ac:dyDescent="0.25">
      <c r="A47" s="43">
        <v>70</v>
      </c>
      <c r="B47" s="44">
        <v>16.079999999999998</v>
      </c>
      <c r="C47" s="44">
        <v>1.97</v>
      </c>
      <c r="D47" s="44">
        <v>16.079999999999998</v>
      </c>
      <c r="E47" s="44">
        <v>1.97</v>
      </c>
    </row>
    <row r="48" spans="1:5" x14ac:dyDescent="0.25">
      <c r="A48" s="43">
        <v>71</v>
      </c>
      <c r="B48" s="44">
        <v>15.51</v>
      </c>
      <c r="C48" s="44">
        <v>1.96</v>
      </c>
      <c r="D48" s="44">
        <v>15.51</v>
      </c>
      <c r="E48" s="44">
        <v>1.96</v>
      </c>
    </row>
    <row r="49" spans="1:5" x14ac:dyDescent="0.25">
      <c r="A49" s="43">
        <v>72</v>
      </c>
      <c r="B49" s="44">
        <v>14.95</v>
      </c>
      <c r="C49" s="44">
        <v>1.94</v>
      </c>
      <c r="D49" s="44">
        <v>14.95</v>
      </c>
      <c r="E49" s="44">
        <v>1.94</v>
      </c>
    </row>
    <row r="50" spans="1:5" x14ac:dyDescent="0.25">
      <c r="A50" s="43">
        <v>73</v>
      </c>
      <c r="B50" s="44">
        <v>14.4</v>
      </c>
      <c r="C50" s="44">
        <v>1.92</v>
      </c>
      <c r="D50" s="44">
        <v>14.4</v>
      </c>
      <c r="E50" s="44">
        <v>1.92</v>
      </c>
    </row>
    <row r="51" spans="1:5" x14ac:dyDescent="0.25">
      <c r="A51" s="43">
        <v>74</v>
      </c>
      <c r="B51" s="44">
        <v>13.87</v>
      </c>
      <c r="C51" s="44">
        <v>1.78</v>
      </c>
      <c r="D51" s="44">
        <v>13.87</v>
      </c>
      <c r="E51" s="44">
        <v>1.78</v>
      </c>
    </row>
    <row r="52" spans="1:5" x14ac:dyDescent="0.25">
      <c r="A52" s="43">
        <v>75</v>
      </c>
      <c r="B52" s="44">
        <v>13.36</v>
      </c>
      <c r="C52" s="44">
        <v>1.63</v>
      </c>
      <c r="D52" s="44">
        <v>13.36</v>
      </c>
      <c r="E52" s="44">
        <v>1.63</v>
      </c>
    </row>
  </sheetData>
  <sheetProtection algorithmName="SHA-512" hashValue="bk7mfXNLOvrbPS/HDYjKOKn2jp3AifcZwS3qyuLBAUykhgSWBINqqjY8ejqgB67ryOBD905j9txGqNJKbD9kpA==" saltValue="rT9AcHh6H1E8iVhZbsZKvg==" spinCount="100000" sheet="1" objects="1" scenarios="1"/>
  <conditionalFormatting sqref="A6:A21">
    <cfRule type="expression" dxfId="71" priority="1" stopIfTrue="1">
      <formula>MOD(ROW(),2)=0</formula>
    </cfRule>
    <cfRule type="expression" dxfId="70" priority="2" stopIfTrue="1">
      <formula>MOD(ROW(),2)&lt;&gt;0</formula>
    </cfRule>
  </conditionalFormatting>
  <conditionalFormatting sqref="A26:A52">
    <cfRule type="expression" dxfId="69" priority="5" stopIfTrue="1">
      <formula>MOD(ROW(),2)=0</formula>
    </cfRule>
    <cfRule type="expression" dxfId="68" priority="6" stopIfTrue="1">
      <formula>MOD(ROW(),2)&lt;&gt;0</formula>
    </cfRule>
  </conditionalFormatting>
  <conditionalFormatting sqref="B6:E21">
    <cfRule type="expression" dxfId="67" priority="3" stopIfTrue="1">
      <formula>MOD(ROW(),2)=0</formula>
    </cfRule>
    <cfRule type="expression" dxfId="66" priority="4" stopIfTrue="1">
      <formula>MOD(ROW(),2)&lt;&gt;0</formula>
    </cfRule>
  </conditionalFormatting>
  <conditionalFormatting sqref="B26:E52">
    <cfRule type="expression" dxfId="65" priority="7" stopIfTrue="1">
      <formula>MOD(ROW(),2)=0</formula>
    </cfRule>
    <cfRule type="expression" dxfId="64" priority="8" stopIfTrue="1">
      <formula>MOD(ROW(),2)&lt;&gt;0</formula>
    </cfRule>
  </conditionalFormatting>
  <pageMargins left="0.7" right="0.7" top="0.75" bottom="0.75" header="0.3" footer="0.3"/>
  <tableParts count="1">
    <tablePart r:id="rId1"/>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7ACFE-59ED-4920-92DE-8FA45E82B62D}">
  <sheetPr codeName="Sheet68"/>
  <dimension ref="A1:C66"/>
  <sheetViews>
    <sheetView showGridLines="0" workbookViewId="0">
      <selection activeCell="A6" sqref="A6"/>
    </sheetView>
  </sheetViews>
  <sheetFormatPr defaultRowHeight="12.5" x14ac:dyDescent="0.25"/>
  <cols>
    <col min="1" max="1" width="44.7265625" customWidth="1"/>
    <col min="2" max="3" width="22.54296875" customWidth="1"/>
  </cols>
  <sheetData>
    <row r="1" spans="1:3" s="1" customFormat="1" ht="20" x14ac:dyDescent="0.4">
      <c r="A1" s="2" t="s">
        <v>0</v>
      </c>
    </row>
    <row r="2" spans="1:3" s="1" customFormat="1" ht="15.5" x14ac:dyDescent="0.35">
      <c r="A2" s="30" t="s">
        <v>1</v>
      </c>
      <c r="B2" s="3" t="str">
        <f>wb_title</f>
        <v>LGPS_EW - Consolidated Factor Spreadsheet</v>
      </c>
    </row>
    <row r="3" spans="1:3" s="1" customFormat="1" ht="15.5" x14ac:dyDescent="0.35">
      <c r="A3" s="30" t="s">
        <v>2</v>
      </c>
      <c r="B3" s="3" t="str">
        <f>TABLE_FACTOR_TYPE_1 &amp; " - x-" &amp; TABLE_SERIES_NUMBER_1</f>
        <v>AVC to AP - x-802</v>
      </c>
    </row>
    <row r="6" spans="1:3" x14ac:dyDescent="0.25">
      <c r="A6" s="40" t="s">
        <v>394</v>
      </c>
      <c r="B6" s="47" t="s">
        <v>395</v>
      </c>
      <c r="C6" s="47"/>
    </row>
    <row r="7" spans="1:3" x14ac:dyDescent="0.25">
      <c r="A7" s="40" t="s">
        <v>396</v>
      </c>
      <c r="B7" s="47" t="s">
        <v>175</v>
      </c>
      <c r="C7" s="47"/>
    </row>
    <row r="8" spans="1:3" x14ac:dyDescent="0.25">
      <c r="A8" s="40" t="s">
        <v>162</v>
      </c>
      <c r="B8" s="47" t="s">
        <v>176</v>
      </c>
      <c r="C8" s="47"/>
    </row>
    <row r="9" spans="1:3" x14ac:dyDescent="0.25">
      <c r="A9" s="40" t="s">
        <v>163</v>
      </c>
      <c r="B9" s="47" t="s">
        <v>372</v>
      </c>
      <c r="C9" s="47"/>
    </row>
    <row r="10" spans="1:3" ht="75" x14ac:dyDescent="0.25">
      <c r="A10" s="40" t="s">
        <v>6</v>
      </c>
      <c r="B10" s="47" t="s">
        <v>373</v>
      </c>
      <c r="C10" s="47"/>
    </row>
    <row r="11" spans="1:3" x14ac:dyDescent="0.25">
      <c r="A11" s="40" t="s">
        <v>164</v>
      </c>
      <c r="B11" s="47" t="s">
        <v>264</v>
      </c>
      <c r="C11" s="47"/>
    </row>
    <row r="12" spans="1:3" ht="62.5" x14ac:dyDescent="0.25">
      <c r="A12" s="40" t="s">
        <v>165</v>
      </c>
      <c r="B12" s="47" t="s">
        <v>374</v>
      </c>
      <c r="C12" s="47"/>
    </row>
    <row r="13" spans="1:3" x14ac:dyDescent="0.25">
      <c r="A13" s="40" t="s">
        <v>397</v>
      </c>
      <c r="B13" s="47">
        <v>0</v>
      </c>
      <c r="C13" s="47"/>
    </row>
    <row r="14" spans="1:3" x14ac:dyDescent="0.25">
      <c r="A14" s="40" t="s">
        <v>167</v>
      </c>
      <c r="B14" s="47">
        <v>802</v>
      </c>
      <c r="C14" s="47"/>
    </row>
    <row r="15" spans="1:3" x14ac:dyDescent="0.25">
      <c r="A15" s="40" t="s">
        <v>398</v>
      </c>
      <c r="B15" s="47" t="s">
        <v>375</v>
      </c>
      <c r="C15" s="47"/>
    </row>
    <row r="16" spans="1:3" x14ac:dyDescent="0.25">
      <c r="A16" s="40" t="s">
        <v>169</v>
      </c>
      <c r="B16" s="47" t="s">
        <v>376</v>
      </c>
      <c r="C16" s="47"/>
    </row>
    <row r="17" spans="1:3" x14ac:dyDescent="0.25">
      <c r="A17" s="41" t="s">
        <v>399</v>
      </c>
      <c r="B17" s="47"/>
      <c r="C17" s="47"/>
    </row>
    <row r="18" spans="1:3" x14ac:dyDescent="0.25">
      <c r="A18" s="40" t="s">
        <v>171</v>
      </c>
      <c r="B18" s="49">
        <v>45195</v>
      </c>
      <c r="C18" s="49"/>
    </row>
    <row r="19" spans="1:3" x14ac:dyDescent="0.25">
      <c r="A19" s="40" t="s">
        <v>172</v>
      </c>
      <c r="B19" s="49">
        <v>45201</v>
      </c>
      <c r="C19" s="49"/>
    </row>
    <row r="20" spans="1:3" x14ac:dyDescent="0.25">
      <c r="A20" s="40" t="s">
        <v>173</v>
      </c>
      <c r="B20" s="47" t="s">
        <v>183</v>
      </c>
      <c r="C20" s="47"/>
    </row>
    <row r="21" spans="1:3" x14ac:dyDescent="0.25">
      <c r="A21" s="40" t="s">
        <v>400</v>
      </c>
      <c r="B21" s="47"/>
      <c r="C21" s="47"/>
    </row>
    <row r="23" spans="1:3" x14ac:dyDescent="0.25">
      <c r="A23" s="23" t="str">
        <f>HYPERLINK("#'Factor List'!A1", "Back to Factor List")</f>
        <v>Back to Factor List</v>
      </c>
      <c r="B23" s="23" t="str">
        <f>HYPERLINK("#'Assumptions'!A1", "Assumptions")</f>
        <v>Assumptions</v>
      </c>
    </row>
    <row r="26" spans="1:3" s="58" customFormat="1" ht="39" x14ac:dyDescent="0.25">
      <c r="A26" s="57" t="s">
        <v>401</v>
      </c>
      <c r="B26" s="57" t="s">
        <v>649</v>
      </c>
      <c r="C26" s="57" t="s">
        <v>650</v>
      </c>
    </row>
    <row r="27" spans="1:3" x14ac:dyDescent="0.25">
      <c r="A27" s="43" t="s">
        <v>440</v>
      </c>
      <c r="B27" s="44">
        <v>3.83</v>
      </c>
      <c r="C27" s="44">
        <v>3.99</v>
      </c>
    </row>
    <row r="28" spans="1:3" x14ac:dyDescent="0.25">
      <c r="A28" s="43" t="s">
        <v>441</v>
      </c>
      <c r="B28" s="44">
        <v>3.87</v>
      </c>
      <c r="C28" s="44">
        <v>4.04</v>
      </c>
    </row>
    <row r="29" spans="1:3" x14ac:dyDescent="0.25">
      <c r="A29" s="43" t="s">
        <v>442</v>
      </c>
      <c r="B29" s="44">
        <v>3.91</v>
      </c>
      <c r="C29" s="44">
        <v>4.08</v>
      </c>
    </row>
    <row r="30" spans="1:3" x14ac:dyDescent="0.25">
      <c r="A30" s="43" t="s">
        <v>443</v>
      </c>
      <c r="B30" s="44">
        <v>3.96</v>
      </c>
      <c r="C30" s="44">
        <v>4.13</v>
      </c>
    </row>
    <row r="31" spans="1:3" x14ac:dyDescent="0.25">
      <c r="A31" s="43" t="s">
        <v>444</v>
      </c>
      <c r="B31" s="44">
        <v>4</v>
      </c>
      <c r="C31" s="44">
        <v>4.18</v>
      </c>
    </row>
    <row r="32" spans="1:3" x14ac:dyDescent="0.25">
      <c r="A32" s="43" t="s">
        <v>445</v>
      </c>
      <c r="B32" s="44">
        <v>4.05</v>
      </c>
      <c r="C32" s="44">
        <v>4.2300000000000004</v>
      </c>
    </row>
    <row r="33" spans="1:3" x14ac:dyDescent="0.25">
      <c r="A33" s="43" t="s">
        <v>446</v>
      </c>
      <c r="B33" s="44">
        <v>4.0999999999999996</v>
      </c>
      <c r="C33" s="44">
        <v>4.29</v>
      </c>
    </row>
    <row r="34" spans="1:3" x14ac:dyDescent="0.25">
      <c r="A34" s="43" t="s">
        <v>447</v>
      </c>
      <c r="B34" s="44">
        <v>4.1500000000000004</v>
      </c>
      <c r="C34" s="44">
        <v>4.34</v>
      </c>
    </row>
    <row r="35" spans="1:3" x14ac:dyDescent="0.25">
      <c r="A35" s="43" t="s">
        <v>448</v>
      </c>
      <c r="B35" s="44">
        <v>4.2</v>
      </c>
      <c r="C35" s="44">
        <v>4.4000000000000004</v>
      </c>
    </row>
    <row r="36" spans="1:3" x14ac:dyDescent="0.25">
      <c r="A36" s="43" t="s">
        <v>449</v>
      </c>
      <c r="B36" s="44">
        <v>4.25</v>
      </c>
      <c r="C36" s="44">
        <v>4.46</v>
      </c>
    </row>
    <row r="37" spans="1:3" x14ac:dyDescent="0.25">
      <c r="A37" s="43" t="s">
        <v>450</v>
      </c>
      <c r="B37" s="44">
        <v>4.3</v>
      </c>
      <c r="C37" s="44">
        <v>4.51</v>
      </c>
    </row>
    <row r="38" spans="1:3" x14ac:dyDescent="0.25">
      <c r="A38" s="43" t="s">
        <v>451</v>
      </c>
      <c r="B38" s="44">
        <v>4.3600000000000003</v>
      </c>
      <c r="C38" s="44">
        <v>4.58</v>
      </c>
    </row>
    <row r="39" spans="1:3" x14ac:dyDescent="0.25">
      <c r="A39" s="43" t="s">
        <v>452</v>
      </c>
      <c r="B39" s="44">
        <v>4.41</v>
      </c>
      <c r="C39" s="44">
        <v>4.6399999999999997</v>
      </c>
    </row>
    <row r="40" spans="1:3" x14ac:dyDescent="0.25">
      <c r="A40" s="43" t="s">
        <v>453</v>
      </c>
      <c r="B40" s="44">
        <v>4.47</v>
      </c>
      <c r="C40" s="44">
        <v>4.7</v>
      </c>
    </row>
    <row r="41" spans="1:3" x14ac:dyDescent="0.25">
      <c r="A41" s="43" t="s">
        <v>454</v>
      </c>
      <c r="B41" s="44">
        <v>4.53</v>
      </c>
      <c r="C41" s="44">
        <v>4.7699999999999996</v>
      </c>
    </row>
    <row r="42" spans="1:3" x14ac:dyDescent="0.25">
      <c r="A42" s="43" t="s">
        <v>455</v>
      </c>
      <c r="B42" s="44">
        <v>4.5999999999999996</v>
      </c>
      <c r="C42" s="44">
        <v>4.84</v>
      </c>
    </row>
    <row r="43" spans="1:3" x14ac:dyDescent="0.25">
      <c r="A43" s="43" t="s">
        <v>456</v>
      </c>
      <c r="B43" s="44">
        <v>4.66</v>
      </c>
      <c r="C43" s="44">
        <v>4.91</v>
      </c>
    </row>
    <row r="44" spans="1:3" x14ac:dyDescent="0.25">
      <c r="A44" s="43" t="s">
        <v>457</v>
      </c>
      <c r="B44" s="44">
        <v>4.7300000000000004</v>
      </c>
      <c r="C44" s="44">
        <v>4.9800000000000004</v>
      </c>
    </row>
    <row r="45" spans="1:3" x14ac:dyDescent="0.25">
      <c r="A45" s="43" t="s">
        <v>458</v>
      </c>
      <c r="B45" s="44">
        <v>4.79</v>
      </c>
      <c r="C45" s="44">
        <v>5.0599999999999996</v>
      </c>
    </row>
    <row r="46" spans="1:3" x14ac:dyDescent="0.25">
      <c r="A46" s="43" t="s">
        <v>459</v>
      </c>
      <c r="B46" s="44">
        <v>4.8600000000000003</v>
      </c>
      <c r="C46" s="44">
        <v>5.14</v>
      </c>
    </row>
    <row r="47" spans="1:3" x14ac:dyDescent="0.25">
      <c r="A47" s="43" t="s">
        <v>460</v>
      </c>
      <c r="B47" s="44">
        <v>4.9400000000000004</v>
      </c>
      <c r="C47" s="44">
        <v>5.22</v>
      </c>
    </row>
    <row r="48" spans="1:3" x14ac:dyDescent="0.25">
      <c r="A48" s="43" t="s">
        <v>461</v>
      </c>
      <c r="B48" s="44">
        <v>5.0199999999999996</v>
      </c>
      <c r="C48" s="44">
        <v>5.32</v>
      </c>
    </row>
    <row r="49" spans="1:3" x14ac:dyDescent="0.25">
      <c r="A49" s="43" t="s">
        <v>462</v>
      </c>
      <c r="B49" s="44">
        <v>5.1100000000000003</v>
      </c>
      <c r="C49" s="44">
        <v>5.41</v>
      </c>
    </row>
    <row r="50" spans="1:3" x14ac:dyDescent="0.25">
      <c r="A50" s="43" t="s">
        <v>463</v>
      </c>
      <c r="B50" s="44">
        <v>5.2</v>
      </c>
      <c r="C50" s="44">
        <v>5.51</v>
      </c>
    </row>
    <row r="51" spans="1:3" x14ac:dyDescent="0.25">
      <c r="A51" s="43" t="s">
        <v>464</v>
      </c>
      <c r="B51" s="44">
        <v>5.29</v>
      </c>
      <c r="C51" s="44">
        <v>5.62</v>
      </c>
    </row>
    <row r="52" spans="1:3" x14ac:dyDescent="0.25">
      <c r="A52" s="43" t="s">
        <v>465</v>
      </c>
      <c r="B52" s="44">
        <v>5.39</v>
      </c>
      <c r="C52" s="44">
        <v>5.73</v>
      </c>
    </row>
    <row r="53" spans="1:3" x14ac:dyDescent="0.25">
      <c r="A53" s="43" t="s">
        <v>466</v>
      </c>
      <c r="B53" s="44">
        <v>5.49</v>
      </c>
      <c r="C53" s="44">
        <v>5.84</v>
      </c>
    </row>
    <row r="54" spans="1:3" x14ac:dyDescent="0.25">
      <c r="A54" s="43" t="s">
        <v>467</v>
      </c>
      <c r="B54" s="44">
        <v>5.6</v>
      </c>
      <c r="C54" s="44">
        <v>5.96</v>
      </c>
    </row>
    <row r="55" spans="1:3" x14ac:dyDescent="0.25">
      <c r="A55" s="43" t="s">
        <v>468</v>
      </c>
      <c r="B55" s="44">
        <v>5.71</v>
      </c>
      <c r="C55" s="44">
        <v>6.08</v>
      </c>
    </row>
    <row r="56" spans="1:3" x14ac:dyDescent="0.25">
      <c r="A56" s="43" t="s">
        <v>469</v>
      </c>
      <c r="B56" s="44">
        <v>5.82</v>
      </c>
      <c r="C56" s="44">
        <v>6.21</v>
      </c>
    </row>
    <row r="57" spans="1:3" x14ac:dyDescent="0.25">
      <c r="A57" s="43" t="s">
        <v>470</v>
      </c>
      <c r="B57" s="44">
        <v>5.94</v>
      </c>
      <c r="C57" s="44">
        <v>6.34</v>
      </c>
    </row>
    <row r="58" spans="1:3" x14ac:dyDescent="0.25">
      <c r="A58" s="43" t="s">
        <v>471</v>
      </c>
      <c r="B58" s="44">
        <v>6.07</v>
      </c>
      <c r="C58" s="44">
        <v>6.48</v>
      </c>
    </row>
    <row r="59" spans="1:3" x14ac:dyDescent="0.25">
      <c r="A59" s="43" t="s">
        <v>472</v>
      </c>
      <c r="B59" s="44">
        <v>6.2</v>
      </c>
      <c r="C59" s="44">
        <v>6.63</v>
      </c>
    </row>
    <row r="60" spans="1:3" x14ac:dyDescent="0.25">
      <c r="A60" s="43" t="s">
        <v>473</v>
      </c>
      <c r="B60" s="44">
        <v>6.33</v>
      </c>
      <c r="C60" s="44">
        <v>6.78</v>
      </c>
    </row>
    <row r="61" spans="1:3" x14ac:dyDescent="0.25">
      <c r="A61" s="43" t="s">
        <v>474</v>
      </c>
      <c r="B61" s="44">
        <v>6.47</v>
      </c>
      <c r="C61" s="44">
        <v>6.94</v>
      </c>
    </row>
    <row r="62" spans="1:3" x14ac:dyDescent="0.25">
      <c r="A62" s="43" t="s">
        <v>475</v>
      </c>
      <c r="B62" s="44">
        <v>6.61</v>
      </c>
      <c r="C62" s="44">
        <v>7.1</v>
      </c>
    </row>
    <row r="63" spans="1:3" x14ac:dyDescent="0.25">
      <c r="A63" s="43" t="s">
        <v>476</v>
      </c>
      <c r="B63" s="44">
        <v>6.77</v>
      </c>
      <c r="C63" s="44">
        <v>7.27</v>
      </c>
    </row>
    <row r="64" spans="1:3" x14ac:dyDescent="0.25">
      <c r="A64" s="43" t="s">
        <v>477</v>
      </c>
      <c r="B64" s="44">
        <v>6.92</v>
      </c>
      <c r="C64" s="44">
        <v>7.45</v>
      </c>
    </row>
    <row r="65" spans="1:3" x14ac:dyDescent="0.25">
      <c r="A65" s="43" t="s">
        <v>478</v>
      </c>
      <c r="B65" s="44">
        <v>7.08</v>
      </c>
      <c r="C65" s="44">
        <v>7.64</v>
      </c>
    </row>
    <row r="66" spans="1:3" x14ac:dyDescent="0.25">
      <c r="A66" s="43" t="s">
        <v>479</v>
      </c>
      <c r="B66" s="44">
        <v>7.25</v>
      </c>
      <c r="C66" s="44">
        <v>7.83</v>
      </c>
    </row>
  </sheetData>
  <sheetProtection algorithmName="SHA-512" hashValue="FbimEzsIBCO+hbf9xo1v4oVS666oKXjI9bwh+p3bDBzs4X2xRY1nOeDuI+n/OZ48ptbV/tV1wCR+vJUSlozfJA==" saltValue="uqij4AemcHJmxGo6R67kMQ==" spinCount="100000" sheet="1" objects="1" scenarios="1"/>
  <conditionalFormatting sqref="A6:A21">
    <cfRule type="expression" dxfId="63" priority="1" stopIfTrue="1">
      <formula>MOD(ROW(),2)=0</formula>
    </cfRule>
    <cfRule type="expression" dxfId="62" priority="2" stopIfTrue="1">
      <formula>MOD(ROW(),2)&lt;&gt;0</formula>
    </cfRule>
  </conditionalFormatting>
  <conditionalFormatting sqref="A26:A66">
    <cfRule type="expression" dxfId="61" priority="5" stopIfTrue="1">
      <formula>MOD(ROW(),2)=0</formula>
    </cfRule>
    <cfRule type="expression" dxfId="60" priority="6" stopIfTrue="1">
      <formula>MOD(ROW(),2)&lt;&gt;0</formula>
    </cfRule>
  </conditionalFormatting>
  <conditionalFormatting sqref="B6:C21">
    <cfRule type="expression" dxfId="59" priority="3" stopIfTrue="1">
      <formula>MOD(ROW(),2)=0</formula>
    </cfRule>
    <cfRule type="expression" dxfId="58" priority="4" stopIfTrue="1">
      <formula>MOD(ROW(),2)&lt;&gt;0</formula>
    </cfRule>
  </conditionalFormatting>
  <conditionalFormatting sqref="B26:C66">
    <cfRule type="expression" dxfId="57" priority="7" stopIfTrue="1">
      <formula>MOD(ROW(),2)=0</formula>
    </cfRule>
    <cfRule type="expression" dxfId="56" priority="8" stopIfTrue="1">
      <formula>MOD(ROW(),2)&lt;&gt;0</formula>
    </cfRule>
  </conditionalFormatting>
  <pageMargins left="0.7" right="0.7" top="0.75" bottom="0.75" header="0.3" footer="0.3"/>
  <tableParts count="1">
    <tablePart r:id="rId1"/>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D4E24-BC07-4C3A-B41C-AC279BDAB1C0}">
  <sheetPr codeName="Sheet69"/>
  <dimension ref="A1:C116"/>
  <sheetViews>
    <sheetView showGridLines="0" workbookViewId="0">
      <selection activeCell="A6" sqref="A6"/>
    </sheetView>
  </sheetViews>
  <sheetFormatPr defaultRowHeight="12.5" x14ac:dyDescent="0.25"/>
  <cols>
    <col min="1" max="1" width="44.7265625" customWidth="1"/>
    <col min="2" max="3" width="22.54296875" customWidth="1"/>
  </cols>
  <sheetData>
    <row r="1" spans="1:3" s="1" customFormat="1" ht="20" x14ac:dyDescent="0.4">
      <c r="A1" s="2" t="s">
        <v>0</v>
      </c>
    </row>
    <row r="2" spans="1:3" s="1" customFormat="1" ht="15.5" x14ac:dyDescent="0.35">
      <c r="A2" s="30" t="s">
        <v>1</v>
      </c>
      <c r="B2" s="3" t="str">
        <f>wb_title</f>
        <v>LGPS_EW - Consolidated Factor Spreadsheet</v>
      </c>
    </row>
    <row r="3" spans="1:3" s="1" customFormat="1" ht="15.5" x14ac:dyDescent="0.35">
      <c r="A3" s="30" t="s">
        <v>2</v>
      </c>
      <c r="B3" s="3" t="str">
        <f>TABLE_FACTOR_TYPE_1 &amp; " - x-" &amp; TABLE_SERIES_NUMBER_1</f>
        <v>AVC to AP - x-803</v>
      </c>
    </row>
    <row r="6" spans="1:3" x14ac:dyDescent="0.25">
      <c r="A6" s="40" t="s">
        <v>394</v>
      </c>
      <c r="B6" s="47" t="s">
        <v>395</v>
      </c>
      <c r="C6" s="47"/>
    </row>
    <row r="7" spans="1:3" x14ac:dyDescent="0.25">
      <c r="A7" s="40" t="s">
        <v>396</v>
      </c>
      <c r="B7" s="47" t="s">
        <v>175</v>
      </c>
      <c r="C7" s="47"/>
    </row>
    <row r="8" spans="1:3" x14ac:dyDescent="0.25">
      <c r="A8" s="40" t="s">
        <v>162</v>
      </c>
      <c r="B8" s="47" t="s">
        <v>176</v>
      </c>
      <c r="C8" s="47"/>
    </row>
    <row r="9" spans="1:3" x14ac:dyDescent="0.25">
      <c r="A9" s="40" t="s">
        <v>163</v>
      </c>
      <c r="B9" s="47" t="s">
        <v>372</v>
      </c>
      <c r="C9" s="47"/>
    </row>
    <row r="10" spans="1:3" ht="62.5" x14ac:dyDescent="0.25">
      <c r="A10" s="40" t="s">
        <v>6</v>
      </c>
      <c r="B10" s="47" t="s">
        <v>377</v>
      </c>
      <c r="C10" s="47"/>
    </row>
    <row r="11" spans="1:3" x14ac:dyDescent="0.25">
      <c r="A11" s="40" t="s">
        <v>164</v>
      </c>
      <c r="B11" s="47" t="s">
        <v>264</v>
      </c>
      <c r="C11" s="47"/>
    </row>
    <row r="12" spans="1:3" ht="62.5" x14ac:dyDescent="0.25">
      <c r="A12" s="40" t="s">
        <v>165</v>
      </c>
      <c r="B12" s="47" t="s">
        <v>374</v>
      </c>
      <c r="C12" s="47"/>
    </row>
    <row r="13" spans="1:3" x14ac:dyDescent="0.25">
      <c r="A13" s="40" t="s">
        <v>397</v>
      </c>
      <c r="B13" s="47">
        <v>0</v>
      </c>
      <c r="C13" s="47"/>
    </row>
    <row r="14" spans="1:3" x14ac:dyDescent="0.25">
      <c r="A14" s="40" t="s">
        <v>167</v>
      </c>
      <c r="B14" s="47">
        <v>803</v>
      </c>
      <c r="C14" s="47"/>
    </row>
    <row r="15" spans="1:3" x14ac:dyDescent="0.25">
      <c r="A15" s="40" t="s">
        <v>398</v>
      </c>
      <c r="B15" s="47" t="s">
        <v>378</v>
      </c>
      <c r="C15" s="47"/>
    </row>
    <row r="16" spans="1:3" x14ac:dyDescent="0.25">
      <c r="A16" s="40" t="s">
        <v>169</v>
      </c>
      <c r="B16" s="47" t="s">
        <v>379</v>
      </c>
      <c r="C16" s="47"/>
    </row>
    <row r="17" spans="1:3" x14ac:dyDescent="0.25">
      <c r="A17" s="41" t="s">
        <v>399</v>
      </c>
      <c r="B17" s="47"/>
      <c r="C17" s="47"/>
    </row>
    <row r="18" spans="1:3" x14ac:dyDescent="0.25">
      <c r="A18" s="40" t="s">
        <v>171</v>
      </c>
      <c r="B18" s="49">
        <v>45195</v>
      </c>
      <c r="C18" s="49"/>
    </row>
    <row r="19" spans="1:3" x14ac:dyDescent="0.25">
      <c r="A19" s="40" t="s">
        <v>172</v>
      </c>
      <c r="B19" s="49">
        <v>45201</v>
      </c>
      <c r="C19" s="49"/>
    </row>
    <row r="20" spans="1:3" x14ac:dyDescent="0.25">
      <c r="A20" s="40" t="s">
        <v>173</v>
      </c>
      <c r="B20" s="47" t="s">
        <v>183</v>
      </c>
      <c r="C20" s="47"/>
    </row>
    <row r="21" spans="1:3" x14ac:dyDescent="0.25">
      <c r="A21" s="40" t="s">
        <v>400</v>
      </c>
      <c r="B21" s="47"/>
      <c r="C21" s="47"/>
    </row>
    <row r="23" spans="1:3" x14ac:dyDescent="0.25">
      <c r="A23" s="23" t="str">
        <f>HYPERLINK("#'Factor List'!A1", "Back to Factor List")</f>
        <v>Back to Factor List</v>
      </c>
      <c r="B23" s="23" t="str">
        <f>HYPERLINK("#'Assumptions'!A1", "Assumptions")</f>
        <v>Assumptions</v>
      </c>
    </row>
    <row r="26" spans="1:3" s="58" customFormat="1" ht="39" x14ac:dyDescent="0.25">
      <c r="A26" s="57" t="s">
        <v>401</v>
      </c>
      <c r="B26" s="57" t="s">
        <v>649</v>
      </c>
      <c r="C26" s="57" t="s">
        <v>650</v>
      </c>
    </row>
    <row r="27" spans="1:3" x14ac:dyDescent="0.25">
      <c r="A27" s="43" t="s">
        <v>481</v>
      </c>
      <c r="B27" s="44">
        <v>3.07</v>
      </c>
      <c r="C27" s="44">
        <v>3.42</v>
      </c>
    </row>
    <row r="28" spans="1:3" x14ac:dyDescent="0.25">
      <c r="A28" s="43" t="s">
        <v>482</v>
      </c>
      <c r="B28" s="44">
        <v>3.08</v>
      </c>
      <c r="C28" s="44">
        <v>3.44</v>
      </c>
    </row>
    <row r="29" spans="1:3" x14ac:dyDescent="0.25">
      <c r="A29" s="43" t="s">
        <v>483</v>
      </c>
      <c r="B29" s="44">
        <v>3.09</v>
      </c>
      <c r="C29" s="44">
        <v>3.45</v>
      </c>
    </row>
    <row r="30" spans="1:3" x14ac:dyDescent="0.25">
      <c r="A30" s="43" t="s">
        <v>484</v>
      </c>
      <c r="B30" s="44">
        <v>3.11</v>
      </c>
      <c r="C30" s="44">
        <v>3.46</v>
      </c>
    </row>
    <row r="31" spans="1:3" x14ac:dyDescent="0.25">
      <c r="A31" s="43" t="s">
        <v>485</v>
      </c>
      <c r="B31" s="44">
        <v>3.12</v>
      </c>
      <c r="C31" s="44">
        <v>3.48</v>
      </c>
    </row>
    <row r="32" spans="1:3" x14ac:dyDescent="0.25">
      <c r="A32" s="43" t="s">
        <v>486</v>
      </c>
      <c r="B32" s="44">
        <v>3.13</v>
      </c>
      <c r="C32" s="44">
        <v>3.49</v>
      </c>
    </row>
    <row r="33" spans="1:3" x14ac:dyDescent="0.25">
      <c r="A33" s="43" t="s">
        <v>487</v>
      </c>
      <c r="B33" s="44">
        <v>3.15</v>
      </c>
      <c r="C33" s="44">
        <v>3.51</v>
      </c>
    </row>
    <row r="34" spans="1:3" x14ac:dyDescent="0.25">
      <c r="A34" s="43" t="s">
        <v>488</v>
      </c>
      <c r="B34" s="44">
        <v>3.16</v>
      </c>
      <c r="C34" s="44">
        <v>3.52</v>
      </c>
    </row>
    <row r="35" spans="1:3" x14ac:dyDescent="0.25">
      <c r="A35" s="43" t="s">
        <v>489</v>
      </c>
      <c r="B35" s="44">
        <v>3.18</v>
      </c>
      <c r="C35" s="44">
        <v>3.53</v>
      </c>
    </row>
    <row r="36" spans="1:3" x14ac:dyDescent="0.25">
      <c r="A36" s="43" t="s">
        <v>490</v>
      </c>
      <c r="B36" s="44">
        <v>3.19</v>
      </c>
      <c r="C36" s="44">
        <v>3.55</v>
      </c>
    </row>
    <row r="37" spans="1:3" x14ac:dyDescent="0.25">
      <c r="A37" s="43" t="s">
        <v>491</v>
      </c>
      <c r="B37" s="44">
        <v>3.21</v>
      </c>
      <c r="C37" s="44">
        <v>3.56</v>
      </c>
    </row>
    <row r="38" spans="1:3" x14ac:dyDescent="0.25">
      <c r="A38" s="43" t="s">
        <v>492</v>
      </c>
      <c r="B38" s="44">
        <v>3.22</v>
      </c>
      <c r="C38" s="44">
        <v>3.58</v>
      </c>
    </row>
    <row r="39" spans="1:3" x14ac:dyDescent="0.25">
      <c r="A39" s="43" t="s">
        <v>493</v>
      </c>
      <c r="B39" s="44">
        <v>3.24</v>
      </c>
      <c r="C39" s="44">
        <v>3.59</v>
      </c>
    </row>
    <row r="40" spans="1:3" x14ac:dyDescent="0.25">
      <c r="A40" s="43" t="s">
        <v>494</v>
      </c>
      <c r="B40" s="44">
        <v>3.25</v>
      </c>
      <c r="C40" s="44">
        <v>3.61</v>
      </c>
    </row>
    <row r="41" spans="1:3" x14ac:dyDescent="0.25">
      <c r="A41" s="43" t="s">
        <v>495</v>
      </c>
      <c r="B41" s="44">
        <v>3.27</v>
      </c>
      <c r="C41" s="44">
        <v>3.62</v>
      </c>
    </row>
    <row r="42" spans="1:3" x14ac:dyDescent="0.25">
      <c r="A42" s="43" t="s">
        <v>496</v>
      </c>
      <c r="B42" s="44">
        <v>3.29</v>
      </c>
      <c r="C42" s="44">
        <v>3.64</v>
      </c>
    </row>
    <row r="43" spans="1:3" x14ac:dyDescent="0.25">
      <c r="A43" s="43" t="s">
        <v>497</v>
      </c>
      <c r="B43" s="44">
        <v>3.3</v>
      </c>
      <c r="C43" s="44">
        <v>3.66</v>
      </c>
    </row>
    <row r="44" spans="1:3" x14ac:dyDescent="0.25">
      <c r="A44" s="43" t="s">
        <v>498</v>
      </c>
      <c r="B44" s="44">
        <v>3.32</v>
      </c>
      <c r="C44" s="44">
        <v>3.67</v>
      </c>
    </row>
    <row r="45" spans="1:3" x14ac:dyDescent="0.25">
      <c r="A45" s="43" t="s">
        <v>499</v>
      </c>
      <c r="B45" s="44">
        <v>3.34</v>
      </c>
      <c r="C45" s="44">
        <v>3.69</v>
      </c>
    </row>
    <row r="46" spans="1:3" x14ac:dyDescent="0.25">
      <c r="A46" s="43" t="s">
        <v>500</v>
      </c>
      <c r="B46" s="44">
        <v>3.36</v>
      </c>
      <c r="C46" s="44">
        <v>3.71</v>
      </c>
    </row>
    <row r="47" spans="1:3" x14ac:dyDescent="0.25">
      <c r="A47" s="43" t="s">
        <v>501</v>
      </c>
      <c r="B47" s="44">
        <v>3.37</v>
      </c>
      <c r="C47" s="44">
        <v>3.73</v>
      </c>
    </row>
    <row r="48" spans="1:3" x14ac:dyDescent="0.25">
      <c r="A48" s="43" t="s">
        <v>502</v>
      </c>
      <c r="B48" s="44">
        <v>3.39</v>
      </c>
      <c r="C48" s="44">
        <v>3.75</v>
      </c>
    </row>
    <row r="49" spans="1:3" x14ac:dyDescent="0.25">
      <c r="A49" s="43" t="s">
        <v>503</v>
      </c>
      <c r="B49" s="44">
        <v>3.41</v>
      </c>
      <c r="C49" s="44">
        <v>3.76</v>
      </c>
    </row>
    <row r="50" spans="1:3" x14ac:dyDescent="0.25">
      <c r="A50" s="43" t="s">
        <v>504</v>
      </c>
      <c r="B50" s="44">
        <v>3.43</v>
      </c>
      <c r="C50" s="44">
        <v>3.78</v>
      </c>
    </row>
    <row r="51" spans="1:3" x14ac:dyDescent="0.25">
      <c r="A51" s="43" t="s">
        <v>505</v>
      </c>
      <c r="B51" s="44">
        <v>3.45</v>
      </c>
      <c r="C51" s="44">
        <v>3.8</v>
      </c>
    </row>
    <row r="52" spans="1:3" x14ac:dyDescent="0.25">
      <c r="A52" s="43" t="s">
        <v>506</v>
      </c>
      <c r="B52" s="44">
        <v>3.47</v>
      </c>
      <c r="C52" s="44">
        <v>3.82</v>
      </c>
    </row>
    <row r="53" spans="1:3" x14ac:dyDescent="0.25">
      <c r="A53" s="43" t="s">
        <v>507</v>
      </c>
      <c r="B53" s="44">
        <v>3.49</v>
      </c>
      <c r="C53" s="44">
        <v>3.85</v>
      </c>
    </row>
    <row r="54" spans="1:3" x14ac:dyDescent="0.25">
      <c r="A54" s="43" t="s">
        <v>508</v>
      </c>
      <c r="B54" s="44">
        <v>3.52</v>
      </c>
      <c r="C54" s="44">
        <v>3.87</v>
      </c>
    </row>
    <row r="55" spans="1:3" x14ac:dyDescent="0.25">
      <c r="A55" s="43" t="s">
        <v>509</v>
      </c>
      <c r="B55" s="44">
        <v>3.54</v>
      </c>
      <c r="C55" s="44">
        <v>3.89</v>
      </c>
    </row>
    <row r="56" spans="1:3" x14ac:dyDescent="0.25">
      <c r="A56" s="43" t="s">
        <v>510</v>
      </c>
      <c r="B56" s="44">
        <v>3.56</v>
      </c>
      <c r="C56" s="44">
        <v>3.91</v>
      </c>
    </row>
    <row r="57" spans="1:3" x14ac:dyDescent="0.25">
      <c r="A57" s="43" t="s">
        <v>511</v>
      </c>
      <c r="B57" s="44">
        <v>3.59</v>
      </c>
      <c r="C57" s="44">
        <v>3.94</v>
      </c>
    </row>
    <row r="58" spans="1:3" x14ac:dyDescent="0.25">
      <c r="A58" s="43" t="s">
        <v>512</v>
      </c>
      <c r="B58" s="44">
        <v>3.61</v>
      </c>
      <c r="C58" s="44">
        <v>3.96</v>
      </c>
    </row>
    <row r="59" spans="1:3" x14ac:dyDescent="0.25">
      <c r="A59" s="43" t="s">
        <v>513</v>
      </c>
      <c r="B59" s="44">
        <v>3.63</v>
      </c>
      <c r="C59" s="44">
        <v>3.99</v>
      </c>
    </row>
    <row r="60" spans="1:3" x14ac:dyDescent="0.25">
      <c r="A60" s="43" t="s">
        <v>514</v>
      </c>
      <c r="B60" s="44">
        <v>3.66</v>
      </c>
      <c r="C60" s="44">
        <v>4.01</v>
      </c>
    </row>
    <row r="61" spans="1:3" x14ac:dyDescent="0.25">
      <c r="A61" s="43" t="s">
        <v>515</v>
      </c>
      <c r="B61" s="44">
        <v>3.69</v>
      </c>
      <c r="C61" s="44">
        <v>4.04</v>
      </c>
    </row>
    <row r="62" spans="1:3" x14ac:dyDescent="0.25">
      <c r="A62" s="43" t="s">
        <v>516</v>
      </c>
      <c r="B62" s="44">
        <v>3.71</v>
      </c>
      <c r="C62" s="44">
        <v>4.07</v>
      </c>
    </row>
    <row r="63" spans="1:3" x14ac:dyDescent="0.25">
      <c r="A63" s="43" t="s">
        <v>517</v>
      </c>
      <c r="B63" s="44">
        <v>3.74</v>
      </c>
      <c r="C63" s="44">
        <v>4.09</v>
      </c>
    </row>
    <row r="64" spans="1:3" x14ac:dyDescent="0.25">
      <c r="A64" s="43" t="s">
        <v>518</v>
      </c>
      <c r="B64" s="44">
        <v>3.77</v>
      </c>
      <c r="C64" s="44">
        <v>4.12</v>
      </c>
    </row>
    <row r="65" spans="1:3" x14ac:dyDescent="0.25">
      <c r="A65" s="43" t="s">
        <v>519</v>
      </c>
      <c r="B65" s="44">
        <v>3.8</v>
      </c>
      <c r="C65" s="44">
        <v>4.1500000000000004</v>
      </c>
    </row>
    <row r="66" spans="1:3" x14ac:dyDescent="0.25">
      <c r="A66" s="43" t="s">
        <v>520</v>
      </c>
      <c r="B66" s="44">
        <v>3.83</v>
      </c>
      <c r="C66" s="44">
        <v>4.18</v>
      </c>
    </row>
    <row r="67" spans="1:3" x14ac:dyDescent="0.25">
      <c r="A67" s="43" t="s">
        <v>521</v>
      </c>
      <c r="B67" s="44">
        <v>3.86</v>
      </c>
      <c r="C67" s="44">
        <v>4.22</v>
      </c>
    </row>
    <row r="68" spans="1:3" x14ac:dyDescent="0.25">
      <c r="A68" s="43" t="s">
        <v>522</v>
      </c>
      <c r="B68" s="44">
        <v>3.89</v>
      </c>
      <c r="C68" s="44">
        <v>4.25</v>
      </c>
    </row>
    <row r="69" spans="1:3" x14ac:dyDescent="0.25">
      <c r="A69" s="43" t="s">
        <v>523</v>
      </c>
      <c r="B69" s="44">
        <v>3.92</v>
      </c>
      <c r="C69" s="44">
        <v>4.28</v>
      </c>
    </row>
    <row r="70" spans="1:3" x14ac:dyDescent="0.25">
      <c r="A70" s="43" t="s">
        <v>524</v>
      </c>
      <c r="B70" s="44">
        <v>3.96</v>
      </c>
      <c r="C70" s="44">
        <v>4.32</v>
      </c>
    </row>
    <row r="71" spans="1:3" x14ac:dyDescent="0.25">
      <c r="A71" s="43" t="s">
        <v>525</v>
      </c>
      <c r="B71" s="44">
        <v>3.99</v>
      </c>
      <c r="C71" s="44">
        <v>4.3499999999999996</v>
      </c>
    </row>
    <row r="72" spans="1:3" x14ac:dyDescent="0.25">
      <c r="A72" s="43" t="s">
        <v>526</v>
      </c>
      <c r="B72" s="44">
        <v>4.03</v>
      </c>
      <c r="C72" s="44">
        <v>4.3899999999999997</v>
      </c>
    </row>
    <row r="73" spans="1:3" x14ac:dyDescent="0.25">
      <c r="A73" s="43" t="s">
        <v>527</v>
      </c>
      <c r="B73" s="44">
        <v>4.0599999999999996</v>
      </c>
      <c r="C73" s="44">
        <v>4.43</v>
      </c>
    </row>
    <row r="74" spans="1:3" x14ac:dyDescent="0.25">
      <c r="A74" s="43" t="s">
        <v>528</v>
      </c>
      <c r="B74" s="44">
        <v>4.0999999999999996</v>
      </c>
      <c r="C74" s="44">
        <v>4.47</v>
      </c>
    </row>
    <row r="75" spans="1:3" x14ac:dyDescent="0.25">
      <c r="A75" s="43" t="s">
        <v>529</v>
      </c>
      <c r="B75" s="44">
        <v>4.1399999999999997</v>
      </c>
      <c r="C75" s="44">
        <v>4.51</v>
      </c>
    </row>
    <row r="76" spans="1:3" x14ac:dyDescent="0.25">
      <c r="A76" s="43" t="s">
        <v>530</v>
      </c>
      <c r="B76" s="44">
        <v>4.18</v>
      </c>
      <c r="C76" s="44">
        <v>4.5599999999999996</v>
      </c>
    </row>
    <row r="77" spans="1:3" x14ac:dyDescent="0.25">
      <c r="A77" s="43" t="s">
        <v>440</v>
      </c>
      <c r="B77" s="44">
        <v>4.22</v>
      </c>
      <c r="C77" s="44">
        <v>4.5999999999999996</v>
      </c>
    </row>
    <row r="78" spans="1:3" x14ac:dyDescent="0.25">
      <c r="A78" s="43" t="s">
        <v>441</v>
      </c>
      <c r="B78" s="44">
        <v>4.2699999999999996</v>
      </c>
      <c r="C78" s="44">
        <v>4.6500000000000004</v>
      </c>
    </row>
    <row r="79" spans="1:3" x14ac:dyDescent="0.25">
      <c r="A79" s="43" t="s">
        <v>442</v>
      </c>
      <c r="B79" s="44">
        <v>4.3099999999999996</v>
      </c>
      <c r="C79" s="44">
        <v>4.7</v>
      </c>
    </row>
    <row r="80" spans="1:3" x14ac:dyDescent="0.25">
      <c r="A80" s="43" t="s">
        <v>443</v>
      </c>
      <c r="B80" s="44">
        <v>4.3600000000000003</v>
      </c>
      <c r="C80" s="44">
        <v>4.75</v>
      </c>
    </row>
    <row r="81" spans="1:3" x14ac:dyDescent="0.25">
      <c r="A81" s="43" t="s">
        <v>444</v>
      </c>
      <c r="B81" s="44">
        <v>4.41</v>
      </c>
      <c r="C81" s="44">
        <v>4.8</v>
      </c>
    </row>
    <row r="82" spans="1:3" x14ac:dyDescent="0.25">
      <c r="A82" s="43" t="s">
        <v>445</v>
      </c>
      <c r="B82" s="44">
        <v>4.45</v>
      </c>
      <c r="C82" s="44">
        <v>4.8499999999999996</v>
      </c>
    </row>
    <row r="83" spans="1:3" x14ac:dyDescent="0.25">
      <c r="A83" s="43" t="s">
        <v>446</v>
      </c>
      <c r="B83" s="44">
        <v>4.5</v>
      </c>
      <c r="C83" s="44">
        <v>4.91</v>
      </c>
    </row>
    <row r="84" spans="1:3" x14ac:dyDescent="0.25">
      <c r="A84" s="43" t="s">
        <v>447</v>
      </c>
      <c r="B84" s="44">
        <v>4.5599999999999996</v>
      </c>
      <c r="C84" s="44">
        <v>4.97</v>
      </c>
    </row>
    <row r="85" spans="1:3" x14ac:dyDescent="0.25">
      <c r="A85" s="43" t="s">
        <v>448</v>
      </c>
      <c r="B85" s="44">
        <v>4.6100000000000003</v>
      </c>
      <c r="C85" s="44">
        <v>5.03</v>
      </c>
    </row>
    <row r="86" spans="1:3" x14ac:dyDescent="0.25">
      <c r="A86" s="43" t="s">
        <v>449</v>
      </c>
      <c r="B86" s="44">
        <v>4.67</v>
      </c>
      <c r="C86" s="44">
        <v>5.09</v>
      </c>
    </row>
    <row r="87" spans="1:3" x14ac:dyDescent="0.25">
      <c r="A87" s="43" t="s">
        <v>450</v>
      </c>
      <c r="B87" s="44">
        <v>4.72</v>
      </c>
      <c r="C87" s="44">
        <v>5.15</v>
      </c>
    </row>
    <row r="88" spans="1:3" x14ac:dyDescent="0.25">
      <c r="A88" s="43" t="s">
        <v>451</v>
      </c>
      <c r="B88" s="44">
        <v>4.78</v>
      </c>
      <c r="C88" s="44">
        <v>5.22</v>
      </c>
    </row>
    <row r="89" spans="1:3" x14ac:dyDescent="0.25">
      <c r="A89" s="43" t="s">
        <v>452</v>
      </c>
      <c r="B89" s="44">
        <v>4.8499999999999996</v>
      </c>
      <c r="C89" s="44">
        <v>5.29</v>
      </c>
    </row>
    <row r="90" spans="1:3" x14ac:dyDescent="0.25">
      <c r="A90" s="43" t="s">
        <v>453</v>
      </c>
      <c r="B90" s="44">
        <v>4.91</v>
      </c>
      <c r="C90" s="44">
        <v>5.36</v>
      </c>
    </row>
    <row r="91" spans="1:3" x14ac:dyDescent="0.25">
      <c r="A91" s="43" t="s">
        <v>454</v>
      </c>
      <c r="B91" s="44">
        <v>4.9800000000000004</v>
      </c>
      <c r="C91" s="44">
        <v>5.43</v>
      </c>
    </row>
    <row r="92" spans="1:3" x14ac:dyDescent="0.25">
      <c r="A92" s="43" t="s">
        <v>455</v>
      </c>
      <c r="B92" s="44">
        <v>5.04</v>
      </c>
      <c r="C92" s="44">
        <v>5.51</v>
      </c>
    </row>
    <row r="93" spans="1:3" x14ac:dyDescent="0.25">
      <c r="A93" s="43" t="s">
        <v>456</v>
      </c>
      <c r="B93" s="44">
        <v>5.1100000000000003</v>
      </c>
      <c r="C93" s="44">
        <v>5.59</v>
      </c>
    </row>
    <row r="94" spans="1:3" x14ac:dyDescent="0.25">
      <c r="A94" s="43" t="s">
        <v>457</v>
      </c>
      <c r="B94" s="44">
        <v>5.19</v>
      </c>
      <c r="C94" s="44">
        <v>5.67</v>
      </c>
    </row>
    <row r="95" spans="1:3" x14ac:dyDescent="0.25">
      <c r="A95" s="43" t="s">
        <v>458</v>
      </c>
      <c r="B95" s="44">
        <v>5.26</v>
      </c>
      <c r="C95" s="44">
        <v>5.76</v>
      </c>
    </row>
    <row r="96" spans="1:3" x14ac:dyDescent="0.25">
      <c r="A96" s="43" t="s">
        <v>459</v>
      </c>
      <c r="B96" s="44">
        <v>5.34</v>
      </c>
      <c r="C96" s="44">
        <v>5.85</v>
      </c>
    </row>
    <row r="97" spans="1:3" x14ac:dyDescent="0.25">
      <c r="A97" s="43" t="s">
        <v>460</v>
      </c>
      <c r="B97" s="44">
        <v>5.43</v>
      </c>
      <c r="C97" s="44">
        <v>5.95</v>
      </c>
    </row>
    <row r="98" spans="1:3" x14ac:dyDescent="0.25">
      <c r="A98" s="43" t="s">
        <v>461</v>
      </c>
      <c r="B98" s="44">
        <v>5.53</v>
      </c>
      <c r="C98" s="44">
        <v>6.07</v>
      </c>
    </row>
    <row r="99" spans="1:3" x14ac:dyDescent="0.25">
      <c r="A99" s="43" t="s">
        <v>462</v>
      </c>
      <c r="B99" s="44">
        <v>5.64</v>
      </c>
      <c r="C99" s="44">
        <v>6.2</v>
      </c>
    </row>
    <row r="100" spans="1:3" x14ac:dyDescent="0.25">
      <c r="A100" s="43" t="s">
        <v>463</v>
      </c>
      <c r="B100" s="44">
        <v>5.75</v>
      </c>
      <c r="C100" s="44">
        <v>6.33</v>
      </c>
    </row>
    <row r="101" spans="1:3" x14ac:dyDescent="0.25">
      <c r="A101" s="43" t="s">
        <v>464</v>
      </c>
      <c r="B101" s="44">
        <v>5.87</v>
      </c>
      <c r="C101" s="44">
        <v>6.46</v>
      </c>
    </row>
    <row r="102" spans="1:3" x14ac:dyDescent="0.25">
      <c r="A102" s="43" t="s">
        <v>465</v>
      </c>
      <c r="B102" s="44">
        <v>5.99</v>
      </c>
      <c r="C102" s="44">
        <v>6.61</v>
      </c>
    </row>
    <row r="103" spans="1:3" x14ac:dyDescent="0.25">
      <c r="A103" s="43" t="s">
        <v>466</v>
      </c>
      <c r="B103" s="44">
        <v>6.12</v>
      </c>
      <c r="C103" s="44">
        <v>6.76</v>
      </c>
    </row>
    <row r="104" spans="1:3" x14ac:dyDescent="0.25">
      <c r="A104" s="43" t="s">
        <v>467</v>
      </c>
      <c r="B104" s="44">
        <v>6.25</v>
      </c>
      <c r="C104" s="44">
        <v>6.91</v>
      </c>
    </row>
    <row r="105" spans="1:3" x14ac:dyDescent="0.25">
      <c r="A105" s="43" t="s">
        <v>468</v>
      </c>
      <c r="B105" s="44">
        <v>6.39</v>
      </c>
      <c r="C105" s="44">
        <v>7.08</v>
      </c>
    </row>
    <row r="106" spans="1:3" x14ac:dyDescent="0.25">
      <c r="A106" s="43" t="s">
        <v>469</v>
      </c>
      <c r="B106" s="44">
        <v>6.54</v>
      </c>
      <c r="C106" s="44">
        <v>7.25</v>
      </c>
    </row>
    <row r="107" spans="1:3" x14ac:dyDescent="0.25">
      <c r="A107" s="43" t="s">
        <v>470</v>
      </c>
      <c r="B107" s="44">
        <v>6.69</v>
      </c>
      <c r="C107" s="44">
        <v>7.43</v>
      </c>
    </row>
    <row r="108" spans="1:3" x14ac:dyDescent="0.25">
      <c r="A108" s="43" t="s">
        <v>471</v>
      </c>
      <c r="B108" s="44">
        <v>6.85</v>
      </c>
      <c r="C108" s="44">
        <v>7.62</v>
      </c>
    </row>
    <row r="109" spans="1:3" x14ac:dyDescent="0.25">
      <c r="A109" s="43" t="s">
        <v>472</v>
      </c>
      <c r="B109" s="44">
        <v>7.01</v>
      </c>
      <c r="C109" s="44">
        <v>7.82</v>
      </c>
    </row>
    <row r="110" spans="1:3" x14ac:dyDescent="0.25">
      <c r="A110" s="43" t="s">
        <v>473</v>
      </c>
      <c r="B110" s="44">
        <v>7.18</v>
      </c>
      <c r="C110" s="44">
        <v>8.0299999999999994</v>
      </c>
    </row>
    <row r="111" spans="1:3" x14ac:dyDescent="0.25">
      <c r="A111" s="43" t="s">
        <v>474</v>
      </c>
      <c r="B111" s="44">
        <v>7.36</v>
      </c>
      <c r="C111" s="44">
        <v>8.24</v>
      </c>
    </row>
    <row r="112" spans="1:3" x14ac:dyDescent="0.25">
      <c r="A112" s="43" t="s">
        <v>475</v>
      </c>
      <c r="B112" s="44">
        <v>7.55</v>
      </c>
      <c r="C112" s="44">
        <v>8.4700000000000006</v>
      </c>
    </row>
    <row r="113" spans="1:3" x14ac:dyDescent="0.25">
      <c r="A113" s="43" t="s">
        <v>476</v>
      </c>
      <c r="B113" s="44">
        <v>7.74</v>
      </c>
      <c r="C113" s="44">
        <v>8.6999999999999993</v>
      </c>
    </row>
    <row r="114" spans="1:3" x14ac:dyDescent="0.25">
      <c r="A114" s="43" t="s">
        <v>477</v>
      </c>
      <c r="B114" s="44">
        <v>7.94</v>
      </c>
      <c r="C114" s="44">
        <v>8.94</v>
      </c>
    </row>
    <row r="115" spans="1:3" x14ac:dyDescent="0.25">
      <c r="A115" s="43" t="s">
        <v>478</v>
      </c>
      <c r="B115" s="44">
        <v>8.15</v>
      </c>
      <c r="C115" s="44">
        <v>9.1999999999999993</v>
      </c>
    </row>
    <row r="116" spans="1:3" x14ac:dyDescent="0.25">
      <c r="A116" s="43" t="s">
        <v>479</v>
      </c>
      <c r="B116" s="44">
        <v>8.36</v>
      </c>
      <c r="C116" s="44">
        <v>9.4600000000000009</v>
      </c>
    </row>
  </sheetData>
  <sheetProtection algorithmName="SHA-512" hashValue="229BG2Eg4TqOlJ9ABjX3mGBscgoHN3T8mWp+RmZzdyj7b4Ss6biJQKSdSm5T6ZZUtEPYG/x0XW/hnFWUo1hp2A==" saltValue="QtGOw5FpCymtKFypbPsfsg==" spinCount="100000" sheet="1" objects="1" scenarios="1"/>
  <conditionalFormatting sqref="A6:A21">
    <cfRule type="expression" dxfId="55" priority="1" stopIfTrue="1">
      <formula>MOD(ROW(),2)=0</formula>
    </cfRule>
    <cfRule type="expression" dxfId="54" priority="2" stopIfTrue="1">
      <formula>MOD(ROW(),2)&lt;&gt;0</formula>
    </cfRule>
  </conditionalFormatting>
  <conditionalFormatting sqref="A26:A116">
    <cfRule type="expression" dxfId="53" priority="5" stopIfTrue="1">
      <formula>MOD(ROW(),2)=0</formula>
    </cfRule>
    <cfRule type="expression" dxfId="52" priority="6" stopIfTrue="1">
      <formula>MOD(ROW(),2)&lt;&gt;0</formula>
    </cfRule>
  </conditionalFormatting>
  <conditionalFormatting sqref="B6:C21">
    <cfRule type="expression" dxfId="51" priority="3" stopIfTrue="1">
      <formula>MOD(ROW(),2)=0</formula>
    </cfRule>
    <cfRule type="expression" dxfId="50" priority="4" stopIfTrue="1">
      <formula>MOD(ROW(),2)&lt;&gt;0</formula>
    </cfRule>
  </conditionalFormatting>
  <conditionalFormatting sqref="B26:C116">
    <cfRule type="expression" dxfId="49" priority="7" stopIfTrue="1">
      <formula>MOD(ROW(),2)=0</formula>
    </cfRule>
    <cfRule type="expression" dxfId="48" priority="8" stopIfTrue="1">
      <formula>MOD(ROW(),2)&lt;&gt;0</formula>
    </cfRule>
  </conditionalFormatting>
  <pageMargins left="0.7" right="0.7" top="0.75" bottom="0.75" header="0.3" footer="0.3"/>
  <tableParts count="1">
    <tablePart r:id="rId1"/>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8CE1C-E803-4682-9B1A-4A1B308DBA39}">
  <sheetPr codeName="Sheet70"/>
  <dimension ref="A1:B66"/>
  <sheetViews>
    <sheetView showGridLines="0" workbookViewId="0">
      <selection activeCell="A6" sqref="A6"/>
    </sheetView>
  </sheetViews>
  <sheetFormatPr defaultRowHeight="12.5" x14ac:dyDescent="0.25"/>
  <cols>
    <col min="1" max="1" width="45.26953125" customWidth="1"/>
    <col min="2" max="2" width="40.54296875" customWidth="1"/>
  </cols>
  <sheetData>
    <row r="1" spans="1:2" s="1" customFormat="1" ht="20" x14ac:dyDescent="0.4">
      <c r="A1" s="2" t="s">
        <v>0</v>
      </c>
    </row>
    <row r="2" spans="1:2" s="1" customFormat="1" ht="15.5" x14ac:dyDescent="0.35">
      <c r="A2" s="30" t="s">
        <v>1</v>
      </c>
      <c r="B2" s="3" t="str">
        <f>wb_title</f>
        <v>LGPS_EW - Consolidated Factor Spreadsheet</v>
      </c>
    </row>
    <row r="3" spans="1:2" s="1" customFormat="1" ht="15.5" x14ac:dyDescent="0.35">
      <c r="A3" s="30" t="s">
        <v>2</v>
      </c>
      <c r="B3" s="3" t="str">
        <f>TABLE_FACTOR_TYPE_1 &amp; " - x-" &amp; TABLE_SERIES_NUMBER_1</f>
        <v>AVC to AP - x-806</v>
      </c>
    </row>
    <row r="6" spans="1:2" x14ac:dyDescent="0.25">
      <c r="A6" s="40" t="s">
        <v>394</v>
      </c>
      <c r="B6" s="47" t="s">
        <v>395</v>
      </c>
    </row>
    <row r="7" spans="1:2" x14ac:dyDescent="0.25">
      <c r="A7" s="40" t="s">
        <v>396</v>
      </c>
      <c r="B7" s="47" t="s">
        <v>175</v>
      </c>
    </row>
    <row r="8" spans="1:2" x14ac:dyDescent="0.25">
      <c r="A8" s="40" t="s">
        <v>162</v>
      </c>
      <c r="B8" s="47" t="s">
        <v>176</v>
      </c>
    </row>
    <row r="9" spans="1:2" x14ac:dyDescent="0.25">
      <c r="A9" s="40" t="s">
        <v>163</v>
      </c>
      <c r="B9" s="47" t="s">
        <v>372</v>
      </c>
    </row>
    <row r="10" spans="1:2" ht="75" x14ac:dyDescent="0.25">
      <c r="A10" s="40" t="s">
        <v>6</v>
      </c>
      <c r="B10" s="47" t="s">
        <v>380</v>
      </c>
    </row>
    <row r="11" spans="1:2" x14ac:dyDescent="0.25">
      <c r="A11" s="40" t="s">
        <v>164</v>
      </c>
      <c r="B11" s="47" t="s">
        <v>264</v>
      </c>
    </row>
    <row r="12" spans="1:2" ht="62.5" x14ac:dyDescent="0.25">
      <c r="A12" s="40" t="s">
        <v>165</v>
      </c>
      <c r="B12" s="47" t="s">
        <v>381</v>
      </c>
    </row>
    <row r="13" spans="1:2" x14ac:dyDescent="0.25">
      <c r="A13" s="40" t="s">
        <v>397</v>
      </c>
      <c r="B13" s="47">
        <v>0</v>
      </c>
    </row>
    <row r="14" spans="1:2" x14ac:dyDescent="0.25">
      <c r="A14" s="40" t="s">
        <v>167</v>
      </c>
      <c r="B14" s="47">
        <v>806</v>
      </c>
    </row>
    <row r="15" spans="1:2" x14ac:dyDescent="0.25">
      <c r="A15" s="40" t="s">
        <v>398</v>
      </c>
      <c r="B15" s="47" t="s">
        <v>382</v>
      </c>
    </row>
    <row r="16" spans="1:2" x14ac:dyDescent="0.25">
      <c r="A16" s="40" t="s">
        <v>169</v>
      </c>
      <c r="B16" s="47" t="s">
        <v>376</v>
      </c>
    </row>
    <row r="17" spans="1:2" x14ac:dyDescent="0.25">
      <c r="A17" s="41" t="s">
        <v>399</v>
      </c>
      <c r="B17" s="47"/>
    </row>
    <row r="18" spans="1:2" x14ac:dyDescent="0.25">
      <c r="A18" s="40" t="s">
        <v>171</v>
      </c>
      <c r="B18" s="49">
        <v>45195</v>
      </c>
    </row>
    <row r="19" spans="1:2" x14ac:dyDescent="0.25">
      <c r="A19" s="40" t="s">
        <v>172</v>
      </c>
      <c r="B19" s="49">
        <v>45201</v>
      </c>
    </row>
    <row r="20" spans="1:2" x14ac:dyDescent="0.25">
      <c r="A20" s="40" t="s">
        <v>173</v>
      </c>
      <c r="B20" s="47" t="s">
        <v>183</v>
      </c>
    </row>
    <row r="21" spans="1:2" x14ac:dyDescent="0.25">
      <c r="A21" s="40" t="s">
        <v>400</v>
      </c>
      <c r="B21" s="47"/>
    </row>
    <row r="23" spans="1:2" x14ac:dyDescent="0.25">
      <c r="A23" s="23" t="str">
        <f>HYPERLINK("#'Factor List'!A1", "Back to Factor List")</f>
        <v>Back to Factor List</v>
      </c>
      <c r="B23" s="23" t="str">
        <f>HYPERLINK("#'Assumptions'!A1", "Assumptions")</f>
        <v>Assumptions</v>
      </c>
    </row>
    <row r="26" spans="1:2" s="58" customFormat="1" ht="13" x14ac:dyDescent="0.25">
      <c r="A26" s="57" t="s">
        <v>401</v>
      </c>
      <c r="B26" s="57" t="s">
        <v>651</v>
      </c>
    </row>
    <row r="27" spans="1:2" x14ac:dyDescent="0.25">
      <c r="A27" s="43" t="s">
        <v>440</v>
      </c>
      <c r="B27" s="44">
        <v>3.89</v>
      </c>
    </row>
    <row r="28" spans="1:2" x14ac:dyDescent="0.25">
      <c r="A28" s="43" t="s">
        <v>441</v>
      </c>
      <c r="B28" s="44">
        <v>3.93</v>
      </c>
    </row>
    <row r="29" spans="1:2" x14ac:dyDescent="0.25">
      <c r="A29" s="43" t="s">
        <v>442</v>
      </c>
      <c r="B29" s="44">
        <v>3.97</v>
      </c>
    </row>
    <row r="30" spans="1:2" x14ac:dyDescent="0.25">
      <c r="A30" s="43" t="s">
        <v>443</v>
      </c>
      <c r="B30" s="44">
        <v>4.0199999999999996</v>
      </c>
    </row>
    <row r="31" spans="1:2" x14ac:dyDescent="0.25">
      <c r="A31" s="43" t="s">
        <v>444</v>
      </c>
      <c r="B31" s="44">
        <v>4.07</v>
      </c>
    </row>
    <row r="32" spans="1:2" x14ac:dyDescent="0.25">
      <c r="A32" s="43" t="s">
        <v>445</v>
      </c>
      <c r="B32" s="44">
        <v>4.1100000000000003</v>
      </c>
    </row>
    <row r="33" spans="1:2" x14ac:dyDescent="0.25">
      <c r="A33" s="43" t="s">
        <v>446</v>
      </c>
      <c r="B33" s="44">
        <v>4.16</v>
      </c>
    </row>
    <row r="34" spans="1:2" x14ac:dyDescent="0.25">
      <c r="A34" s="43" t="s">
        <v>447</v>
      </c>
      <c r="B34" s="44">
        <v>4.21</v>
      </c>
    </row>
    <row r="35" spans="1:2" x14ac:dyDescent="0.25">
      <c r="A35" s="43" t="s">
        <v>448</v>
      </c>
      <c r="B35" s="44">
        <v>4.2699999999999996</v>
      </c>
    </row>
    <row r="36" spans="1:2" x14ac:dyDescent="0.25">
      <c r="A36" s="43" t="s">
        <v>449</v>
      </c>
      <c r="B36" s="44">
        <v>4.32</v>
      </c>
    </row>
    <row r="37" spans="1:2" x14ac:dyDescent="0.25">
      <c r="A37" s="43" t="s">
        <v>450</v>
      </c>
      <c r="B37" s="44">
        <v>4.38</v>
      </c>
    </row>
    <row r="38" spans="1:2" x14ac:dyDescent="0.25">
      <c r="A38" s="43" t="s">
        <v>451</v>
      </c>
      <c r="B38" s="44">
        <v>4.43</v>
      </c>
    </row>
    <row r="39" spans="1:2" x14ac:dyDescent="0.25">
      <c r="A39" s="43" t="s">
        <v>452</v>
      </c>
      <c r="B39" s="44">
        <v>4.49</v>
      </c>
    </row>
    <row r="40" spans="1:2" x14ac:dyDescent="0.25">
      <c r="A40" s="43" t="s">
        <v>453</v>
      </c>
      <c r="B40" s="44">
        <v>4.55</v>
      </c>
    </row>
    <row r="41" spans="1:2" x14ac:dyDescent="0.25">
      <c r="A41" s="43" t="s">
        <v>454</v>
      </c>
      <c r="B41" s="44">
        <v>4.62</v>
      </c>
    </row>
    <row r="42" spans="1:2" x14ac:dyDescent="0.25">
      <c r="A42" s="43" t="s">
        <v>455</v>
      </c>
      <c r="B42" s="44">
        <v>4.68</v>
      </c>
    </row>
    <row r="43" spans="1:2" x14ac:dyDescent="0.25">
      <c r="A43" s="43" t="s">
        <v>456</v>
      </c>
      <c r="B43" s="44">
        <v>4.75</v>
      </c>
    </row>
    <row r="44" spans="1:2" x14ac:dyDescent="0.25">
      <c r="A44" s="43" t="s">
        <v>457</v>
      </c>
      <c r="B44" s="44">
        <v>4.82</v>
      </c>
    </row>
    <row r="45" spans="1:2" x14ac:dyDescent="0.25">
      <c r="A45" s="43" t="s">
        <v>458</v>
      </c>
      <c r="B45" s="44">
        <v>4.8899999999999997</v>
      </c>
    </row>
    <row r="46" spans="1:2" x14ac:dyDescent="0.25">
      <c r="A46" s="43" t="s">
        <v>459</v>
      </c>
      <c r="B46" s="44">
        <v>4.96</v>
      </c>
    </row>
    <row r="47" spans="1:2" x14ac:dyDescent="0.25">
      <c r="A47" s="43" t="s">
        <v>460</v>
      </c>
      <c r="B47" s="44">
        <v>5.04</v>
      </c>
    </row>
    <row r="48" spans="1:2" x14ac:dyDescent="0.25">
      <c r="A48" s="43" t="s">
        <v>461</v>
      </c>
      <c r="B48" s="44">
        <v>5.13</v>
      </c>
    </row>
    <row r="49" spans="1:2" x14ac:dyDescent="0.25">
      <c r="A49" s="43" t="s">
        <v>462</v>
      </c>
      <c r="B49" s="44">
        <v>5.22</v>
      </c>
    </row>
    <row r="50" spans="1:2" x14ac:dyDescent="0.25">
      <c r="A50" s="43" t="s">
        <v>463</v>
      </c>
      <c r="B50" s="44">
        <v>5.31</v>
      </c>
    </row>
    <row r="51" spans="1:2" x14ac:dyDescent="0.25">
      <c r="A51" s="43" t="s">
        <v>464</v>
      </c>
      <c r="B51" s="44">
        <v>5.41</v>
      </c>
    </row>
    <row r="52" spans="1:2" x14ac:dyDescent="0.25">
      <c r="A52" s="43" t="s">
        <v>465</v>
      </c>
      <c r="B52" s="44">
        <v>5.51</v>
      </c>
    </row>
    <row r="53" spans="1:2" x14ac:dyDescent="0.25">
      <c r="A53" s="43" t="s">
        <v>466</v>
      </c>
      <c r="B53" s="44">
        <v>5.61</v>
      </c>
    </row>
    <row r="54" spans="1:2" x14ac:dyDescent="0.25">
      <c r="A54" s="43" t="s">
        <v>467</v>
      </c>
      <c r="B54" s="44">
        <v>5.72</v>
      </c>
    </row>
    <row r="55" spans="1:2" x14ac:dyDescent="0.25">
      <c r="A55" s="43" t="s">
        <v>468</v>
      </c>
      <c r="B55" s="44">
        <v>5.85</v>
      </c>
    </row>
    <row r="56" spans="1:2" x14ac:dyDescent="0.25">
      <c r="A56" s="43" t="s">
        <v>469</v>
      </c>
      <c r="B56" s="44">
        <v>5.98</v>
      </c>
    </row>
    <row r="57" spans="1:2" x14ac:dyDescent="0.25">
      <c r="A57" s="43" t="s">
        <v>470</v>
      </c>
      <c r="B57" s="44">
        <v>6.11</v>
      </c>
    </row>
    <row r="58" spans="1:2" x14ac:dyDescent="0.25">
      <c r="A58" s="43" t="s">
        <v>471</v>
      </c>
      <c r="B58" s="44">
        <v>6.24</v>
      </c>
    </row>
    <row r="59" spans="1:2" x14ac:dyDescent="0.25">
      <c r="A59" s="43" t="s">
        <v>472</v>
      </c>
      <c r="B59" s="44">
        <v>6.38</v>
      </c>
    </row>
    <row r="60" spans="1:2" x14ac:dyDescent="0.25">
      <c r="A60" s="43" t="s">
        <v>473</v>
      </c>
      <c r="B60" s="44">
        <v>6.52</v>
      </c>
    </row>
    <row r="61" spans="1:2" x14ac:dyDescent="0.25">
      <c r="A61" s="43" t="s">
        <v>474</v>
      </c>
      <c r="B61" s="44">
        <v>6.66</v>
      </c>
    </row>
    <row r="62" spans="1:2" x14ac:dyDescent="0.25">
      <c r="A62" s="43" t="s">
        <v>475</v>
      </c>
      <c r="B62" s="44">
        <v>6.82</v>
      </c>
    </row>
    <row r="63" spans="1:2" x14ac:dyDescent="0.25">
      <c r="A63" s="43" t="s">
        <v>476</v>
      </c>
      <c r="B63" s="44">
        <v>6.98</v>
      </c>
    </row>
    <row r="64" spans="1:2" x14ac:dyDescent="0.25">
      <c r="A64" s="43" t="s">
        <v>477</v>
      </c>
      <c r="B64" s="44">
        <v>7.14</v>
      </c>
    </row>
    <row r="65" spans="1:2" x14ac:dyDescent="0.25">
      <c r="A65" s="43" t="s">
        <v>478</v>
      </c>
      <c r="B65" s="44">
        <v>7.32</v>
      </c>
    </row>
    <row r="66" spans="1:2" x14ac:dyDescent="0.25">
      <c r="A66" s="43" t="s">
        <v>479</v>
      </c>
      <c r="B66" s="44">
        <v>7.52</v>
      </c>
    </row>
  </sheetData>
  <sheetProtection algorithmName="SHA-512" hashValue="KhmqjHLmeIFkvT1oBrLqCnPjJytZMy7khNHpdxAjtYk2JUu2c4gZJBB97A1TK/scqguXJ7arEtAgFUSKs9+2ng==" saltValue="RlyKIWBfgb4Ot50tJseHnQ==" spinCount="100000" sheet="1" objects="1" scenarios="1"/>
  <conditionalFormatting sqref="A6:A21">
    <cfRule type="expression" dxfId="47" priority="1" stopIfTrue="1">
      <formula>MOD(ROW(),2)=0</formula>
    </cfRule>
    <cfRule type="expression" dxfId="46" priority="2" stopIfTrue="1">
      <formula>MOD(ROW(),2)&lt;&gt;0</formula>
    </cfRule>
  </conditionalFormatting>
  <conditionalFormatting sqref="A26:A66">
    <cfRule type="expression" dxfId="45" priority="5" stopIfTrue="1">
      <formula>MOD(ROW(),2)=0</formula>
    </cfRule>
    <cfRule type="expression" dxfId="44" priority="6" stopIfTrue="1">
      <formula>MOD(ROW(),2)&lt;&gt;0</formula>
    </cfRule>
  </conditionalFormatting>
  <conditionalFormatting sqref="B6:B21">
    <cfRule type="expression" dxfId="43" priority="3" stopIfTrue="1">
      <formula>MOD(ROW(),2)=0</formula>
    </cfRule>
    <cfRule type="expression" dxfId="42" priority="4" stopIfTrue="1">
      <formula>MOD(ROW(),2)&lt;&gt;0</formula>
    </cfRule>
  </conditionalFormatting>
  <conditionalFormatting sqref="B26:B66">
    <cfRule type="expression" dxfId="41" priority="7" stopIfTrue="1">
      <formula>MOD(ROW(),2)=0</formula>
    </cfRule>
    <cfRule type="expression" dxfId="40" priority="8" stopIfTrue="1">
      <formula>MOD(ROW(),2)&lt;&gt;0</formula>
    </cfRule>
  </conditionalFormatting>
  <pageMargins left="0.7" right="0.7" top="0.75" bottom="0.75" header="0.3" footer="0.3"/>
  <tableParts count="1">
    <tablePart r:id="rId1"/>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2C760-259F-4F4C-95DB-750FEBDFF691}">
  <sheetPr codeName="Sheet71"/>
  <dimension ref="A1:C155"/>
  <sheetViews>
    <sheetView showGridLines="0" workbookViewId="0">
      <selection activeCell="A6" sqref="A6"/>
    </sheetView>
  </sheetViews>
  <sheetFormatPr defaultRowHeight="12.5" x14ac:dyDescent="0.25"/>
  <cols>
    <col min="1" max="1" width="47.7265625" customWidth="1"/>
    <col min="2" max="3" width="22.54296875" customWidth="1"/>
  </cols>
  <sheetData>
    <row r="1" spans="1:3" s="1" customFormat="1" ht="20" x14ac:dyDescent="0.4">
      <c r="A1" s="2" t="s">
        <v>0</v>
      </c>
    </row>
    <row r="2" spans="1:3" s="1" customFormat="1" ht="15.5" x14ac:dyDescent="0.35">
      <c r="A2" s="30" t="s">
        <v>1</v>
      </c>
      <c r="B2" s="3" t="str">
        <f>wb_title</f>
        <v>LGPS_EW - Consolidated Factor Spreadsheet</v>
      </c>
    </row>
    <row r="3" spans="1:3" s="1" customFormat="1" ht="15.5" x14ac:dyDescent="0.35">
      <c r="A3" s="30" t="s">
        <v>2</v>
      </c>
      <c r="B3" s="3" t="str">
        <f>TABLE_FACTOR_TYPE_1 &amp; " - x-" &amp; TABLE_SERIES_NUMBER_1</f>
        <v>AVC to AP - x-807</v>
      </c>
    </row>
    <row r="6" spans="1:3" x14ac:dyDescent="0.25">
      <c r="A6" s="40" t="s">
        <v>394</v>
      </c>
      <c r="B6" s="47" t="s">
        <v>395</v>
      </c>
      <c r="C6" s="47"/>
    </row>
    <row r="7" spans="1:3" x14ac:dyDescent="0.25">
      <c r="A7" s="40" t="s">
        <v>396</v>
      </c>
      <c r="B7" s="47" t="s">
        <v>175</v>
      </c>
      <c r="C7" s="47"/>
    </row>
    <row r="8" spans="1:3" x14ac:dyDescent="0.25">
      <c r="A8" s="40" t="s">
        <v>162</v>
      </c>
      <c r="B8" s="47" t="s">
        <v>176</v>
      </c>
      <c r="C8" s="47"/>
    </row>
    <row r="9" spans="1:3" x14ac:dyDescent="0.25">
      <c r="A9" s="40" t="s">
        <v>163</v>
      </c>
      <c r="B9" s="47" t="s">
        <v>372</v>
      </c>
      <c r="C9" s="47"/>
    </row>
    <row r="10" spans="1:3" ht="62.5" x14ac:dyDescent="0.25">
      <c r="A10" s="40" t="s">
        <v>6</v>
      </c>
      <c r="B10" s="47" t="s">
        <v>383</v>
      </c>
      <c r="C10" s="47"/>
    </row>
    <row r="11" spans="1:3" x14ac:dyDescent="0.25">
      <c r="A11" s="40" t="s">
        <v>164</v>
      </c>
      <c r="B11" s="47" t="s">
        <v>264</v>
      </c>
      <c r="C11" s="47"/>
    </row>
    <row r="12" spans="1:3" ht="50" x14ac:dyDescent="0.25">
      <c r="A12" s="40" t="s">
        <v>165</v>
      </c>
      <c r="B12" s="47" t="s">
        <v>381</v>
      </c>
      <c r="C12" s="47"/>
    </row>
    <row r="13" spans="1:3" x14ac:dyDescent="0.25">
      <c r="A13" s="40" t="s">
        <v>397</v>
      </c>
      <c r="B13" s="47">
        <v>0</v>
      </c>
      <c r="C13" s="47"/>
    </row>
    <row r="14" spans="1:3" x14ac:dyDescent="0.25">
      <c r="A14" s="40" t="s">
        <v>167</v>
      </c>
      <c r="B14" s="47">
        <v>807</v>
      </c>
      <c r="C14" s="47"/>
    </row>
    <row r="15" spans="1:3" x14ac:dyDescent="0.25">
      <c r="A15" s="40" t="s">
        <v>398</v>
      </c>
      <c r="B15" s="47" t="s">
        <v>384</v>
      </c>
      <c r="C15" s="47"/>
    </row>
    <row r="16" spans="1:3" x14ac:dyDescent="0.25">
      <c r="A16" s="40" t="s">
        <v>169</v>
      </c>
      <c r="B16" s="47" t="s">
        <v>379</v>
      </c>
      <c r="C16" s="47"/>
    </row>
    <row r="17" spans="1:3" x14ac:dyDescent="0.25">
      <c r="A17" s="41" t="s">
        <v>399</v>
      </c>
      <c r="B17" s="47"/>
      <c r="C17" s="47"/>
    </row>
    <row r="18" spans="1:3" x14ac:dyDescent="0.25">
      <c r="A18" s="40" t="s">
        <v>171</v>
      </c>
      <c r="B18" s="49">
        <v>45195</v>
      </c>
      <c r="C18" s="49"/>
    </row>
    <row r="19" spans="1:3" x14ac:dyDescent="0.25">
      <c r="A19" s="40" t="s">
        <v>172</v>
      </c>
      <c r="B19" s="49">
        <v>45201</v>
      </c>
      <c r="C19" s="49"/>
    </row>
    <row r="20" spans="1:3" x14ac:dyDescent="0.25">
      <c r="A20" s="40" t="s">
        <v>173</v>
      </c>
      <c r="B20" s="47" t="s">
        <v>183</v>
      </c>
      <c r="C20" s="47"/>
    </row>
    <row r="21" spans="1:3" x14ac:dyDescent="0.25">
      <c r="A21" s="40" t="s">
        <v>400</v>
      </c>
      <c r="B21" s="47"/>
      <c r="C21" s="47"/>
    </row>
    <row r="23" spans="1:3" x14ac:dyDescent="0.25">
      <c r="A23" s="23" t="str">
        <f>HYPERLINK("#'Factor List'!A1", "Back to Factor List")</f>
        <v>Back to Factor List</v>
      </c>
      <c r="B23" s="23" t="str">
        <f>HYPERLINK("#'Assumptions'!A1", "Assumptions")</f>
        <v>Assumptions</v>
      </c>
    </row>
    <row r="26" spans="1:3" s="58" customFormat="1" ht="13" x14ac:dyDescent="0.25">
      <c r="A26" s="57" t="s">
        <v>401</v>
      </c>
      <c r="B26" s="57" t="s">
        <v>651</v>
      </c>
      <c r="C26" s="59"/>
    </row>
    <row r="27" spans="1:3" x14ac:dyDescent="0.25">
      <c r="A27" s="43" t="s">
        <v>481</v>
      </c>
      <c r="B27" s="44">
        <v>3.19</v>
      </c>
      <c r="C27" s="43"/>
    </row>
    <row r="28" spans="1:3" x14ac:dyDescent="0.25">
      <c r="A28" s="43" t="s">
        <v>482</v>
      </c>
      <c r="B28" s="44">
        <v>3.2</v>
      </c>
      <c r="C28" s="43"/>
    </row>
    <row r="29" spans="1:3" x14ac:dyDescent="0.25">
      <c r="A29" s="43" t="s">
        <v>483</v>
      </c>
      <c r="B29" s="44">
        <v>3.22</v>
      </c>
      <c r="C29" s="43"/>
    </row>
    <row r="30" spans="1:3" x14ac:dyDescent="0.25">
      <c r="A30" s="43" t="s">
        <v>484</v>
      </c>
      <c r="B30" s="44">
        <v>3.23</v>
      </c>
      <c r="C30" s="43"/>
    </row>
    <row r="31" spans="1:3" x14ac:dyDescent="0.25">
      <c r="A31" s="43" t="s">
        <v>485</v>
      </c>
      <c r="B31" s="44">
        <v>3.24</v>
      </c>
      <c r="C31" s="43"/>
    </row>
    <row r="32" spans="1:3" x14ac:dyDescent="0.25">
      <c r="A32" s="43" t="s">
        <v>486</v>
      </c>
      <c r="B32" s="44">
        <v>3.26</v>
      </c>
      <c r="C32" s="43"/>
    </row>
    <row r="33" spans="1:3" x14ac:dyDescent="0.25">
      <c r="A33" s="43" t="s">
        <v>487</v>
      </c>
      <c r="B33" s="44">
        <v>3.27</v>
      </c>
      <c r="C33" s="43"/>
    </row>
    <row r="34" spans="1:3" x14ac:dyDescent="0.25">
      <c r="A34" s="43" t="s">
        <v>488</v>
      </c>
      <c r="B34" s="44">
        <v>3.28</v>
      </c>
      <c r="C34" s="43"/>
    </row>
    <row r="35" spans="1:3" x14ac:dyDescent="0.25">
      <c r="A35" s="43" t="s">
        <v>489</v>
      </c>
      <c r="B35" s="44">
        <v>3.3</v>
      </c>
      <c r="C35" s="43"/>
    </row>
    <row r="36" spans="1:3" x14ac:dyDescent="0.25">
      <c r="A36" s="43" t="s">
        <v>490</v>
      </c>
      <c r="B36" s="44">
        <v>3.31</v>
      </c>
      <c r="C36" s="43"/>
    </row>
    <row r="37" spans="1:3" x14ac:dyDescent="0.25">
      <c r="A37" s="43" t="s">
        <v>491</v>
      </c>
      <c r="B37" s="44">
        <v>3.33</v>
      </c>
      <c r="C37" s="43"/>
    </row>
    <row r="38" spans="1:3" x14ac:dyDescent="0.25">
      <c r="A38" s="43" t="s">
        <v>492</v>
      </c>
      <c r="B38" s="44">
        <v>3.34</v>
      </c>
      <c r="C38" s="43"/>
    </row>
    <row r="39" spans="1:3" x14ac:dyDescent="0.25">
      <c r="A39" s="43" t="s">
        <v>493</v>
      </c>
      <c r="B39" s="44">
        <v>3.36</v>
      </c>
      <c r="C39" s="43"/>
    </row>
    <row r="40" spans="1:3" x14ac:dyDescent="0.25">
      <c r="A40" s="43" t="s">
        <v>494</v>
      </c>
      <c r="B40" s="44">
        <v>3.38</v>
      </c>
      <c r="C40" s="43"/>
    </row>
    <row r="41" spans="1:3" x14ac:dyDescent="0.25">
      <c r="A41" s="43" t="s">
        <v>495</v>
      </c>
      <c r="B41" s="44">
        <v>3.39</v>
      </c>
      <c r="C41" s="43"/>
    </row>
    <row r="42" spans="1:3" x14ac:dyDescent="0.25">
      <c r="A42" s="43" t="s">
        <v>496</v>
      </c>
      <c r="B42" s="44">
        <v>3.41</v>
      </c>
      <c r="C42" s="43"/>
    </row>
    <row r="43" spans="1:3" x14ac:dyDescent="0.25">
      <c r="A43" s="43" t="s">
        <v>497</v>
      </c>
      <c r="B43" s="44">
        <v>3.42</v>
      </c>
      <c r="C43" s="43"/>
    </row>
    <row r="44" spans="1:3" x14ac:dyDescent="0.25">
      <c r="A44" s="43" t="s">
        <v>498</v>
      </c>
      <c r="B44" s="44">
        <v>3.44</v>
      </c>
      <c r="C44" s="43"/>
    </row>
    <row r="45" spans="1:3" x14ac:dyDescent="0.25">
      <c r="A45" s="43" t="s">
        <v>499</v>
      </c>
      <c r="B45" s="44">
        <v>3.46</v>
      </c>
      <c r="C45" s="43"/>
    </row>
    <row r="46" spans="1:3" x14ac:dyDescent="0.25">
      <c r="A46" s="43" t="s">
        <v>500</v>
      </c>
      <c r="B46" s="44">
        <v>3.48</v>
      </c>
      <c r="C46" s="43"/>
    </row>
    <row r="47" spans="1:3" x14ac:dyDescent="0.25">
      <c r="A47" s="43" t="s">
        <v>501</v>
      </c>
      <c r="B47" s="44">
        <v>3.5</v>
      </c>
      <c r="C47" s="43"/>
    </row>
    <row r="48" spans="1:3" x14ac:dyDescent="0.25">
      <c r="A48" s="43" t="s">
        <v>502</v>
      </c>
      <c r="B48" s="44">
        <v>3.51</v>
      </c>
      <c r="C48" s="43"/>
    </row>
    <row r="49" spans="1:3" x14ac:dyDescent="0.25">
      <c r="A49" s="43" t="s">
        <v>503</v>
      </c>
      <c r="B49" s="44">
        <v>3.53</v>
      </c>
      <c r="C49" s="43"/>
    </row>
    <row r="50" spans="1:3" x14ac:dyDescent="0.25">
      <c r="A50" s="43" t="s">
        <v>504</v>
      </c>
      <c r="B50" s="44">
        <v>3.55</v>
      </c>
      <c r="C50" s="43"/>
    </row>
    <row r="51" spans="1:3" x14ac:dyDescent="0.25">
      <c r="A51" s="43" t="s">
        <v>505</v>
      </c>
      <c r="B51" s="44">
        <v>3.57</v>
      </c>
      <c r="C51" s="43"/>
    </row>
    <row r="52" spans="1:3" x14ac:dyDescent="0.25">
      <c r="A52" s="43" t="s">
        <v>506</v>
      </c>
      <c r="B52" s="44">
        <v>3.59</v>
      </c>
      <c r="C52" s="43"/>
    </row>
    <row r="53" spans="1:3" x14ac:dyDescent="0.25">
      <c r="A53" s="43" t="s">
        <v>507</v>
      </c>
      <c r="B53" s="44">
        <v>3.62</v>
      </c>
      <c r="C53" s="43"/>
    </row>
    <row r="54" spans="1:3" x14ac:dyDescent="0.25">
      <c r="A54" s="43" t="s">
        <v>508</v>
      </c>
      <c r="B54" s="44">
        <v>3.64</v>
      </c>
      <c r="C54" s="43"/>
    </row>
    <row r="55" spans="1:3" x14ac:dyDescent="0.25">
      <c r="A55" s="43" t="s">
        <v>509</v>
      </c>
      <c r="B55" s="44">
        <v>3.66</v>
      </c>
      <c r="C55" s="43"/>
    </row>
    <row r="56" spans="1:3" x14ac:dyDescent="0.25">
      <c r="A56" s="43" t="s">
        <v>510</v>
      </c>
      <c r="B56" s="44">
        <v>3.68</v>
      </c>
      <c r="C56" s="43"/>
    </row>
    <row r="57" spans="1:3" x14ac:dyDescent="0.25">
      <c r="A57" s="43" t="s">
        <v>511</v>
      </c>
      <c r="B57" s="44">
        <v>3.71</v>
      </c>
      <c r="C57" s="43"/>
    </row>
    <row r="58" spans="1:3" x14ac:dyDescent="0.25">
      <c r="A58" s="43" t="s">
        <v>512</v>
      </c>
      <c r="B58" s="44">
        <v>3.73</v>
      </c>
      <c r="C58" s="43"/>
    </row>
    <row r="59" spans="1:3" x14ac:dyDescent="0.25">
      <c r="A59" s="43" t="s">
        <v>513</v>
      </c>
      <c r="B59" s="44">
        <v>3.76</v>
      </c>
      <c r="C59" s="43"/>
    </row>
    <row r="60" spans="1:3" x14ac:dyDescent="0.25">
      <c r="A60" s="43" t="s">
        <v>514</v>
      </c>
      <c r="B60" s="44">
        <v>3.78</v>
      </c>
      <c r="C60" s="43"/>
    </row>
    <row r="61" spans="1:3" x14ac:dyDescent="0.25">
      <c r="A61" s="43" t="s">
        <v>515</v>
      </c>
      <c r="B61" s="44">
        <v>3.81</v>
      </c>
      <c r="C61" s="43"/>
    </row>
    <row r="62" spans="1:3" x14ac:dyDescent="0.25">
      <c r="A62" s="43" t="s">
        <v>516</v>
      </c>
      <c r="B62" s="44">
        <v>3.83</v>
      </c>
      <c r="C62" s="43"/>
    </row>
    <row r="63" spans="1:3" x14ac:dyDescent="0.25">
      <c r="A63" s="43" t="s">
        <v>517</v>
      </c>
      <c r="B63" s="44">
        <v>3.86</v>
      </c>
      <c r="C63" s="43"/>
    </row>
    <row r="64" spans="1:3" x14ac:dyDescent="0.25">
      <c r="A64" s="43" t="s">
        <v>518</v>
      </c>
      <c r="B64" s="44">
        <v>3.89</v>
      </c>
      <c r="C64" s="43"/>
    </row>
    <row r="65" spans="1:3" x14ac:dyDescent="0.25">
      <c r="A65" s="43" t="s">
        <v>519</v>
      </c>
      <c r="B65" s="44">
        <v>3.92</v>
      </c>
      <c r="C65" s="43"/>
    </row>
    <row r="66" spans="1:3" x14ac:dyDescent="0.25">
      <c r="A66" s="43" t="s">
        <v>520</v>
      </c>
      <c r="B66" s="44">
        <v>3.95</v>
      </c>
      <c r="C66" s="43"/>
    </row>
    <row r="67" spans="1:3" x14ac:dyDescent="0.25">
      <c r="A67" s="43" t="s">
        <v>521</v>
      </c>
      <c r="B67" s="44">
        <v>3.98</v>
      </c>
      <c r="C67" s="43"/>
    </row>
    <row r="68" spans="1:3" x14ac:dyDescent="0.25">
      <c r="A68" s="43" t="s">
        <v>522</v>
      </c>
      <c r="B68" s="44">
        <v>4.01</v>
      </c>
      <c r="C68" s="43"/>
    </row>
    <row r="69" spans="1:3" x14ac:dyDescent="0.25">
      <c r="A69" s="43" t="s">
        <v>523</v>
      </c>
      <c r="B69" s="44">
        <v>4.05</v>
      </c>
      <c r="C69" s="43"/>
    </row>
    <row r="70" spans="1:3" x14ac:dyDescent="0.25">
      <c r="A70" s="43" t="s">
        <v>524</v>
      </c>
      <c r="B70" s="44">
        <v>4.08</v>
      </c>
      <c r="C70" s="43"/>
    </row>
    <row r="71" spans="1:3" x14ac:dyDescent="0.25">
      <c r="A71" s="43" t="s">
        <v>525</v>
      </c>
      <c r="B71" s="44">
        <v>4.12</v>
      </c>
      <c r="C71" s="43"/>
    </row>
    <row r="72" spans="1:3" x14ac:dyDescent="0.25">
      <c r="A72" s="43" t="s">
        <v>526</v>
      </c>
      <c r="B72" s="44">
        <v>4.1500000000000004</v>
      </c>
      <c r="C72" s="43"/>
    </row>
    <row r="73" spans="1:3" x14ac:dyDescent="0.25">
      <c r="A73" s="43" t="s">
        <v>527</v>
      </c>
      <c r="B73" s="44">
        <v>4.1900000000000004</v>
      </c>
      <c r="C73" s="43"/>
    </row>
    <row r="74" spans="1:3" x14ac:dyDescent="0.25">
      <c r="A74" s="43" t="s">
        <v>528</v>
      </c>
      <c r="B74" s="44">
        <v>4.2300000000000004</v>
      </c>
      <c r="C74" s="43"/>
    </row>
    <row r="75" spans="1:3" x14ac:dyDescent="0.25">
      <c r="A75" s="43" t="s">
        <v>529</v>
      </c>
      <c r="B75" s="44">
        <v>4.2699999999999996</v>
      </c>
      <c r="C75" s="43"/>
    </row>
    <row r="76" spans="1:3" x14ac:dyDescent="0.25">
      <c r="A76" s="43" t="s">
        <v>530</v>
      </c>
      <c r="B76" s="44">
        <v>4.3099999999999996</v>
      </c>
      <c r="C76" s="43"/>
    </row>
    <row r="77" spans="1:3" x14ac:dyDescent="0.25">
      <c r="A77" s="43" t="s">
        <v>440</v>
      </c>
      <c r="B77" s="44">
        <v>4.3600000000000003</v>
      </c>
      <c r="C77" s="43"/>
    </row>
    <row r="78" spans="1:3" x14ac:dyDescent="0.25">
      <c r="A78" s="43" t="s">
        <v>441</v>
      </c>
      <c r="B78" s="44">
        <v>4.4000000000000004</v>
      </c>
      <c r="C78" s="43"/>
    </row>
    <row r="79" spans="1:3" x14ac:dyDescent="0.25">
      <c r="A79" s="43" t="s">
        <v>442</v>
      </c>
      <c r="B79" s="44">
        <v>4.45</v>
      </c>
      <c r="C79" s="43"/>
    </row>
    <row r="80" spans="1:3" x14ac:dyDescent="0.25">
      <c r="A80" s="43" t="s">
        <v>443</v>
      </c>
      <c r="B80" s="44">
        <v>4.49</v>
      </c>
      <c r="C80" s="43"/>
    </row>
    <row r="81" spans="1:3" x14ac:dyDescent="0.25">
      <c r="A81" s="43" t="s">
        <v>444</v>
      </c>
      <c r="B81" s="44">
        <v>4.54</v>
      </c>
      <c r="C81" s="43"/>
    </row>
    <row r="82" spans="1:3" x14ac:dyDescent="0.25">
      <c r="A82" s="43" t="s">
        <v>445</v>
      </c>
      <c r="B82" s="44">
        <v>4.59</v>
      </c>
      <c r="C82" s="43"/>
    </row>
    <row r="83" spans="1:3" x14ac:dyDescent="0.25">
      <c r="A83" s="43" t="s">
        <v>446</v>
      </c>
      <c r="B83" s="44">
        <v>4.6399999999999997</v>
      </c>
      <c r="C83" s="43"/>
    </row>
    <row r="84" spans="1:3" x14ac:dyDescent="0.25">
      <c r="A84" s="43" t="s">
        <v>447</v>
      </c>
      <c r="B84" s="44">
        <v>4.7</v>
      </c>
      <c r="C84" s="43"/>
    </row>
    <row r="85" spans="1:3" x14ac:dyDescent="0.25">
      <c r="A85" s="43" t="s">
        <v>448</v>
      </c>
      <c r="B85" s="44">
        <v>4.75</v>
      </c>
      <c r="C85" s="43"/>
    </row>
    <row r="86" spans="1:3" x14ac:dyDescent="0.25">
      <c r="A86" s="43" t="s">
        <v>449</v>
      </c>
      <c r="B86" s="44">
        <v>4.8099999999999996</v>
      </c>
      <c r="C86" s="43"/>
    </row>
    <row r="87" spans="1:3" x14ac:dyDescent="0.25">
      <c r="A87" s="43" t="s">
        <v>450</v>
      </c>
      <c r="B87" s="44">
        <v>4.87</v>
      </c>
      <c r="C87" s="43"/>
    </row>
    <row r="88" spans="1:3" x14ac:dyDescent="0.25">
      <c r="A88" s="43" t="s">
        <v>451</v>
      </c>
      <c r="B88" s="44">
        <v>4.93</v>
      </c>
      <c r="C88" s="43"/>
    </row>
    <row r="89" spans="1:3" x14ac:dyDescent="0.25">
      <c r="A89" s="43" t="s">
        <v>452</v>
      </c>
      <c r="B89" s="44">
        <v>5</v>
      </c>
      <c r="C89" s="43"/>
    </row>
    <row r="90" spans="1:3" x14ac:dyDescent="0.25">
      <c r="A90" s="43" t="s">
        <v>453</v>
      </c>
      <c r="B90" s="44">
        <v>5.0599999999999996</v>
      </c>
      <c r="C90" s="43"/>
    </row>
    <row r="91" spans="1:3" x14ac:dyDescent="0.25">
      <c r="A91" s="43" t="s">
        <v>454</v>
      </c>
      <c r="B91" s="44">
        <v>5.13</v>
      </c>
      <c r="C91" s="43"/>
    </row>
    <row r="92" spans="1:3" x14ac:dyDescent="0.25">
      <c r="A92" s="43" t="s">
        <v>455</v>
      </c>
      <c r="B92" s="44">
        <v>5.2</v>
      </c>
      <c r="C92" s="43"/>
    </row>
    <row r="93" spans="1:3" x14ac:dyDescent="0.25">
      <c r="A93" s="43" t="s">
        <v>456</v>
      </c>
      <c r="B93" s="44">
        <v>5.28</v>
      </c>
      <c r="C93" s="43"/>
    </row>
    <row r="94" spans="1:3" x14ac:dyDescent="0.25">
      <c r="A94" s="43" t="s">
        <v>457</v>
      </c>
      <c r="B94" s="44">
        <v>5.35</v>
      </c>
      <c r="C94" s="43"/>
    </row>
    <row r="95" spans="1:3" x14ac:dyDescent="0.25">
      <c r="A95" s="43" t="s">
        <v>458</v>
      </c>
      <c r="B95" s="44">
        <v>5.43</v>
      </c>
      <c r="C95" s="43"/>
    </row>
    <row r="96" spans="1:3" x14ac:dyDescent="0.25">
      <c r="A96" s="43" t="s">
        <v>459</v>
      </c>
      <c r="B96" s="44">
        <v>5.51</v>
      </c>
      <c r="C96" s="43"/>
    </row>
    <row r="97" spans="1:3" x14ac:dyDescent="0.25">
      <c r="A97" s="43" t="s">
        <v>460</v>
      </c>
      <c r="B97" s="44">
        <v>5.61</v>
      </c>
      <c r="C97" s="43"/>
    </row>
    <row r="98" spans="1:3" x14ac:dyDescent="0.25">
      <c r="A98" s="43" t="s">
        <v>461</v>
      </c>
      <c r="B98" s="44">
        <v>5.72</v>
      </c>
      <c r="C98" s="43"/>
    </row>
    <row r="99" spans="1:3" x14ac:dyDescent="0.25">
      <c r="A99" s="43" t="s">
        <v>462</v>
      </c>
      <c r="B99" s="44">
        <v>5.83</v>
      </c>
      <c r="C99" s="43"/>
    </row>
    <row r="100" spans="1:3" x14ac:dyDescent="0.25">
      <c r="A100" s="43" t="s">
        <v>463</v>
      </c>
      <c r="B100" s="44">
        <v>5.95</v>
      </c>
      <c r="C100" s="43"/>
    </row>
    <row r="101" spans="1:3" x14ac:dyDescent="0.25">
      <c r="A101" s="43" t="s">
        <v>464</v>
      </c>
      <c r="B101" s="44">
        <v>6.07</v>
      </c>
      <c r="C101" s="43"/>
    </row>
    <row r="102" spans="1:3" x14ac:dyDescent="0.25">
      <c r="A102" s="43" t="s">
        <v>465</v>
      </c>
      <c r="B102" s="44">
        <v>6.2</v>
      </c>
      <c r="C102" s="43"/>
    </row>
    <row r="103" spans="1:3" x14ac:dyDescent="0.25">
      <c r="A103" s="43" t="s">
        <v>466</v>
      </c>
      <c r="B103" s="44">
        <v>6.34</v>
      </c>
      <c r="C103" s="43"/>
    </row>
    <row r="104" spans="1:3" x14ac:dyDescent="0.25">
      <c r="A104" s="43" t="s">
        <v>467</v>
      </c>
      <c r="B104" s="44">
        <v>6.48</v>
      </c>
      <c r="C104" s="43"/>
    </row>
    <row r="105" spans="1:3" x14ac:dyDescent="0.25">
      <c r="A105" s="43" t="s">
        <v>468</v>
      </c>
      <c r="B105" s="44">
        <v>6.64</v>
      </c>
      <c r="C105" s="43"/>
    </row>
    <row r="106" spans="1:3" x14ac:dyDescent="0.25">
      <c r="A106" s="43" t="s">
        <v>469</v>
      </c>
      <c r="B106" s="44">
        <v>6.82</v>
      </c>
      <c r="C106" s="43"/>
    </row>
    <row r="107" spans="1:3" x14ac:dyDescent="0.25">
      <c r="A107" s="43" t="s">
        <v>470</v>
      </c>
      <c r="B107" s="44">
        <v>6.99</v>
      </c>
      <c r="C107" s="43"/>
    </row>
    <row r="108" spans="1:3" x14ac:dyDescent="0.25">
      <c r="A108" s="43" t="s">
        <v>471</v>
      </c>
      <c r="B108" s="44">
        <v>7.16</v>
      </c>
      <c r="C108" s="43"/>
    </row>
    <row r="109" spans="1:3" x14ac:dyDescent="0.25">
      <c r="A109" s="43" t="s">
        <v>472</v>
      </c>
      <c r="B109" s="44">
        <v>7.34</v>
      </c>
      <c r="C109" s="43"/>
    </row>
    <row r="110" spans="1:3" x14ac:dyDescent="0.25">
      <c r="A110" s="43" t="s">
        <v>473</v>
      </c>
      <c r="B110" s="44">
        <v>7.53</v>
      </c>
      <c r="C110" s="43"/>
    </row>
    <row r="111" spans="1:3" x14ac:dyDescent="0.25">
      <c r="A111" s="43" t="s">
        <v>474</v>
      </c>
      <c r="B111" s="44">
        <v>7.72</v>
      </c>
      <c r="C111" s="43"/>
    </row>
    <row r="112" spans="1:3" x14ac:dyDescent="0.25">
      <c r="A112" s="43" t="s">
        <v>475</v>
      </c>
      <c r="B112" s="44">
        <v>7.92</v>
      </c>
      <c r="C112" s="43"/>
    </row>
    <row r="113" spans="1:3" x14ac:dyDescent="0.25">
      <c r="A113" s="43" t="s">
        <v>476</v>
      </c>
      <c r="B113" s="44">
        <v>8.1300000000000008</v>
      </c>
      <c r="C113" s="43"/>
    </row>
    <row r="114" spans="1:3" x14ac:dyDescent="0.25">
      <c r="A114" s="43" t="s">
        <v>477</v>
      </c>
      <c r="B114" s="44">
        <v>8.35</v>
      </c>
      <c r="C114" s="43"/>
    </row>
    <row r="115" spans="1:3" x14ac:dyDescent="0.25">
      <c r="A115" s="43" t="s">
        <v>478</v>
      </c>
      <c r="B115" s="44">
        <v>8.59</v>
      </c>
      <c r="C115" s="43"/>
    </row>
    <row r="116" spans="1:3" x14ac:dyDescent="0.25">
      <c r="A116" s="43" t="s">
        <v>479</v>
      </c>
      <c r="B116" s="44">
        <v>8.8699999999999992</v>
      </c>
      <c r="C116" s="43"/>
    </row>
    <row r="117" spans="1:3" x14ac:dyDescent="0.25">
      <c r="A117" s="43"/>
      <c r="B117" s="43"/>
      <c r="C117" s="43"/>
    </row>
    <row r="118" spans="1:3" x14ac:dyDescent="0.25">
      <c r="A118" s="43"/>
      <c r="B118" s="43"/>
      <c r="C118" s="43"/>
    </row>
    <row r="119" spans="1:3" x14ac:dyDescent="0.25">
      <c r="A119" s="43"/>
      <c r="B119" s="43"/>
      <c r="C119" s="43"/>
    </row>
    <row r="120" spans="1:3" x14ac:dyDescent="0.25">
      <c r="A120" s="43"/>
      <c r="B120" s="43"/>
      <c r="C120" s="43"/>
    </row>
    <row r="121" spans="1:3" x14ac:dyDescent="0.25">
      <c r="A121" s="43"/>
      <c r="B121" s="43"/>
      <c r="C121" s="43"/>
    </row>
    <row r="122" spans="1:3" x14ac:dyDescent="0.25">
      <c r="A122" s="43"/>
      <c r="B122" s="43"/>
      <c r="C122" s="43"/>
    </row>
    <row r="123" spans="1:3" x14ac:dyDescent="0.25">
      <c r="A123" s="43"/>
      <c r="B123" s="43"/>
      <c r="C123" s="43"/>
    </row>
    <row r="124" spans="1:3" x14ac:dyDescent="0.25">
      <c r="A124" s="43"/>
      <c r="B124" s="43"/>
      <c r="C124" s="43"/>
    </row>
    <row r="125" spans="1:3" x14ac:dyDescent="0.25">
      <c r="A125" s="43"/>
      <c r="B125" s="43"/>
      <c r="C125" s="43"/>
    </row>
    <row r="126" spans="1:3" x14ac:dyDescent="0.25">
      <c r="A126" s="43"/>
      <c r="B126" s="43"/>
      <c r="C126" s="43"/>
    </row>
    <row r="127" spans="1:3" x14ac:dyDescent="0.25">
      <c r="A127" s="43"/>
      <c r="B127" s="43"/>
      <c r="C127" s="43"/>
    </row>
    <row r="128" spans="1:3" x14ac:dyDescent="0.25">
      <c r="A128" s="43"/>
      <c r="B128" s="43"/>
      <c r="C128" s="43"/>
    </row>
    <row r="129" spans="1:3" x14ac:dyDescent="0.25">
      <c r="A129" s="43"/>
      <c r="B129" s="43"/>
      <c r="C129" s="43"/>
    </row>
    <row r="130" spans="1:3" x14ac:dyDescent="0.25">
      <c r="A130" s="43"/>
      <c r="B130" s="43"/>
      <c r="C130" s="43"/>
    </row>
    <row r="131" spans="1:3" x14ac:dyDescent="0.25">
      <c r="A131" s="43"/>
      <c r="B131" s="43"/>
      <c r="C131" s="43"/>
    </row>
    <row r="132" spans="1:3" x14ac:dyDescent="0.25">
      <c r="A132" s="43"/>
      <c r="B132" s="43"/>
      <c r="C132" s="43"/>
    </row>
    <row r="133" spans="1:3" x14ac:dyDescent="0.25">
      <c r="A133" s="43"/>
      <c r="B133" s="43"/>
      <c r="C133" s="43"/>
    </row>
    <row r="134" spans="1:3" x14ac:dyDescent="0.25">
      <c r="A134" s="43"/>
      <c r="B134" s="43"/>
      <c r="C134" s="43"/>
    </row>
    <row r="135" spans="1:3" x14ac:dyDescent="0.25">
      <c r="A135" s="43"/>
      <c r="B135" s="43"/>
      <c r="C135" s="43"/>
    </row>
    <row r="136" spans="1:3" x14ac:dyDescent="0.25">
      <c r="A136" s="43"/>
      <c r="B136" s="43"/>
      <c r="C136" s="43"/>
    </row>
    <row r="137" spans="1:3" x14ac:dyDescent="0.25">
      <c r="A137" s="43"/>
      <c r="B137" s="43"/>
      <c r="C137" s="43"/>
    </row>
    <row r="138" spans="1:3" x14ac:dyDescent="0.25">
      <c r="A138" s="43"/>
      <c r="B138" s="43"/>
      <c r="C138" s="43"/>
    </row>
    <row r="139" spans="1:3" x14ac:dyDescent="0.25">
      <c r="A139" s="43"/>
      <c r="B139" s="43"/>
      <c r="C139" s="43"/>
    </row>
    <row r="140" spans="1:3" x14ac:dyDescent="0.25">
      <c r="A140" s="43"/>
      <c r="B140" s="43"/>
      <c r="C140" s="43"/>
    </row>
    <row r="141" spans="1:3" x14ac:dyDescent="0.25">
      <c r="A141" s="43"/>
      <c r="B141" s="43"/>
      <c r="C141" s="43"/>
    </row>
    <row r="142" spans="1:3" x14ac:dyDescent="0.25">
      <c r="A142" s="43"/>
      <c r="B142" s="43"/>
      <c r="C142" s="43"/>
    </row>
    <row r="143" spans="1:3" x14ac:dyDescent="0.25">
      <c r="A143" s="43"/>
      <c r="B143" s="43"/>
      <c r="C143" s="43"/>
    </row>
    <row r="144" spans="1:3" x14ac:dyDescent="0.25">
      <c r="A144" s="43"/>
      <c r="B144" s="43"/>
      <c r="C144" s="43"/>
    </row>
    <row r="145" spans="1:3" x14ac:dyDescent="0.25">
      <c r="A145" s="43"/>
      <c r="B145" s="43"/>
      <c r="C145" s="43"/>
    </row>
    <row r="146" spans="1:3" x14ac:dyDescent="0.25">
      <c r="A146" s="43"/>
      <c r="B146" s="43"/>
      <c r="C146" s="43"/>
    </row>
    <row r="147" spans="1:3" x14ac:dyDescent="0.25">
      <c r="A147" s="43"/>
      <c r="B147" s="43"/>
      <c r="C147" s="43"/>
    </row>
    <row r="148" spans="1:3" x14ac:dyDescent="0.25">
      <c r="A148" s="43"/>
      <c r="B148" s="43"/>
      <c r="C148" s="43"/>
    </row>
    <row r="149" spans="1:3" x14ac:dyDescent="0.25">
      <c r="A149" s="43"/>
      <c r="B149" s="43"/>
      <c r="C149" s="43"/>
    </row>
    <row r="150" spans="1:3" x14ac:dyDescent="0.25">
      <c r="A150" s="43"/>
      <c r="B150" s="43"/>
      <c r="C150" s="43"/>
    </row>
    <row r="151" spans="1:3" x14ac:dyDescent="0.25">
      <c r="A151" s="43"/>
      <c r="B151" s="43"/>
      <c r="C151" s="43"/>
    </row>
    <row r="152" spans="1:3" x14ac:dyDescent="0.25">
      <c r="A152" s="43"/>
      <c r="B152" s="43"/>
      <c r="C152" s="43"/>
    </row>
    <row r="153" spans="1:3" x14ac:dyDescent="0.25">
      <c r="A153" s="43"/>
      <c r="B153" s="43"/>
      <c r="C153" s="43"/>
    </row>
    <row r="154" spans="1:3" x14ac:dyDescent="0.25">
      <c r="A154" s="43"/>
      <c r="B154" s="43"/>
      <c r="C154" s="43"/>
    </row>
    <row r="155" spans="1:3" x14ac:dyDescent="0.25">
      <c r="A155" s="43"/>
      <c r="B155" s="43"/>
      <c r="C155" s="43"/>
    </row>
  </sheetData>
  <sheetProtection algorithmName="SHA-512" hashValue="4fH7a0TgWDax58Tt7ukXL+X8QeZOun5ZwW5+8K1G0P4lEwa2QuC6hlCMUebrfZbT0o3pNOYf6/o3Die7uTFmjQ==" saltValue="tKeSKS1yoiFVFVxCHeSurw==" spinCount="100000" sheet="1" objects="1" scenarios="1"/>
  <conditionalFormatting sqref="A6:A21">
    <cfRule type="expression" dxfId="39" priority="1" stopIfTrue="1">
      <formula>MOD(ROW(),2)=0</formula>
    </cfRule>
    <cfRule type="expression" dxfId="38" priority="2" stopIfTrue="1">
      <formula>MOD(ROW(),2)&lt;&gt;0</formula>
    </cfRule>
  </conditionalFormatting>
  <conditionalFormatting sqref="A26:A155">
    <cfRule type="expression" dxfId="37" priority="5" stopIfTrue="1">
      <formula>MOD(ROW(),2)=0</formula>
    </cfRule>
    <cfRule type="expression" dxfId="36" priority="6" stopIfTrue="1">
      <formula>MOD(ROW(),2)&lt;&gt;0</formula>
    </cfRule>
  </conditionalFormatting>
  <conditionalFormatting sqref="B6:C21">
    <cfRule type="expression" dxfId="35" priority="3" stopIfTrue="1">
      <formula>MOD(ROW(),2)=0</formula>
    </cfRule>
    <cfRule type="expression" dxfId="34" priority="4" stopIfTrue="1">
      <formula>MOD(ROW(),2)&lt;&gt;0</formula>
    </cfRule>
  </conditionalFormatting>
  <conditionalFormatting sqref="B26:C155">
    <cfRule type="expression" dxfId="33" priority="7" stopIfTrue="1">
      <formula>MOD(ROW(),2)=0</formula>
    </cfRule>
    <cfRule type="expression" dxfId="32" priority="8" stopIfTrue="1">
      <formula>MOD(ROW(),2)&lt;&gt;0</formula>
    </cfRule>
  </conditionalFormatting>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AB561-0E0B-418A-B028-2C6D1E8ADDE5}">
  <sheetPr codeName="Sheet9"/>
  <dimension ref="A1:G75"/>
  <sheetViews>
    <sheetView showGridLines="0" workbookViewId="0">
      <selection activeCell="A6" sqref="A6"/>
    </sheetView>
  </sheetViews>
  <sheetFormatPr defaultRowHeight="12.5" x14ac:dyDescent="0.25"/>
  <cols>
    <col min="1" max="1" width="31.54296875" customWidth="1"/>
    <col min="2" max="7" width="22.54296875" customWidth="1"/>
  </cols>
  <sheetData>
    <row r="1" spans="1:7" s="1" customFormat="1" ht="20" x14ac:dyDescent="0.4">
      <c r="A1" s="2" t="s">
        <v>0</v>
      </c>
    </row>
    <row r="2" spans="1:7" s="1" customFormat="1" ht="15.5" x14ac:dyDescent="0.35">
      <c r="A2" s="30" t="s">
        <v>1</v>
      </c>
      <c r="B2" s="3" t="str">
        <f>wb_title</f>
        <v>LGPS_EW - Consolidated Factor Spreadsheet</v>
      </c>
    </row>
    <row r="3" spans="1:7" s="1" customFormat="1" ht="15.5" x14ac:dyDescent="0.35">
      <c r="A3" s="30" t="s">
        <v>2</v>
      </c>
      <c r="B3" s="3" t="str">
        <f>TABLE_FACTOR_TYPE_1 &amp; " - x-" &amp; TABLE_SERIES_NUMBER_1</f>
        <v>CETV - x-202</v>
      </c>
    </row>
    <row r="6" spans="1:7" x14ac:dyDescent="0.25">
      <c r="A6" s="40" t="s">
        <v>394</v>
      </c>
      <c r="B6" s="47" t="s">
        <v>395</v>
      </c>
      <c r="C6" s="47"/>
      <c r="D6" s="47"/>
      <c r="E6" s="47"/>
      <c r="F6" s="47"/>
      <c r="G6" s="47"/>
    </row>
    <row r="7" spans="1:7" x14ac:dyDescent="0.25">
      <c r="A7" s="40" t="s">
        <v>396</v>
      </c>
      <c r="B7" s="47" t="s">
        <v>175</v>
      </c>
      <c r="C7" s="47"/>
      <c r="D7" s="47"/>
      <c r="E7" s="47"/>
      <c r="F7" s="47"/>
      <c r="G7" s="47"/>
    </row>
    <row r="8" spans="1:7" x14ac:dyDescent="0.25">
      <c r="A8" s="40" t="s">
        <v>162</v>
      </c>
      <c r="B8" s="47" t="s">
        <v>176</v>
      </c>
      <c r="C8" s="47"/>
      <c r="D8" s="47"/>
      <c r="E8" s="47"/>
      <c r="F8" s="47"/>
      <c r="G8" s="47"/>
    </row>
    <row r="9" spans="1:7" x14ac:dyDescent="0.25">
      <c r="A9" s="40" t="s">
        <v>163</v>
      </c>
      <c r="B9" s="47" t="s">
        <v>177</v>
      </c>
      <c r="C9" s="47"/>
      <c r="D9" s="47"/>
      <c r="E9" s="47"/>
      <c r="F9" s="47"/>
      <c r="G9" s="47"/>
    </row>
    <row r="10" spans="1:7" x14ac:dyDescent="0.25">
      <c r="A10" s="40" t="s">
        <v>6</v>
      </c>
      <c r="B10" s="47" t="s">
        <v>178</v>
      </c>
      <c r="C10" s="47"/>
      <c r="D10" s="47"/>
      <c r="E10" s="47"/>
      <c r="F10" s="47"/>
      <c r="G10" s="47"/>
    </row>
    <row r="11" spans="1:7" x14ac:dyDescent="0.25">
      <c r="A11" s="40" t="s">
        <v>164</v>
      </c>
      <c r="B11" s="47" t="s">
        <v>184</v>
      </c>
      <c r="C11" s="47"/>
      <c r="D11" s="47"/>
      <c r="E11" s="47"/>
      <c r="F11" s="47"/>
      <c r="G11" s="47"/>
    </row>
    <row r="12" spans="1:7" x14ac:dyDescent="0.25">
      <c r="A12" s="40" t="s">
        <v>165</v>
      </c>
      <c r="B12" s="47" t="s">
        <v>180</v>
      </c>
      <c r="C12" s="47"/>
      <c r="D12" s="47"/>
      <c r="E12" s="47"/>
      <c r="F12" s="47"/>
      <c r="G12" s="47"/>
    </row>
    <row r="13" spans="1:7" x14ac:dyDescent="0.25">
      <c r="A13" s="40" t="s">
        <v>397</v>
      </c>
      <c r="B13" s="47">
        <v>0</v>
      </c>
      <c r="C13" s="47"/>
      <c r="D13" s="47"/>
      <c r="E13" s="47"/>
      <c r="F13" s="47"/>
      <c r="G13" s="47"/>
    </row>
    <row r="14" spans="1:7" x14ac:dyDescent="0.25">
      <c r="A14" s="40" t="s">
        <v>167</v>
      </c>
      <c r="B14" s="47">
        <v>202</v>
      </c>
      <c r="C14" s="47"/>
      <c r="D14" s="47"/>
      <c r="E14" s="47"/>
      <c r="F14" s="47"/>
      <c r="G14" s="47"/>
    </row>
    <row r="15" spans="1:7" x14ac:dyDescent="0.25">
      <c r="A15" s="40" t="s">
        <v>398</v>
      </c>
      <c r="B15" s="47" t="s">
        <v>185</v>
      </c>
      <c r="C15" s="47"/>
      <c r="D15" s="47"/>
      <c r="E15" s="47"/>
      <c r="F15" s="47"/>
      <c r="G15" s="47"/>
    </row>
    <row r="16" spans="1:7" x14ac:dyDescent="0.25">
      <c r="A16" s="40" t="s">
        <v>169</v>
      </c>
      <c r="B16" s="47" t="s">
        <v>186</v>
      </c>
      <c r="C16" s="47"/>
      <c r="D16" s="47"/>
      <c r="E16" s="47"/>
      <c r="F16" s="47"/>
      <c r="G16" s="47"/>
    </row>
    <row r="17" spans="1:7" x14ac:dyDescent="0.25">
      <c r="A17" s="41" t="s">
        <v>399</v>
      </c>
      <c r="B17" s="47"/>
      <c r="C17" s="47"/>
      <c r="D17" s="47"/>
      <c r="E17" s="47"/>
      <c r="F17" s="47"/>
      <c r="G17" s="47"/>
    </row>
    <row r="18" spans="1:7" x14ac:dyDescent="0.25">
      <c r="A18" s="40" t="s">
        <v>171</v>
      </c>
      <c r="B18" s="49">
        <v>46175</v>
      </c>
      <c r="C18" s="49"/>
      <c r="D18" s="49"/>
      <c r="E18" s="49"/>
      <c r="F18" s="49"/>
      <c r="G18" s="49"/>
    </row>
    <row r="19" spans="1:7" x14ac:dyDescent="0.25">
      <c r="A19" s="40" t="s">
        <v>172</v>
      </c>
      <c r="B19" s="49">
        <v>46161</v>
      </c>
      <c r="C19" s="49"/>
      <c r="D19" s="49"/>
      <c r="E19" s="49"/>
      <c r="F19" s="49"/>
      <c r="G19" s="49"/>
    </row>
    <row r="20" spans="1:7" x14ac:dyDescent="0.25">
      <c r="A20" s="40" t="s">
        <v>173</v>
      </c>
      <c r="B20" s="47" t="s">
        <v>183</v>
      </c>
      <c r="C20" s="47"/>
      <c r="D20" s="47"/>
      <c r="E20" s="47"/>
      <c r="F20" s="47"/>
      <c r="G20" s="47"/>
    </row>
    <row r="21" spans="1:7" x14ac:dyDescent="0.25">
      <c r="A21" s="40" t="s">
        <v>400</v>
      </c>
      <c r="B21" s="47" t="s">
        <v>99</v>
      </c>
      <c r="C21" s="47"/>
      <c r="D21" s="47"/>
      <c r="E21" s="47"/>
      <c r="F21" s="47"/>
      <c r="G21" s="47"/>
    </row>
    <row r="23" spans="1:7" x14ac:dyDescent="0.25">
      <c r="A23" s="23" t="str">
        <f>HYPERLINK("#'Factor List'!A1", "Back to Factor List")</f>
        <v>Back to Factor List</v>
      </c>
      <c r="B23" s="23" t="str">
        <f>HYPERLINK("#'Assumptions'!A1", "Assumptions")</f>
        <v>Assumptions</v>
      </c>
    </row>
    <row r="26" spans="1:7" s="58" customFormat="1" ht="26" x14ac:dyDescent="0.25">
      <c r="A26" s="57" t="s">
        <v>401</v>
      </c>
      <c r="B26" s="57" t="s">
        <v>402</v>
      </c>
      <c r="C26" s="57" t="s">
        <v>403</v>
      </c>
      <c r="D26" s="57" t="s">
        <v>404</v>
      </c>
      <c r="E26" s="57" t="s">
        <v>405</v>
      </c>
      <c r="F26" s="57" t="s">
        <v>406</v>
      </c>
      <c r="G26" s="57" t="s">
        <v>407</v>
      </c>
    </row>
    <row r="27" spans="1:7" x14ac:dyDescent="0.25">
      <c r="A27" s="43">
        <v>16</v>
      </c>
      <c r="B27" s="44">
        <v>7.66</v>
      </c>
      <c r="C27" s="44">
        <v>0.38</v>
      </c>
      <c r="D27" s="44">
        <v>1.1000000000000001</v>
      </c>
      <c r="E27" s="44">
        <v>-3.98</v>
      </c>
      <c r="F27" s="44">
        <v>-3.98</v>
      </c>
      <c r="G27" s="44">
        <v>0</v>
      </c>
    </row>
    <row r="28" spans="1:7" x14ac:dyDescent="0.25">
      <c r="A28" s="43">
        <v>17</v>
      </c>
      <c r="B28" s="44">
        <v>7.8</v>
      </c>
      <c r="C28" s="44">
        <v>0.39</v>
      </c>
      <c r="D28" s="44">
        <v>1.1599999999999999</v>
      </c>
      <c r="E28" s="44">
        <v>-3.98</v>
      </c>
      <c r="F28" s="44">
        <v>-3.98</v>
      </c>
      <c r="G28" s="44">
        <v>0</v>
      </c>
    </row>
    <row r="29" spans="1:7" x14ac:dyDescent="0.25">
      <c r="A29" s="43">
        <v>18</v>
      </c>
      <c r="B29" s="44">
        <v>7.94</v>
      </c>
      <c r="C29" s="44">
        <v>0.4</v>
      </c>
      <c r="D29" s="44">
        <v>1.22</v>
      </c>
      <c r="E29" s="44">
        <v>-3.99</v>
      </c>
      <c r="F29" s="44">
        <v>-3.99</v>
      </c>
      <c r="G29" s="44">
        <v>0</v>
      </c>
    </row>
    <row r="30" spans="1:7" x14ac:dyDescent="0.25">
      <c r="A30" s="43">
        <v>19</v>
      </c>
      <c r="B30" s="44">
        <v>8.08</v>
      </c>
      <c r="C30" s="44">
        <v>0.41</v>
      </c>
      <c r="D30" s="44">
        <v>1.27</v>
      </c>
      <c r="E30" s="44">
        <v>-4</v>
      </c>
      <c r="F30" s="44">
        <v>-4</v>
      </c>
      <c r="G30" s="44">
        <v>0</v>
      </c>
    </row>
    <row r="31" spans="1:7" x14ac:dyDescent="0.25">
      <c r="A31" s="43">
        <v>20</v>
      </c>
      <c r="B31" s="44">
        <v>8.23</v>
      </c>
      <c r="C31" s="44">
        <v>0.41</v>
      </c>
      <c r="D31" s="44">
        <v>1.29</v>
      </c>
      <c r="E31" s="44">
        <v>-4.01</v>
      </c>
      <c r="F31" s="44">
        <v>-4.01</v>
      </c>
      <c r="G31" s="44">
        <v>0</v>
      </c>
    </row>
    <row r="32" spans="1:7" x14ac:dyDescent="0.25">
      <c r="A32" s="43">
        <v>21</v>
      </c>
      <c r="B32" s="44">
        <v>8.3800000000000008</v>
      </c>
      <c r="C32" s="44">
        <v>0.42</v>
      </c>
      <c r="D32" s="44">
        <v>1.31</v>
      </c>
      <c r="E32" s="44">
        <v>-4.0199999999999996</v>
      </c>
      <c r="F32" s="44">
        <v>-4.0199999999999996</v>
      </c>
      <c r="G32" s="44">
        <v>0</v>
      </c>
    </row>
    <row r="33" spans="1:7" x14ac:dyDescent="0.25">
      <c r="A33" s="43">
        <v>22</v>
      </c>
      <c r="B33" s="44">
        <v>8.5299999999999994</v>
      </c>
      <c r="C33" s="44">
        <v>0.43</v>
      </c>
      <c r="D33" s="44">
        <v>1.33</v>
      </c>
      <c r="E33" s="44">
        <v>-4.03</v>
      </c>
      <c r="F33" s="44">
        <v>-4.03</v>
      </c>
      <c r="G33" s="44">
        <v>0</v>
      </c>
    </row>
    <row r="34" spans="1:7" x14ac:dyDescent="0.25">
      <c r="A34" s="43">
        <v>23</v>
      </c>
      <c r="B34" s="44">
        <v>8.68</v>
      </c>
      <c r="C34" s="44">
        <v>0.44</v>
      </c>
      <c r="D34" s="44">
        <v>1.36</v>
      </c>
      <c r="E34" s="44">
        <v>-4.04</v>
      </c>
      <c r="F34" s="44">
        <v>-4.04</v>
      </c>
      <c r="G34" s="44">
        <v>0</v>
      </c>
    </row>
    <row r="35" spans="1:7" x14ac:dyDescent="0.25">
      <c r="A35" s="43">
        <v>24</v>
      </c>
      <c r="B35" s="44">
        <v>8.83</v>
      </c>
      <c r="C35" s="44">
        <v>0.45</v>
      </c>
      <c r="D35" s="44">
        <v>1.38</v>
      </c>
      <c r="E35" s="44">
        <v>-4.05</v>
      </c>
      <c r="F35" s="44">
        <v>-4.05</v>
      </c>
      <c r="G35" s="44">
        <v>0</v>
      </c>
    </row>
    <row r="36" spans="1:7" x14ac:dyDescent="0.25">
      <c r="A36" s="43">
        <v>25</v>
      </c>
      <c r="B36" s="44">
        <v>8.99</v>
      </c>
      <c r="C36" s="44">
        <v>0.46</v>
      </c>
      <c r="D36" s="44">
        <v>1.41</v>
      </c>
      <c r="E36" s="44">
        <v>-4.0599999999999996</v>
      </c>
      <c r="F36" s="44">
        <v>-4.0599999999999996</v>
      </c>
      <c r="G36" s="44">
        <v>0</v>
      </c>
    </row>
    <row r="37" spans="1:7" x14ac:dyDescent="0.25">
      <c r="A37" s="43">
        <v>26</v>
      </c>
      <c r="B37" s="44">
        <v>9.15</v>
      </c>
      <c r="C37" s="44">
        <v>0.47</v>
      </c>
      <c r="D37" s="44">
        <v>1.43</v>
      </c>
      <c r="E37" s="44">
        <v>-4.0599999999999996</v>
      </c>
      <c r="F37" s="44">
        <v>-4.0599999999999996</v>
      </c>
      <c r="G37" s="44">
        <v>0</v>
      </c>
    </row>
    <row r="38" spans="1:7" x14ac:dyDescent="0.25">
      <c r="A38" s="43">
        <v>27</v>
      </c>
      <c r="B38" s="44">
        <v>9.32</v>
      </c>
      <c r="C38" s="44">
        <v>0.48</v>
      </c>
      <c r="D38" s="44">
        <v>1.46</v>
      </c>
      <c r="E38" s="44">
        <v>-4.07</v>
      </c>
      <c r="F38" s="44">
        <v>-4.07</v>
      </c>
      <c r="G38" s="44">
        <v>0</v>
      </c>
    </row>
    <row r="39" spans="1:7" x14ac:dyDescent="0.25">
      <c r="A39" s="43">
        <v>28</v>
      </c>
      <c r="B39" s="44">
        <v>9.49</v>
      </c>
      <c r="C39" s="44">
        <v>0.49</v>
      </c>
      <c r="D39" s="44">
        <v>1.48</v>
      </c>
      <c r="E39" s="44">
        <v>-4.08</v>
      </c>
      <c r="F39" s="44">
        <v>-4.08</v>
      </c>
      <c r="G39" s="44">
        <v>0</v>
      </c>
    </row>
    <row r="40" spans="1:7" x14ac:dyDescent="0.25">
      <c r="A40" s="43">
        <v>29</v>
      </c>
      <c r="B40" s="44">
        <v>9.66</v>
      </c>
      <c r="C40" s="44">
        <v>0.5</v>
      </c>
      <c r="D40" s="44">
        <v>1.51</v>
      </c>
      <c r="E40" s="44">
        <v>-4.09</v>
      </c>
      <c r="F40" s="44">
        <v>-4.09</v>
      </c>
      <c r="G40" s="44">
        <v>0</v>
      </c>
    </row>
    <row r="41" spans="1:7" x14ac:dyDescent="0.25">
      <c r="A41" s="43">
        <v>30</v>
      </c>
      <c r="B41" s="44">
        <v>9.83</v>
      </c>
      <c r="C41" s="44">
        <v>0.51</v>
      </c>
      <c r="D41" s="44">
        <v>1.53</v>
      </c>
      <c r="E41" s="44">
        <v>-4.0999999999999996</v>
      </c>
      <c r="F41" s="44">
        <v>-4.0999999999999996</v>
      </c>
      <c r="G41" s="44">
        <v>0</v>
      </c>
    </row>
    <row r="42" spans="1:7" x14ac:dyDescent="0.25">
      <c r="A42" s="43">
        <v>31</v>
      </c>
      <c r="B42" s="44">
        <v>10.01</v>
      </c>
      <c r="C42" s="44">
        <v>0.52</v>
      </c>
      <c r="D42" s="44">
        <v>1.56</v>
      </c>
      <c r="E42" s="44">
        <v>-4.1100000000000003</v>
      </c>
      <c r="F42" s="44">
        <v>-4.1100000000000003</v>
      </c>
      <c r="G42" s="44">
        <v>0</v>
      </c>
    </row>
    <row r="43" spans="1:7" x14ac:dyDescent="0.25">
      <c r="A43" s="43">
        <v>32</v>
      </c>
      <c r="B43" s="44">
        <v>10.19</v>
      </c>
      <c r="C43" s="44">
        <v>0.53</v>
      </c>
      <c r="D43" s="44">
        <v>1.59</v>
      </c>
      <c r="E43" s="44">
        <v>-4.12</v>
      </c>
      <c r="F43" s="44">
        <v>-4.12</v>
      </c>
      <c r="G43" s="44">
        <v>0</v>
      </c>
    </row>
    <row r="44" spans="1:7" x14ac:dyDescent="0.25">
      <c r="A44" s="43">
        <v>33</v>
      </c>
      <c r="B44" s="44">
        <v>10.37</v>
      </c>
      <c r="C44" s="44">
        <v>0.54</v>
      </c>
      <c r="D44" s="44">
        <v>1.61</v>
      </c>
      <c r="E44" s="44">
        <v>-4.13</v>
      </c>
      <c r="F44" s="44">
        <v>-4.13</v>
      </c>
      <c r="G44" s="44">
        <v>0</v>
      </c>
    </row>
    <row r="45" spans="1:7" x14ac:dyDescent="0.25">
      <c r="A45" s="43">
        <v>34</v>
      </c>
      <c r="B45" s="44">
        <v>10.55</v>
      </c>
      <c r="C45" s="44">
        <v>0.55000000000000004</v>
      </c>
      <c r="D45" s="44">
        <v>1.64</v>
      </c>
      <c r="E45" s="44">
        <v>-4.1399999999999997</v>
      </c>
      <c r="F45" s="44">
        <v>-4.1399999999999997</v>
      </c>
      <c r="G45" s="44">
        <v>0</v>
      </c>
    </row>
    <row r="46" spans="1:7" x14ac:dyDescent="0.25">
      <c r="A46" s="43">
        <v>35</v>
      </c>
      <c r="B46" s="44">
        <v>10.74</v>
      </c>
      <c r="C46" s="44">
        <v>0.56000000000000005</v>
      </c>
      <c r="D46" s="44">
        <v>1.67</v>
      </c>
      <c r="E46" s="44">
        <v>-4.1500000000000004</v>
      </c>
      <c r="F46" s="44">
        <v>-4.1500000000000004</v>
      </c>
      <c r="G46" s="44">
        <v>0</v>
      </c>
    </row>
    <row r="47" spans="1:7" x14ac:dyDescent="0.25">
      <c r="A47" s="43">
        <v>36</v>
      </c>
      <c r="B47" s="44">
        <v>10.94</v>
      </c>
      <c r="C47" s="44">
        <v>0.56999999999999995</v>
      </c>
      <c r="D47" s="44">
        <v>1.7</v>
      </c>
      <c r="E47" s="44">
        <v>-4.16</v>
      </c>
      <c r="F47" s="44">
        <v>-4.16</v>
      </c>
      <c r="G47" s="44">
        <v>0</v>
      </c>
    </row>
    <row r="48" spans="1:7" x14ac:dyDescent="0.25">
      <c r="A48" s="43">
        <v>37</v>
      </c>
      <c r="B48" s="44">
        <v>11.13</v>
      </c>
      <c r="C48" s="44">
        <v>0.57999999999999996</v>
      </c>
      <c r="D48" s="44">
        <v>1.73</v>
      </c>
      <c r="E48" s="44">
        <v>-4.17</v>
      </c>
      <c r="F48" s="44">
        <v>-4.17</v>
      </c>
      <c r="G48" s="44">
        <v>0</v>
      </c>
    </row>
    <row r="49" spans="1:7" x14ac:dyDescent="0.25">
      <c r="A49" s="43">
        <v>38</v>
      </c>
      <c r="B49" s="44">
        <v>11.33</v>
      </c>
      <c r="C49" s="44">
        <v>0.59</v>
      </c>
      <c r="D49" s="44">
        <v>1.76</v>
      </c>
      <c r="E49" s="44">
        <v>-4.18</v>
      </c>
      <c r="F49" s="44">
        <v>-4.18</v>
      </c>
      <c r="G49" s="44">
        <v>0</v>
      </c>
    </row>
    <row r="50" spans="1:7" x14ac:dyDescent="0.25">
      <c r="A50" s="43">
        <v>39</v>
      </c>
      <c r="B50" s="44">
        <v>11.54</v>
      </c>
      <c r="C50" s="44">
        <v>0.6</v>
      </c>
      <c r="D50" s="44">
        <v>1.78</v>
      </c>
      <c r="E50" s="44">
        <v>-4.1900000000000004</v>
      </c>
      <c r="F50" s="44">
        <v>-4.1900000000000004</v>
      </c>
      <c r="G50" s="44">
        <v>0</v>
      </c>
    </row>
    <row r="51" spans="1:7" x14ac:dyDescent="0.25">
      <c r="A51" s="43">
        <v>40</v>
      </c>
      <c r="B51" s="44">
        <v>11.75</v>
      </c>
      <c r="C51" s="44">
        <v>0.62</v>
      </c>
      <c r="D51" s="44">
        <v>1.81</v>
      </c>
      <c r="E51" s="44">
        <v>-4.2</v>
      </c>
      <c r="F51" s="44">
        <v>-4.2</v>
      </c>
      <c r="G51" s="44">
        <v>0</v>
      </c>
    </row>
    <row r="52" spans="1:7" x14ac:dyDescent="0.25">
      <c r="A52" s="43">
        <v>41</v>
      </c>
      <c r="B52" s="44">
        <v>11.96</v>
      </c>
      <c r="C52" s="44">
        <v>0.63</v>
      </c>
      <c r="D52" s="44">
        <v>1.84</v>
      </c>
      <c r="E52" s="44">
        <v>-4.21</v>
      </c>
      <c r="F52" s="44">
        <v>-4.21</v>
      </c>
      <c r="G52" s="44">
        <v>0</v>
      </c>
    </row>
    <row r="53" spans="1:7" x14ac:dyDescent="0.25">
      <c r="A53" s="43">
        <v>42</v>
      </c>
      <c r="B53" s="44">
        <v>12.18</v>
      </c>
      <c r="C53" s="44">
        <v>0.64</v>
      </c>
      <c r="D53" s="44">
        <v>1.87</v>
      </c>
      <c r="E53" s="44">
        <v>-4.22</v>
      </c>
      <c r="F53" s="44">
        <v>-4.22</v>
      </c>
      <c r="G53" s="44">
        <v>0</v>
      </c>
    </row>
    <row r="54" spans="1:7" x14ac:dyDescent="0.25">
      <c r="A54" s="43">
        <v>43</v>
      </c>
      <c r="B54" s="44">
        <v>12.4</v>
      </c>
      <c r="C54" s="44">
        <v>0.65</v>
      </c>
      <c r="D54" s="44">
        <v>1.9</v>
      </c>
      <c r="E54" s="44">
        <v>-4.24</v>
      </c>
      <c r="F54" s="44">
        <v>-4.24</v>
      </c>
      <c r="G54" s="44">
        <v>0</v>
      </c>
    </row>
    <row r="55" spans="1:7" x14ac:dyDescent="0.25">
      <c r="A55" s="43">
        <v>44</v>
      </c>
      <c r="B55" s="44">
        <v>12.62</v>
      </c>
      <c r="C55" s="44">
        <v>0.67</v>
      </c>
      <c r="D55" s="44">
        <v>1.92</v>
      </c>
      <c r="E55" s="44">
        <v>-4.25</v>
      </c>
      <c r="F55" s="44">
        <v>-4.25</v>
      </c>
      <c r="G55" s="44">
        <v>0</v>
      </c>
    </row>
    <row r="56" spans="1:7" x14ac:dyDescent="0.25">
      <c r="A56" s="43">
        <v>45</v>
      </c>
      <c r="B56" s="44">
        <v>12.85</v>
      </c>
      <c r="C56" s="44">
        <v>0.68</v>
      </c>
      <c r="D56" s="44">
        <v>1.95</v>
      </c>
      <c r="E56" s="44">
        <v>-4.26</v>
      </c>
      <c r="F56" s="44">
        <v>-4.26</v>
      </c>
      <c r="G56" s="44">
        <v>0</v>
      </c>
    </row>
    <row r="57" spans="1:7" x14ac:dyDescent="0.25">
      <c r="A57" s="43">
        <v>46</v>
      </c>
      <c r="B57" s="44">
        <v>13.09</v>
      </c>
      <c r="C57" s="44">
        <v>0.69</v>
      </c>
      <c r="D57" s="44">
        <v>1.98</v>
      </c>
      <c r="E57" s="44">
        <v>-4.2699999999999996</v>
      </c>
      <c r="F57" s="44">
        <v>-4.2699999999999996</v>
      </c>
      <c r="G57" s="44">
        <v>0</v>
      </c>
    </row>
    <row r="58" spans="1:7" x14ac:dyDescent="0.25">
      <c r="A58" s="43">
        <v>47</v>
      </c>
      <c r="B58" s="44">
        <v>13.33</v>
      </c>
      <c r="C58" s="44">
        <v>0.71</v>
      </c>
      <c r="D58" s="44">
        <v>2</v>
      </c>
      <c r="E58" s="44">
        <v>-4.29</v>
      </c>
      <c r="F58" s="44">
        <v>-4.29</v>
      </c>
      <c r="G58" s="44">
        <v>0</v>
      </c>
    </row>
    <row r="59" spans="1:7" x14ac:dyDescent="0.25">
      <c r="A59" s="43">
        <v>48</v>
      </c>
      <c r="B59" s="44">
        <v>13.58</v>
      </c>
      <c r="C59" s="44">
        <v>0.72</v>
      </c>
      <c r="D59" s="44">
        <v>2.02</v>
      </c>
      <c r="E59" s="44">
        <v>-4.3</v>
      </c>
      <c r="F59" s="44">
        <v>-4.3</v>
      </c>
      <c r="G59" s="44">
        <v>0</v>
      </c>
    </row>
    <row r="60" spans="1:7" x14ac:dyDescent="0.25">
      <c r="A60" s="43">
        <v>49</v>
      </c>
      <c r="B60" s="44">
        <v>13.83</v>
      </c>
      <c r="C60" s="44">
        <v>0.74</v>
      </c>
      <c r="D60" s="44">
        <v>2.0499999999999998</v>
      </c>
      <c r="E60" s="44">
        <v>-4.3099999999999996</v>
      </c>
      <c r="F60" s="44">
        <v>-4.3099999999999996</v>
      </c>
      <c r="G60" s="44">
        <v>0</v>
      </c>
    </row>
    <row r="61" spans="1:7" x14ac:dyDescent="0.25">
      <c r="A61" s="43">
        <v>50</v>
      </c>
      <c r="B61" s="44">
        <v>14.09</v>
      </c>
      <c r="C61" s="44">
        <v>0.75</v>
      </c>
      <c r="D61" s="44">
        <v>2.0699999999999998</v>
      </c>
      <c r="E61" s="44">
        <v>-4.33</v>
      </c>
      <c r="F61" s="44">
        <v>-4.33</v>
      </c>
      <c r="G61" s="44">
        <v>0</v>
      </c>
    </row>
    <row r="62" spans="1:7" x14ac:dyDescent="0.25">
      <c r="A62" s="43">
        <v>51</v>
      </c>
      <c r="B62" s="44">
        <v>14.36</v>
      </c>
      <c r="C62" s="44">
        <v>0.77</v>
      </c>
      <c r="D62" s="44">
        <v>2.09</v>
      </c>
      <c r="E62" s="44">
        <v>-4.34</v>
      </c>
      <c r="F62" s="44">
        <v>-4.34</v>
      </c>
      <c r="G62" s="44">
        <v>0</v>
      </c>
    </row>
    <row r="63" spans="1:7" x14ac:dyDescent="0.25">
      <c r="A63" s="43">
        <v>52</v>
      </c>
      <c r="B63" s="44">
        <v>14.63</v>
      </c>
      <c r="C63" s="44">
        <v>0.78</v>
      </c>
      <c r="D63" s="44">
        <v>2.11</v>
      </c>
      <c r="E63" s="44">
        <v>-4.3600000000000003</v>
      </c>
      <c r="F63" s="44">
        <v>-4.3600000000000003</v>
      </c>
      <c r="G63" s="44">
        <v>0</v>
      </c>
    </row>
    <row r="64" spans="1:7" x14ac:dyDescent="0.25">
      <c r="A64" s="43">
        <v>53</v>
      </c>
      <c r="B64" s="44">
        <v>14.91</v>
      </c>
      <c r="C64" s="44">
        <v>0.8</v>
      </c>
      <c r="D64" s="44">
        <v>2.12</v>
      </c>
      <c r="E64" s="44">
        <v>-4.38</v>
      </c>
      <c r="F64" s="44">
        <v>-4.38</v>
      </c>
      <c r="G64" s="44">
        <v>0</v>
      </c>
    </row>
    <row r="65" spans="1:7" x14ac:dyDescent="0.25">
      <c r="A65" s="43">
        <v>54</v>
      </c>
      <c r="B65" s="44">
        <v>15.2</v>
      </c>
      <c r="C65" s="44">
        <v>0.81</v>
      </c>
      <c r="D65" s="44">
        <v>2.14</v>
      </c>
      <c r="E65" s="44">
        <v>-4.4000000000000004</v>
      </c>
      <c r="F65" s="44">
        <v>-4.4000000000000004</v>
      </c>
      <c r="G65" s="44">
        <v>0</v>
      </c>
    </row>
    <row r="66" spans="1:7" x14ac:dyDescent="0.25">
      <c r="A66" s="43">
        <v>55</v>
      </c>
      <c r="B66" s="44">
        <v>15.49</v>
      </c>
      <c r="C66" s="44">
        <v>0.83</v>
      </c>
      <c r="D66" s="44">
        <v>2.15</v>
      </c>
      <c r="E66" s="44">
        <v>-4.42</v>
      </c>
      <c r="F66" s="44">
        <v>-4.42</v>
      </c>
      <c r="G66" s="44">
        <v>0</v>
      </c>
    </row>
    <row r="67" spans="1:7" x14ac:dyDescent="0.25">
      <c r="A67" s="43">
        <v>56</v>
      </c>
      <c r="B67" s="44">
        <v>15.8</v>
      </c>
      <c r="C67" s="44">
        <v>0.85</v>
      </c>
      <c r="D67" s="44">
        <v>2.16</v>
      </c>
      <c r="E67" s="44">
        <v>-4.4400000000000004</v>
      </c>
      <c r="F67" s="44">
        <v>-4.4400000000000004</v>
      </c>
      <c r="G67" s="44">
        <v>0</v>
      </c>
    </row>
    <row r="68" spans="1:7" x14ac:dyDescent="0.25">
      <c r="A68" s="43">
        <v>57</v>
      </c>
      <c r="B68" s="44">
        <v>16.12</v>
      </c>
      <c r="C68" s="44">
        <v>0.86</v>
      </c>
      <c r="D68" s="44">
        <v>2.17</v>
      </c>
      <c r="E68" s="44">
        <v>-4.46</v>
      </c>
      <c r="F68" s="44">
        <v>-4.46</v>
      </c>
      <c r="G68" s="44">
        <v>0</v>
      </c>
    </row>
    <row r="69" spans="1:7" x14ac:dyDescent="0.25">
      <c r="A69" s="43">
        <v>58</v>
      </c>
      <c r="B69" s="44">
        <v>16.440000000000001</v>
      </c>
      <c r="C69" s="44">
        <v>0.88</v>
      </c>
      <c r="D69" s="44">
        <v>2.1800000000000002</v>
      </c>
      <c r="E69" s="44">
        <v>-4.4800000000000004</v>
      </c>
      <c r="F69" s="44">
        <v>-4.4800000000000004</v>
      </c>
      <c r="G69" s="44">
        <v>0</v>
      </c>
    </row>
    <row r="70" spans="1:7" x14ac:dyDescent="0.25">
      <c r="A70" s="43">
        <v>59</v>
      </c>
      <c r="B70" s="44">
        <v>16.78</v>
      </c>
      <c r="C70" s="44">
        <v>0.9</v>
      </c>
      <c r="D70" s="44">
        <v>2.1800000000000002</v>
      </c>
      <c r="E70" s="44">
        <v>-4.51</v>
      </c>
      <c r="F70" s="44">
        <v>-4.51</v>
      </c>
      <c r="G70" s="44">
        <v>0</v>
      </c>
    </row>
    <row r="71" spans="1:7" x14ac:dyDescent="0.25">
      <c r="A71" s="43">
        <v>60</v>
      </c>
      <c r="B71" s="44">
        <v>17.13</v>
      </c>
      <c r="C71" s="44">
        <v>0.91</v>
      </c>
      <c r="D71" s="44">
        <v>2.1800000000000002</v>
      </c>
      <c r="E71" s="44">
        <v>-4.54</v>
      </c>
      <c r="F71" s="44">
        <v>-4.54</v>
      </c>
      <c r="G71" s="44">
        <v>0</v>
      </c>
    </row>
    <row r="72" spans="1:7" x14ac:dyDescent="0.25">
      <c r="A72" s="43">
        <v>61</v>
      </c>
      <c r="B72" s="44">
        <v>17.5</v>
      </c>
      <c r="C72" s="44">
        <v>0.93</v>
      </c>
      <c r="D72" s="44">
        <v>2.1800000000000002</v>
      </c>
      <c r="E72" s="44">
        <v>-3.81</v>
      </c>
      <c r="F72" s="44">
        <v>-3.81</v>
      </c>
      <c r="G72" s="44">
        <v>0</v>
      </c>
    </row>
    <row r="73" spans="1:7" x14ac:dyDescent="0.25">
      <c r="A73" s="43">
        <v>62</v>
      </c>
      <c r="B73" s="44">
        <v>17.88</v>
      </c>
      <c r="C73" s="44">
        <v>0.95</v>
      </c>
      <c r="D73" s="44">
        <v>2.17</v>
      </c>
      <c r="E73" s="44">
        <v>-2.89</v>
      </c>
      <c r="F73" s="44">
        <v>-2.89</v>
      </c>
      <c r="G73" s="44">
        <v>0</v>
      </c>
    </row>
    <row r="74" spans="1:7" x14ac:dyDescent="0.25">
      <c r="A74" s="43">
        <v>63</v>
      </c>
      <c r="B74" s="44">
        <v>18.28</v>
      </c>
      <c r="C74" s="44">
        <v>0.97</v>
      </c>
      <c r="D74" s="44">
        <v>2.16</v>
      </c>
      <c r="E74" s="44">
        <v>-1.95</v>
      </c>
      <c r="F74" s="44">
        <v>-1.95</v>
      </c>
      <c r="G74" s="44">
        <v>0</v>
      </c>
    </row>
    <row r="75" spans="1:7" x14ac:dyDescent="0.25">
      <c r="A75" s="43">
        <v>64</v>
      </c>
      <c r="B75" s="44">
        <v>18.690000000000001</v>
      </c>
      <c r="C75" s="44">
        <v>0.99</v>
      </c>
      <c r="D75" s="44">
        <v>2.15</v>
      </c>
      <c r="E75" s="44">
        <v>-0.99</v>
      </c>
      <c r="F75" s="44">
        <v>-0.99</v>
      </c>
      <c r="G75" s="44">
        <v>0</v>
      </c>
    </row>
  </sheetData>
  <sheetProtection algorithmName="SHA-512" hashValue="O3k7+zScSNWoqUxwY+viP513rKGk/J80Le6OKwJxJfqtyiEKUxQYb4mGP4uQYGH3Rx+Xninrnqeu+8hRi1sMYw==" saltValue="5j0e71zU1xvfTVu53aVwjg==" spinCount="100000" sheet="1" objects="1" scenarios="1"/>
  <conditionalFormatting sqref="A6:A21">
    <cfRule type="expression" dxfId="597" priority="11" stopIfTrue="1">
      <formula>MOD(ROW(),2)=0</formula>
    </cfRule>
    <cfRule type="expression" dxfId="596" priority="12" stopIfTrue="1">
      <formula>MOD(ROW(),2)&lt;&gt;0</formula>
    </cfRule>
  </conditionalFormatting>
  <conditionalFormatting sqref="A26:A75">
    <cfRule type="expression" dxfId="595" priority="15" stopIfTrue="1">
      <formula>MOD(ROW(),2)=0</formula>
    </cfRule>
    <cfRule type="expression" dxfId="594" priority="16" stopIfTrue="1">
      <formula>MOD(ROW(),2)&lt;&gt;0</formula>
    </cfRule>
  </conditionalFormatting>
  <conditionalFormatting sqref="B18:B19">
    <cfRule type="expression" dxfId="593" priority="1" stopIfTrue="1">
      <formula>MOD(ROW(),2)=0</formula>
    </cfRule>
    <cfRule type="expression" dxfId="592" priority="2" stopIfTrue="1">
      <formula>MOD(ROW(),2)&lt;&gt;0</formula>
    </cfRule>
  </conditionalFormatting>
  <conditionalFormatting sqref="B6:G17 C18:G19 B20:G21">
    <cfRule type="expression" dxfId="591" priority="13" stopIfTrue="1">
      <formula>MOD(ROW(),2)=0</formula>
    </cfRule>
    <cfRule type="expression" dxfId="590" priority="14" stopIfTrue="1">
      <formula>MOD(ROW(),2)&lt;&gt;0</formula>
    </cfRule>
  </conditionalFormatting>
  <conditionalFormatting sqref="B26:G75">
    <cfRule type="expression" dxfId="589" priority="17" stopIfTrue="1">
      <formula>MOD(ROW(),2)=0</formula>
    </cfRule>
    <cfRule type="expression" dxfId="588" priority="18" stopIfTrue="1">
      <formula>MOD(ROW(),2)&lt;&gt;0</formula>
    </cfRule>
  </conditionalFormatting>
  <pageMargins left="0.7" right="0.7" top="0.75" bottom="0.75" header="0.3" footer="0.3"/>
  <tableParts count="1">
    <tablePart r:id="rId1"/>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4C19-BCDE-4B05-B797-278040841A13}">
  <sheetPr codeName="Sheet72"/>
  <dimension ref="A1:AC54"/>
  <sheetViews>
    <sheetView showGridLines="0" workbookViewId="0">
      <selection activeCell="A6" sqref="A6"/>
    </sheetView>
  </sheetViews>
  <sheetFormatPr defaultRowHeight="12.5" x14ac:dyDescent="0.25"/>
  <cols>
    <col min="1" max="1" width="31.54296875" customWidth="1"/>
    <col min="2" max="29" width="22.54296875" customWidth="1"/>
  </cols>
  <sheetData>
    <row r="1" spans="1:13" s="1" customFormat="1" ht="20" x14ac:dyDescent="0.4">
      <c r="A1" s="2" t="s">
        <v>0</v>
      </c>
    </row>
    <row r="2" spans="1:13" s="1" customFormat="1" ht="15.5" x14ac:dyDescent="0.35">
      <c r="A2" s="30" t="s">
        <v>1</v>
      </c>
      <c r="B2" s="3" t="str">
        <f>wb_title</f>
        <v>LGPS_EW - Consolidated Factor Spreadsheet</v>
      </c>
    </row>
    <row r="3" spans="1:13" s="1" customFormat="1" ht="15.5" x14ac:dyDescent="0.35">
      <c r="A3" s="30" t="s">
        <v>2</v>
      </c>
      <c r="B3" s="3" t="str">
        <f>TABLE_FACTOR_TYPE_1 &amp; " - x-" &amp; TABLE_SERIES_NUMBER_1</f>
        <v>Additional survivor benefits - x-808</v>
      </c>
    </row>
    <row r="6" spans="1:13" x14ac:dyDescent="0.25">
      <c r="A6" s="40" t="s">
        <v>394</v>
      </c>
      <c r="B6" s="47" t="s">
        <v>395</v>
      </c>
      <c r="C6" s="47"/>
      <c r="D6" s="47"/>
      <c r="E6" s="47"/>
      <c r="F6" s="47"/>
      <c r="G6" s="47"/>
      <c r="H6" s="47"/>
      <c r="I6" s="47"/>
      <c r="J6" s="47"/>
      <c r="K6" s="47"/>
      <c r="L6" s="47"/>
      <c r="M6" s="47"/>
    </row>
    <row r="7" spans="1:13" x14ac:dyDescent="0.25">
      <c r="A7" s="40" t="s">
        <v>396</v>
      </c>
      <c r="B7" s="47" t="s">
        <v>175</v>
      </c>
      <c r="C7" s="47"/>
      <c r="D7" s="47"/>
      <c r="E7" s="47"/>
      <c r="F7" s="47"/>
      <c r="G7" s="47"/>
      <c r="H7" s="47"/>
      <c r="I7" s="47"/>
      <c r="J7" s="47"/>
      <c r="K7" s="47"/>
      <c r="L7" s="47"/>
      <c r="M7" s="47"/>
    </row>
    <row r="8" spans="1:13" x14ac:dyDescent="0.25">
      <c r="A8" s="40" t="s">
        <v>162</v>
      </c>
      <c r="B8" s="47" t="s">
        <v>176</v>
      </c>
      <c r="C8" s="47"/>
      <c r="D8" s="47"/>
      <c r="E8" s="47"/>
      <c r="F8" s="47"/>
      <c r="G8" s="47"/>
      <c r="H8" s="47"/>
      <c r="I8" s="47"/>
      <c r="J8" s="47"/>
      <c r="K8" s="47"/>
      <c r="L8" s="47"/>
      <c r="M8" s="47"/>
    </row>
    <row r="9" spans="1:13" x14ac:dyDescent="0.25">
      <c r="A9" s="40" t="s">
        <v>163</v>
      </c>
      <c r="B9" s="47" t="s">
        <v>385</v>
      </c>
      <c r="C9" s="47"/>
      <c r="D9" s="47"/>
      <c r="E9" s="47"/>
      <c r="F9" s="47"/>
      <c r="G9" s="47"/>
      <c r="H9" s="47"/>
      <c r="I9" s="47"/>
      <c r="J9" s="47"/>
      <c r="K9" s="47"/>
      <c r="L9" s="47"/>
      <c r="M9" s="47"/>
    </row>
    <row r="10" spans="1:13" x14ac:dyDescent="0.25">
      <c r="A10" s="40" t="s">
        <v>6</v>
      </c>
      <c r="B10" s="47" t="s">
        <v>386</v>
      </c>
      <c r="C10" s="47"/>
      <c r="D10" s="47"/>
      <c r="E10" s="47"/>
      <c r="F10" s="47"/>
      <c r="G10" s="47"/>
      <c r="H10" s="47"/>
      <c r="I10" s="47"/>
      <c r="J10" s="47"/>
      <c r="K10" s="47"/>
      <c r="L10" s="47"/>
      <c r="M10" s="47"/>
    </row>
    <row r="11" spans="1:13" x14ac:dyDescent="0.25">
      <c r="A11" s="40" t="s">
        <v>164</v>
      </c>
      <c r="B11" s="47" t="s">
        <v>179</v>
      </c>
      <c r="C11" s="47"/>
      <c r="D11" s="47"/>
      <c r="E11" s="47"/>
      <c r="F11" s="47"/>
      <c r="G11" s="47"/>
      <c r="H11" s="47"/>
      <c r="I11" s="47"/>
      <c r="J11" s="47"/>
      <c r="K11" s="47"/>
      <c r="L11" s="47"/>
      <c r="M11" s="47"/>
    </row>
    <row r="12" spans="1:13" x14ac:dyDescent="0.25">
      <c r="A12" s="40" t="s">
        <v>165</v>
      </c>
      <c r="B12" s="47" t="s">
        <v>324</v>
      </c>
      <c r="C12" s="47"/>
      <c r="D12" s="47"/>
      <c r="E12" s="47"/>
      <c r="F12" s="47"/>
      <c r="G12" s="47"/>
      <c r="H12" s="47"/>
      <c r="I12" s="47"/>
      <c r="J12" s="47"/>
      <c r="K12" s="47"/>
      <c r="L12" s="47"/>
      <c r="M12" s="47"/>
    </row>
    <row r="13" spans="1:13" x14ac:dyDescent="0.25">
      <c r="A13" s="40" t="s">
        <v>397</v>
      </c>
      <c r="B13" s="47">
        <v>0</v>
      </c>
      <c r="C13" s="47"/>
      <c r="D13" s="47"/>
      <c r="E13" s="47"/>
      <c r="F13" s="47"/>
      <c r="G13" s="47"/>
      <c r="H13" s="47"/>
      <c r="I13" s="47"/>
      <c r="J13" s="47"/>
      <c r="K13" s="47"/>
      <c r="L13" s="47"/>
      <c r="M13" s="47"/>
    </row>
    <row r="14" spans="1:13" x14ac:dyDescent="0.25">
      <c r="A14" s="40" t="s">
        <v>167</v>
      </c>
      <c r="B14" s="47">
        <v>808</v>
      </c>
      <c r="C14" s="47"/>
      <c r="D14" s="47"/>
      <c r="E14" s="47"/>
      <c r="F14" s="47"/>
      <c r="G14" s="47"/>
      <c r="H14" s="47"/>
      <c r="I14" s="47"/>
      <c r="J14" s="47"/>
      <c r="K14" s="47"/>
      <c r="L14" s="47"/>
      <c r="M14" s="47"/>
    </row>
    <row r="15" spans="1:13" x14ac:dyDescent="0.25">
      <c r="A15" s="40" t="s">
        <v>398</v>
      </c>
      <c r="B15" s="47" t="s">
        <v>387</v>
      </c>
      <c r="C15" s="47"/>
      <c r="D15" s="47"/>
      <c r="E15" s="47"/>
      <c r="F15" s="47"/>
      <c r="G15" s="47"/>
      <c r="H15" s="47"/>
      <c r="I15" s="47"/>
      <c r="J15" s="47"/>
      <c r="K15" s="47"/>
      <c r="L15" s="47"/>
      <c r="M15" s="47"/>
    </row>
    <row r="16" spans="1:13" x14ac:dyDescent="0.25">
      <c r="A16" s="40" t="s">
        <v>169</v>
      </c>
      <c r="B16" s="47" t="s">
        <v>267</v>
      </c>
      <c r="C16" s="47"/>
      <c r="D16" s="47"/>
      <c r="E16" s="47"/>
      <c r="F16" s="47"/>
      <c r="G16" s="47"/>
      <c r="H16" s="47"/>
      <c r="I16" s="47"/>
      <c r="J16" s="47"/>
      <c r="K16" s="47"/>
      <c r="L16" s="47"/>
      <c r="M16" s="47"/>
    </row>
    <row r="17" spans="1:29" x14ac:dyDescent="0.25">
      <c r="A17" s="41" t="s">
        <v>399</v>
      </c>
      <c r="B17" s="47"/>
      <c r="C17" s="47"/>
      <c r="D17" s="47"/>
      <c r="E17" s="47"/>
      <c r="F17" s="47"/>
      <c r="G17" s="47"/>
      <c r="H17" s="47"/>
      <c r="I17" s="47"/>
      <c r="J17" s="47"/>
      <c r="K17" s="47"/>
      <c r="L17" s="47"/>
      <c r="M17" s="47"/>
    </row>
    <row r="18" spans="1:29" x14ac:dyDescent="0.25">
      <c r="A18" s="40" t="s">
        <v>171</v>
      </c>
      <c r="B18" s="49">
        <v>45195</v>
      </c>
      <c r="C18" s="49"/>
      <c r="D18" s="49"/>
      <c r="E18" s="49"/>
      <c r="F18" s="49"/>
      <c r="G18" s="49"/>
      <c r="H18" s="49"/>
      <c r="I18" s="49"/>
      <c r="J18" s="49"/>
      <c r="K18" s="49"/>
      <c r="L18" s="49"/>
      <c r="M18" s="49"/>
    </row>
    <row r="19" spans="1:29" x14ac:dyDescent="0.25">
      <c r="A19" s="40" t="s">
        <v>172</v>
      </c>
      <c r="B19" s="49">
        <v>45201</v>
      </c>
      <c r="C19" s="49"/>
      <c r="D19" s="49"/>
      <c r="E19" s="49"/>
      <c r="F19" s="49"/>
      <c r="G19" s="49"/>
      <c r="H19" s="49"/>
      <c r="I19" s="49"/>
      <c r="J19" s="49"/>
      <c r="K19" s="49"/>
      <c r="L19" s="49"/>
      <c r="M19" s="49"/>
    </row>
    <row r="20" spans="1:29" x14ac:dyDescent="0.25">
      <c r="A20" s="40" t="s">
        <v>173</v>
      </c>
      <c r="B20" s="47" t="s">
        <v>183</v>
      </c>
      <c r="C20" s="47"/>
      <c r="D20" s="47"/>
      <c r="E20" s="47"/>
      <c r="F20" s="47"/>
      <c r="G20" s="47"/>
      <c r="H20" s="47"/>
      <c r="I20" s="47"/>
      <c r="J20" s="47"/>
      <c r="K20" s="47"/>
      <c r="L20" s="47"/>
      <c r="M20" s="47"/>
    </row>
    <row r="21" spans="1:29" x14ac:dyDescent="0.25">
      <c r="A21" s="40" t="s">
        <v>400</v>
      </c>
      <c r="B21" s="47"/>
      <c r="C21" s="47"/>
      <c r="D21" s="47"/>
      <c r="E21" s="47"/>
      <c r="F21" s="47"/>
      <c r="G21" s="47"/>
      <c r="H21" s="47"/>
      <c r="I21" s="47"/>
      <c r="J21" s="47"/>
      <c r="K21" s="47"/>
      <c r="L21" s="47"/>
      <c r="M21" s="47"/>
    </row>
    <row r="23" spans="1:29" x14ac:dyDescent="0.25">
      <c r="A23" s="23" t="str">
        <f>HYPERLINK("#'Factor List'!A1", "Back to Factor List")</f>
        <v>Back to Factor List</v>
      </c>
      <c r="B23" s="23" t="str">
        <f>HYPERLINK("#'Assumptions'!A1", "Assumptions")</f>
        <v>Assumptions</v>
      </c>
    </row>
    <row r="26" spans="1:29" s="58" customFormat="1" ht="26" x14ac:dyDescent="0.25">
      <c r="A26" s="57" t="s">
        <v>401</v>
      </c>
      <c r="B26" s="57" t="s">
        <v>652</v>
      </c>
      <c r="C26" s="57" t="s">
        <v>653</v>
      </c>
      <c r="D26" s="57" t="s">
        <v>654</v>
      </c>
      <c r="E26" s="57" t="s">
        <v>655</v>
      </c>
      <c r="F26" s="57" t="s">
        <v>656</v>
      </c>
      <c r="G26" s="57" t="s">
        <v>657</v>
      </c>
      <c r="H26" s="57" t="s">
        <v>658</v>
      </c>
      <c r="I26" s="57" t="s">
        <v>659</v>
      </c>
      <c r="J26" s="57" t="s">
        <v>660</v>
      </c>
      <c r="K26" s="57" t="s">
        <v>661</v>
      </c>
      <c r="L26" s="57" t="s">
        <v>662</v>
      </c>
      <c r="M26" s="57" t="s">
        <v>663</v>
      </c>
      <c r="N26" s="57" t="s">
        <v>664</v>
      </c>
      <c r="O26" s="57" t="s">
        <v>665</v>
      </c>
      <c r="P26" s="57" t="s">
        <v>666</v>
      </c>
      <c r="Q26" s="57" t="s">
        <v>667</v>
      </c>
      <c r="R26" s="57" t="s">
        <v>668</v>
      </c>
      <c r="S26" s="57" t="s">
        <v>669</v>
      </c>
      <c r="T26" s="57" t="s">
        <v>670</v>
      </c>
      <c r="U26" s="57" t="s">
        <v>671</v>
      </c>
      <c r="V26" s="57" t="s">
        <v>672</v>
      </c>
      <c r="W26" s="57" t="s">
        <v>673</v>
      </c>
      <c r="X26" s="57" t="s">
        <v>674</v>
      </c>
      <c r="Y26" s="57" t="s">
        <v>675</v>
      </c>
      <c r="Z26" s="57" t="s">
        <v>676</v>
      </c>
      <c r="AA26" s="57" t="s">
        <v>677</v>
      </c>
      <c r="AB26" s="57" t="s">
        <v>678</v>
      </c>
      <c r="AC26" s="57" t="s">
        <v>679</v>
      </c>
    </row>
    <row r="27" spans="1:29" x14ac:dyDescent="0.25">
      <c r="A27" s="43">
        <v>37</v>
      </c>
      <c r="B27" s="48">
        <v>4.1099999999999998E-2</v>
      </c>
      <c r="C27" s="48">
        <v>2.0500000000000001E-2</v>
      </c>
      <c r="D27" s="48">
        <v>1.3599999999999999E-2</v>
      </c>
      <c r="E27" s="48">
        <v>1.0200000000000001E-2</v>
      </c>
      <c r="F27" s="48">
        <v>8.0999999999999996E-3</v>
      </c>
      <c r="G27" s="48">
        <v>6.7999999999999996E-3</v>
      </c>
      <c r="H27" s="48">
        <v>5.7999999999999996E-3</v>
      </c>
      <c r="I27" s="48">
        <v>5.0000000000000001E-3</v>
      </c>
      <c r="J27" s="48">
        <v>4.4999999999999997E-3</v>
      </c>
      <c r="K27" s="48">
        <v>4.0000000000000001E-3</v>
      </c>
      <c r="L27" s="48">
        <v>3.5999999999999999E-3</v>
      </c>
      <c r="M27" s="48">
        <v>3.3E-3</v>
      </c>
      <c r="N27" s="48">
        <v>3.0999999999999999E-3</v>
      </c>
      <c r="O27" s="48">
        <v>2.8999999999999998E-3</v>
      </c>
      <c r="P27" s="48">
        <v>2.7000000000000001E-3</v>
      </c>
      <c r="Q27" s="48">
        <v>2.5000000000000001E-3</v>
      </c>
      <c r="R27" s="48">
        <v>2.3E-3</v>
      </c>
      <c r="S27" s="48">
        <v>2.2000000000000001E-3</v>
      </c>
      <c r="T27" s="48">
        <v>2.0999999999999999E-3</v>
      </c>
      <c r="U27" s="48">
        <v>2E-3</v>
      </c>
      <c r="V27" s="48">
        <v>1.9E-3</v>
      </c>
      <c r="W27" s="48">
        <v>1.8E-3</v>
      </c>
      <c r="X27" s="48">
        <v>1.6999999999999999E-3</v>
      </c>
      <c r="Y27" s="48">
        <v>1.6999999999999999E-3</v>
      </c>
      <c r="Z27" s="48">
        <v>1.6000000000000001E-3</v>
      </c>
      <c r="AA27" s="48">
        <v>1.6000000000000001E-3</v>
      </c>
      <c r="AB27" s="48">
        <v>1.5E-3</v>
      </c>
      <c r="AC27" s="48">
        <v>1.4E-3</v>
      </c>
    </row>
    <row r="28" spans="1:29" x14ac:dyDescent="0.25">
      <c r="A28" s="43">
        <v>38</v>
      </c>
      <c r="B28" s="48">
        <v>4.0800000000000003E-2</v>
      </c>
      <c r="C28" s="48">
        <v>2.0299999999999999E-2</v>
      </c>
      <c r="D28" s="48">
        <v>1.35E-2</v>
      </c>
      <c r="E28" s="48">
        <v>1.01E-2</v>
      </c>
      <c r="F28" s="48">
        <v>8.0999999999999996E-3</v>
      </c>
      <c r="G28" s="48">
        <v>6.7000000000000002E-3</v>
      </c>
      <c r="H28" s="48">
        <v>5.7000000000000002E-3</v>
      </c>
      <c r="I28" s="48">
        <v>5.0000000000000001E-3</v>
      </c>
      <c r="J28" s="48">
        <v>4.4000000000000003E-3</v>
      </c>
      <c r="K28" s="48">
        <v>4.0000000000000001E-3</v>
      </c>
      <c r="L28" s="48">
        <v>3.5999999999999999E-3</v>
      </c>
      <c r="M28" s="48">
        <v>3.3E-3</v>
      </c>
      <c r="N28" s="48">
        <v>3.0999999999999999E-3</v>
      </c>
      <c r="O28" s="48">
        <v>2.8E-3</v>
      </c>
      <c r="P28" s="48">
        <v>2.7000000000000001E-3</v>
      </c>
      <c r="Q28" s="48">
        <v>2.5000000000000001E-3</v>
      </c>
      <c r="R28" s="48">
        <v>2.3E-3</v>
      </c>
      <c r="S28" s="48">
        <v>2.2000000000000001E-3</v>
      </c>
      <c r="T28" s="48">
        <v>2.0999999999999999E-3</v>
      </c>
      <c r="U28" s="48">
        <v>2E-3</v>
      </c>
      <c r="V28" s="48">
        <v>1.9E-3</v>
      </c>
      <c r="W28" s="48">
        <v>1.8E-3</v>
      </c>
      <c r="X28" s="48">
        <v>1.6999999999999999E-3</v>
      </c>
      <c r="Y28" s="48">
        <v>1.6999999999999999E-3</v>
      </c>
      <c r="Z28" s="48">
        <v>1.6000000000000001E-3</v>
      </c>
      <c r="AA28" s="48">
        <v>1.6000000000000001E-3</v>
      </c>
      <c r="AB28" s="48">
        <v>1.5E-3</v>
      </c>
      <c r="AC28" s="48" t="s">
        <v>680</v>
      </c>
    </row>
    <row r="29" spans="1:29" x14ac:dyDescent="0.25">
      <c r="A29" s="43">
        <v>39</v>
      </c>
      <c r="B29" s="48">
        <v>4.0399999999999998E-2</v>
      </c>
      <c r="C29" s="48">
        <v>2.0199999999999999E-2</v>
      </c>
      <c r="D29" s="48">
        <v>1.34E-2</v>
      </c>
      <c r="E29" s="48">
        <v>0.01</v>
      </c>
      <c r="F29" s="48">
        <v>8.0000000000000002E-3</v>
      </c>
      <c r="G29" s="48">
        <v>6.7000000000000002E-3</v>
      </c>
      <c r="H29" s="48">
        <v>5.7000000000000002E-3</v>
      </c>
      <c r="I29" s="48">
        <v>5.0000000000000001E-3</v>
      </c>
      <c r="J29" s="48">
        <v>4.4000000000000003E-3</v>
      </c>
      <c r="K29" s="48">
        <v>4.0000000000000001E-3</v>
      </c>
      <c r="L29" s="48">
        <v>3.5999999999999999E-3</v>
      </c>
      <c r="M29" s="48">
        <v>3.3E-3</v>
      </c>
      <c r="N29" s="48">
        <v>3.0000000000000001E-3</v>
      </c>
      <c r="O29" s="48">
        <v>2.8E-3</v>
      </c>
      <c r="P29" s="48">
        <v>2.5999999999999999E-3</v>
      </c>
      <c r="Q29" s="48">
        <v>2.5000000000000001E-3</v>
      </c>
      <c r="R29" s="48">
        <v>2.3E-3</v>
      </c>
      <c r="S29" s="48">
        <v>2.2000000000000001E-3</v>
      </c>
      <c r="T29" s="48">
        <v>2.0999999999999999E-3</v>
      </c>
      <c r="U29" s="48">
        <v>2E-3</v>
      </c>
      <c r="V29" s="48">
        <v>1.9E-3</v>
      </c>
      <c r="W29" s="48">
        <v>1.8E-3</v>
      </c>
      <c r="X29" s="48">
        <v>1.6999999999999999E-3</v>
      </c>
      <c r="Y29" s="48">
        <v>1.6999999999999999E-3</v>
      </c>
      <c r="Z29" s="48">
        <v>1.6000000000000001E-3</v>
      </c>
      <c r="AA29" s="48">
        <v>1.5E-3</v>
      </c>
      <c r="AB29" s="48" t="s">
        <v>680</v>
      </c>
      <c r="AC29" s="48" t="s">
        <v>680</v>
      </c>
    </row>
    <row r="30" spans="1:29" x14ac:dyDescent="0.25">
      <c r="A30" s="43">
        <v>40</v>
      </c>
      <c r="B30" s="48">
        <v>4.0099999999999997E-2</v>
      </c>
      <c r="C30" s="48">
        <v>0.02</v>
      </c>
      <c r="D30" s="48">
        <v>1.3299999999999999E-2</v>
      </c>
      <c r="E30" s="48">
        <v>0.01</v>
      </c>
      <c r="F30" s="48">
        <v>7.9000000000000008E-3</v>
      </c>
      <c r="G30" s="48">
        <v>6.6E-3</v>
      </c>
      <c r="H30" s="48">
        <v>5.7000000000000002E-3</v>
      </c>
      <c r="I30" s="48">
        <v>4.8999999999999998E-3</v>
      </c>
      <c r="J30" s="48">
        <v>4.4000000000000003E-3</v>
      </c>
      <c r="K30" s="48">
        <v>3.8999999999999998E-3</v>
      </c>
      <c r="L30" s="48">
        <v>3.5999999999999999E-3</v>
      </c>
      <c r="M30" s="48">
        <v>3.3E-3</v>
      </c>
      <c r="N30" s="48">
        <v>3.0000000000000001E-3</v>
      </c>
      <c r="O30" s="48">
        <v>2.8E-3</v>
      </c>
      <c r="P30" s="48">
        <v>2.5999999999999999E-3</v>
      </c>
      <c r="Q30" s="48">
        <v>2.5000000000000001E-3</v>
      </c>
      <c r="R30" s="48">
        <v>2.3E-3</v>
      </c>
      <c r="S30" s="48">
        <v>2.2000000000000001E-3</v>
      </c>
      <c r="T30" s="48">
        <v>2.0999999999999999E-3</v>
      </c>
      <c r="U30" s="48">
        <v>2E-3</v>
      </c>
      <c r="V30" s="48">
        <v>1.9E-3</v>
      </c>
      <c r="W30" s="48">
        <v>1.8E-3</v>
      </c>
      <c r="X30" s="48">
        <v>1.6999999999999999E-3</v>
      </c>
      <c r="Y30" s="48">
        <v>1.6999999999999999E-3</v>
      </c>
      <c r="Z30" s="48">
        <v>1.6000000000000001E-3</v>
      </c>
      <c r="AA30" s="48" t="s">
        <v>680</v>
      </c>
      <c r="AB30" s="48" t="s">
        <v>680</v>
      </c>
      <c r="AC30" s="48" t="s">
        <v>680</v>
      </c>
    </row>
    <row r="31" spans="1:29" x14ac:dyDescent="0.25">
      <c r="A31" s="43">
        <v>41</v>
      </c>
      <c r="B31" s="48">
        <v>3.9800000000000002E-2</v>
      </c>
      <c r="C31" s="48">
        <v>1.9800000000000002E-2</v>
      </c>
      <c r="D31" s="48">
        <v>1.32E-2</v>
      </c>
      <c r="E31" s="48">
        <v>9.9000000000000008E-3</v>
      </c>
      <c r="F31" s="48">
        <v>7.9000000000000008E-3</v>
      </c>
      <c r="G31" s="48">
        <v>6.6E-3</v>
      </c>
      <c r="H31" s="48">
        <v>5.5999999999999999E-3</v>
      </c>
      <c r="I31" s="48">
        <v>4.8999999999999998E-3</v>
      </c>
      <c r="J31" s="48">
        <v>4.4000000000000003E-3</v>
      </c>
      <c r="K31" s="48">
        <v>3.8999999999999998E-3</v>
      </c>
      <c r="L31" s="48">
        <v>3.5999999999999999E-3</v>
      </c>
      <c r="M31" s="48">
        <v>3.3E-3</v>
      </c>
      <c r="N31" s="48">
        <v>3.0000000000000001E-3</v>
      </c>
      <c r="O31" s="48">
        <v>2.8E-3</v>
      </c>
      <c r="P31" s="48">
        <v>2.5999999999999999E-3</v>
      </c>
      <c r="Q31" s="48">
        <v>2.5000000000000001E-3</v>
      </c>
      <c r="R31" s="48">
        <v>2.3E-3</v>
      </c>
      <c r="S31" s="48">
        <v>2.2000000000000001E-3</v>
      </c>
      <c r="T31" s="48">
        <v>2.0999999999999999E-3</v>
      </c>
      <c r="U31" s="48">
        <v>2E-3</v>
      </c>
      <c r="V31" s="48">
        <v>1.9E-3</v>
      </c>
      <c r="W31" s="48">
        <v>1.8E-3</v>
      </c>
      <c r="X31" s="48">
        <v>1.6999999999999999E-3</v>
      </c>
      <c r="Y31" s="48">
        <v>1.6000000000000001E-3</v>
      </c>
      <c r="Z31" s="48" t="s">
        <v>680</v>
      </c>
      <c r="AA31" s="48" t="s">
        <v>680</v>
      </c>
      <c r="AB31" s="48" t="s">
        <v>680</v>
      </c>
      <c r="AC31" s="48" t="s">
        <v>680</v>
      </c>
    </row>
    <row r="32" spans="1:29" x14ac:dyDescent="0.25">
      <c r="A32" s="43">
        <v>42</v>
      </c>
      <c r="B32" s="48">
        <v>3.9399999999999998E-2</v>
      </c>
      <c r="C32" s="48">
        <v>1.9699999999999999E-2</v>
      </c>
      <c r="D32" s="48">
        <v>1.3100000000000001E-2</v>
      </c>
      <c r="E32" s="48">
        <v>9.7999999999999997E-3</v>
      </c>
      <c r="F32" s="48">
        <v>7.7999999999999996E-3</v>
      </c>
      <c r="G32" s="48">
        <v>6.4999999999999997E-3</v>
      </c>
      <c r="H32" s="48">
        <v>5.5999999999999999E-3</v>
      </c>
      <c r="I32" s="48">
        <v>4.8999999999999998E-3</v>
      </c>
      <c r="J32" s="48">
        <v>4.3E-3</v>
      </c>
      <c r="K32" s="48">
        <v>3.8999999999999998E-3</v>
      </c>
      <c r="L32" s="48">
        <v>3.5000000000000001E-3</v>
      </c>
      <c r="M32" s="48">
        <v>3.3E-3</v>
      </c>
      <c r="N32" s="48">
        <v>3.0000000000000001E-3</v>
      </c>
      <c r="O32" s="48">
        <v>2.8E-3</v>
      </c>
      <c r="P32" s="48">
        <v>2.5999999999999999E-3</v>
      </c>
      <c r="Q32" s="48">
        <v>2.5000000000000001E-3</v>
      </c>
      <c r="R32" s="48">
        <v>2.3E-3</v>
      </c>
      <c r="S32" s="48">
        <v>2.2000000000000001E-3</v>
      </c>
      <c r="T32" s="48">
        <v>2.0999999999999999E-3</v>
      </c>
      <c r="U32" s="48">
        <v>2E-3</v>
      </c>
      <c r="V32" s="48">
        <v>1.9E-3</v>
      </c>
      <c r="W32" s="48">
        <v>1.8E-3</v>
      </c>
      <c r="X32" s="48">
        <v>1.6999999999999999E-3</v>
      </c>
      <c r="Y32" s="48" t="s">
        <v>680</v>
      </c>
      <c r="Z32" s="48" t="s">
        <v>680</v>
      </c>
      <c r="AA32" s="48" t="s">
        <v>680</v>
      </c>
      <c r="AB32" s="48" t="s">
        <v>680</v>
      </c>
      <c r="AC32" s="48" t="s">
        <v>680</v>
      </c>
    </row>
    <row r="33" spans="1:29" x14ac:dyDescent="0.25">
      <c r="A33" s="43">
        <v>43</v>
      </c>
      <c r="B33" s="48">
        <v>3.9100000000000003E-2</v>
      </c>
      <c r="C33" s="48">
        <v>1.95E-2</v>
      </c>
      <c r="D33" s="48">
        <v>1.2999999999999999E-2</v>
      </c>
      <c r="E33" s="48">
        <v>9.7000000000000003E-3</v>
      </c>
      <c r="F33" s="48">
        <v>7.7999999999999996E-3</v>
      </c>
      <c r="G33" s="48">
        <v>6.4999999999999997E-3</v>
      </c>
      <c r="H33" s="48">
        <v>5.4999999999999997E-3</v>
      </c>
      <c r="I33" s="48">
        <v>4.7999999999999996E-3</v>
      </c>
      <c r="J33" s="48">
        <v>4.3E-3</v>
      </c>
      <c r="K33" s="48">
        <v>3.8999999999999998E-3</v>
      </c>
      <c r="L33" s="48">
        <v>3.5000000000000001E-3</v>
      </c>
      <c r="M33" s="48">
        <v>3.2000000000000002E-3</v>
      </c>
      <c r="N33" s="48">
        <v>3.0000000000000001E-3</v>
      </c>
      <c r="O33" s="48">
        <v>2.8E-3</v>
      </c>
      <c r="P33" s="48">
        <v>2.5999999999999999E-3</v>
      </c>
      <c r="Q33" s="48">
        <v>2.3999999999999998E-3</v>
      </c>
      <c r="R33" s="48">
        <v>2.3E-3</v>
      </c>
      <c r="S33" s="48">
        <v>2.2000000000000001E-3</v>
      </c>
      <c r="T33" s="48">
        <v>2.0999999999999999E-3</v>
      </c>
      <c r="U33" s="48">
        <v>2E-3</v>
      </c>
      <c r="V33" s="48">
        <v>1.9E-3</v>
      </c>
      <c r="W33" s="48">
        <v>1.8E-3</v>
      </c>
      <c r="X33" s="48" t="s">
        <v>680</v>
      </c>
      <c r="Y33" s="48" t="s">
        <v>680</v>
      </c>
      <c r="Z33" s="48" t="s">
        <v>680</v>
      </c>
      <c r="AA33" s="48" t="s">
        <v>680</v>
      </c>
      <c r="AB33" s="48" t="s">
        <v>680</v>
      </c>
      <c r="AC33" s="48" t="s">
        <v>680</v>
      </c>
    </row>
    <row r="34" spans="1:29" x14ac:dyDescent="0.25">
      <c r="A34" s="43">
        <v>44</v>
      </c>
      <c r="B34" s="48">
        <v>3.8800000000000001E-2</v>
      </c>
      <c r="C34" s="48">
        <v>1.9300000000000001E-2</v>
      </c>
      <c r="D34" s="48">
        <v>1.29E-2</v>
      </c>
      <c r="E34" s="48">
        <v>9.5999999999999992E-3</v>
      </c>
      <c r="F34" s="48">
        <v>7.7000000000000002E-3</v>
      </c>
      <c r="G34" s="48">
        <v>6.4000000000000003E-3</v>
      </c>
      <c r="H34" s="48">
        <v>5.4999999999999997E-3</v>
      </c>
      <c r="I34" s="48">
        <v>4.7999999999999996E-3</v>
      </c>
      <c r="J34" s="48">
        <v>4.3E-3</v>
      </c>
      <c r="K34" s="48">
        <v>3.8999999999999998E-3</v>
      </c>
      <c r="L34" s="48">
        <v>3.5000000000000001E-3</v>
      </c>
      <c r="M34" s="48">
        <v>3.2000000000000002E-3</v>
      </c>
      <c r="N34" s="48">
        <v>3.0000000000000001E-3</v>
      </c>
      <c r="O34" s="48">
        <v>2.8E-3</v>
      </c>
      <c r="P34" s="48">
        <v>2.5999999999999999E-3</v>
      </c>
      <c r="Q34" s="48">
        <v>2.3999999999999998E-3</v>
      </c>
      <c r="R34" s="48">
        <v>2.3E-3</v>
      </c>
      <c r="S34" s="48">
        <v>2.2000000000000001E-3</v>
      </c>
      <c r="T34" s="48">
        <v>2.0999999999999999E-3</v>
      </c>
      <c r="U34" s="48">
        <v>2E-3</v>
      </c>
      <c r="V34" s="48">
        <v>1.9E-3</v>
      </c>
      <c r="W34" s="48" t="s">
        <v>680</v>
      </c>
      <c r="X34" s="48" t="s">
        <v>680</v>
      </c>
      <c r="Y34" s="48" t="s">
        <v>680</v>
      </c>
      <c r="Z34" s="48" t="s">
        <v>680</v>
      </c>
      <c r="AA34" s="48" t="s">
        <v>680</v>
      </c>
      <c r="AB34" s="48" t="s">
        <v>680</v>
      </c>
      <c r="AC34" s="48" t="s">
        <v>680</v>
      </c>
    </row>
    <row r="35" spans="1:29" x14ac:dyDescent="0.25">
      <c r="A35" s="43">
        <v>45</v>
      </c>
      <c r="B35" s="48">
        <v>3.8399999999999997E-2</v>
      </c>
      <c r="C35" s="48">
        <v>1.9199999999999998E-2</v>
      </c>
      <c r="D35" s="48">
        <v>1.2800000000000001E-2</v>
      </c>
      <c r="E35" s="48">
        <v>9.5999999999999992E-3</v>
      </c>
      <c r="F35" s="48">
        <v>7.7000000000000002E-3</v>
      </c>
      <c r="G35" s="48">
        <v>6.4000000000000003E-3</v>
      </c>
      <c r="H35" s="48">
        <v>5.4999999999999997E-3</v>
      </c>
      <c r="I35" s="48">
        <v>4.7999999999999996E-3</v>
      </c>
      <c r="J35" s="48">
        <v>4.3E-3</v>
      </c>
      <c r="K35" s="48">
        <v>3.8E-3</v>
      </c>
      <c r="L35" s="48">
        <v>3.5000000000000001E-3</v>
      </c>
      <c r="M35" s="48">
        <v>3.2000000000000002E-3</v>
      </c>
      <c r="N35" s="48">
        <v>3.0000000000000001E-3</v>
      </c>
      <c r="O35" s="48">
        <v>2.8E-3</v>
      </c>
      <c r="P35" s="48">
        <v>2.5999999999999999E-3</v>
      </c>
      <c r="Q35" s="48">
        <v>2.3999999999999998E-3</v>
      </c>
      <c r="R35" s="48">
        <v>2.3E-3</v>
      </c>
      <c r="S35" s="48">
        <v>2.2000000000000001E-3</v>
      </c>
      <c r="T35" s="48">
        <v>2.0999999999999999E-3</v>
      </c>
      <c r="U35" s="48">
        <v>1.9E-3</v>
      </c>
      <c r="V35" s="48" t="s">
        <v>680</v>
      </c>
      <c r="W35" s="48" t="s">
        <v>680</v>
      </c>
      <c r="X35" s="48" t="s">
        <v>680</v>
      </c>
      <c r="Y35" s="48" t="s">
        <v>680</v>
      </c>
      <c r="Z35" s="48" t="s">
        <v>680</v>
      </c>
      <c r="AA35" s="48" t="s">
        <v>680</v>
      </c>
      <c r="AB35" s="48" t="s">
        <v>680</v>
      </c>
      <c r="AC35" s="48" t="s">
        <v>680</v>
      </c>
    </row>
    <row r="36" spans="1:29" x14ac:dyDescent="0.25">
      <c r="A36" s="43">
        <v>46</v>
      </c>
      <c r="B36" s="48">
        <v>3.8100000000000002E-2</v>
      </c>
      <c r="C36" s="48">
        <v>1.9E-2</v>
      </c>
      <c r="D36" s="48">
        <v>1.2699999999999999E-2</v>
      </c>
      <c r="E36" s="48">
        <v>9.4999999999999998E-3</v>
      </c>
      <c r="F36" s="48">
        <v>7.6E-3</v>
      </c>
      <c r="G36" s="48">
        <v>6.3E-3</v>
      </c>
      <c r="H36" s="48">
        <v>5.4000000000000003E-3</v>
      </c>
      <c r="I36" s="48">
        <v>4.7999999999999996E-3</v>
      </c>
      <c r="J36" s="48">
        <v>4.1999999999999997E-3</v>
      </c>
      <c r="K36" s="48">
        <v>3.8E-3</v>
      </c>
      <c r="L36" s="48">
        <v>3.5000000000000001E-3</v>
      </c>
      <c r="M36" s="48">
        <v>3.2000000000000002E-3</v>
      </c>
      <c r="N36" s="48">
        <v>3.0000000000000001E-3</v>
      </c>
      <c r="O36" s="48">
        <v>2.8E-3</v>
      </c>
      <c r="P36" s="48">
        <v>2.5999999999999999E-3</v>
      </c>
      <c r="Q36" s="48">
        <v>2.3999999999999998E-3</v>
      </c>
      <c r="R36" s="48">
        <v>2.3E-3</v>
      </c>
      <c r="S36" s="48">
        <v>2.2000000000000001E-3</v>
      </c>
      <c r="T36" s="48">
        <v>2E-3</v>
      </c>
      <c r="U36" s="48" t="s">
        <v>680</v>
      </c>
      <c r="V36" s="48" t="s">
        <v>680</v>
      </c>
      <c r="W36" s="48" t="s">
        <v>680</v>
      </c>
      <c r="X36" s="48" t="s">
        <v>680</v>
      </c>
      <c r="Y36" s="48" t="s">
        <v>680</v>
      </c>
      <c r="Z36" s="48" t="s">
        <v>680</v>
      </c>
      <c r="AA36" s="48" t="s">
        <v>680</v>
      </c>
      <c r="AB36" s="48" t="s">
        <v>680</v>
      </c>
      <c r="AC36" s="48" t="s">
        <v>680</v>
      </c>
    </row>
    <row r="37" spans="1:29" x14ac:dyDescent="0.25">
      <c r="A37" s="43">
        <v>47</v>
      </c>
      <c r="B37" s="48">
        <v>3.7699999999999997E-2</v>
      </c>
      <c r="C37" s="48">
        <v>1.89E-2</v>
      </c>
      <c r="D37" s="48">
        <v>1.26E-2</v>
      </c>
      <c r="E37" s="48">
        <v>9.4000000000000004E-3</v>
      </c>
      <c r="F37" s="48">
        <v>7.6E-3</v>
      </c>
      <c r="G37" s="48">
        <v>6.3E-3</v>
      </c>
      <c r="H37" s="48">
        <v>5.4000000000000003E-3</v>
      </c>
      <c r="I37" s="48">
        <v>4.7999999999999996E-3</v>
      </c>
      <c r="J37" s="48">
        <v>4.1999999999999997E-3</v>
      </c>
      <c r="K37" s="48">
        <v>3.8E-3</v>
      </c>
      <c r="L37" s="48">
        <v>3.5000000000000001E-3</v>
      </c>
      <c r="M37" s="48">
        <v>3.2000000000000002E-3</v>
      </c>
      <c r="N37" s="48">
        <v>3.0000000000000001E-3</v>
      </c>
      <c r="O37" s="48">
        <v>2.8E-3</v>
      </c>
      <c r="P37" s="48">
        <v>2.5999999999999999E-3</v>
      </c>
      <c r="Q37" s="48">
        <v>2.3999999999999998E-3</v>
      </c>
      <c r="R37" s="48">
        <v>2.3E-3</v>
      </c>
      <c r="S37" s="48">
        <v>2.0999999999999999E-3</v>
      </c>
      <c r="T37" s="48" t="s">
        <v>680</v>
      </c>
      <c r="U37" s="48" t="s">
        <v>680</v>
      </c>
      <c r="V37" s="48" t="s">
        <v>680</v>
      </c>
      <c r="W37" s="48" t="s">
        <v>680</v>
      </c>
      <c r="X37" s="48" t="s">
        <v>680</v>
      </c>
      <c r="Y37" s="48" t="s">
        <v>680</v>
      </c>
      <c r="Z37" s="48" t="s">
        <v>680</v>
      </c>
      <c r="AA37" s="48" t="s">
        <v>680</v>
      </c>
      <c r="AB37" s="48" t="s">
        <v>680</v>
      </c>
      <c r="AC37" s="48" t="s">
        <v>680</v>
      </c>
    </row>
    <row r="38" spans="1:29" x14ac:dyDescent="0.25">
      <c r="A38" s="43">
        <v>48</v>
      </c>
      <c r="B38" s="48">
        <v>3.7400000000000003E-2</v>
      </c>
      <c r="C38" s="48">
        <v>1.8700000000000001E-2</v>
      </c>
      <c r="D38" s="48">
        <v>1.2500000000000001E-2</v>
      </c>
      <c r="E38" s="48">
        <v>9.4000000000000004E-3</v>
      </c>
      <c r="F38" s="48">
        <v>7.4999999999999997E-3</v>
      </c>
      <c r="G38" s="48">
        <v>6.3E-3</v>
      </c>
      <c r="H38" s="48">
        <v>5.4000000000000003E-3</v>
      </c>
      <c r="I38" s="48">
        <v>4.7000000000000002E-3</v>
      </c>
      <c r="J38" s="48">
        <v>4.1999999999999997E-3</v>
      </c>
      <c r="K38" s="48">
        <v>3.8E-3</v>
      </c>
      <c r="L38" s="48">
        <v>3.5000000000000001E-3</v>
      </c>
      <c r="M38" s="48">
        <v>3.2000000000000002E-3</v>
      </c>
      <c r="N38" s="48">
        <v>3.0000000000000001E-3</v>
      </c>
      <c r="O38" s="48">
        <v>2.8E-3</v>
      </c>
      <c r="P38" s="48">
        <v>2.5999999999999999E-3</v>
      </c>
      <c r="Q38" s="48">
        <v>2.3999999999999998E-3</v>
      </c>
      <c r="R38" s="48">
        <v>2.3E-3</v>
      </c>
      <c r="S38" s="48" t="s">
        <v>680</v>
      </c>
      <c r="T38" s="48" t="s">
        <v>680</v>
      </c>
      <c r="U38" s="48" t="s">
        <v>680</v>
      </c>
      <c r="V38" s="48" t="s">
        <v>680</v>
      </c>
      <c r="W38" s="48" t="s">
        <v>680</v>
      </c>
      <c r="X38" s="48" t="s">
        <v>680</v>
      </c>
      <c r="Y38" s="48" t="s">
        <v>680</v>
      </c>
      <c r="Z38" s="48" t="s">
        <v>680</v>
      </c>
      <c r="AA38" s="48" t="s">
        <v>680</v>
      </c>
      <c r="AB38" s="48" t="s">
        <v>680</v>
      </c>
      <c r="AC38" s="48" t="s">
        <v>680</v>
      </c>
    </row>
    <row r="39" spans="1:29" x14ac:dyDescent="0.25">
      <c r="A39" s="43">
        <v>49</v>
      </c>
      <c r="B39" s="48">
        <v>3.7199999999999997E-2</v>
      </c>
      <c r="C39" s="48">
        <v>1.8599999999999998E-2</v>
      </c>
      <c r="D39" s="48">
        <v>1.24E-2</v>
      </c>
      <c r="E39" s="48">
        <v>9.2999999999999992E-3</v>
      </c>
      <c r="F39" s="48">
        <v>7.4999999999999997E-3</v>
      </c>
      <c r="G39" s="48">
        <v>6.1999999999999998E-3</v>
      </c>
      <c r="H39" s="48">
        <v>5.4000000000000003E-3</v>
      </c>
      <c r="I39" s="48">
        <v>4.7000000000000002E-3</v>
      </c>
      <c r="J39" s="48">
        <v>4.1999999999999997E-3</v>
      </c>
      <c r="K39" s="48">
        <v>3.8E-3</v>
      </c>
      <c r="L39" s="48">
        <v>3.5000000000000001E-3</v>
      </c>
      <c r="M39" s="48">
        <v>3.2000000000000002E-3</v>
      </c>
      <c r="N39" s="48">
        <v>2.8999999999999998E-3</v>
      </c>
      <c r="O39" s="48">
        <v>2.7000000000000001E-3</v>
      </c>
      <c r="P39" s="48">
        <v>2.5999999999999999E-3</v>
      </c>
      <c r="Q39" s="48">
        <v>2.3999999999999998E-3</v>
      </c>
      <c r="R39" s="48" t="s">
        <v>680</v>
      </c>
      <c r="S39" s="48" t="s">
        <v>680</v>
      </c>
      <c r="T39" s="48" t="s">
        <v>680</v>
      </c>
      <c r="U39" s="48" t="s">
        <v>680</v>
      </c>
      <c r="V39" s="48" t="s">
        <v>680</v>
      </c>
      <c r="W39" s="48" t="s">
        <v>680</v>
      </c>
      <c r="X39" s="48" t="s">
        <v>680</v>
      </c>
      <c r="Y39" s="48" t="s">
        <v>680</v>
      </c>
      <c r="Z39" s="48" t="s">
        <v>680</v>
      </c>
      <c r="AA39" s="48" t="s">
        <v>680</v>
      </c>
      <c r="AB39" s="48" t="s">
        <v>680</v>
      </c>
      <c r="AC39" s="48" t="s">
        <v>680</v>
      </c>
    </row>
    <row r="40" spans="1:29" x14ac:dyDescent="0.25">
      <c r="A40" s="43">
        <v>50</v>
      </c>
      <c r="B40" s="48">
        <v>3.6999999999999998E-2</v>
      </c>
      <c r="C40" s="48">
        <v>1.8499999999999999E-2</v>
      </c>
      <c r="D40" s="48">
        <v>1.24E-2</v>
      </c>
      <c r="E40" s="48">
        <v>9.2999999999999992E-3</v>
      </c>
      <c r="F40" s="48">
        <v>7.4999999999999997E-3</v>
      </c>
      <c r="G40" s="48">
        <v>6.1999999999999998E-3</v>
      </c>
      <c r="H40" s="48">
        <v>5.3E-3</v>
      </c>
      <c r="I40" s="48">
        <v>4.7000000000000002E-3</v>
      </c>
      <c r="J40" s="48">
        <v>4.1999999999999997E-3</v>
      </c>
      <c r="K40" s="48">
        <v>3.8E-3</v>
      </c>
      <c r="L40" s="48">
        <v>3.3999999999999998E-3</v>
      </c>
      <c r="M40" s="48">
        <v>3.2000000000000002E-3</v>
      </c>
      <c r="N40" s="48">
        <v>2.8999999999999998E-3</v>
      </c>
      <c r="O40" s="48">
        <v>2.7000000000000001E-3</v>
      </c>
      <c r="P40" s="48">
        <v>2.5000000000000001E-3</v>
      </c>
      <c r="Q40" s="48" t="s">
        <v>680</v>
      </c>
      <c r="R40" s="48" t="s">
        <v>680</v>
      </c>
      <c r="S40" s="48" t="s">
        <v>680</v>
      </c>
      <c r="T40" s="48" t="s">
        <v>680</v>
      </c>
      <c r="U40" s="48" t="s">
        <v>680</v>
      </c>
      <c r="V40" s="48" t="s">
        <v>680</v>
      </c>
      <c r="W40" s="48" t="s">
        <v>680</v>
      </c>
      <c r="X40" s="48" t="s">
        <v>680</v>
      </c>
      <c r="Y40" s="48" t="s">
        <v>680</v>
      </c>
      <c r="Z40" s="48" t="s">
        <v>680</v>
      </c>
      <c r="AA40" s="48" t="s">
        <v>680</v>
      </c>
      <c r="AB40" s="48" t="s">
        <v>680</v>
      </c>
      <c r="AC40" s="48" t="s">
        <v>680</v>
      </c>
    </row>
    <row r="41" spans="1:29" x14ac:dyDescent="0.25">
      <c r="A41" s="43">
        <v>51</v>
      </c>
      <c r="B41" s="48">
        <v>3.6799999999999999E-2</v>
      </c>
      <c r="C41" s="48">
        <v>1.84E-2</v>
      </c>
      <c r="D41" s="48">
        <v>1.23E-2</v>
      </c>
      <c r="E41" s="48">
        <v>9.1999999999999998E-3</v>
      </c>
      <c r="F41" s="48">
        <v>7.4000000000000003E-3</v>
      </c>
      <c r="G41" s="48">
        <v>6.1999999999999998E-3</v>
      </c>
      <c r="H41" s="48">
        <v>5.3E-3</v>
      </c>
      <c r="I41" s="48">
        <v>4.7000000000000002E-3</v>
      </c>
      <c r="J41" s="48">
        <v>4.1999999999999997E-3</v>
      </c>
      <c r="K41" s="48">
        <v>3.8E-3</v>
      </c>
      <c r="L41" s="48">
        <v>3.3999999999999998E-3</v>
      </c>
      <c r="M41" s="48">
        <v>3.2000000000000002E-3</v>
      </c>
      <c r="N41" s="48">
        <v>2.8999999999999998E-3</v>
      </c>
      <c r="O41" s="48">
        <v>2.7000000000000001E-3</v>
      </c>
      <c r="P41" s="48" t="s">
        <v>680</v>
      </c>
      <c r="Q41" s="48" t="s">
        <v>680</v>
      </c>
      <c r="R41" s="48" t="s">
        <v>680</v>
      </c>
      <c r="S41" s="48" t="s">
        <v>680</v>
      </c>
      <c r="T41" s="48" t="s">
        <v>680</v>
      </c>
      <c r="U41" s="48" t="s">
        <v>680</v>
      </c>
      <c r="V41" s="48" t="s">
        <v>680</v>
      </c>
      <c r="W41" s="48" t="s">
        <v>680</v>
      </c>
      <c r="X41" s="48" t="s">
        <v>680</v>
      </c>
      <c r="Y41" s="48" t="s">
        <v>680</v>
      </c>
      <c r="Z41" s="48" t="s">
        <v>680</v>
      </c>
      <c r="AA41" s="48" t="s">
        <v>680</v>
      </c>
      <c r="AB41" s="48" t="s">
        <v>680</v>
      </c>
      <c r="AC41" s="48" t="s">
        <v>680</v>
      </c>
    </row>
    <row r="42" spans="1:29" x14ac:dyDescent="0.25">
      <c r="A42" s="43">
        <v>52</v>
      </c>
      <c r="B42" s="48">
        <v>3.6499999999999998E-2</v>
      </c>
      <c r="C42" s="48">
        <v>1.83E-2</v>
      </c>
      <c r="D42" s="48">
        <v>1.2200000000000001E-2</v>
      </c>
      <c r="E42" s="48">
        <v>9.1999999999999998E-3</v>
      </c>
      <c r="F42" s="48">
        <v>7.4000000000000003E-3</v>
      </c>
      <c r="G42" s="48">
        <v>6.1999999999999998E-3</v>
      </c>
      <c r="H42" s="48">
        <v>5.3E-3</v>
      </c>
      <c r="I42" s="48">
        <v>4.7000000000000002E-3</v>
      </c>
      <c r="J42" s="48">
        <v>4.1999999999999997E-3</v>
      </c>
      <c r="K42" s="48">
        <v>3.8E-3</v>
      </c>
      <c r="L42" s="48">
        <v>3.3999999999999998E-3</v>
      </c>
      <c r="M42" s="48">
        <v>3.2000000000000002E-3</v>
      </c>
      <c r="N42" s="48">
        <v>2.8999999999999998E-3</v>
      </c>
      <c r="O42" s="48" t="s">
        <v>680</v>
      </c>
      <c r="P42" s="48" t="s">
        <v>680</v>
      </c>
      <c r="Q42" s="48" t="s">
        <v>680</v>
      </c>
      <c r="R42" s="48" t="s">
        <v>680</v>
      </c>
      <c r="S42" s="48" t="s">
        <v>680</v>
      </c>
      <c r="T42" s="48" t="s">
        <v>680</v>
      </c>
      <c r="U42" s="48" t="s">
        <v>680</v>
      </c>
      <c r="V42" s="48" t="s">
        <v>680</v>
      </c>
      <c r="W42" s="48" t="s">
        <v>680</v>
      </c>
      <c r="X42" s="48" t="s">
        <v>680</v>
      </c>
      <c r="Y42" s="48" t="s">
        <v>680</v>
      </c>
      <c r="Z42" s="48" t="s">
        <v>680</v>
      </c>
      <c r="AA42" s="48" t="s">
        <v>680</v>
      </c>
      <c r="AB42" s="48" t="s">
        <v>680</v>
      </c>
      <c r="AC42" s="48" t="s">
        <v>680</v>
      </c>
    </row>
    <row r="43" spans="1:29" x14ac:dyDescent="0.25">
      <c r="A43" s="43">
        <v>53</v>
      </c>
      <c r="B43" s="48">
        <v>3.6299999999999999E-2</v>
      </c>
      <c r="C43" s="48">
        <v>1.8200000000000001E-2</v>
      </c>
      <c r="D43" s="48">
        <v>1.2200000000000001E-2</v>
      </c>
      <c r="E43" s="48">
        <v>9.1000000000000004E-3</v>
      </c>
      <c r="F43" s="48">
        <v>7.3000000000000001E-3</v>
      </c>
      <c r="G43" s="48">
        <v>6.1000000000000004E-3</v>
      </c>
      <c r="H43" s="48">
        <v>5.3E-3</v>
      </c>
      <c r="I43" s="48">
        <v>4.5999999999999999E-3</v>
      </c>
      <c r="J43" s="48">
        <v>4.1000000000000003E-3</v>
      </c>
      <c r="K43" s="48">
        <v>3.7000000000000002E-3</v>
      </c>
      <c r="L43" s="48">
        <v>3.3999999999999998E-3</v>
      </c>
      <c r="M43" s="48">
        <v>3.0999999999999999E-3</v>
      </c>
      <c r="N43" s="48" t="s">
        <v>680</v>
      </c>
      <c r="O43" s="48" t="s">
        <v>680</v>
      </c>
      <c r="P43" s="48" t="s">
        <v>680</v>
      </c>
      <c r="Q43" s="48" t="s">
        <v>680</v>
      </c>
      <c r="R43" s="48" t="s">
        <v>680</v>
      </c>
      <c r="S43" s="48" t="s">
        <v>680</v>
      </c>
      <c r="T43" s="48" t="s">
        <v>680</v>
      </c>
      <c r="U43" s="48" t="s">
        <v>680</v>
      </c>
      <c r="V43" s="48" t="s">
        <v>680</v>
      </c>
      <c r="W43" s="48" t="s">
        <v>680</v>
      </c>
      <c r="X43" s="48" t="s">
        <v>680</v>
      </c>
      <c r="Y43" s="48" t="s">
        <v>680</v>
      </c>
      <c r="Z43" s="48" t="s">
        <v>680</v>
      </c>
      <c r="AA43" s="48" t="s">
        <v>680</v>
      </c>
      <c r="AB43" s="48" t="s">
        <v>680</v>
      </c>
      <c r="AC43" s="48" t="s">
        <v>680</v>
      </c>
    </row>
    <row r="44" spans="1:29" x14ac:dyDescent="0.25">
      <c r="A44" s="43">
        <v>54</v>
      </c>
      <c r="B44" s="48">
        <v>3.5999999999999997E-2</v>
      </c>
      <c r="C44" s="48">
        <v>1.7999999999999999E-2</v>
      </c>
      <c r="D44" s="48">
        <v>1.21E-2</v>
      </c>
      <c r="E44" s="48">
        <v>9.1000000000000004E-3</v>
      </c>
      <c r="F44" s="48">
        <v>7.3000000000000001E-3</v>
      </c>
      <c r="G44" s="48">
        <v>6.1000000000000004E-3</v>
      </c>
      <c r="H44" s="48">
        <v>5.3E-3</v>
      </c>
      <c r="I44" s="48">
        <v>4.5999999999999999E-3</v>
      </c>
      <c r="J44" s="48">
        <v>4.1000000000000003E-3</v>
      </c>
      <c r="K44" s="48">
        <v>3.7000000000000002E-3</v>
      </c>
      <c r="L44" s="48">
        <v>3.3999999999999998E-3</v>
      </c>
      <c r="M44" s="48" t="s">
        <v>680</v>
      </c>
      <c r="N44" s="48" t="s">
        <v>680</v>
      </c>
      <c r="O44" s="48" t="s">
        <v>680</v>
      </c>
      <c r="P44" s="48" t="s">
        <v>680</v>
      </c>
      <c r="Q44" s="48" t="s">
        <v>680</v>
      </c>
      <c r="R44" s="48" t="s">
        <v>680</v>
      </c>
      <c r="S44" s="48" t="s">
        <v>680</v>
      </c>
      <c r="T44" s="48" t="s">
        <v>680</v>
      </c>
      <c r="U44" s="48" t="s">
        <v>680</v>
      </c>
      <c r="V44" s="48" t="s">
        <v>680</v>
      </c>
      <c r="W44" s="48" t="s">
        <v>680</v>
      </c>
      <c r="X44" s="48" t="s">
        <v>680</v>
      </c>
      <c r="Y44" s="48" t="s">
        <v>680</v>
      </c>
      <c r="Z44" s="48" t="s">
        <v>680</v>
      </c>
      <c r="AA44" s="48" t="s">
        <v>680</v>
      </c>
      <c r="AB44" s="48" t="s">
        <v>680</v>
      </c>
      <c r="AC44" s="48" t="s">
        <v>680</v>
      </c>
    </row>
    <row r="45" spans="1:29" x14ac:dyDescent="0.25">
      <c r="A45" s="43">
        <v>55</v>
      </c>
      <c r="B45" s="48">
        <v>3.5700000000000003E-2</v>
      </c>
      <c r="C45" s="48">
        <v>1.7899999999999999E-2</v>
      </c>
      <c r="D45" s="48">
        <v>1.2E-2</v>
      </c>
      <c r="E45" s="48">
        <v>8.9999999999999993E-3</v>
      </c>
      <c r="F45" s="48">
        <v>7.1999999999999998E-3</v>
      </c>
      <c r="G45" s="48">
        <v>6.1000000000000004E-3</v>
      </c>
      <c r="H45" s="48">
        <v>5.1999999999999998E-3</v>
      </c>
      <c r="I45" s="48">
        <v>4.5999999999999999E-3</v>
      </c>
      <c r="J45" s="48">
        <v>4.1000000000000003E-3</v>
      </c>
      <c r="K45" s="48">
        <v>3.7000000000000002E-3</v>
      </c>
      <c r="L45" s="48" t="s">
        <v>680</v>
      </c>
      <c r="M45" s="48" t="s">
        <v>680</v>
      </c>
      <c r="N45" s="48" t="s">
        <v>680</v>
      </c>
      <c r="O45" s="48" t="s">
        <v>680</v>
      </c>
      <c r="P45" s="48" t="s">
        <v>680</v>
      </c>
      <c r="Q45" s="48" t="s">
        <v>680</v>
      </c>
      <c r="R45" s="48" t="s">
        <v>680</v>
      </c>
      <c r="S45" s="48" t="s">
        <v>680</v>
      </c>
      <c r="T45" s="48" t="s">
        <v>680</v>
      </c>
      <c r="U45" s="48" t="s">
        <v>680</v>
      </c>
      <c r="V45" s="48" t="s">
        <v>680</v>
      </c>
      <c r="W45" s="48" t="s">
        <v>680</v>
      </c>
      <c r="X45" s="48" t="s">
        <v>680</v>
      </c>
      <c r="Y45" s="48" t="s">
        <v>680</v>
      </c>
      <c r="Z45" s="48" t="s">
        <v>680</v>
      </c>
      <c r="AA45" s="48" t="s">
        <v>680</v>
      </c>
      <c r="AB45" s="48" t="s">
        <v>680</v>
      </c>
      <c r="AC45" s="48" t="s">
        <v>680</v>
      </c>
    </row>
    <row r="46" spans="1:29" x14ac:dyDescent="0.25">
      <c r="A46" s="43">
        <v>56</v>
      </c>
      <c r="B46" s="48">
        <v>3.5400000000000001E-2</v>
      </c>
      <c r="C46" s="48">
        <v>1.78E-2</v>
      </c>
      <c r="D46" s="48">
        <v>1.1900000000000001E-2</v>
      </c>
      <c r="E46" s="48">
        <v>8.8999999999999999E-3</v>
      </c>
      <c r="F46" s="48">
        <v>7.1999999999999998E-3</v>
      </c>
      <c r="G46" s="48">
        <v>6.0000000000000001E-3</v>
      </c>
      <c r="H46" s="48">
        <v>5.1999999999999998E-3</v>
      </c>
      <c r="I46" s="48">
        <v>4.5999999999999999E-3</v>
      </c>
      <c r="J46" s="48">
        <v>4.0000000000000001E-3</v>
      </c>
      <c r="K46" s="48" t="s">
        <v>680</v>
      </c>
      <c r="L46" s="48" t="s">
        <v>680</v>
      </c>
      <c r="M46" s="48" t="s">
        <v>680</v>
      </c>
      <c r="N46" s="48" t="s">
        <v>680</v>
      </c>
      <c r="O46" s="48" t="s">
        <v>680</v>
      </c>
      <c r="P46" s="48" t="s">
        <v>680</v>
      </c>
      <c r="Q46" s="48" t="s">
        <v>680</v>
      </c>
      <c r="R46" s="48" t="s">
        <v>680</v>
      </c>
      <c r="S46" s="48" t="s">
        <v>680</v>
      </c>
      <c r="T46" s="48" t="s">
        <v>680</v>
      </c>
      <c r="U46" s="48" t="s">
        <v>680</v>
      </c>
      <c r="V46" s="48" t="s">
        <v>680</v>
      </c>
      <c r="W46" s="48" t="s">
        <v>680</v>
      </c>
      <c r="X46" s="48" t="s">
        <v>680</v>
      </c>
      <c r="Y46" s="48" t="s">
        <v>680</v>
      </c>
      <c r="Z46" s="48" t="s">
        <v>680</v>
      </c>
      <c r="AA46" s="48" t="s">
        <v>680</v>
      </c>
      <c r="AB46" s="48" t="s">
        <v>680</v>
      </c>
      <c r="AC46" s="48" t="s">
        <v>680</v>
      </c>
    </row>
    <row r="47" spans="1:29" x14ac:dyDescent="0.25">
      <c r="A47" s="43">
        <v>57</v>
      </c>
      <c r="B47" s="48">
        <v>3.5000000000000003E-2</v>
      </c>
      <c r="C47" s="48">
        <v>1.7600000000000001E-2</v>
      </c>
      <c r="D47" s="48">
        <v>1.18E-2</v>
      </c>
      <c r="E47" s="48">
        <v>8.8999999999999999E-3</v>
      </c>
      <c r="F47" s="48">
        <v>7.1000000000000004E-3</v>
      </c>
      <c r="G47" s="48">
        <v>6.0000000000000001E-3</v>
      </c>
      <c r="H47" s="48">
        <v>5.1999999999999998E-3</v>
      </c>
      <c r="I47" s="48">
        <v>4.4999999999999997E-3</v>
      </c>
      <c r="J47" s="48" t="s">
        <v>680</v>
      </c>
      <c r="K47" s="48" t="s">
        <v>680</v>
      </c>
      <c r="L47" s="48" t="s">
        <v>680</v>
      </c>
      <c r="M47" s="48" t="s">
        <v>680</v>
      </c>
      <c r="N47" s="48" t="s">
        <v>680</v>
      </c>
      <c r="O47" s="48" t="s">
        <v>680</v>
      </c>
      <c r="P47" s="48" t="s">
        <v>680</v>
      </c>
      <c r="Q47" s="48" t="s">
        <v>680</v>
      </c>
      <c r="R47" s="48" t="s">
        <v>680</v>
      </c>
      <c r="S47" s="48" t="s">
        <v>680</v>
      </c>
      <c r="T47" s="48" t="s">
        <v>680</v>
      </c>
      <c r="U47" s="48" t="s">
        <v>680</v>
      </c>
      <c r="V47" s="48" t="s">
        <v>680</v>
      </c>
      <c r="W47" s="48" t="s">
        <v>680</v>
      </c>
      <c r="X47" s="48" t="s">
        <v>680</v>
      </c>
      <c r="Y47" s="48" t="s">
        <v>680</v>
      </c>
      <c r="Z47" s="48" t="s">
        <v>680</v>
      </c>
      <c r="AA47" s="48" t="s">
        <v>680</v>
      </c>
      <c r="AB47" s="48" t="s">
        <v>680</v>
      </c>
      <c r="AC47" s="48" t="s">
        <v>680</v>
      </c>
    </row>
    <row r="48" spans="1:29" x14ac:dyDescent="0.25">
      <c r="A48" s="43">
        <v>58</v>
      </c>
      <c r="B48" s="48">
        <v>3.4700000000000002E-2</v>
      </c>
      <c r="C48" s="48">
        <v>1.7399999999999999E-2</v>
      </c>
      <c r="D48" s="48">
        <v>1.17E-2</v>
      </c>
      <c r="E48" s="48">
        <v>8.8000000000000005E-3</v>
      </c>
      <c r="F48" s="48">
        <v>7.1000000000000004E-3</v>
      </c>
      <c r="G48" s="48">
        <v>5.8999999999999999E-3</v>
      </c>
      <c r="H48" s="48">
        <v>5.1000000000000004E-3</v>
      </c>
      <c r="I48" s="48" t="s">
        <v>680</v>
      </c>
      <c r="J48" s="48" t="s">
        <v>680</v>
      </c>
      <c r="K48" s="48" t="s">
        <v>680</v>
      </c>
      <c r="L48" s="48" t="s">
        <v>680</v>
      </c>
      <c r="M48" s="48" t="s">
        <v>680</v>
      </c>
      <c r="N48" s="48" t="s">
        <v>680</v>
      </c>
      <c r="O48" s="48" t="s">
        <v>680</v>
      </c>
      <c r="P48" s="48" t="s">
        <v>680</v>
      </c>
      <c r="Q48" s="48" t="s">
        <v>680</v>
      </c>
      <c r="R48" s="48" t="s">
        <v>680</v>
      </c>
      <c r="S48" s="48" t="s">
        <v>680</v>
      </c>
      <c r="T48" s="48" t="s">
        <v>680</v>
      </c>
      <c r="U48" s="48" t="s">
        <v>680</v>
      </c>
      <c r="V48" s="48" t="s">
        <v>680</v>
      </c>
      <c r="W48" s="48" t="s">
        <v>680</v>
      </c>
      <c r="X48" s="48" t="s">
        <v>680</v>
      </c>
      <c r="Y48" s="48" t="s">
        <v>680</v>
      </c>
      <c r="Z48" s="48" t="s">
        <v>680</v>
      </c>
      <c r="AA48" s="48" t="s">
        <v>680</v>
      </c>
      <c r="AB48" s="48" t="s">
        <v>680</v>
      </c>
      <c r="AC48" s="48" t="s">
        <v>680</v>
      </c>
    </row>
    <row r="49" spans="1:29" x14ac:dyDescent="0.25">
      <c r="A49" s="43">
        <v>59</v>
      </c>
      <c r="B49" s="48">
        <v>3.4299999999999997E-2</v>
      </c>
      <c r="C49" s="48">
        <v>1.72E-2</v>
      </c>
      <c r="D49" s="48">
        <v>1.15E-2</v>
      </c>
      <c r="E49" s="48">
        <v>8.6999999999999994E-3</v>
      </c>
      <c r="F49" s="48">
        <v>7.0000000000000001E-3</v>
      </c>
      <c r="G49" s="48">
        <v>5.7999999999999996E-3</v>
      </c>
      <c r="H49" s="48" t="s">
        <v>680</v>
      </c>
      <c r="I49" s="48" t="s">
        <v>680</v>
      </c>
      <c r="J49" s="48" t="s">
        <v>680</v>
      </c>
      <c r="K49" s="48" t="s">
        <v>680</v>
      </c>
      <c r="L49" s="48" t="s">
        <v>680</v>
      </c>
      <c r="M49" s="48" t="s">
        <v>680</v>
      </c>
      <c r="N49" s="48" t="s">
        <v>680</v>
      </c>
      <c r="O49" s="48" t="s">
        <v>680</v>
      </c>
      <c r="P49" s="48" t="s">
        <v>680</v>
      </c>
      <c r="Q49" s="48" t="s">
        <v>680</v>
      </c>
      <c r="R49" s="48" t="s">
        <v>680</v>
      </c>
      <c r="S49" s="48" t="s">
        <v>680</v>
      </c>
      <c r="T49" s="48" t="s">
        <v>680</v>
      </c>
      <c r="U49" s="48" t="s">
        <v>680</v>
      </c>
      <c r="V49" s="48" t="s">
        <v>680</v>
      </c>
      <c r="W49" s="48" t="s">
        <v>680</v>
      </c>
      <c r="X49" s="48" t="s">
        <v>680</v>
      </c>
      <c r="Y49" s="48" t="s">
        <v>680</v>
      </c>
      <c r="Z49" s="48" t="s">
        <v>680</v>
      </c>
      <c r="AA49" s="48" t="s">
        <v>680</v>
      </c>
      <c r="AB49" s="48" t="s">
        <v>680</v>
      </c>
      <c r="AC49" s="48" t="s">
        <v>680</v>
      </c>
    </row>
    <row r="50" spans="1:29" x14ac:dyDescent="0.25">
      <c r="A50" s="43">
        <v>60</v>
      </c>
      <c r="B50" s="48">
        <v>3.3799999999999997E-2</v>
      </c>
      <c r="C50" s="48">
        <v>1.7000000000000001E-2</v>
      </c>
      <c r="D50" s="48">
        <v>1.14E-2</v>
      </c>
      <c r="E50" s="48">
        <v>8.6E-3</v>
      </c>
      <c r="F50" s="48">
        <v>6.8999999999999999E-3</v>
      </c>
      <c r="G50" s="48" t="s">
        <v>680</v>
      </c>
      <c r="H50" s="48" t="s">
        <v>680</v>
      </c>
      <c r="I50" s="48" t="s">
        <v>680</v>
      </c>
      <c r="J50" s="48" t="s">
        <v>680</v>
      </c>
      <c r="K50" s="48" t="s">
        <v>680</v>
      </c>
      <c r="L50" s="48" t="s">
        <v>680</v>
      </c>
      <c r="M50" s="48" t="s">
        <v>680</v>
      </c>
      <c r="N50" s="48" t="s">
        <v>680</v>
      </c>
      <c r="O50" s="48" t="s">
        <v>680</v>
      </c>
      <c r="P50" s="48" t="s">
        <v>680</v>
      </c>
      <c r="Q50" s="48" t="s">
        <v>680</v>
      </c>
      <c r="R50" s="48" t="s">
        <v>680</v>
      </c>
      <c r="S50" s="48" t="s">
        <v>680</v>
      </c>
      <c r="T50" s="48" t="s">
        <v>680</v>
      </c>
      <c r="U50" s="48" t="s">
        <v>680</v>
      </c>
      <c r="V50" s="48" t="s">
        <v>680</v>
      </c>
      <c r="W50" s="48" t="s">
        <v>680</v>
      </c>
      <c r="X50" s="48" t="s">
        <v>680</v>
      </c>
      <c r="Y50" s="48" t="s">
        <v>680</v>
      </c>
      <c r="Z50" s="48" t="s">
        <v>680</v>
      </c>
      <c r="AA50" s="48" t="s">
        <v>680</v>
      </c>
      <c r="AB50" s="48" t="s">
        <v>680</v>
      </c>
      <c r="AC50" s="48" t="s">
        <v>680</v>
      </c>
    </row>
    <row r="51" spans="1:29" x14ac:dyDescent="0.25">
      <c r="A51" s="43">
        <v>61</v>
      </c>
      <c r="B51" s="48">
        <v>3.3399999999999999E-2</v>
      </c>
      <c r="C51" s="48">
        <v>1.6799999999999999E-2</v>
      </c>
      <c r="D51" s="48">
        <v>1.1299999999999999E-2</v>
      </c>
      <c r="E51" s="48">
        <v>8.5000000000000006E-3</v>
      </c>
      <c r="F51" s="48" t="s">
        <v>680</v>
      </c>
      <c r="G51" s="48" t="s">
        <v>680</v>
      </c>
      <c r="H51" s="48" t="s">
        <v>680</v>
      </c>
      <c r="I51" s="48" t="s">
        <v>680</v>
      </c>
      <c r="J51" s="48" t="s">
        <v>680</v>
      </c>
      <c r="K51" s="48" t="s">
        <v>680</v>
      </c>
      <c r="L51" s="48" t="s">
        <v>680</v>
      </c>
      <c r="M51" s="48" t="s">
        <v>680</v>
      </c>
      <c r="N51" s="48" t="s">
        <v>680</v>
      </c>
      <c r="O51" s="48" t="s">
        <v>680</v>
      </c>
      <c r="P51" s="48" t="s">
        <v>680</v>
      </c>
      <c r="Q51" s="48" t="s">
        <v>680</v>
      </c>
      <c r="R51" s="48" t="s">
        <v>680</v>
      </c>
      <c r="S51" s="48" t="s">
        <v>680</v>
      </c>
      <c r="T51" s="48" t="s">
        <v>680</v>
      </c>
      <c r="U51" s="48" t="s">
        <v>680</v>
      </c>
      <c r="V51" s="48" t="s">
        <v>680</v>
      </c>
      <c r="W51" s="48" t="s">
        <v>680</v>
      </c>
      <c r="X51" s="48" t="s">
        <v>680</v>
      </c>
      <c r="Y51" s="48" t="s">
        <v>680</v>
      </c>
      <c r="Z51" s="48" t="s">
        <v>680</v>
      </c>
      <c r="AA51" s="48" t="s">
        <v>680</v>
      </c>
      <c r="AB51" s="48" t="s">
        <v>680</v>
      </c>
      <c r="AC51" s="48" t="s">
        <v>680</v>
      </c>
    </row>
    <row r="52" spans="1:29" x14ac:dyDescent="0.25">
      <c r="A52" s="43">
        <v>62</v>
      </c>
      <c r="B52" s="48">
        <v>3.2899999999999999E-2</v>
      </c>
      <c r="C52" s="48">
        <v>1.66E-2</v>
      </c>
      <c r="D52" s="48">
        <v>1.11E-2</v>
      </c>
      <c r="E52" s="48" t="s">
        <v>680</v>
      </c>
      <c r="F52" s="48" t="s">
        <v>680</v>
      </c>
      <c r="G52" s="48" t="s">
        <v>680</v>
      </c>
      <c r="H52" s="48" t="s">
        <v>680</v>
      </c>
      <c r="I52" s="48" t="s">
        <v>680</v>
      </c>
      <c r="J52" s="48" t="s">
        <v>680</v>
      </c>
      <c r="K52" s="48" t="s">
        <v>680</v>
      </c>
      <c r="L52" s="48" t="s">
        <v>680</v>
      </c>
      <c r="M52" s="48" t="s">
        <v>680</v>
      </c>
      <c r="N52" s="48" t="s">
        <v>680</v>
      </c>
      <c r="O52" s="48" t="s">
        <v>680</v>
      </c>
      <c r="P52" s="48" t="s">
        <v>680</v>
      </c>
      <c r="Q52" s="48" t="s">
        <v>680</v>
      </c>
      <c r="R52" s="48" t="s">
        <v>680</v>
      </c>
      <c r="S52" s="48" t="s">
        <v>680</v>
      </c>
      <c r="T52" s="48" t="s">
        <v>680</v>
      </c>
      <c r="U52" s="48" t="s">
        <v>680</v>
      </c>
      <c r="V52" s="48" t="s">
        <v>680</v>
      </c>
      <c r="W52" s="48" t="s">
        <v>680</v>
      </c>
      <c r="X52" s="48" t="s">
        <v>680</v>
      </c>
      <c r="Y52" s="48" t="s">
        <v>680</v>
      </c>
      <c r="Z52" s="48" t="s">
        <v>680</v>
      </c>
      <c r="AA52" s="48" t="s">
        <v>680</v>
      </c>
      <c r="AB52" s="48" t="s">
        <v>680</v>
      </c>
      <c r="AC52" s="48" t="s">
        <v>680</v>
      </c>
    </row>
    <row r="53" spans="1:29" x14ac:dyDescent="0.25">
      <c r="A53" s="43">
        <v>63</v>
      </c>
      <c r="B53" s="48">
        <v>3.2399999999999998E-2</v>
      </c>
      <c r="C53" s="48">
        <v>1.6299999999999999E-2</v>
      </c>
      <c r="D53" s="48" t="s">
        <v>680</v>
      </c>
      <c r="E53" s="48" t="s">
        <v>680</v>
      </c>
      <c r="F53" s="48" t="s">
        <v>680</v>
      </c>
      <c r="G53" s="48" t="s">
        <v>680</v>
      </c>
      <c r="H53" s="48" t="s">
        <v>680</v>
      </c>
      <c r="I53" s="48" t="s">
        <v>680</v>
      </c>
      <c r="J53" s="48" t="s">
        <v>680</v>
      </c>
      <c r="K53" s="48" t="s">
        <v>680</v>
      </c>
      <c r="L53" s="48" t="s">
        <v>680</v>
      </c>
      <c r="M53" s="48" t="s">
        <v>680</v>
      </c>
      <c r="N53" s="48" t="s">
        <v>680</v>
      </c>
      <c r="O53" s="48" t="s">
        <v>680</v>
      </c>
      <c r="P53" s="48" t="s">
        <v>680</v>
      </c>
      <c r="Q53" s="48" t="s">
        <v>680</v>
      </c>
      <c r="R53" s="48" t="s">
        <v>680</v>
      </c>
      <c r="S53" s="48" t="s">
        <v>680</v>
      </c>
      <c r="T53" s="48" t="s">
        <v>680</v>
      </c>
      <c r="U53" s="48" t="s">
        <v>680</v>
      </c>
      <c r="V53" s="48" t="s">
        <v>680</v>
      </c>
      <c r="W53" s="48" t="s">
        <v>680</v>
      </c>
      <c r="X53" s="48" t="s">
        <v>680</v>
      </c>
      <c r="Y53" s="48" t="s">
        <v>680</v>
      </c>
      <c r="Z53" s="48" t="s">
        <v>680</v>
      </c>
      <c r="AA53" s="48" t="s">
        <v>680</v>
      </c>
      <c r="AB53" s="48" t="s">
        <v>680</v>
      </c>
      <c r="AC53" s="48" t="s">
        <v>680</v>
      </c>
    </row>
    <row r="54" spans="1:29" x14ac:dyDescent="0.25">
      <c r="A54" s="43">
        <v>64</v>
      </c>
      <c r="B54" s="48">
        <v>3.1800000000000002E-2</v>
      </c>
      <c r="C54" s="48" t="s">
        <v>680</v>
      </c>
      <c r="D54" s="48" t="s">
        <v>680</v>
      </c>
      <c r="E54" s="48" t="s">
        <v>680</v>
      </c>
      <c r="F54" s="48" t="s">
        <v>680</v>
      </c>
      <c r="G54" s="48" t="s">
        <v>680</v>
      </c>
      <c r="H54" s="48" t="s">
        <v>680</v>
      </c>
      <c r="I54" s="48" t="s">
        <v>680</v>
      </c>
      <c r="J54" s="48" t="s">
        <v>680</v>
      </c>
      <c r="K54" s="48" t="s">
        <v>680</v>
      </c>
      <c r="L54" s="48" t="s">
        <v>680</v>
      </c>
      <c r="M54" s="48" t="s">
        <v>680</v>
      </c>
      <c r="N54" s="48" t="s">
        <v>680</v>
      </c>
      <c r="O54" s="48" t="s">
        <v>680</v>
      </c>
      <c r="P54" s="48" t="s">
        <v>680</v>
      </c>
      <c r="Q54" s="48" t="s">
        <v>680</v>
      </c>
      <c r="R54" s="48" t="s">
        <v>680</v>
      </c>
      <c r="S54" s="48" t="s">
        <v>680</v>
      </c>
      <c r="T54" s="48" t="s">
        <v>680</v>
      </c>
      <c r="U54" s="48" t="s">
        <v>680</v>
      </c>
      <c r="V54" s="48" t="s">
        <v>680</v>
      </c>
      <c r="W54" s="48" t="s">
        <v>680</v>
      </c>
      <c r="X54" s="48" t="s">
        <v>680</v>
      </c>
      <c r="Y54" s="48" t="s">
        <v>680</v>
      </c>
      <c r="Z54" s="48" t="s">
        <v>680</v>
      </c>
      <c r="AA54" s="48" t="s">
        <v>680</v>
      </c>
      <c r="AB54" s="48" t="s">
        <v>680</v>
      </c>
      <c r="AC54" s="48" t="s">
        <v>680</v>
      </c>
    </row>
  </sheetData>
  <sheetProtection algorithmName="SHA-512" hashValue="YkzFe9Sa3oYuRkxtsihaumAZECDkXv4PjMObqagJszXbxcYsGbOc8jgIzxofWgtkEd/rEwH9YwL4m412ee2Kwg==" saltValue="oV2Z+5TuR5TWDiK5IVCjug==" spinCount="100000" sheet="1" objects="1" scenarios="1"/>
  <conditionalFormatting sqref="A6:A21">
    <cfRule type="expression" dxfId="31" priority="1" stopIfTrue="1">
      <formula>MOD(ROW(),2)=0</formula>
    </cfRule>
    <cfRule type="expression" dxfId="30" priority="2" stopIfTrue="1">
      <formula>MOD(ROW(),2)&lt;&gt;0</formula>
    </cfRule>
  </conditionalFormatting>
  <conditionalFormatting sqref="A26:A54">
    <cfRule type="expression" dxfId="29" priority="5" stopIfTrue="1">
      <formula>MOD(ROW(),2)=0</formula>
    </cfRule>
    <cfRule type="expression" dxfId="28" priority="6" stopIfTrue="1">
      <formula>MOD(ROW(),2)&lt;&gt;0</formula>
    </cfRule>
  </conditionalFormatting>
  <conditionalFormatting sqref="B6:M21">
    <cfRule type="expression" dxfId="27" priority="3" stopIfTrue="1">
      <formula>MOD(ROW(),2)=0</formula>
    </cfRule>
    <cfRule type="expression" dxfId="26" priority="4" stopIfTrue="1">
      <formula>MOD(ROW(),2)&lt;&gt;0</formula>
    </cfRule>
  </conditionalFormatting>
  <conditionalFormatting sqref="B26:AC54">
    <cfRule type="expression" dxfId="25" priority="7" stopIfTrue="1">
      <formula>MOD(ROW(),2)=0</formula>
    </cfRule>
    <cfRule type="expression" dxfId="24" priority="8" stopIfTrue="1">
      <formula>MOD(ROW(),2)&lt;&gt;0</formula>
    </cfRule>
  </conditionalFormatting>
  <pageMargins left="0.7" right="0.7" top="0.75" bottom="0.75" header="0.3" footer="0.3"/>
  <tableParts count="1">
    <tablePart r:id="rId1"/>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E1013-53E0-4396-97A7-2794529005AA}">
  <sheetPr codeName="Sheet73"/>
  <dimension ref="A1:AC54"/>
  <sheetViews>
    <sheetView showGridLines="0" workbookViewId="0">
      <selection activeCell="A6" sqref="A6"/>
    </sheetView>
  </sheetViews>
  <sheetFormatPr defaultRowHeight="12.5" x14ac:dyDescent="0.25"/>
  <cols>
    <col min="1" max="1" width="31.54296875" customWidth="1"/>
    <col min="2" max="29" width="22.54296875" customWidth="1"/>
  </cols>
  <sheetData>
    <row r="1" spans="1:13" s="1" customFormat="1" ht="20" x14ac:dyDescent="0.4">
      <c r="A1" s="2" t="s">
        <v>0</v>
      </c>
    </row>
    <row r="2" spans="1:13" s="1" customFormat="1" ht="15.5" x14ac:dyDescent="0.35">
      <c r="A2" s="30" t="s">
        <v>1</v>
      </c>
      <c r="B2" s="3" t="str">
        <f>wb_title</f>
        <v>LGPS_EW - Consolidated Factor Spreadsheet</v>
      </c>
    </row>
    <row r="3" spans="1:13" s="1" customFormat="1" ht="15.5" x14ac:dyDescent="0.35">
      <c r="A3" s="30" t="s">
        <v>2</v>
      </c>
      <c r="B3" s="3" t="str">
        <f>TABLE_FACTOR_TYPE_1 &amp; " - x-" &amp; TABLE_SERIES_NUMBER_1</f>
        <v>Additional survivor benefits - x-809</v>
      </c>
    </row>
    <row r="6" spans="1:13" x14ac:dyDescent="0.25">
      <c r="A6" s="40" t="s">
        <v>394</v>
      </c>
      <c r="B6" s="47" t="s">
        <v>395</v>
      </c>
      <c r="C6" s="47"/>
      <c r="D6" s="47"/>
      <c r="E6" s="47"/>
      <c r="F6" s="47"/>
      <c r="G6" s="47"/>
      <c r="H6" s="47"/>
      <c r="I6" s="47"/>
      <c r="J6" s="47"/>
      <c r="K6" s="47"/>
      <c r="L6" s="47"/>
      <c r="M6" s="47"/>
    </row>
    <row r="7" spans="1:13" x14ac:dyDescent="0.25">
      <c r="A7" s="40" t="s">
        <v>396</v>
      </c>
      <c r="B7" s="47" t="s">
        <v>175</v>
      </c>
      <c r="C7" s="47"/>
      <c r="D7" s="47"/>
      <c r="E7" s="47"/>
      <c r="F7" s="47"/>
      <c r="G7" s="47"/>
      <c r="H7" s="47"/>
      <c r="I7" s="47"/>
      <c r="J7" s="47"/>
      <c r="K7" s="47"/>
      <c r="L7" s="47"/>
      <c r="M7" s="47"/>
    </row>
    <row r="8" spans="1:13" x14ac:dyDescent="0.25">
      <c r="A8" s="40" t="s">
        <v>162</v>
      </c>
      <c r="B8" s="47" t="s">
        <v>176</v>
      </c>
      <c r="C8" s="47"/>
      <c r="D8" s="47"/>
      <c r="E8" s="47"/>
      <c r="F8" s="47"/>
      <c r="G8" s="47"/>
      <c r="H8" s="47"/>
      <c r="I8" s="47"/>
      <c r="J8" s="47"/>
      <c r="K8" s="47"/>
      <c r="L8" s="47"/>
      <c r="M8" s="47"/>
    </row>
    <row r="9" spans="1:13" x14ac:dyDescent="0.25">
      <c r="A9" s="40" t="s">
        <v>163</v>
      </c>
      <c r="B9" s="47" t="s">
        <v>385</v>
      </c>
      <c r="C9" s="47"/>
      <c r="D9" s="47"/>
      <c r="E9" s="47"/>
      <c r="F9" s="47"/>
      <c r="G9" s="47"/>
      <c r="H9" s="47"/>
      <c r="I9" s="47"/>
      <c r="J9" s="47"/>
      <c r="K9" s="47"/>
      <c r="L9" s="47"/>
      <c r="M9" s="47"/>
    </row>
    <row r="10" spans="1:13" x14ac:dyDescent="0.25">
      <c r="A10" s="40" t="s">
        <v>6</v>
      </c>
      <c r="B10" s="47" t="s">
        <v>388</v>
      </c>
      <c r="C10" s="47"/>
      <c r="D10" s="47"/>
      <c r="E10" s="47"/>
      <c r="F10" s="47"/>
      <c r="G10" s="47"/>
      <c r="H10" s="47"/>
      <c r="I10" s="47"/>
      <c r="J10" s="47"/>
      <c r="K10" s="47"/>
      <c r="L10" s="47"/>
      <c r="M10" s="47"/>
    </row>
    <row r="11" spans="1:13" x14ac:dyDescent="0.25">
      <c r="A11" s="40" t="s">
        <v>164</v>
      </c>
      <c r="B11" s="47" t="s">
        <v>184</v>
      </c>
      <c r="C11" s="47"/>
      <c r="D11" s="47"/>
      <c r="E11" s="47"/>
      <c r="F11" s="47"/>
      <c r="G11" s="47"/>
      <c r="H11" s="47"/>
      <c r="I11" s="47"/>
      <c r="J11" s="47"/>
      <c r="K11" s="47"/>
      <c r="L11" s="47"/>
      <c r="M11" s="47"/>
    </row>
    <row r="12" spans="1:13" x14ac:dyDescent="0.25">
      <c r="A12" s="40" t="s">
        <v>165</v>
      </c>
      <c r="B12" s="47" t="s">
        <v>324</v>
      </c>
      <c r="C12" s="47"/>
      <c r="D12" s="47"/>
      <c r="E12" s="47"/>
      <c r="F12" s="47"/>
      <c r="G12" s="47"/>
      <c r="H12" s="47"/>
      <c r="I12" s="47"/>
      <c r="J12" s="47"/>
      <c r="K12" s="47"/>
      <c r="L12" s="47"/>
      <c r="M12" s="47"/>
    </row>
    <row r="13" spans="1:13" x14ac:dyDescent="0.25">
      <c r="A13" s="40" t="s">
        <v>397</v>
      </c>
      <c r="B13" s="47">
        <v>0</v>
      </c>
      <c r="C13" s="47"/>
      <c r="D13" s="47"/>
      <c r="E13" s="47"/>
      <c r="F13" s="47"/>
      <c r="G13" s="47"/>
      <c r="H13" s="47"/>
      <c r="I13" s="47"/>
      <c r="J13" s="47"/>
      <c r="K13" s="47"/>
      <c r="L13" s="47"/>
      <c r="M13" s="47"/>
    </row>
    <row r="14" spans="1:13" x14ac:dyDescent="0.25">
      <c r="A14" s="40" t="s">
        <v>167</v>
      </c>
      <c r="B14" s="47">
        <v>809</v>
      </c>
      <c r="C14" s="47"/>
      <c r="D14" s="47"/>
      <c r="E14" s="47"/>
      <c r="F14" s="47"/>
      <c r="G14" s="47"/>
      <c r="H14" s="47"/>
      <c r="I14" s="47"/>
      <c r="J14" s="47"/>
      <c r="K14" s="47"/>
      <c r="L14" s="47"/>
      <c r="M14" s="47"/>
    </row>
    <row r="15" spans="1:13" x14ac:dyDescent="0.25">
      <c r="A15" s="40" t="s">
        <v>398</v>
      </c>
      <c r="B15" s="47" t="s">
        <v>389</v>
      </c>
      <c r="C15" s="47"/>
      <c r="D15" s="47"/>
      <c r="E15" s="47"/>
      <c r="F15" s="47"/>
      <c r="G15" s="47"/>
      <c r="H15" s="47"/>
      <c r="I15" s="47"/>
      <c r="J15" s="47"/>
      <c r="K15" s="47"/>
      <c r="L15" s="47"/>
      <c r="M15" s="47"/>
    </row>
    <row r="16" spans="1:13" x14ac:dyDescent="0.25">
      <c r="A16" s="40" t="s">
        <v>169</v>
      </c>
      <c r="B16" s="47" t="s">
        <v>270</v>
      </c>
      <c r="C16" s="47"/>
      <c r="D16" s="47"/>
      <c r="E16" s="47"/>
      <c r="F16" s="47"/>
      <c r="G16" s="47"/>
      <c r="H16" s="47"/>
      <c r="I16" s="47"/>
      <c r="J16" s="47"/>
      <c r="K16" s="47"/>
      <c r="L16" s="47"/>
      <c r="M16" s="47"/>
    </row>
    <row r="17" spans="1:29" x14ac:dyDescent="0.25">
      <c r="A17" s="41" t="s">
        <v>399</v>
      </c>
      <c r="B17" s="47"/>
      <c r="C17" s="47"/>
      <c r="D17" s="47"/>
      <c r="E17" s="47"/>
      <c r="F17" s="47"/>
      <c r="G17" s="47"/>
      <c r="H17" s="47"/>
      <c r="I17" s="47"/>
      <c r="J17" s="47"/>
      <c r="K17" s="47"/>
      <c r="L17" s="47"/>
      <c r="M17" s="47"/>
    </row>
    <row r="18" spans="1:29" x14ac:dyDescent="0.25">
      <c r="A18" s="40" t="s">
        <v>171</v>
      </c>
      <c r="B18" s="49">
        <v>45195</v>
      </c>
      <c r="C18" s="49"/>
      <c r="D18" s="49"/>
      <c r="E18" s="49"/>
      <c r="F18" s="49"/>
      <c r="G18" s="49"/>
      <c r="H18" s="49"/>
      <c r="I18" s="49"/>
      <c r="J18" s="49"/>
      <c r="K18" s="49"/>
      <c r="L18" s="49"/>
      <c r="M18" s="49"/>
    </row>
    <row r="19" spans="1:29" x14ac:dyDescent="0.25">
      <c r="A19" s="40" t="s">
        <v>172</v>
      </c>
      <c r="B19" s="49">
        <v>45201</v>
      </c>
      <c r="C19" s="49"/>
      <c r="D19" s="49"/>
      <c r="E19" s="49"/>
      <c r="F19" s="49"/>
      <c r="G19" s="49"/>
      <c r="H19" s="49"/>
      <c r="I19" s="49"/>
      <c r="J19" s="49"/>
      <c r="K19" s="49"/>
      <c r="L19" s="49"/>
      <c r="M19" s="49"/>
    </row>
    <row r="20" spans="1:29" x14ac:dyDescent="0.25">
      <c r="A20" s="40" t="s">
        <v>173</v>
      </c>
      <c r="B20" s="47" t="s">
        <v>183</v>
      </c>
      <c r="C20" s="47"/>
      <c r="D20" s="47"/>
      <c r="E20" s="47"/>
      <c r="F20" s="47"/>
      <c r="G20" s="47"/>
      <c r="H20" s="47"/>
      <c r="I20" s="47"/>
      <c r="J20" s="47"/>
      <c r="K20" s="47"/>
      <c r="L20" s="47"/>
      <c r="M20" s="47"/>
    </row>
    <row r="21" spans="1:29" x14ac:dyDescent="0.25">
      <c r="A21" s="40" t="s">
        <v>400</v>
      </c>
      <c r="B21" s="47"/>
      <c r="C21" s="47"/>
      <c r="D21" s="47"/>
      <c r="E21" s="47"/>
      <c r="F21" s="47"/>
      <c r="G21" s="47"/>
      <c r="H21" s="47"/>
      <c r="I21" s="47"/>
      <c r="J21" s="47"/>
      <c r="K21" s="47"/>
      <c r="L21" s="47"/>
      <c r="M21" s="47"/>
    </row>
    <row r="23" spans="1:29" x14ac:dyDescent="0.25">
      <c r="A23" s="23" t="str">
        <f>HYPERLINK("#'Factor List'!A1", "Back to Factor List")</f>
        <v>Back to Factor List</v>
      </c>
      <c r="B23" s="23" t="str">
        <f>HYPERLINK("#'Assumptions'!A1", "Assumptions")</f>
        <v>Assumptions</v>
      </c>
    </row>
    <row r="26" spans="1:29" s="58" customFormat="1" ht="26" x14ac:dyDescent="0.25">
      <c r="A26" s="57" t="s">
        <v>401</v>
      </c>
      <c r="B26" s="57" t="s">
        <v>652</v>
      </c>
      <c r="C26" s="57" t="s">
        <v>653</v>
      </c>
      <c r="D26" s="57" t="s">
        <v>654</v>
      </c>
      <c r="E26" s="57" t="s">
        <v>655</v>
      </c>
      <c r="F26" s="57" t="s">
        <v>656</v>
      </c>
      <c r="G26" s="57" t="s">
        <v>657</v>
      </c>
      <c r="H26" s="57" t="s">
        <v>658</v>
      </c>
      <c r="I26" s="57" t="s">
        <v>659</v>
      </c>
      <c r="J26" s="57" t="s">
        <v>660</v>
      </c>
      <c r="K26" s="57" t="s">
        <v>661</v>
      </c>
      <c r="L26" s="57" t="s">
        <v>662</v>
      </c>
      <c r="M26" s="57" t="s">
        <v>663</v>
      </c>
      <c r="N26" s="57" t="s">
        <v>664</v>
      </c>
      <c r="O26" s="57" t="s">
        <v>665</v>
      </c>
      <c r="P26" s="57" t="s">
        <v>666</v>
      </c>
      <c r="Q26" s="57" t="s">
        <v>667</v>
      </c>
      <c r="R26" s="57" t="s">
        <v>668</v>
      </c>
      <c r="S26" s="57" t="s">
        <v>669</v>
      </c>
      <c r="T26" s="57" t="s">
        <v>670</v>
      </c>
      <c r="U26" s="57" t="s">
        <v>671</v>
      </c>
      <c r="V26" s="57" t="s">
        <v>672</v>
      </c>
      <c r="W26" s="57" t="s">
        <v>673</v>
      </c>
      <c r="X26" s="57" t="s">
        <v>674</v>
      </c>
      <c r="Y26" s="57" t="s">
        <v>675</v>
      </c>
      <c r="Z26" s="57" t="s">
        <v>676</v>
      </c>
      <c r="AA26" s="57" t="s">
        <v>677</v>
      </c>
      <c r="AB26" s="57" t="s">
        <v>678</v>
      </c>
      <c r="AC26" s="57" t="s">
        <v>679</v>
      </c>
    </row>
    <row r="27" spans="1:29" x14ac:dyDescent="0.25">
      <c r="A27" s="43">
        <v>37</v>
      </c>
      <c r="B27" s="48">
        <v>1.6500000000000001E-2</v>
      </c>
      <c r="C27" s="48">
        <v>8.2000000000000007E-3</v>
      </c>
      <c r="D27" s="48">
        <v>5.4999999999999997E-3</v>
      </c>
      <c r="E27" s="48">
        <v>4.1000000000000003E-3</v>
      </c>
      <c r="F27" s="48">
        <v>3.3E-3</v>
      </c>
      <c r="G27" s="48">
        <v>2.7000000000000001E-3</v>
      </c>
      <c r="H27" s="48">
        <v>2.3E-3</v>
      </c>
      <c r="I27" s="48">
        <v>2E-3</v>
      </c>
      <c r="J27" s="48">
        <v>1.8E-3</v>
      </c>
      <c r="K27" s="48">
        <v>1.6000000000000001E-3</v>
      </c>
      <c r="L27" s="48">
        <v>1.5E-3</v>
      </c>
      <c r="M27" s="48">
        <v>1.4E-3</v>
      </c>
      <c r="N27" s="48">
        <v>1.1999999999999999E-3</v>
      </c>
      <c r="O27" s="48">
        <v>1.1999999999999999E-3</v>
      </c>
      <c r="P27" s="48">
        <v>1.1000000000000001E-3</v>
      </c>
      <c r="Q27" s="48">
        <v>1E-3</v>
      </c>
      <c r="R27" s="48">
        <v>1E-3</v>
      </c>
      <c r="S27" s="48">
        <v>8.9999999999999998E-4</v>
      </c>
      <c r="T27" s="48">
        <v>8.9999999999999998E-4</v>
      </c>
      <c r="U27" s="48">
        <v>8.0000000000000004E-4</v>
      </c>
      <c r="V27" s="48">
        <v>8.0000000000000004E-4</v>
      </c>
      <c r="W27" s="48">
        <v>6.9999999999999999E-4</v>
      </c>
      <c r="X27" s="48">
        <v>6.9999999999999999E-4</v>
      </c>
      <c r="Y27" s="48">
        <v>6.9999999999999999E-4</v>
      </c>
      <c r="Z27" s="48">
        <v>6.9999999999999999E-4</v>
      </c>
      <c r="AA27" s="48">
        <v>5.9999999999999995E-4</v>
      </c>
      <c r="AB27" s="48">
        <v>5.9999999999999995E-4</v>
      </c>
      <c r="AC27" s="48">
        <v>5.9999999999999995E-4</v>
      </c>
    </row>
    <row r="28" spans="1:29" x14ac:dyDescent="0.25">
      <c r="A28" s="43">
        <v>38</v>
      </c>
      <c r="B28" s="48">
        <v>1.6299999999999999E-2</v>
      </c>
      <c r="C28" s="48">
        <v>8.2000000000000007E-3</v>
      </c>
      <c r="D28" s="48">
        <v>5.4000000000000003E-3</v>
      </c>
      <c r="E28" s="48">
        <v>4.1000000000000003E-3</v>
      </c>
      <c r="F28" s="48">
        <v>3.2000000000000002E-3</v>
      </c>
      <c r="G28" s="48">
        <v>2.7000000000000001E-3</v>
      </c>
      <c r="H28" s="48">
        <v>2.3E-3</v>
      </c>
      <c r="I28" s="48">
        <v>2E-3</v>
      </c>
      <c r="J28" s="48">
        <v>1.8E-3</v>
      </c>
      <c r="K28" s="48">
        <v>1.6000000000000001E-3</v>
      </c>
      <c r="L28" s="48">
        <v>1.5E-3</v>
      </c>
      <c r="M28" s="48">
        <v>1.2999999999999999E-3</v>
      </c>
      <c r="N28" s="48">
        <v>1.1999999999999999E-3</v>
      </c>
      <c r="O28" s="48">
        <v>1.1999999999999999E-3</v>
      </c>
      <c r="P28" s="48">
        <v>1.1000000000000001E-3</v>
      </c>
      <c r="Q28" s="48">
        <v>1E-3</v>
      </c>
      <c r="R28" s="48">
        <v>8.9999999999999998E-4</v>
      </c>
      <c r="S28" s="48">
        <v>8.9999999999999998E-4</v>
      </c>
      <c r="T28" s="48">
        <v>8.0000000000000004E-4</v>
      </c>
      <c r="U28" s="48">
        <v>8.0000000000000004E-4</v>
      </c>
      <c r="V28" s="48">
        <v>8.0000000000000004E-4</v>
      </c>
      <c r="W28" s="48">
        <v>6.9999999999999999E-4</v>
      </c>
      <c r="X28" s="48">
        <v>6.9999999999999999E-4</v>
      </c>
      <c r="Y28" s="48">
        <v>6.9999999999999999E-4</v>
      </c>
      <c r="Z28" s="48">
        <v>6.9999999999999999E-4</v>
      </c>
      <c r="AA28" s="48">
        <v>5.9999999999999995E-4</v>
      </c>
      <c r="AB28" s="48">
        <v>5.9999999999999995E-4</v>
      </c>
      <c r="AC28" s="48" t="s">
        <v>680</v>
      </c>
    </row>
    <row r="29" spans="1:29" x14ac:dyDescent="0.25">
      <c r="A29" s="43">
        <v>39</v>
      </c>
      <c r="B29" s="48">
        <v>1.6199999999999999E-2</v>
      </c>
      <c r="C29" s="48">
        <v>8.0999999999999996E-3</v>
      </c>
      <c r="D29" s="48">
        <v>5.4000000000000003E-3</v>
      </c>
      <c r="E29" s="48">
        <v>4.0000000000000001E-3</v>
      </c>
      <c r="F29" s="48">
        <v>3.2000000000000002E-3</v>
      </c>
      <c r="G29" s="48">
        <v>2.7000000000000001E-3</v>
      </c>
      <c r="H29" s="48">
        <v>2.3E-3</v>
      </c>
      <c r="I29" s="48">
        <v>2E-3</v>
      </c>
      <c r="J29" s="48">
        <v>1.8E-3</v>
      </c>
      <c r="K29" s="48">
        <v>1.6000000000000001E-3</v>
      </c>
      <c r="L29" s="48">
        <v>1.5E-3</v>
      </c>
      <c r="M29" s="48">
        <v>1.2999999999999999E-3</v>
      </c>
      <c r="N29" s="48">
        <v>1.1999999999999999E-3</v>
      </c>
      <c r="O29" s="48">
        <v>1.1000000000000001E-3</v>
      </c>
      <c r="P29" s="48">
        <v>1.1000000000000001E-3</v>
      </c>
      <c r="Q29" s="48">
        <v>1E-3</v>
      </c>
      <c r="R29" s="48">
        <v>8.9999999999999998E-4</v>
      </c>
      <c r="S29" s="48">
        <v>8.9999999999999998E-4</v>
      </c>
      <c r="T29" s="48">
        <v>8.0000000000000004E-4</v>
      </c>
      <c r="U29" s="48">
        <v>8.0000000000000004E-4</v>
      </c>
      <c r="V29" s="48">
        <v>8.0000000000000004E-4</v>
      </c>
      <c r="W29" s="48">
        <v>6.9999999999999999E-4</v>
      </c>
      <c r="X29" s="48">
        <v>6.9999999999999999E-4</v>
      </c>
      <c r="Y29" s="48">
        <v>6.9999999999999999E-4</v>
      </c>
      <c r="Z29" s="48">
        <v>5.9999999999999995E-4</v>
      </c>
      <c r="AA29" s="48">
        <v>5.9999999999999995E-4</v>
      </c>
      <c r="AB29" s="48" t="s">
        <v>680</v>
      </c>
      <c r="AC29" s="48" t="s">
        <v>680</v>
      </c>
    </row>
    <row r="30" spans="1:29" x14ac:dyDescent="0.25">
      <c r="A30" s="43">
        <v>40</v>
      </c>
      <c r="B30" s="48">
        <v>1.61E-2</v>
      </c>
      <c r="C30" s="48">
        <v>8.0000000000000002E-3</v>
      </c>
      <c r="D30" s="48">
        <v>5.3E-3</v>
      </c>
      <c r="E30" s="48">
        <v>4.0000000000000001E-3</v>
      </c>
      <c r="F30" s="48">
        <v>3.2000000000000002E-3</v>
      </c>
      <c r="G30" s="48">
        <v>2.7000000000000001E-3</v>
      </c>
      <c r="H30" s="48">
        <v>2.3E-3</v>
      </c>
      <c r="I30" s="48">
        <v>2E-3</v>
      </c>
      <c r="J30" s="48">
        <v>1.8E-3</v>
      </c>
      <c r="K30" s="48">
        <v>1.6000000000000001E-3</v>
      </c>
      <c r="L30" s="48">
        <v>1.4E-3</v>
      </c>
      <c r="M30" s="48">
        <v>1.2999999999999999E-3</v>
      </c>
      <c r="N30" s="48">
        <v>1.1999999999999999E-3</v>
      </c>
      <c r="O30" s="48">
        <v>1.1000000000000001E-3</v>
      </c>
      <c r="P30" s="48">
        <v>1.1000000000000001E-3</v>
      </c>
      <c r="Q30" s="48">
        <v>1E-3</v>
      </c>
      <c r="R30" s="48">
        <v>8.9999999999999998E-4</v>
      </c>
      <c r="S30" s="48">
        <v>8.9999999999999998E-4</v>
      </c>
      <c r="T30" s="48">
        <v>8.0000000000000004E-4</v>
      </c>
      <c r="U30" s="48">
        <v>8.0000000000000004E-4</v>
      </c>
      <c r="V30" s="48">
        <v>8.0000000000000004E-4</v>
      </c>
      <c r="W30" s="48">
        <v>6.9999999999999999E-4</v>
      </c>
      <c r="X30" s="48">
        <v>6.9999999999999999E-4</v>
      </c>
      <c r="Y30" s="48">
        <v>6.9999999999999999E-4</v>
      </c>
      <c r="Z30" s="48">
        <v>5.9999999999999995E-4</v>
      </c>
      <c r="AA30" s="48" t="s">
        <v>680</v>
      </c>
      <c r="AB30" s="48" t="s">
        <v>680</v>
      </c>
      <c r="AC30" s="48" t="s">
        <v>680</v>
      </c>
    </row>
    <row r="31" spans="1:29" x14ac:dyDescent="0.25">
      <c r="A31" s="43">
        <v>41</v>
      </c>
      <c r="B31" s="48">
        <v>1.6E-2</v>
      </c>
      <c r="C31" s="48">
        <v>8.0000000000000002E-3</v>
      </c>
      <c r="D31" s="48">
        <v>5.3E-3</v>
      </c>
      <c r="E31" s="48">
        <v>4.0000000000000001E-3</v>
      </c>
      <c r="F31" s="48">
        <v>3.2000000000000002E-3</v>
      </c>
      <c r="G31" s="48">
        <v>2.5999999999999999E-3</v>
      </c>
      <c r="H31" s="48">
        <v>2.3E-3</v>
      </c>
      <c r="I31" s="48">
        <v>2E-3</v>
      </c>
      <c r="J31" s="48">
        <v>1.8E-3</v>
      </c>
      <c r="K31" s="48">
        <v>1.6000000000000001E-3</v>
      </c>
      <c r="L31" s="48">
        <v>1.4E-3</v>
      </c>
      <c r="M31" s="48">
        <v>1.2999999999999999E-3</v>
      </c>
      <c r="N31" s="48">
        <v>1.1999999999999999E-3</v>
      </c>
      <c r="O31" s="48">
        <v>1.1000000000000001E-3</v>
      </c>
      <c r="P31" s="48">
        <v>1.1000000000000001E-3</v>
      </c>
      <c r="Q31" s="48">
        <v>1E-3</v>
      </c>
      <c r="R31" s="48">
        <v>8.9999999999999998E-4</v>
      </c>
      <c r="S31" s="48">
        <v>8.9999999999999998E-4</v>
      </c>
      <c r="T31" s="48">
        <v>8.0000000000000004E-4</v>
      </c>
      <c r="U31" s="48">
        <v>8.0000000000000004E-4</v>
      </c>
      <c r="V31" s="48">
        <v>8.0000000000000004E-4</v>
      </c>
      <c r="W31" s="48">
        <v>6.9999999999999999E-4</v>
      </c>
      <c r="X31" s="48">
        <v>6.9999999999999999E-4</v>
      </c>
      <c r="Y31" s="48">
        <v>6.9999999999999999E-4</v>
      </c>
      <c r="Z31" s="48" t="s">
        <v>680</v>
      </c>
      <c r="AA31" s="48" t="s">
        <v>680</v>
      </c>
      <c r="AB31" s="48" t="s">
        <v>680</v>
      </c>
      <c r="AC31" s="48" t="s">
        <v>680</v>
      </c>
    </row>
    <row r="32" spans="1:29" x14ac:dyDescent="0.25">
      <c r="A32" s="43">
        <v>42</v>
      </c>
      <c r="B32" s="48">
        <v>1.5800000000000002E-2</v>
      </c>
      <c r="C32" s="48">
        <v>7.9000000000000008E-3</v>
      </c>
      <c r="D32" s="48">
        <v>5.3E-3</v>
      </c>
      <c r="E32" s="48">
        <v>3.8999999999999998E-3</v>
      </c>
      <c r="F32" s="48">
        <v>3.2000000000000002E-3</v>
      </c>
      <c r="G32" s="48">
        <v>2.5999999999999999E-3</v>
      </c>
      <c r="H32" s="48">
        <v>2.2000000000000001E-3</v>
      </c>
      <c r="I32" s="48">
        <v>2E-3</v>
      </c>
      <c r="J32" s="48">
        <v>1.6999999999999999E-3</v>
      </c>
      <c r="K32" s="48">
        <v>1.6000000000000001E-3</v>
      </c>
      <c r="L32" s="48">
        <v>1.4E-3</v>
      </c>
      <c r="M32" s="48">
        <v>1.2999999999999999E-3</v>
      </c>
      <c r="N32" s="48">
        <v>1.1999999999999999E-3</v>
      </c>
      <c r="O32" s="48">
        <v>1.1000000000000001E-3</v>
      </c>
      <c r="P32" s="48">
        <v>1.1000000000000001E-3</v>
      </c>
      <c r="Q32" s="48">
        <v>1E-3</v>
      </c>
      <c r="R32" s="48">
        <v>8.9999999999999998E-4</v>
      </c>
      <c r="S32" s="48">
        <v>8.9999999999999998E-4</v>
      </c>
      <c r="T32" s="48">
        <v>8.0000000000000004E-4</v>
      </c>
      <c r="U32" s="48">
        <v>8.0000000000000004E-4</v>
      </c>
      <c r="V32" s="48">
        <v>8.0000000000000004E-4</v>
      </c>
      <c r="W32" s="48">
        <v>6.9999999999999999E-4</v>
      </c>
      <c r="X32" s="48">
        <v>6.9999999999999999E-4</v>
      </c>
      <c r="Y32" s="48" t="s">
        <v>680</v>
      </c>
      <c r="Z32" s="48" t="s">
        <v>680</v>
      </c>
      <c r="AA32" s="48" t="s">
        <v>680</v>
      </c>
      <c r="AB32" s="48" t="s">
        <v>680</v>
      </c>
      <c r="AC32" s="48" t="s">
        <v>680</v>
      </c>
    </row>
    <row r="33" spans="1:29" x14ac:dyDescent="0.25">
      <c r="A33" s="43">
        <v>43</v>
      </c>
      <c r="B33" s="48">
        <v>1.5699999999999999E-2</v>
      </c>
      <c r="C33" s="48">
        <v>7.7999999999999996E-3</v>
      </c>
      <c r="D33" s="48">
        <v>5.1999999999999998E-3</v>
      </c>
      <c r="E33" s="48">
        <v>3.8999999999999998E-3</v>
      </c>
      <c r="F33" s="48">
        <v>3.0999999999999999E-3</v>
      </c>
      <c r="G33" s="48">
        <v>2.5999999999999999E-3</v>
      </c>
      <c r="H33" s="48">
        <v>2.2000000000000001E-3</v>
      </c>
      <c r="I33" s="48">
        <v>2E-3</v>
      </c>
      <c r="J33" s="48">
        <v>1.6999999999999999E-3</v>
      </c>
      <c r="K33" s="48">
        <v>1.6000000000000001E-3</v>
      </c>
      <c r="L33" s="48">
        <v>1.4E-3</v>
      </c>
      <c r="M33" s="48">
        <v>1.2999999999999999E-3</v>
      </c>
      <c r="N33" s="48">
        <v>1.1999999999999999E-3</v>
      </c>
      <c r="O33" s="48">
        <v>1.1000000000000001E-3</v>
      </c>
      <c r="P33" s="48">
        <v>1E-3</v>
      </c>
      <c r="Q33" s="48">
        <v>1E-3</v>
      </c>
      <c r="R33" s="48">
        <v>8.9999999999999998E-4</v>
      </c>
      <c r="S33" s="48">
        <v>8.9999999999999998E-4</v>
      </c>
      <c r="T33" s="48">
        <v>8.0000000000000004E-4</v>
      </c>
      <c r="U33" s="48">
        <v>8.0000000000000004E-4</v>
      </c>
      <c r="V33" s="48">
        <v>8.0000000000000004E-4</v>
      </c>
      <c r="W33" s="48">
        <v>6.9999999999999999E-4</v>
      </c>
      <c r="X33" s="48" t="s">
        <v>680</v>
      </c>
      <c r="Y33" s="48" t="s">
        <v>680</v>
      </c>
      <c r="Z33" s="48" t="s">
        <v>680</v>
      </c>
      <c r="AA33" s="48" t="s">
        <v>680</v>
      </c>
      <c r="AB33" s="48" t="s">
        <v>680</v>
      </c>
      <c r="AC33" s="48" t="s">
        <v>680</v>
      </c>
    </row>
    <row r="34" spans="1:29" x14ac:dyDescent="0.25">
      <c r="A34" s="43">
        <v>44</v>
      </c>
      <c r="B34" s="48">
        <v>1.55E-2</v>
      </c>
      <c r="C34" s="48">
        <v>7.7999999999999996E-3</v>
      </c>
      <c r="D34" s="48">
        <v>5.1999999999999998E-3</v>
      </c>
      <c r="E34" s="48">
        <v>3.8999999999999998E-3</v>
      </c>
      <c r="F34" s="48">
        <v>3.0999999999999999E-3</v>
      </c>
      <c r="G34" s="48">
        <v>2.5999999999999999E-3</v>
      </c>
      <c r="H34" s="48">
        <v>2.2000000000000001E-3</v>
      </c>
      <c r="I34" s="48">
        <v>1.9E-3</v>
      </c>
      <c r="J34" s="48">
        <v>1.6999999999999999E-3</v>
      </c>
      <c r="K34" s="48">
        <v>1.6000000000000001E-3</v>
      </c>
      <c r="L34" s="48">
        <v>1.4E-3</v>
      </c>
      <c r="M34" s="48">
        <v>1.2999999999999999E-3</v>
      </c>
      <c r="N34" s="48">
        <v>1.1999999999999999E-3</v>
      </c>
      <c r="O34" s="48">
        <v>1.1000000000000001E-3</v>
      </c>
      <c r="P34" s="48">
        <v>1E-3</v>
      </c>
      <c r="Q34" s="48">
        <v>1E-3</v>
      </c>
      <c r="R34" s="48">
        <v>8.9999999999999998E-4</v>
      </c>
      <c r="S34" s="48">
        <v>8.9999999999999998E-4</v>
      </c>
      <c r="T34" s="48">
        <v>8.0000000000000004E-4</v>
      </c>
      <c r="U34" s="48">
        <v>8.0000000000000004E-4</v>
      </c>
      <c r="V34" s="48">
        <v>6.9999999999999999E-4</v>
      </c>
      <c r="W34" s="48" t="s">
        <v>680</v>
      </c>
      <c r="X34" s="48" t="s">
        <v>680</v>
      </c>
      <c r="Y34" s="48" t="s">
        <v>680</v>
      </c>
      <c r="Z34" s="48" t="s">
        <v>680</v>
      </c>
      <c r="AA34" s="48" t="s">
        <v>680</v>
      </c>
      <c r="AB34" s="48" t="s">
        <v>680</v>
      </c>
      <c r="AC34" s="48" t="s">
        <v>680</v>
      </c>
    </row>
    <row r="35" spans="1:29" x14ac:dyDescent="0.25">
      <c r="A35" s="43">
        <v>45</v>
      </c>
      <c r="B35" s="48">
        <v>1.54E-2</v>
      </c>
      <c r="C35" s="48">
        <v>7.7000000000000002E-3</v>
      </c>
      <c r="D35" s="48">
        <v>5.1000000000000004E-3</v>
      </c>
      <c r="E35" s="48">
        <v>3.8E-3</v>
      </c>
      <c r="F35" s="48">
        <v>3.0999999999999999E-3</v>
      </c>
      <c r="G35" s="48">
        <v>2.5999999999999999E-3</v>
      </c>
      <c r="H35" s="48">
        <v>2.2000000000000001E-3</v>
      </c>
      <c r="I35" s="48">
        <v>1.9E-3</v>
      </c>
      <c r="J35" s="48">
        <v>1.6999999999999999E-3</v>
      </c>
      <c r="K35" s="48">
        <v>1.5E-3</v>
      </c>
      <c r="L35" s="48">
        <v>1.4E-3</v>
      </c>
      <c r="M35" s="48">
        <v>1.2999999999999999E-3</v>
      </c>
      <c r="N35" s="48">
        <v>1.1999999999999999E-3</v>
      </c>
      <c r="O35" s="48">
        <v>1.1000000000000001E-3</v>
      </c>
      <c r="P35" s="48">
        <v>1E-3</v>
      </c>
      <c r="Q35" s="48">
        <v>1E-3</v>
      </c>
      <c r="R35" s="48">
        <v>8.9999999999999998E-4</v>
      </c>
      <c r="S35" s="48">
        <v>8.9999999999999998E-4</v>
      </c>
      <c r="T35" s="48">
        <v>8.0000000000000004E-4</v>
      </c>
      <c r="U35" s="48">
        <v>8.0000000000000004E-4</v>
      </c>
      <c r="V35" s="48" t="s">
        <v>680</v>
      </c>
      <c r="W35" s="48" t="s">
        <v>680</v>
      </c>
      <c r="X35" s="48" t="s">
        <v>680</v>
      </c>
      <c r="Y35" s="48" t="s">
        <v>680</v>
      </c>
      <c r="Z35" s="48" t="s">
        <v>680</v>
      </c>
      <c r="AA35" s="48" t="s">
        <v>680</v>
      </c>
      <c r="AB35" s="48" t="s">
        <v>680</v>
      </c>
      <c r="AC35" s="48" t="s">
        <v>680</v>
      </c>
    </row>
    <row r="36" spans="1:29" x14ac:dyDescent="0.25">
      <c r="A36" s="43">
        <v>46</v>
      </c>
      <c r="B36" s="48">
        <v>1.5299999999999999E-2</v>
      </c>
      <c r="C36" s="48">
        <v>7.6E-3</v>
      </c>
      <c r="D36" s="48">
        <v>5.1000000000000004E-3</v>
      </c>
      <c r="E36" s="48">
        <v>3.8E-3</v>
      </c>
      <c r="F36" s="48">
        <v>3.0000000000000001E-3</v>
      </c>
      <c r="G36" s="48">
        <v>2.5000000000000001E-3</v>
      </c>
      <c r="H36" s="48">
        <v>2.2000000000000001E-3</v>
      </c>
      <c r="I36" s="48">
        <v>1.9E-3</v>
      </c>
      <c r="J36" s="48">
        <v>1.6999999999999999E-3</v>
      </c>
      <c r="K36" s="48">
        <v>1.5E-3</v>
      </c>
      <c r="L36" s="48">
        <v>1.4E-3</v>
      </c>
      <c r="M36" s="48">
        <v>1.2999999999999999E-3</v>
      </c>
      <c r="N36" s="48">
        <v>1.1999999999999999E-3</v>
      </c>
      <c r="O36" s="48">
        <v>1.1000000000000001E-3</v>
      </c>
      <c r="P36" s="48">
        <v>1E-3</v>
      </c>
      <c r="Q36" s="48">
        <v>1E-3</v>
      </c>
      <c r="R36" s="48">
        <v>8.9999999999999998E-4</v>
      </c>
      <c r="S36" s="48">
        <v>8.9999999999999998E-4</v>
      </c>
      <c r="T36" s="48">
        <v>8.0000000000000004E-4</v>
      </c>
      <c r="U36" s="48" t="s">
        <v>680</v>
      </c>
      <c r="V36" s="48" t="s">
        <v>680</v>
      </c>
      <c r="W36" s="48" t="s">
        <v>680</v>
      </c>
      <c r="X36" s="48" t="s">
        <v>680</v>
      </c>
      <c r="Y36" s="48" t="s">
        <v>680</v>
      </c>
      <c r="Z36" s="48" t="s">
        <v>680</v>
      </c>
      <c r="AA36" s="48" t="s">
        <v>680</v>
      </c>
      <c r="AB36" s="48" t="s">
        <v>680</v>
      </c>
      <c r="AC36" s="48" t="s">
        <v>680</v>
      </c>
    </row>
    <row r="37" spans="1:29" x14ac:dyDescent="0.25">
      <c r="A37" s="43">
        <v>47</v>
      </c>
      <c r="B37" s="48">
        <v>1.5100000000000001E-2</v>
      </c>
      <c r="C37" s="48">
        <v>7.6E-3</v>
      </c>
      <c r="D37" s="48">
        <v>5.0000000000000001E-3</v>
      </c>
      <c r="E37" s="48">
        <v>3.8E-3</v>
      </c>
      <c r="F37" s="48">
        <v>3.0000000000000001E-3</v>
      </c>
      <c r="G37" s="48">
        <v>2.5000000000000001E-3</v>
      </c>
      <c r="H37" s="48">
        <v>2.2000000000000001E-3</v>
      </c>
      <c r="I37" s="48">
        <v>1.9E-3</v>
      </c>
      <c r="J37" s="48">
        <v>1.6999999999999999E-3</v>
      </c>
      <c r="K37" s="48">
        <v>1.5E-3</v>
      </c>
      <c r="L37" s="48">
        <v>1.4E-3</v>
      </c>
      <c r="M37" s="48">
        <v>1.2999999999999999E-3</v>
      </c>
      <c r="N37" s="48">
        <v>1.1999999999999999E-3</v>
      </c>
      <c r="O37" s="48">
        <v>1.1000000000000001E-3</v>
      </c>
      <c r="P37" s="48">
        <v>1E-3</v>
      </c>
      <c r="Q37" s="48">
        <v>1E-3</v>
      </c>
      <c r="R37" s="48">
        <v>8.9999999999999998E-4</v>
      </c>
      <c r="S37" s="48">
        <v>8.0000000000000004E-4</v>
      </c>
      <c r="T37" s="48" t="s">
        <v>680</v>
      </c>
      <c r="U37" s="48" t="s">
        <v>680</v>
      </c>
      <c r="V37" s="48" t="s">
        <v>680</v>
      </c>
      <c r="W37" s="48" t="s">
        <v>680</v>
      </c>
      <c r="X37" s="48" t="s">
        <v>680</v>
      </c>
      <c r="Y37" s="48" t="s">
        <v>680</v>
      </c>
      <c r="Z37" s="48" t="s">
        <v>680</v>
      </c>
      <c r="AA37" s="48" t="s">
        <v>680</v>
      </c>
      <c r="AB37" s="48" t="s">
        <v>680</v>
      </c>
      <c r="AC37" s="48" t="s">
        <v>680</v>
      </c>
    </row>
    <row r="38" spans="1:29" x14ac:dyDescent="0.25">
      <c r="A38" s="43">
        <v>48</v>
      </c>
      <c r="B38" s="48">
        <v>1.4999999999999999E-2</v>
      </c>
      <c r="C38" s="48">
        <v>7.4999999999999997E-3</v>
      </c>
      <c r="D38" s="48">
        <v>5.0000000000000001E-3</v>
      </c>
      <c r="E38" s="48">
        <v>3.7000000000000002E-3</v>
      </c>
      <c r="F38" s="48">
        <v>3.0000000000000001E-3</v>
      </c>
      <c r="G38" s="48">
        <v>2.5000000000000001E-3</v>
      </c>
      <c r="H38" s="48">
        <v>2.0999999999999999E-3</v>
      </c>
      <c r="I38" s="48">
        <v>1.9E-3</v>
      </c>
      <c r="J38" s="48">
        <v>1.6999999999999999E-3</v>
      </c>
      <c r="K38" s="48">
        <v>1.5E-3</v>
      </c>
      <c r="L38" s="48">
        <v>1.4E-3</v>
      </c>
      <c r="M38" s="48">
        <v>1.2999999999999999E-3</v>
      </c>
      <c r="N38" s="48">
        <v>1.1999999999999999E-3</v>
      </c>
      <c r="O38" s="48">
        <v>1.1000000000000001E-3</v>
      </c>
      <c r="P38" s="48">
        <v>1E-3</v>
      </c>
      <c r="Q38" s="48">
        <v>1E-3</v>
      </c>
      <c r="R38" s="48">
        <v>8.9999999999999998E-4</v>
      </c>
      <c r="S38" s="48" t="s">
        <v>680</v>
      </c>
      <c r="T38" s="48" t="s">
        <v>680</v>
      </c>
      <c r="U38" s="48" t="s">
        <v>680</v>
      </c>
      <c r="V38" s="48" t="s">
        <v>680</v>
      </c>
      <c r="W38" s="48" t="s">
        <v>680</v>
      </c>
      <c r="X38" s="48" t="s">
        <v>680</v>
      </c>
      <c r="Y38" s="48" t="s">
        <v>680</v>
      </c>
      <c r="Z38" s="48" t="s">
        <v>680</v>
      </c>
      <c r="AA38" s="48" t="s">
        <v>680</v>
      </c>
      <c r="AB38" s="48" t="s">
        <v>680</v>
      </c>
      <c r="AC38" s="48" t="s">
        <v>680</v>
      </c>
    </row>
    <row r="39" spans="1:29" x14ac:dyDescent="0.25">
      <c r="A39" s="43">
        <v>49</v>
      </c>
      <c r="B39" s="48">
        <v>1.4800000000000001E-2</v>
      </c>
      <c r="C39" s="48">
        <v>7.4000000000000003E-3</v>
      </c>
      <c r="D39" s="48">
        <v>4.8999999999999998E-3</v>
      </c>
      <c r="E39" s="48">
        <v>3.7000000000000002E-3</v>
      </c>
      <c r="F39" s="48">
        <v>3.0000000000000001E-3</v>
      </c>
      <c r="G39" s="48">
        <v>2.5000000000000001E-3</v>
      </c>
      <c r="H39" s="48">
        <v>2.0999999999999999E-3</v>
      </c>
      <c r="I39" s="48">
        <v>1.9E-3</v>
      </c>
      <c r="J39" s="48">
        <v>1.6999999999999999E-3</v>
      </c>
      <c r="K39" s="48">
        <v>1.5E-3</v>
      </c>
      <c r="L39" s="48">
        <v>1.4E-3</v>
      </c>
      <c r="M39" s="48">
        <v>1.2999999999999999E-3</v>
      </c>
      <c r="N39" s="48">
        <v>1.1999999999999999E-3</v>
      </c>
      <c r="O39" s="48">
        <v>1.1000000000000001E-3</v>
      </c>
      <c r="P39" s="48">
        <v>1E-3</v>
      </c>
      <c r="Q39" s="48">
        <v>8.9999999999999998E-4</v>
      </c>
      <c r="R39" s="48" t="s">
        <v>680</v>
      </c>
      <c r="S39" s="48" t="s">
        <v>680</v>
      </c>
      <c r="T39" s="48" t="s">
        <v>680</v>
      </c>
      <c r="U39" s="48" t="s">
        <v>680</v>
      </c>
      <c r="V39" s="48" t="s">
        <v>680</v>
      </c>
      <c r="W39" s="48" t="s">
        <v>680</v>
      </c>
      <c r="X39" s="48" t="s">
        <v>680</v>
      </c>
      <c r="Y39" s="48" t="s">
        <v>680</v>
      </c>
      <c r="Z39" s="48" t="s">
        <v>680</v>
      </c>
      <c r="AA39" s="48" t="s">
        <v>680</v>
      </c>
      <c r="AB39" s="48" t="s">
        <v>680</v>
      </c>
      <c r="AC39" s="48" t="s">
        <v>680</v>
      </c>
    </row>
    <row r="40" spans="1:29" x14ac:dyDescent="0.25">
      <c r="A40" s="43">
        <v>50</v>
      </c>
      <c r="B40" s="48">
        <v>1.47E-2</v>
      </c>
      <c r="C40" s="48">
        <v>7.3000000000000001E-3</v>
      </c>
      <c r="D40" s="48">
        <v>4.8999999999999998E-3</v>
      </c>
      <c r="E40" s="48">
        <v>3.7000000000000002E-3</v>
      </c>
      <c r="F40" s="48">
        <v>2.8999999999999998E-3</v>
      </c>
      <c r="G40" s="48">
        <v>2.5000000000000001E-3</v>
      </c>
      <c r="H40" s="48">
        <v>2.0999999999999999E-3</v>
      </c>
      <c r="I40" s="48">
        <v>1.9E-3</v>
      </c>
      <c r="J40" s="48">
        <v>1.6000000000000001E-3</v>
      </c>
      <c r="K40" s="48">
        <v>1.5E-3</v>
      </c>
      <c r="L40" s="48">
        <v>1.4E-3</v>
      </c>
      <c r="M40" s="48">
        <v>1.1999999999999999E-3</v>
      </c>
      <c r="N40" s="48">
        <v>1.1999999999999999E-3</v>
      </c>
      <c r="O40" s="48">
        <v>1.1000000000000001E-3</v>
      </c>
      <c r="P40" s="48">
        <v>1E-3</v>
      </c>
      <c r="Q40" s="48" t="s">
        <v>680</v>
      </c>
      <c r="R40" s="48" t="s">
        <v>680</v>
      </c>
      <c r="S40" s="48" t="s">
        <v>680</v>
      </c>
      <c r="T40" s="48" t="s">
        <v>680</v>
      </c>
      <c r="U40" s="48" t="s">
        <v>680</v>
      </c>
      <c r="V40" s="48" t="s">
        <v>680</v>
      </c>
      <c r="W40" s="48" t="s">
        <v>680</v>
      </c>
      <c r="X40" s="48" t="s">
        <v>680</v>
      </c>
      <c r="Y40" s="48" t="s">
        <v>680</v>
      </c>
      <c r="Z40" s="48" t="s">
        <v>680</v>
      </c>
      <c r="AA40" s="48" t="s">
        <v>680</v>
      </c>
      <c r="AB40" s="48" t="s">
        <v>680</v>
      </c>
      <c r="AC40" s="48" t="s">
        <v>680</v>
      </c>
    </row>
    <row r="41" spans="1:29" x14ac:dyDescent="0.25">
      <c r="A41" s="43">
        <v>51</v>
      </c>
      <c r="B41" s="48">
        <v>1.4500000000000001E-2</v>
      </c>
      <c r="C41" s="48">
        <v>7.3000000000000001E-3</v>
      </c>
      <c r="D41" s="48">
        <v>4.8999999999999998E-3</v>
      </c>
      <c r="E41" s="48">
        <v>3.5999999999999999E-3</v>
      </c>
      <c r="F41" s="48">
        <v>2.8999999999999998E-3</v>
      </c>
      <c r="G41" s="48">
        <v>2.3999999999999998E-3</v>
      </c>
      <c r="H41" s="48">
        <v>2.0999999999999999E-3</v>
      </c>
      <c r="I41" s="48">
        <v>1.8E-3</v>
      </c>
      <c r="J41" s="48">
        <v>1.6000000000000001E-3</v>
      </c>
      <c r="K41" s="48">
        <v>1.5E-3</v>
      </c>
      <c r="L41" s="48">
        <v>1.2999999999999999E-3</v>
      </c>
      <c r="M41" s="48">
        <v>1.1999999999999999E-3</v>
      </c>
      <c r="N41" s="48">
        <v>1.1000000000000001E-3</v>
      </c>
      <c r="O41" s="48">
        <v>1E-3</v>
      </c>
      <c r="P41" s="48" t="s">
        <v>680</v>
      </c>
      <c r="Q41" s="48" t="s">
        <v>680</v>
      </c>
      <c r="R41" s="48" t="s">
        <v>680</v>
      </c>
      <c r="S41" s="48" t="s">
        <v>680</v>
      </c>
      <c r="T41" s="48" t="s">
        <v>680</v>
      </c>
      <c r="U41" s="48" t="s">
        <v>680</v>
      </c>
      <c r="V41" s="48" t="s">
        <v>680</v>
      </c>
      <c r="W41" s="48" t="s">
        <v>680</v>
      </c>
      <c r="X41" s="48" t="s">
        <v>680</v>
      </c>
      <c r="Y41" s="48" t="s">
        <v>680</v>
      </c>
      <c r="Z41" s="48" t="s">
        <v>680</v>
      </c>
      <c r="AA41" s="48" t="s">
        <v>680</v>
      </c>
      <c r="AB41" s="48" t="s">
        <v>680</v>
      </c>
      <c r="AC41" s="48" t="s">
        <v>680</v>
      </c>
    </row>
    <row r="42" spans="1:29" x14ac:dyDescent="0.25">
      <c r="A42" s="43">
        <v>52</v>
      </c>
      <c r="B42" s="48">
        <v>1.44E-2</v>
      </c>
      <c r="C42" s="48">
        <v>7.1999999999999998E-3</v>
      </c>
      <c r="D42" s="48">
        <v>4.7999999999999996E-3</v>
      </c>
      <c r="E42" s="48">
        <v>3.5999999999999999E-3</v>
      </c>
      <c r="F42" s="48">
        <v>2.8999999999999998E-3</v>
      </c>
      <c r="G42" s="48">
        <v>2.3999999999999998E-3</v>
      </c>
      <c r="H42" s="48">
        <v>2.0999999999999999E-3</v>
      </c>
      <c r="I42" s="48">
        <v>1.8E-3</v>
      </c>
      <c r="J42" s="48">
        <v>1.6000000000000001E-3</v>
      </c>
      <c r="K42" s="48">
        <v>1.5E-3</v>
      </c>
      <c r="L42" s="48">
        <v>1.2999999999999999E-3</v>
      </c>
      <c r="M42" s="48">
        <v>1.1999999999999999E-3</v>
      </c>
      <c r="N42" s="48">
        <v>1.1000000000000001E-3</v>
      </c>
      <c r="O42" s="48" t="s">
        <v>680</v>
      </c>
      <c r="P42" s="48" t="s">
        <v>680</v>
      </c>
      <c r="Q42" s="48" t="s">
        <v>680</v>
      </c>
      <c r="R42" s="48" t="s">
        <v>680</v>
      </c>
      <c r="S42" s="48" t="s">
        <v>680</v>
      </c>
      <c r="T42" s="48" t="s">
        <v>680</v>
      </c>
      <c r="U42" s="48" t="s">
        <v>680</v>
      </c>
      <c r="V42" s="48" t="s">
        <v>680</v>
      </c>
      <c r="W42" s="48" t="s">
        <v>680</v>
      </c>
      <c r="X42" s="48" t="s">
        <v>680</v>
      </c>
      <c r="Y42" s="48" t="s">
        <v>680</v>
      </c>
      <c r="Z42" s="48" t="s">
        <v>680</v>
      </c>
      <c r="AA42" s="48" t="s">
        <v>680</v>
      </c>
      <c r="AB42" s="48" t="s">
        <v>680</v>
      </c>
      <c r="AC42" s="48" t="s">
        <v>680</v>
      </c>
    </row>
    <row r="43" spans="1:29" x14ac:dyDescent="0.25">
      <c r="A43" s="43">
        <v>53</v>
      </c>
      <c r="B43" s="48">
        <v>1.4200000000000001E-2</v>
      </c>
      <c r="C43" s="48">
        <v>7.1000000000000004E-3</v>
      </c>
      <c r="D43" s="48">
        <v>4.7000000000000002E-3</v>
      </c>
      <c r="E43" s="48">
        <v>3.5999999999999999E-3</v>
      </c>
      <c r="F43" s="48">
        <v>2.8999999999999998E-3</v>
      </c>
      <c r="G43" s="48">
        <v>2.3999999999999998E-3</v>
      </c>
      <c r="H43" s="48">
        <v>2.0999999999999999E-3</v>
      </c>
      <c r="I43" s="48">
        <v>1.8E-3</v>
      </c>
      <c r="J43" s="48">
        <v>1.6000000000000001E-3</v>
      </c>
      <c r="K43" s="48">
        <v>1.5E-3</v>
      </c>
      <c r="L43" s="48">
        <v>1.2999999999999999E-3</v>
      </c>
      <c r="M43" s="48">
        <v>1.1999999999999999E-3</v>
      </c>
      <c r="N43" s="48" t="s">
        <v>680</v>
      </c>
      <c r="O43" s="48" t="s">
        <v>680</v>
      </c>
      <c r="P43" s="48" t="s">
        <v>680</v>
      </c>
      <c r="Q43" s="48" t="s">
        <v>680</v>
      </c>
      <c r="R43" s="48" t="s">
        <v>680</v>
      </c>
      <c r="S43" s="48" t="s">
        <v>680</v>
      </c>
      <c r="T43" s="48" t="s">
        <v>680</v>
      </c>
      <c r="U43" s="48" t="s">
        <v>680</v>
      </c>
      <c r="V43" s="48" t="s">
        <v>680</v>
      </c>
      <c r="W43" s="48" t="s">
        <v>680</v>
      </c>
      <c r="X43" s="48" t="s">
        <v>680</v>
      </c>
      <c r="Y43" s="48" t="s">
        <v>680</v>
      </c>
      <c r="Z43" s="48" t="s">
        <v>680</v>
      </c>
      <c r="AA43" s="48" t="s">
        <v>680</v>
      </c>
      <c r="AB43" s="48" t="s">
        <v>680</v>
      </c>
      <c r="AC43" s="48" t="s">
        <v>680</v>
      </c>
    </row>
    <row r="44" spans="1:29" x14ac:dyDescent="0.25">
      <c r="A44" s="43">
        <v>54</v>
      </c>
      <c r="B44" s="48">
        <v>1.4E-2</v>
      </c>
      <c r="C44" s="48">
        <v>7.0000000000000001E-3</v>
      </c>
      <c r="D44" s="48">
        <v>4.7000000000000002E-3</v>
      </c>
      <c r="E44" s="48">
        <v>3.5000000000000001E-3</v>
      </c>
      <c r="F44" s="48">
        <v>2.8E-3</v>
      </c>
      <c r="G44" s="48">
        <v>2.3999999999999998E-3</v>
      </c>
      <c r="H44" s="48">
        <v>2E-3</v>
      </c>
      <c r="I44" s="48">
        <v>1.8E-3</v>
      </c>
      <c r="J44" s="48">
        <v>1.6000000000000001E-3</v>
      </c>
      <c r="K44" s="48">
        <v>1.4E-3</v>
      </c>
      <c r="L44" s="48">
        <v>1.2999999999999999E-3</v>
      </c>
      <c r="M44" s="48" t="s">
        <v>680</v>
      </c>
      <c r="N44" s="48" t="s">
        <v>680</v>
      </c>
      <c r="O44" s="48" t="s">
        <v>680</v>
      </c>
      <c r="P44" s="48" t="s">
        <v>680</v>
      </c>
      <c r="Q44" s="48" t="s">
        <v>680</v>
      </c>
      <c r="R44" s="48" t="s">
        <v>680</v>
      </c>
      <c r="S44" s="48" t="s">
        <v>680</v>
      </c>
      <c r="T44" s="48" t="s">
        <v>680</v>
      </c>
      <c r="U44" s="48" t="s">
        <v>680</v>
      </c>
      <c r="V44" s="48" t="s">
        <v>680</v>
      </c>
      <c r="W44" s="48" t="s">
        <v>680</v>
      </c>
      <c r="X44" s="48" t="s">
        <v>680</v>
      </c>
      <c r="Y44" s="48" t="s">
        <v>680</v>
      </c>
      <c r="Z44" s="48" t="s">
        <v>680</v>
      </c>
      <c r="AA44" s="48" t="s">
        <v>680</v>
      </c>
      <c r="AB44" s="48" t="s">
        <v>680</v>
      </c>
      <c r="AC44" s="48" t="s">
        <v>680</v>
      </c>
    </row>
    <row r="45" spans="1:29" x14ac:dyDescent="0.25">
      <c r="A45" s="43">
        <v>55</v>
      </c>
      <c r="B45" s="48">
        <v>1.38E-2</v>
      </c>
      <c r="C45" s="48">
        <v>6.8999999999999999E-3</v>
      </c>
      <c r="D45" s="48">
        <v>4.5999999999999999E-3</v>
      </c>
      <c r="E45" s="48">
        <v>3.5000000000000001E-3</v>
      </c>
      <c r="F45" s="48">
        <v>2.8E-3</v>
      </c>
      <c r="G45" s="48">
        <v>2.3E-3</v>
      </c>
      <c r="H45" s="48">
        <v>2E-3</v>
      </c>
      <c r="I45" s="48">
        <v>1.8E-3</v>
      </c>
      <c r="J45" s="48">
        <v>1.6000000000000001E-3</v>
      </c>
      <c r="K45" s="48">
        <v>1.4E-3</v>
      </c>
      <c r="L45" s="48" t="s">
        <v>680</v>
      </c>
      <c r="M45" s="48" t="s">
        <v>680</v>
      </c>
      <c r="N45" s="48" t="s">
        <v>680</v>
      </c>
      <c r="O45" s="48" t="s">
        <v>680</v>
      </c>
      <c r="P45" s="48" t="s">
        <v>680</v>
      </c>
      <c r="Q45" s="48" t="s">
        <v>680</v>
      </c>
      <c r="R45" s="48" t="s">
        <v>680</v>
      </c>
      <c r="S45" s="48" t="s">
        <v>680</v>
      </c>
      <c r="T45" s="48" t="s">
        <v>680</v>
      </c>
      <c r="U45" s="48" t="s">
        <v>680</v>
      </c>
      <c r="V45" s="48" t="s">
        <v>680</v>
      </c>
      <c r="W45" s="48" t="s">
        <v>680</v>
      </c>
      <c r="X45" s="48" t="s">
        <v>680</v>
      </c>
      <c r="Y45" s="48" t="s">
        <v>680</v>
      </c>
      <c r="Z45" s="48" t="s">
        <v>680</v>
      </c>
      <c r="AA45" s="48" t="s">
        <v>680</v>
      </c>
      <c r="AB45" s="48" t="s">
        <v>680</v>
      </c>
      <c r="AC45" s="48" t="s">
        <v>680</v>
      </c>
    </row>
    <row r="46" spans="1:29" x14ac:dyDescent="0.25">
      <c r="A46" s="43">
        <v>56</v>
      </c>
      <c r="B46" s="48">
        <v>1.3599999999999999E-2</v>
      </c>
      <c r="C46" s="48">
        <v>6.7999999999999996E-3</v>
      </c>
      <c r="D46" s="48">
        <v>4.5999999999999999E-3</v>
      </c>
      <c r="E46" s="48">
        <v>3.3999999999999998E-3</v>
      </c>
      <c r="F46" s="48">
        <v>2.8E-3</v>
      </c>
      <c r="G46" s="48">
        <v>2.3E-3</v>
      </c>
      <c r="H46" s="48">
        <v>2E-3</v>
      </c>
      <c r="I46" s="48">
        <v>1.6999999999999999E-3</v>
      </c>
      <c r="J46" s="48">
        <v>1.5E-3</v>
      </c>
      <c r="K46" s="48" t="s">
        <v>680</v>
      </c>
      <c r="L46" s="48" t="s">
        <v>680</v>
      </c>
      <c r="M46" s="48" t="s">
        <v>680</v>
      </c>
      <c r="N46" s="48" t="s">
        <v>680</v>
      </c>
      <c r="O46" s="48" t="s">
        <v>680</v>
      </c>
      <c r="P46" s="48" t="s">
        <v>680</v>
      </c>
      <c r="Q46" s="48" t="s">
        <v>680</v>
      </c>
      <c r="R46" s="48" t="s">
        <v>680</v>
      </c>
      <c r="S46" s="48" t="s">
        <v>680</v>
      </c>
      <c r="T46" s="48" t="s">
        <v>680</v>
      </c>
      <c r="U46" s="48" t="s">
        <v>680</v>
      </c>
      <c r="V46" s="48" t="s">
        <v>680</v>
      </c>
      <c r="W46" s="48" t="s">
        <v>680</v>
      </c>
      <c r="X46" s="48" t="s">
        <v>680</v>
      </c>
      <c r="Y46" s="48" t="s">
        <v>680</v>
      </c>
      <c r="Z46" s="48" t="s">
        <v>680</v>
      </c>
      <c r="AA46" s="48" t="s">
        <v>680</v>
      </c>
      <c r="AB46" s="48" t="s">
        <v>680</v>
      </c>
      <c r="AC46" s="48" t="s">
        <v>680</v>
      </c>
    </row>
    <row r="47" spans="1:29" x14ac:dyDescent="0.25">
      <c r="A47" s="43">
        <v>57</v>
      </c>
      <c r="B47" s="48">
        <v>1.34E-2</v>
      </c>
      <c r="C47" s="48">
        <v>6.7000000000000002E-3</v>
      </c>
      <c r="D47" s="48">
        <v>4.4999999999999997E-3</v>
      </c>
      <c r="E47" s="48">
        <v>3.3999999999999998E-3</v>
      </c>
      <c r="F47" s="48">
        <v>2.7000000000000001E-3</v>
      </c>
      <c r="G47" s="48">
        <v>2.3E-3</v>
      </c>
      <c r="H47" s="48">
        <v>2E-3</v>
      </c>
      <c r="I47" s="48">
        <v>1.6999999999999999E-3</v>
      </c>
      <c r="J47" s="48" t="s">
        <v>680</v>
      </c>
      <c r="K47" s="48" t="s">
        <v>680</v>
      </c>
      <c r="L47" s="48" t="s">
        <v>680</v>
      </c>
      <c r="M47" s="48" t="s">
        <v>680</v>
      </c>
      <c r="N47" s="48" t="s">
        <v>680</v>
      </c>
      <c r="O47" s="48" t="s">
        <v>680</v>
      </c>
      <c r="P47" s="48" t="s">
        <v>680</v>
      </c>
      <c r="Q47" s="48" t="s">
        <v>680</v>
      </c>
      <c r="R47" s="48" t="s">
        <v>680</v>
      </c>
      <c r="S47" s="48" t="s">
        <v>680</v>
      </c>
      <c r="T47" s="48" t="s">
        <v>680</v>
      </c>
      <c r="U47" s="48" t="s">
        <v>680</v>
      </c>
      <c r="V47" s="48" t="s">
        <v>680</v>
      </c>
      <c r="W47" s="48" t="s">
        <v>680</v>
      </c>
      <c r="X47" s="48" t="s">
        <v>680</v>
      </c>
      <c r="Y47" s="48" t="s">
        <v>680</v>
      </c>
      <c r="Z47" s="48" t="s">
        <v>680</v>
      </c>
      <c r="AA47" s="48" t="s">
        <v>680</v>
      </c>
      <c r="AB47" s="48" t="s">
        <v>680</v>
      </c>
      <c r="AC47" s="48" t="s">
        <v>680</v>
      </c>
    </row>
    <row r="48" spans="1:29" x14ac:dyDescent="0.25">
      <c r="A48" s="43">
        <v>58</v>
      </c>
      <c r="B48" s="48">
        <v>1.32E-2</v>
      </c>
      <c r="C48" s="48">
        <v>6.6E-3</v>
      </c>
      <c r="D48" s="48">
        <v>4.4000000000000003E-3</v>
      </c>
      <c r="E48" s="48">
        <v>3.3E-3</v>
      </c>
      <c r="F48" s="48">
        <v>2.7000000000000001E-3</v>
      </c>
      <c r="G48" s="48">
        <v>2.2000000000000001E-3</v>
      </c>
      <c r="H48" s="48">
        <v>1.9E-3</v>
      </c>
      <c r="I48" s="48" t="s">
        <v>680</v>
      </c>
      <c r="J48" s="48" t="s">
        <v>680</v>
      </c>
      <c r="K48" s="48" t="s">
        <v>680</v>
      </c>
      <c r="L48" s="48" t="s">
        <v>680</v>
      </c>
      <c r="M48" s="48" t="s">
        <v>680</v>
      </c>
      <c r="N48" s="48" t="s">
        <v>680</v>
      </c>
      <c r="O48" s="48" t="s">
        <v>680</v>
      </c>
      <c r="P48" s="48" t="s">
        <v>680</v>
      </c>
      <c r="Q48" s="48" t="s">
        <v>680</v>
      </c>
      <c r="R48" s="48" t="s">
        <v>680</v>
      </c>
      <c r="S48" s="48" t="s">
        <v>680</v>
      </c>
      <c r="T48" s="48" t="s">
        <v>680</v>
      </c>
      <c r="U48" s="48" t="s">
        <v>680</v>
      </c>
      <c r="V48" s="48" t="s">
        <v>680</v>
      </c>
      <c r="W48" s="48" t="s">
        <v>680</v>
      </c>
      <c r="X48" s="48" t="s">
        <v>680</v>
      </c>
      <c r="Y48" s="48" t="s">
        <v>680</v>
      </c>
      <c r="Z48" s="48" t="s">
        <v>680</v>
      </c>
      <c r="AA48" s="48" t="s">
        <v>680</v>
      </c>
      <c r="AB48" s="48" t="s">
        <v>680</v>
      </c>
      <c r="AC48" s="48" t="s">
        <v>680</v>
      </c>
    </row>
    <row r="49" spans="1:29" x14ac:dyDescent="0.25">
      <c r="A49" s="43">
        <v>59</v>
      </c>
      <c r="B49" s="48">
        <v>1.29E-2</v>
      </c>
      <c r="C49" s="48">
        <v>6.4999999999999997E-3</v>
      </c>
      <c r="D49" s="48">
        <v>4.4000000000000003E-3</v>
      </c>
      <c r="E49" s="48">
        <v>3.3E-3</v>
      </c>
      <c r="F49" s="48">
        <v>2.5999999999999999E-3</v>
      </c>
      <c r="G49" s="48">
        <v>2.2000000000000001E-3</v>
      </c>
      <c r="H49" s="48" t="s">
        <v>680</v>
      </c>
      <c r="I49" s="48" t="s">
        <v>680</v>
      </c>
      <c r="J49" s="48" t="s">
        <v>680</v>
      </c>
      <c r="K49" s="48" t="s">
        <v>680</v>
      </c>
      <c r="L49" s="48" t="s">
        <v>680</v>
      </c>
      <c r="M49" s="48" t="s">
        <v>680</v>
      </c>
      <c r="N49" s="48" t="s">
        <v>680</v>
      </c>
      <c r="O49" s="48" t="s">
        <v>680</v>
      </c>
      <c r="P49" s="48" t="s">
        <v>680</v>
      </c>
      <c r="Q49" s="48" t="s">
        <v>680</v>
      </c>
      <c r="R49" s="48" t="s">
        <v>680</v>
      </c>
      <c r="S49" s="48" t="s">
        <v>680</v>
      </c>
      <c r="T49" s="48" t="s">
        <v>680</v>
      </c>
      <c r="U49" s="48" t="s">
        <v>680</v>
      </c>
      <c r="V49" s="48" t="s">
        <v>680</v>
      </c>
      <c r="W49" s="48" t="s">
        <v>680</v>
      </c>
      <c r="X49" s="48" t="s">
        <v>680</v>
      </c>
      <c r="Y49" s="48" t="s">
        <v>680</v>
      </c>
      <c r="Z49" s="48" t="s">
        <v>680</v>
      </c>
      <c r="AA49" s="48" t="s">
        <v>680</v>
      </c>
      <c r="AB49" s="48" t="s">
        <v>680</v>
      </c>
      <c r="AC49" s="48" t="s">
        <v>680</v>
      </c>
    </row>
    <row r="50" spans="1:29" x14ac:dyDescent="0.25">
      <c r="A50" s="43">
        <v>60</v>
      </c>
      <c r="B50" s="48">
        <v>1.2699999999999999E-2</v>
      </c>
      <c r="C50" s="48">
        <v>6.4000000000000003E-3</v>
      </c>
      <c r="D50" s="48">
        <v>4.3E-3</v>
      </c>
      <c r="E50" s="48">
        <v>3.2000000000000002E-3</v>
      </c>
      <c r="F50" s="48">
        <v>2.5999999999999999E-3</v>
      </c>
      <c r="G50" s="48" t="s">
        <v>680</v>
      </c>
      <c r="H50" s="48" t="s">
        <v>680</v>
      </c>
      <c r="I50" s="48" t="s">
        <v>680</v>
      </c>
      <c r="J50" s="48" t="s">
        <v>680</v>
      </c>
      <c r="K50" s="48" t="s">
        <v>680</v>
      </c>
      <c r="L50" s="48" t="s">
        <v>680</v>
      </c>
      <c r="M50" s="48" t="s">
        <v>680</v>
      </c>
      <c r="N50" s="48" t="s">
        <v>680</v>
      </c>
      <c r="O50" s="48" t="s">
        <v>680</v>
      </c>
      <c r="P50" s="48" t="s">
        <v>680</v>
      </c>
      <c r="Q50" s="48" t="s">
        <v>680</v>
      </c>
      <c r="R50" s="48" t="s">
        <v>680</v>
      </c>
      <c r="S50" s="48" t="s">
        <v>680</v>
      </c>
      <c r="T50" s="48" t="s">
        <v>680</v>
      </c>
      <c r="U50" s="48" t="s">
        <v>680</v>
      </c>
      <c r="V50" s="48" t="s">
        <v>680</v>
      </c>
      <c r="W50" s="48" t="s">
        <v>680</v>
      </c>
      <c r="X50" s="48" t="s">
        <v>680</v>
      </c>
      <c r="Y50" s="48" t="s">
        <v>680</v>
      </c>
      <c r="Z50" s="48" t="s">
        <v>680</v>
      </c>
      <c r="AA50" s="48" t="s">
        <v>680</v>
      </c>
      <c r="AB50" s="48" t="s">
        <v>680</v>
      </c>
      <c r="AC50" s="48" t="s">
        <v>680</v>
      </c>
    </row>
    <row r="51" spans="1:29" x14ac:dyDescent="0.25">
      <c r="A51" s="43">
        <v>61</v>
      </c>
      <c r="B51" s="48">
        <v>1.24E-2</v>
      </c>
      <c r="C51" s="48">
        <v>6.3E-3</v>
      </c>
      <c r="D51" s="48">
        <v>4.1999999999999997E-3</v>
      </c>
      <c r="E51" s="48">
        <v>3.0999999999999999E-3</v>
      </c>
      <c r="F51" s="48" t="s">
        <v>680</v>
      </c>
      <c r="G51" s="48" t="s">
        <v>680</v>
      </c>
      <c r="H51" s="48" t="s">
        <v>680</v>
      </c>
      <c r="I51" s="48" t="s">
        <v>680</v>
      </c>
      <c r="J51" s="48" t="s">
        <v>680</v>
      </c>
      <c r="K51" s="48" t="s">
        <v>680</v>
      </c>
      <c r="L51" s="48" t="s">
        <v>680</v>
      </c>
      <c r="M51" s="48" t="s">
        <v>680</v>
      </c>
      <c r="N51" s="48" t="s">
        <v>680</v>
      </c>
      <c r="O51" s="48" t="s">
        <v>680</v>
      </c>
      <c r="P51" s="48" t="s">
        <v>680</v>
      </c>
      <c r="Q51" s="48" t="s">
        <v>680</v>
      </c>
      <c r="R51" s="48" t="s">
        <v>680</v>
      </c>
      <c r="S51" s="48" t="s">
        <v>680</v>
      </c>
      <c r="T51" s="48" t="s">
        <v>680</v>
      </c>
      <c r="U51" s="48" t="s">
        <v>680</v>
      </c>
      <c r="V51" s="48" t="s">
        <v>680</v>
      </c>
      <c r="W51" s="48" t="s">
        <v>680</v>
      </c>
      <c r="X51" s="48" t="s">
        <v>680</v>
      </c>
      <c r="Y51" s="48" t="s">
        <v>680</v>
      </c>
      <c r="Z51" s="48" t="s">
        <v>680</v>
      </c>
      <c r="AA51" s="48" t="s">
        <v>680</v>
      </c>
      <c r="AB51" s="48" t="s">
        <v>680</v>
      </c>
      <c r="AC51" s="48" t="s">
        <v>680</v>
      </c>
    </row>
    <row r="52" spans="1:29" x14ac:dyDescent="0.25">
      <c r="A52" s="43">
        <v>62</v>
      </c>
      <c r="B52" s="48">
        <v>1.2200000000000001E-2</v>
      </c>
      <c r="C52" s="48">
        <v>6.1000000000000004E-3</v>
      </c>
      <c r="D52" s="48">
        <v>4.1000000000000003E-3</v>
      </c>
      <c r="E52" s="48" t="s">
        <v>680</v>
      </c>
      <c r="F52" s="48" t="s">
        <v>680</v>
      </c>
      <c r="G52" s="48" t="s">
        <v>680</v>
      </c>
      <c r="H52" s="48" t="s">
        <v>680</v>
      </c>
      <c r="I52" s="48" t="s">
        <v>680</v>
      </c>
      <c r="J52" s="48" t="s">
        <v>680</v>
      </c>
      <c r="K52" s="48" t="s">
        <v>680</v>
      </c>
      <c r="L52" s="48" t="s">
        <v>680</v>
      </c>
      <c r="M52" s="48" t="s">
        <v>680</v>
      </c>
      <c r="N52" s="48" t="s">
        <v>680</v>
      </c>
      <c r="O52" s="48" t="s">
        <v>680</v>
      </c>
      <c r="P52" s="48" t="s">
        <v>680</v>
      </c>
      <c r="Q52" s="48" t="s">
        <v>680</v>
      </c>
      <c r="R52" s="48" t="s">
        <v>680</v>
      </c>
      <c r="S52" s="48" t="s">
        <v>680</v>
      </c>
      <c r="T52" s="48" t="s">
        <v>680</v>
      </c>
      <c r="U52" s="48" t="s">
        <v>680</v>
      </c>
      <c r="V52" s="48" t="s">
        <v>680</v>
      </c>
      <c r="W52" s="48" t="s">
        <v>680</v>
      </c>
      <c r="X52" s="48" t="s">
        <v>680</v>
      </c>
      <c r="Y52" s="48" t="s">
        <v>680</v>
      </c>
      <c r="Z52" s="48" t="s">
        <v>680</v>
      </c>
      <c r="AA52" s="48" t="s">
        <v>680</v>
      </c>
      <c r="AB52" s="48" t="s">
        <v>680</v>
      </c>
      <c r="AC52" s="48" t="s">
        <v>680</v>
      </c>
    </row>
    <row r="53" spans="1:29" x14ac:dyDescent="0.25">
      <c r="A53" s="43">
        <v>63</v>
      </c>
      <c r="B53" s="48">
        <v>1.1900000000000001E-2</v>
      </c>
      <c r="C53" s="48">
        <v>5.8999999999999999E-3</v>
      </c>
      <c r="D53" s="48" t="s">
        <v>680</v>
      </c>
      <c r="E53" s="48" t="s">
        <v>680</v>
      </c>
      <c r="F53" s="48" t="s">
        <v>680</v>
      </c>
      <c r="G53" s="48" t="s">
        <v>680</v>
      </c>
      <c r="H53" s="48" t="s">
        <v>680</v>
      </c>
      <c r="I53" s="48" t="s">
        <v>680</v>
      </c>
      <c r="J53" s="48" t="s">
        <v>680</v>
      </c>
      <c r="K53" s="48" t="s">
        <v>680</v>
      </c>
      <c r="L53" s="48" t="s">
        <v>680</v>
      </c>
      <c r="M53" s="48" t="s">
        <v>680</v>
      </c>
      <c r="N53" s="48" t="s">
        <v>680</v>
      </c>
      <c r="O53" s="48" t="s">
        <v>680</v>
      </c>
      <c r="P53" s="48" t="s">
        <v>680</v>
      </c>
      <c r="Q53" s="48" t="s">
        <v>680</v>
      </c>
      <c r="R53" s="48" t="s">
        <v>680</v>
      </c>
      <c r="S53" s="48" t="s">
        <v>680</v>
      </c>
      <c r="T53" s="48" t="s">
        <v>680</v>
      </c>
      <c r="U53" s="48" t="s">
        <v>680</v>
      </c>
      <c r="V53" s="48" t="s">
        <v>680</v>
      </c>
      <c r="W53" s="48" t="s">
        <v>680</v>
      </c>
      <c r="X53" s="48" t="s">
        <v>680</v>
      </c>
      <c r="Y53" s="48" t="s">
        <v>680</v>
      </c>
      <c r="Z53" s="48" t="s">
        <v>680</v>
      </c>
      <c r="AA53" s="48" t="s">
        <v>680</v>
      </c>
      <c r="AB53" s="48" t="s">
        <v>680</v>
      </c>
      <c r="AC53" s="48" t="s">
        <v>680</v>
      </c>
    </row>
    <row r="54" spans="1:29" x14ac:dyDescent="0.25">
      <c r="A54" s="43">
        <v>64</v>
      </c>
      <c r="B54" s="48">
        <v>1.15E-2</v>
      </c>
      <c r="C54" s="48" t="s">
        <v>680</v>
      </c>
      <c r="D54" s="48" t="s">
        <v>680</v>
      </c>
      <c r="E54" s="48" t="s">
        <v>680</v>
      </c>
      <c r="F54" s="48" t="s">
        <v>680</v>
      </c>
      <c r="G54" s="48" t="s">
        <v>680</v>
      </c>
      <c r="H54" s="48" t="s">
        <v>680</v>
      </c>
      <c r="I54" s="48" t="s">
        <v>680</v>
      </c>
      <c r="J54" s="48" t="s">
        <v>680</v>
      </c>
      <c r="K54" s="48" t="s">
        <v>680</v>
      </c>
      <c r="L54" s="48" t="s">
        <v>680</v>
      </c>
      <c r="M54" s="48" t="s">
        <v>680</v>
      </c>
      <c r="N54" s="48" t="s">
        <v>680</v>
      </c>
      <c r="O54" s="48" t="s">
        <v>680</v>
      </c>
      <c r="P54" s="48" t="s">
        <v>680</v>
      </c>
      <c r="Q54" s="48" t="s">
        <v>680</v>
      </c>
      <c r="R54" s="48" t="s">
        <v>680</v>
      </c>
      <c r="S54" s="48" t="s">
        <v>680</v>
      </c>
      <c r="T54" s="48" t="s">
        <v>680</v>
      </c>
      <c r="U54" s="48" t="s">
        <v>680</v>
      </c>
      <c r="V54" s="48" t="s">
        <v>680</v>
      </c>
      <c r="W54" s="48" t="s">
        <v>680</v>
      </c>
      <c r="X54" s="48" t="s">
        <v>680</v>
      </c>
      <c r="Y54" s="48" t="s">
        <v>680</v>
      </c>
      <c r="Z54" s="48" t="s">
        <v>680</v>
      </c>
      <c r="AA54" s="48" t="s">
        <v>680</v>
      </c>
      <c r="AB54" s="48" t="s">
        <v>680</v>
      </c>
      <c r="AC54" s="48" t="s">
        <v>680</v>
      </c>
    </row>
  </sheetData>
  <sheetProtection algorithmName="SHA-512" hashValue="dHUT+SNT/XetWxaS+Pxvxig5u/NKPSP2Ugyl6zegxTLS/+8Wv9WwHyUlj6VaV/P0HMqBnJ4OxYq6D1CSwXcqBQ==" saltValue="qbVe/GnzGFHpskXqnKY6nQ==" spinCount="100000" sheet="1" objects="1" scenarios="1"/>
  <conditionalFormatting sqref="A6:A21">
    <cfRule type="expression" dxfId="23" priority="1" stopIfTrue="1">
      <formula>MOD(ROW(),2)=0</formula>
    </cfRule>
    <cfRule type="expression" dxfId="22" priority="2" stopIfTrue="1">
      <formula>MOD(ROW(),2)&lt;&gt;0</formula>
    </cfRule>
  </conditionalFormatting>
  <conditionalFormatting sqref="A26:A54">
    <cfRule type="expression" dxfId="21" priority="5" stopIfTrue="1">
      <formula>MOD(ROW(),2)=0</formula>
    </cfRule>
    <cfRule type="expression" dxfId="20" priority="6" stopIfTrue="1">
      <formula>MOD(ROW(),2)&lt;&gt;0</formula>
    </cfRule>
  </conditionalFormatting>
  <conditionalFormatting sqref="B6:M21">
    <cfRule type="expression" dxfId="19" priority="3" stopIfTrue="1">
      <formula>MOD(ROW(),2)=0</formula>
    </cfRule>
    <cfRule type="expression" dxfId="18" priority="4" stopIfTrue="1">
      <formula>MOD(ROW(),2)&lt;&gt;0</formula>
    </cfRule>
  </conditionalFormatting>
  <conditionalFormatting sqref="B26:AC54">
    <cfRule type="expression" dxfId="17" priority="7" stopIfTrue="1">
      <formula>MOD(ROW(),2)=0</formula>
    </cfRule>
    <cfRule type="expression" dxfId="16" priority="8" stopIfTrue="1">
      <formula>MOD(ROW(),2)&lt;&gt;0</formula>
    </cfRule>
  </conditionalFormatting>
  <pageMargins left="0.7" right="0.7" top="0.75" bottom="0.75" header="0.3" footer="0.3"/>
  <tableParts count="1">
    <tablePart r:id="rId1"/>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2A59A-0D77-418D-B4AC-E3FD6184461B}">
  <sheetPr codeName="Sheet74"/>
  <dimension ref="A1:AC54"/>
  <sheetViews>
    <sheetView showGridLines="0" workbookViewId="0">
      <selection activeCell="A6" sqref="A6"/>
    </sheetView>
  </sheetViews>
  <sheetFormatPr defaultRowHeight="12.5" x14ac:dyDescent="0.25"/>
  <cols>
    <col min="1" max="1" width="31.54296875" customWidth="1"/>
    <col min="2" max="29" width="22.54296875" customWidth="1"/>
  </cols>
  <sheetData>
    <row r="1" spans="1:13" s="1" customFormat="1" ht="20" x14ac:dyDescent="0.4">
      <c r="A1" s="2" t="s">
        <v>0</v>
      </c>
    </row>
    <row r="2" spans="1:13" s="1" customFormat="1" ht="15.5" x14ac:dyDescent="0.35">
      <c r="A2" s="30" t="s">
        <v>1</v>
      </c>
      <c r="B2" s="3" t="str">
        <f>wb_title</f>
        <v>LGPS_EW - Consolidated Factor Spreadsheet</v>
      </c>
    </row>
    <row r="3" spans="1:13" s="1" customFormat="1" ht="15.5" x14ac:dyDescent="0.35">
      <c r="A3" s="30" t="s">
        <v>2</v>
      </c>
      <c r="B3" s="3" t="str">
        <f>TABLE_FACTOR_TYPE_1 &amp; " - x-" &amp; TABLE_SERIES_NUMBER_1</f>
        <v>Additional survivor benefits - x-810</v>
      </c>
    </row>
    <row r="6" spans="1:13" x14ac:dyDescent="0.25">
      <c r="A6" s="40" t="s">
        <v>394</v>
      </c>
      <c r="B6" s="47" t="s">
        <v>395</v>
      </c>
      <c r="C6" s="47"/>
      <c r="D6" s="47"/>
      <c r="E6" s="47"/>
      <c r="F6" s="47"/>
      <c r="G6" s="47"/>
      <c r="H6" s="47"/>
      <c r="I6" s="47"/>
      <c r="J6" s="47"/>
      <c r="K6" s="47"/>
      <c r="L6" s="47"/>
      <c r="M6" s="47"/>
    </row>
    <row r="7" spans="1:13" x14ac:dyDescent="0.25">
      <c r="A7" s="40" t="s">
        <v>396</v>
      </c>
      <c r="B7" s="47" t="s">
        <v>175</v>
      </c>
      <c r="C7" s="47"/>
      <c r="D7" s="47"/>
      <c r="E7" s="47"/>
      <c r="F7" s="47"/>
      <c r="G7" s="47"/>
      <c r="H7" s="47"/>
      <c r="I7" s="47"/>
      <c r="J7" s="47"/>
      <c r="K7" s="47"/>
      <c r="L7" s="47"/>
      <c r="M7" s="47"/>
    </row>
    <row r="8" spans="1:13" x14ac:dyDescent="0.25">
      <c r="A8" s="40" t="s">
        <v>162</v>
      </c>
      <c r="B8" s="47" t="s">
        <v>176</v>
      </c>
      <c r="C8" s="47"/>
      <c r="D8" s="47"/>
      <c r="E8" s="47"/>
      <c r="F8" s="47"/>
      <c r="G8" s="47"/>
      <c r="H8" s="47"/>
      <c r="I8" s="47"/>
      <c r="J8" s="47"/>
      <c r="K8" s="47"/>
      <c r="L8" s="47"/>
      <c r="M8" s="47"/>
    </row>
    <row r="9" spans="1:13" x14ac:dyDescent="0.25">
      <c r="A9" s="40" t="s">
        <v>163</v>
      </c>
      <c r="B9" s="47" t="s">
        <v>385</v>
      </c>
      <c r="C9" s="47"/>
      <c r="D9" s="47"/>
      <c r="E9" s="47"/>
      <c r="F9" s="47"/>
      <c r="G9" s="47"/>
      <c r="H9" s="47"/>
      <c r="I9" s="47"/>
      <c r="J9" s="47"/>
      <c r="K9" s="47"/>
      <c r="L9" s="47"/>
      <c r="M9" s="47"/>
    </row>
    <row r="10" spans="1:13" x14ac:dyDescent="0.25">
      <c r="A10" s="40" t="s">
        <v>6</v>
      </c>
      <c r="B10" s="47" t="s">
        <v>390</v>
      </c>
      <c r="C10" s="47"/>
      <c r="D10" s="47"/>
      <c r="E10" s="47"/>
      <c r="F10" s="47"/>
      <c r="G10" s="47"/>
      <c r="H10" s="47"/>
      <c r="I10" s="47"/>
      <c r="J10" s="47"/>
      <c r="K10" s="47"/>
      <c r="L10" s="47"/>
      <c r="M10" s="47"/>
    </row>
    <row r="11" spans="1:13" x14ac:dyDescent="0.25">
      <c r="A11" s="40" t="s">
        <v>164</v>
      </c>
      <c r="B11" s="47" t="s">
        <v>179</v>
      </c>
      <c r="C11" s="47"/>
      <c r="D11" s="47"/>
      <c r="E11" s="47"/>
      <c r="F11" s="47"/>
      <c r="G11" s="47"/>
      <c r="H11" s="47"/>
      <c r="I11" s="47"/>
      <c r="J11" s="47"/>
      <c r="K11" s="47"/>
      <c r="L11" s="47"/>
      <c r="M11" s="47"/>
    </row>
    <row r="12" spans="1:13" x14ac:dyDescent="0.25">
      <c r="A12" s="40" t="s">
        <v>165</v>
      </c>
      <c r="B12" s="47" t="s">
        <v>324</v>
      </c>
      <c r="C12" s="47"/>
      <c r="D12" s="47"/>
      <c r="E12" s="47"/>
      <c r="F12" s="47"/>
      <c r="G12" s="47"/>
      <c r="H12" s="47"/>
      <c r="I12" s="47"/>
      <c r="J12" s="47"/>
      <c r="K12" s="47"/>
      <c r="L12" s="47"/>
      <c r="M12" s="47"/>
    </row>
    <row r="13" spans="1:13" x14ac:dyDescent="0.25">
      <c r="A13" s="40" t="s">
        <v>397</v>
      </c>
      <c r="B13" s="47">
        <v>0</v>
      </c>
      <c r="C13" s="47"/>
      <c r="D13" s="47"/>
      <c r="E13" s="47"/>
      <c r="F13" s="47"/>
      <c r="G13" s="47"/>
      <c r="H13" s="47"/>
      <c r="I13" s="47"/>
      <c r="J13" s="47"/>
      <c r="K13" s="47"/>
      <c r="L13" s="47"/>
      <c r="M13" s="47"/>
    </row>
    <row r="14" spans="1:13" x14ac:dyDescent="0.25">
      <c r="A14" s="40" t="s">
        <v>167</v>
      </c>
      <c r="B14" s="47">
        <v>810</v>
      </c>
      <c r="C14" s="47"/>
      <c r="D14" s="47"/>
      <c r="E14" s="47"/>
      <c r="F14" s="47"/>
      <c r="G14" s="47"/>
      <c r="H14" s="47"/>
      <c r="I14" s="47"/>
      <c r="J14" s="47"/>
      <c r="K14" s="47"/>
      <c r="L14" s="47"/>
      <c r="M14" s="47"/>
    </row>
    <row r="15" spans="1:13" x14ac:dyDescent="0.25">
      <c r="A15" s="40" t="s">
        <v>398</v>
      </c>
      <c r="B15" s="47" t="s">
        <v>391</v>
      </c>
      <c r="C15" s="47"/>
      <c r="D15" s="47"/>
      <c r="E15" s="47"/>
      <c r="F15" s="47"/>
      <c r="G15" s="47"/>
      <c r="H15" s="47"/>
      <c r="I15" s="47"/>
      <c r="J15" s="47"/>
      <c r="K15" s="47"/>
      <c r="L15" s="47"/>
      <c r="M15" s="47"/>
    </row>
    <row r="16" spans="1:13" x14ac:dyDescent="0.25">
      <c r="A16" s="40" t="s">
        <v>169</v>
      </c>
      <c r="B16" s="47" t="s">
        <v>298</v>
      </c>
      <c r="C16" s="47"/>
      <c r="D16" s="47"/>
      <c r="E16" s="47"/>
      <c r="F16" s="47"/>
      <c r="G16" s="47"/>
      <c r="H16" s="47"/>
      <c r="I16" s="47"/>
      <c r="J16" s="47"/>
      <c r="K16" s="47"/>
      <c r="L16" s="47"/>
      <c r="M16" s="47"/>
    </row>
    <row r="17" spans="1:29" x14ac:dyDescent="0.25">
      <c r="A17" s="41" t="s">
        <v>399</v>
      </c>
      <c r="B17" s="47"/>
      <c r="C17" s="47"/>
      <c r="D17" s="47"/>
      <c r="E17" s="47"/>
      <c r="F17" s="47"/>
      <c r="G17" s="47"/>
      <c r="H17" s="47"/>
      <c r="I17" s="47"/>
      <c r="J17" s="47"/>
      <c r="K17" s="47"/>
      <c r="L17" s="47"/>
      <c r="M17" s="47"/>
    </row>
    <row r="18" spans="1:29" x14ac:dyDescent="0.25">
      <c r="A18" s="40" t="s">
        <v>171</v>
      </c>
      <c r="B18" s="49">
        <v>45195</v>
      </c>
      <c r="C18" s="49"/>
      <c r="D18" s="49"/>
      <c r="E18" s="49"/>
      <c r="F18" s="49"/>
      <c r="G18" s="49"/>
      <c r="H18" s="49"/>
      <c r="I18" s="49"/>
      <c r="J18" s="49"/>
      <c r="K18" s="49"/>
      <c r="L18" s="49"/>
      <c r="M18" s="49"/>
    </row>
    <row r="19" spans="1:29" x14ac:dyDescent="0.25">
      <c r="A19" s="40" t="s">
        <v>172</v>
      </c>
      <c r="B19" s="49">
        <v>45201</v>
      </c>
      <c r="C19" s="49"/>
      <c r="D19" s="49"/>
      <c r="E19" s="49"/>
      <c r="F19" s="49"/>
      <c r="G19" s="49"/>
      <c r="H19" s="49"/>
      <c r="I19" s="49"/>
      <c r="J19" s="49"/>
      <c r="K19" s="49"/>
      <c r="L19" s="49"/>
      <c r="M19" s="49"/>
    </row>
    <row r="20" spans="1:29" x14ac:dyDescent="0.25">
      <c r="A20" s="40" t="s">
        <v>173</v>
      </c>
      <c r="B20" s="47" t="s">
        <v>183</v>
      </c>
      <c r="C20" s="47"/>
      <c r="D20" s="47"/>
      <c r="E20" s="47"/>
      <c r="F20" s="47"/>
      <c r="G20" s="47"/>
      <c r="H20" s="47"/>
      <c r="I20" s="47"/>
      <c r="J20" s="47"/>
      <c r="K20" s="47"/>
      <c r="L20" s="47"/>
      <c r="M20" s="47"/>
    </row>
    <row r="21" spans="1:29" x14ac:dyDescent="0.25">
      <c r="A21" s="40" t="s">
        <v>400</v>
      </c>
      <c r="B21" s="47"/>
      <c r="C21" s="47"/>
      <c r="D21" s="47"/>
      <c r="E21" s="47"/>
      <c r="F21" s="47"/>
      <c r="G21" s="47"/>
      <c r="H21" s="47"/>
      <c r="I21" s="47"/>
      <c r="J21" s="47"/>
      <c r="K21" s="47"/>
      <c r="L21" s="47"/>
      <c r="M21" s="47"/>
    </row>
    <row r="23" spans="1:29" x14ac:dyDescent="0.25">
      <c r="A23" s="23" t="str">
        <f>HYPERLINK("#'Factor List'!A1", "Back to Factor List")</f>
        <v>Back to Factor List</v>
      </c>
      <c r="B23" s="23" t="str">
        <f>HYPERLINK("#'Assumptions'!A1", "Assumptions")</f>
        <v>Assumptions</v>
      </c>
    </row>
    <row r="26" spans="1:29" s="58" customFormat="1" ht="26" x14ac:dyDescent="0.25">
      <c r="A26" s="57" t="s">
        <v>401</v>
      </c>
      <c r="B26" s="57" t="s">
        <v>652</v>
      </c>
      <c r="C26" s="57" t="s">
        <v>653</v>
      </c>
      <c r="D26" s="57" t="s">
        <v>654</v>
      </c>
      <c r="E26" s="57" t="s">
        <v>655</v>
      </c>
      <c r="F26" s="57" t="s">
        <v>656</v>
      </c>
      <c r="G26" s="57" t="s">
        <v>657</v>
      </c>
      <c r="H26" s="57" t="s">
        <v>658</v>
      </c>
      <c r="I26" s="57" t="s">
        <v>659</v>
      </c>
      <c r="J26" s="57" t="s">
        <v>660</v>
      </c>
      <c r="K26" s="57" t="s">
        <v>661</v>
      </c>
      <c r="L26" s="57" t="s">
        <v>662</v>
      </c>
      <c r="M26" s="57" t="s">
        <v>663</v>
      </c>
      <c r="N26" s="57" t="s">
        <v>664</v>
      </c>
      <c r="O26" s="57" t="s">
        <v>665</v>
      </c>
      <c r="P26" s="57" t="s">
        <v>666</v>
      </c>
      <c r="Q26" s="57" t="s">
        <v>667</v>
      </c>
      <c r="R26" s="57" t="s">
        <v>668</v>
      </c>
      <c r="S26" s="57" t="s">
        <v>669</v>
      </c>
      <c r="T26" s="57" t="s">
        <v>670</v>
      </c>
      <c r="U26" s="57" t="s">
        <v>671</v>
      </c>
      <c r="V26" s="57" t="s">
        <v>672</v>
      </c>
      <c r="W26" s="57" t="s">
        <v>673</v>
      </c>
      <c r="X26" s="57" t="s">
        <v>674</v>
      </c>
      <c r="Y26" s="57" t="s">
        <v>675</v>
      </c>
      <c r="Z26" s="57" t="s">
        <v>676</v>
      </c>
      <c r="AA26" s="57" t="s">
        <v>677</v>
      </c>
      <c r="AB26" s="57" t="s">
        <v>678</v>
      </c>
      <c r="AC26" s="57" t="s">
        <v>679</v>
      </c>
    </row>
    <row r="27" spans="1:29" x14ac:dyDescent="0.25">
      <c r="A27" s="43">
        <v>37</v>
      </c>
      <c r="B27" s="48">
        <v>2.7699999999999999E-2</v>
      </c>
      <c r="C27" s="48">
        <v>1.38E-2</v>
      </c>
      <c r="D27" s="48">
        <v>9.1999999999999998E-3</v>
      </c>
      <c r="E27" s="48">
        <v>6.8999999999999999E-3</v>
      </c>
      <c r="F27" s="48">
        <v>5.4999999999999997E-3</v>
      </c>
      <c r="G27" s="48">
        <v>4.5999999999999999E-3</v>
      </c>
      <c r="H27" s="48">
        <v>3.8999999999999998E-3</v>
      </c>
      <c r="I27" s="48">
        <v>3.3999999999999998E-3</v>
      </c>
      <c r="J27" s="48">
        <v>3.0000000000000001E-3</v>
      </c>
      <c r="K27" s="48">
        <v>2.7000000000000001E-3</v>
      </c>
      <c r="L27" s="48">
        <v>2.5000000000000001E-3</v>
      </c>
      <c r="M27" s="48">
        <v>2.2000000000000001E-3</v>
      </c>
      <c r="N27" s="48">
        <v>2.0999999999999999E-3</v>
      </c>
      <c r="O27" s="48">
        <v>1.9E-3</v>
      </c>
      <c r="P27" s="48">
        <v>1.8E-3</v>
      </c>
      <c r="Q27" s="48">
        <v>1.6999999999999999E-3</v>
      </c>
      <c r="R27" s="48">
        <v>1.6000000000000001E-3</v>
      </c>
      <c r="S27" s="48">
        <v>1.5E-3</v>
      </c>
      <c r="T27" s="48">
        <v>1.4E-3</v>
      </c>
      <c r="U27" s="48">
        <v>1.2999999999999999E-3</v>
      </c>
      <c r="V27" s="48">
        <v>1.2999999999999999E-3</v>
      </c>
      <c r="W27" s="48">
        <v>1.1999999999999999E-3</v>
      </c>
      <c r="X27" s="48">
        <v>1.1999999999999999E-3</v>
      </c>
      <c r="Y27" s="48">
        <v>1.1000000000000001E-3</v>
      </c>
      <c r="Z27" s="48">
        <v>1.1000000000000001E-3</v>
      </c>
      <c r="AA27" s="48">
        <v>1E-3</v>
      </c>
      <c r="AB27" s="48">
        <v>1E-3</v>
      </c>
      <c r="AC27" s="48">
        <v>1E-3</v>
      </c>
    </row>
    <row r="28" spans="1:29" x14ac:dyDescent="0.25">
      <c r="A28" s="43">
        <v>38</v>
      </c>
      <c r="B28" s="48">
        <v>2.7400000000000001E-2</v>
      </c>
      <c r="C28" s="48">
        <v>1.37E-2</v>
      </c>
      <c r="D28" s="48">
        <v>9.1000000000000004E-3</v>
      </c>
      <c r="E28" s="48">
        <v>6.7999999999999996E-3</v>
      </c>
      <c r="F28" s="48">
        <v>5.4000000000000003E-3</v>
      </c>
      <c r="G28" s="48">
        <v>4.4999999999999997E-3</v>
      </c>
      <c r="H28" s="48">
        <v>3.8999999999999998E-3</v>
      </c>
      <c r="I28" s="48">
        <v>3.3999999999999998E-3</v>
      </c>
      <c r="J28" s="48">
        <v>3.0000000000000001E-3</v>
      </c>
      <c r="K28" s="48">
        <v>2.7000000000000001E-3</v>
      </c>
      <c r="L28" s="48">
        <v>2.3999999999999998E-3</v>
      </c>
      <c r="M28" s="48">
        <v>2.2000000000000001E-3</v>
      </c>
      <c r="N28" s="48">
        <v>2.0999999999999999E-3</v>
      </c>
      <c r="O28" s="48">
        <v>1.9E-3</v>
      </c>
      <c r="P28" s="48">
        <v>1.8E-3</v>
      </c>
      <c r="Q28" s="48">
        <v>1.6999999999999999E-3</v>
      </c>
      <c r="R28" s="48">
        <v>1.6000000000000001E-3</v>
      </c>
      <c r="S28" s="48">
        <v>1.5E-3</v>
      </c>
      <c r="T28" s="48">
        <v>1.4E-3</v>
      </c>
      <c r="U28" s="48">
        <v>1.2999999999999999E-3</v>
      </c>
      <c r="V28" s="48">
        <v>1.2999999999999999E-3</v>
      </c>
      <c r="W28" s="48">
        <v>1.1999999999999999E-3</v>
      </c>
      <c r="X28" s="48">
        <v>1.1999999999999999E-3</v>
      </c>
      <c r="Y28" s="48">
        <v>1.1000000000000001E-3</v>
      </c>
      <c r="Z28" s="48">
        <v>1.1000000000000001E-3</v>
      </c>
      <c r="AA28" s="48">
        <v>1E-3</v>
      </c>
      <c r="AB28" s="48">
        <v>1E-3</v>
      </c>
      <c r="AC28" s="48" t="s">
        <v>680</v>
      </c>
    </row>
    <row r="29" spans="1:29" x14ac:dyDescent="0.25">
      <c r="A29" s="43">
        <v>39</v>
      </c>
      <c r="B29" s="48">
        <v>2.7099999999999999E-2</v>
      </c>
      <c r="C29" s="48">
        <v>1.35E-2</v>
      </c>
      <c r="D29" s="48">
        <v>8.9999999999999993E-3</v>
      </c>
      <c r="E29" s="48">
        <v>6.7000000000000002E-3</v>
      </c>
      <c r="F29" s="48">
        <v>5.4000000000000003E-3</v>
      </c>
      <c r="G29" s="48">
        <v>4.4999999999999997E-3</v>
      </c>
      <c r="H29" s="48">
        <v>3.8E-3</v>
      </c>
      <c r="I29" s="48">
        <v>3.3E-3</v>
      </c>
      <c r="J29" s="48">
        <v>3.0000000000000001E-3</v>
      </c>
      <c r="K29" s="48">
        <v>2.7000000000000001E-3</v>
      </c>
      <c r="L29" s="48">
        <v>2.3999999999999998E-3</v>
      </c>
      <c r="M29" s="48">
        <v>2.2000000000000001E-3</v>
      </c>
      <c r="N29" s="48">
        <v>2E-3</v>
      </c>
      <c r="O29" s="48">
        <v>1.9E-3</v>
      </c>
      <c r="P29" s="48">
        <v>1.8E-3</v>
      </c>
      <c r="Q29" s="48">
        <v>1.6999999999999999E-3</v>
      </c>
      <c r="R29" s="48">
        <v>1.6000000000000001E-3</v>
      </c>
      <c r="S29" s="48">
        <v>1.5E-3</v>
      </c>
      <c r="T29" s="48">
        <v>1.4E-3</v>
      </c>
      <c r="U29" s="48">
        <v>1.2999999999999999E-3</v>
      </c>
      <c r="V29" s="48">
        <v>1.2999999999999999E-3</v>
      </c>
      <c r="W29" s="48">
        <v>1.1999999999999999E-3</v>
      </c>
      <c r="X29" s="48">
        <v>1.1999999999999999E-3</v>
      </c>
      <c r="Y29" s="48">
        <v>1.1000000000000001E-3</v>
      </c>
      <c r="Z29" s="48">
        <v>1.1000000000000001E-3</v>
      </c>
      <c r="AA29" s="48">
        <v>1E-3</v>
      </c>
      <c r="AB29" s="48" t="s">
        <v>680</v>
      </c>
      <c r="AC29" s="48" t="s">
        <v>680</v>
      </c>
    </row>
    <row r="30" spans="1:29" x14ac:dyDescent="0.25">
      <c r="A30" s="43">
        <v>40</v>
      </c>
      <c r="B30" s="48">
        <v>2.6800000000000001E-2</v>
      </c>
      <c r="C30" s="48">
        <v>1.34E-2</v>
      </c>
      <c r="D30" s="48">
        <v>8.8999999999999999E-3</v>
      </c>
      <c r="E30" s="48">
        <v>6.7000000000000002E-3</v>
      </c>
      <c r="F30" s="48">
        <v>5.3E-3</v>
      </c>
      <c r="G30" s="48">
        <v>4.4000000000000003E-3</v>
      </c>
      <c r="H30" s="48">
        <v>3.8E-3</v>
      </c>
      <c r="I30" s="48">
        <v>3.3E-3</v>
      </c>
      <c r="J30" s="48">
        <v>2.8999999999999998E-3</v>
      </c>
      <c r="K30" s="48">
        <v>2.5999999999999999E-3</v>
      </c>
      <c r="L30" s="48">
        <v>2.3999999999999998E-3</v>
      </c>
      <c r="M30" s="48">
        <v>2.2000000000000001E-3</v>
      </c>
      <c r="N30" s="48">
        <v>2E-3</v>
      </c>
      <c r="O30" s="48">
        <v>1.9E-3</v>
      </c>
      <c r="P30" s="48">
        <v>1.8E-3</v>
      </c>
      <c r="Q30" s="48">
        <v>1.6000000000000001E-3</v>
      </c>
      <c r="R30" s="48">
        <v>1.6000000000000001E-3</v>
      </c>
      <c r="S30" s="48">
        <v>1.5E-3</v>
      </c>
      <c r="T30" s="48">
        <v>1.4E-3</v>
      </c>
      <c r="U30" s="48">
        <v>1.2999999999999999E-3</v>
      </c>
      <c r="V30" s="48">
        <v>1.2999999999999999E-3</v>
      </c>
      <c r="W30" s="48">
        <v>1.1999999999999999E-3</v>
      </c>
      <c r="X30" s="48">
        <v>1.1999999999999999E-3</v>
      </c>
      <c r="Y30" s="48">
        <v>1.1000000000000001E-3</v>
      </c>
      <c r="Z30" s="48">
        <v>1E-3</v>
      </c>
      <c r="AA30" s="48" t="s">
        <v>680</v>
      </c>
      <c r="AB30" s="48" t="s">
        <v>680</v>
      </c>
      <c r="AC30" s="48" t="s">
        <v>680</v>
      </c>
    </row>
    <row r="31" spans="1:29" x14ac:dyDescent="0.25">
      <c r="A31" s="43">
        <v>41</v>
      </c>
      <c r="B31" s="48">
        <v>2.6499999999999999E-2</v>
      </c>
      <c r="C31" s="48">
        <v>1.32E-2</v>
      </c>
      <c r="D31" s="48">
        <v>8.8000000000000005E-3</v>
      </c>
      <c r="E31" s="48">
        <v>6.6E-3</v>
      </c>
      <c r="F31" s="48">
        <v>5.3E-3</v>
      </c>
      <c r="G31" s="48">
        <v>4.4000000000000003E-3</v>
      </c>
      <c r="H31" s="48">
        <v>3.7000000000000002E-3</v>
      </c>
      <c r="I31" s="48">
        <v>3.3E-3</v>
      </c>
      <c r="J31" s="48">
        <v>2.8999999999999998E-3</v>
      </c>
      <c r="K31" s="48">
        <v>2.5999999999999999E-3</v>
      </c>
      <c r="L31" s="48">
        <v>2.3999999999999998E-3</v>
      </c>
      <c r="M31" s="48">
        <v>2.2000000000000001E-3</v>
      </c>
      <c r="N31" s="48">
        <v>2E-3</v>
      </c>
      <c r="O31" s="48">
        <v>1.9E-3</v>
      </c>
      <c r="P31" s="48">
        <v>1.6999999999999999E-3</v>
      </c>
      <c r="Q31" s="48">
        <v>1.6000000000000001E-3</v>
      </c>
      <c r="R31" s="48">
        <v>1.5E-3</v>
      </c>
      <c r="S31" s="48">
        <v>1.5E-3</v>
      </c>
      <c r="T31" s="48">
        <v>1.4E-3</v>
      </c>
      <c r="U31" s="48">
        <v>1.2999999999999999E-3</v>
      </c>
      <c r="V31" s="48">
        <v>1.2999999999999999E-3</v>
      </c>
      <c r="W31" s="48">
        <v>1.1999999999999999E-3</v>
      </c>
      <c r="X31" s="48">
        <v>1.1999999999999999E-3</v>
      </c>
      <c r="Y31" s="48">
        <v>1.1000000000000001E-3</v>
      </c>
      <c r="Z31" s="48" t="s">
        <v>680</v>
      </c>
      <c r="AA31" s="48" t="s">
        <v>680</v>
      </c>
      <c r="AB31" s="48" t="s">
        <v>680</v>
      </c>
      <c r="AC31" s="48" t="s">
        <v>680</v>
      </c>
    </row>
    <row r="32" spans="1:29" x14ac:dyDescent="0.25">
      <c r="A32" s="43">
        <v>42</v>
      </c>
      <c r="B32" s="48">
        <v>2.6200000000000001E-2</v>
      </c>
      <c r="C32" s="48">
        <v>1.3100000000000001E-2</v>
      </c>
      <c r="D32" s="48">
        <v>8.6999999999999994E-3</v>
      </c>
      <c r="E32" s="48">
        <v>6.4999999999999997E-3</v>
      </c>
      <c r="F32" s="48">
        <v>5.1999999999999998E-3</v>
      </c>
      <c r="G32" s="48">
        <v>4.3E-3</v>
      </c>
      <c r="H32" s="48">
        <v>3.7000000000000002E-3</v>
      </c>
      <c r="I32" s="48">
        <v>3.2000000000000002E-3</v>
      </c>
      <c r="J32" s="48">
        <v>2.8999999999999998E-3</v>
      </c>
      <c r="K32" s="48">
        <v>2.5999999999999999E-3</v>
      </c>
      <c r="L32" s="48">
        <v>2.3999999999999998E-3</v>
      </c>
      <c r="M32" s="48">
        <v>2.2000000000000001E-3</v>
      </c>
      <c r="N32" s="48">
        <v>2E-3</v>
      </c>
      <c r="O32" s="48">
        <v>1.9E-3</v>
      </c>
      <c r="P32" s="48">
        <v>1.6999999999999999E-3</v>
      </c>
      <c r="Q32" s="48">
        <v>1.6000000000000001E-3</v>
      </c>
      <c r="R32" s="48">
        <v>1.5E-3</v>
      </c>
      <c r="S32" s="48">
        <v>1.5E-3</v>
      </c>
      <c r="T32" s="48">
        <v>1.4E-3</v>
      </c>
      <c r="U32" s="48">
        <v>1.2999999999999999E-3</v>
      </c>
      <c r="V32" s="48">
        <v>1.2999999999999999E-3</v>
      </c>
      <c r="W32" s="48">
        <v>1.1999999999999999E-3</v>
      </c>
      <c r="X32" s="48">
        <v>1.1000000000000001E-3</v>
      </c>
      <c r="Y32" s="48" t="s">
        <v>680</v>
      </c>
      <c r="Z32" s="48" t="s">
        <v>680</v>
      </c>
      <c r="AA32" s="48" t="s">
        <v>680</v>
      </c>
      <c r="AB32" s="48" t="s">
        <v>680</v>
      </c>
      <c r="AC32" s="48" t="s">
        <v>680</v>
      </c>
    </row>
    <row r="33" spans="1:29" x14ac:dyDescent="0.25">
      <c r="A33" s="43">
        <v>43</v>
      </c>
      <c r="B33" s="48">
        <v>2.5899999999999999E-2</v>
      </c>
      <c r="C33" s="48">
        <v>1.29E-2</v>
      </c>
      <c r="D33" s="48">
        <v>8.6E-3</v>
      </c>
      <c r="E33" s="48">
        <v>6.4000000000000003E-3</v>
      </c>
      <c r="F33" s="48">
        <v>5.1000000000000004E-3</v>
      </c>
      <c r="G33" s="48">
        <v>4.3E-3</v>
      </c>
      <c r="H33" s="48">
        <v>3.7000000000000002E-3</v>
      </c>
      <c r="I33" s="48">
        <v>3.2000000000000002E-3</v>
      </c>
      <c r="J33" s="48">
        <v>2.8999999999999998E-3</v>
      </c>
      <c r="K33" s="48">
        <v>2.5999999999999999E-3</v>
      </c>
      <c r="L33" s="48">
        <v>2.3E-3</v>
      </c>
      <c r="M33" s="48">
        <v>2.0999999999999999E-3</v>
      </c>
      <c r="N33" s="48">
        <v>2E-3</v>
      </c>
      <c r="O33" s="48">
        <v>1.8E-3</v>
      </c>
      <c r="P33" s="48">
        <v>1.6999999999999999E-3</v>
      </c>
      <c r="Q33" s="48">
        <v>1.6000000000000001E-3</v>
      </c>
      <c r="R33" s="48">
        <v>1.5E-3</v>
      </c>
      <c r="S33" s="48">
        <v>1.4E-3</v>
      </c>
      <c r="T33" s="48">
        <v>1.4E-3</v>
      </c>
      <c r="U33" s="48">
        <v>1.2999999999999999E-3</v>
      </c>
      <c r="V33" s="48">
        <v>1.2999999999999999E-3</v>
      </c>
      <c r="W33" s="48">
        <v>1.1999999999999999E-3</v>
      </c>
      <c r="X33" s="48" t="s">
        <v>680</v>
      </c>
      <c r="Y33" s="48" t="s">
        <v>680</v>
      </c>
      <c r="Z33" s="48" t="s">
        <v>680</v>
      </c>
      <c r="AA33" s="48" t="s">
        <v>680</v>
      </c>
      <c r="AB33" s="48" t="s">
        <v>680</v>
      </c>
      <c r="AC33" s="48" t="s">
        <v>680</v>
      </c>
    </row>
    <row r="34" spans="1:29" x14ac:dyDescent="0.25">
      <c r="A34" s="43">
        <v>44</v>
      </c>
      <c r="B34" s="48">
        <v>2.5600000000000001E-2</v>
      </c>
      <c r="C34" s="48">
        <v>1.2800000000000001E-2</v>
      </c>
      <c r="D34" s="48">
        <v>8.5000000000000006E-3</v>
      </c>
      <c r="E34" s="48">
        <v>6.4000000000000003E-3</v>
      </c>
      <c r="F34" s="48">
        <v>5.1000000000000004E-3</v>
      </c>
      <c r="G34" s="48">
        <v>4.1999999999999997E-3</v>
      </c>
      <c r="H34" s="48">
        <v>3.5999999999999999E-3</v>
      </c>
      <c r="I34" s="48">
        <v>3.2000000000000002E-3</v>
      </c>
      <c r="J34" s="48">
        <v>2.8E-3</v>
      </c>
      <c r="K34" s="48">
        <v>2.5999999999999999E-3</v>
      </c>
      <c r="L34" s="48">
        <v>2.3E-3</v>
      </c>
      <c r="M34" s="48">
        <v>2.0999999999999999E-3</v>
      </c>
      <c r="N34" s="48">
        <v>2E-3</v>
      </c>
      <c r="O34" s="48">
        <v>1.8E-3</v>
      </c>
      <c r="P34" s="48">
        <v>1.6999999999999999E-3</v>
      </c>
      <c r="Q34" s="48">
        <v>1.6000000000000001E-3</v>
      </c>
      <c r="R34" s="48">
        <v>1.5E-3</v>
      </c>
      <c r="S34" s="48">
        <v>1.4E-3</v>
      </c>
      <c r="T34" s="48">
        <v>1.4E-3</v>
      </c>
      <c r="U34" s="48">
        <v>1.2999999999999999E-3</v>
      </c>
      <c r="V34" s="48">
        <v>1.1999999999999999E-3</v>
      </c>
      <c r="W34" s="48" t="s">
        <v>680</v>
      </c>
      <c r="X34" s="48" t="s">
        <v>680</v>
      </c>
      <c r="Y34" s="48" t="s">
        <v>680</v>
      </c>
      <c r="Z34" s="48" t="s">
        <v>680</v>
      </c>
      <c r="AA34" s="48" t="s">
        <v>680</v>
      </c>
      <c r="AB34" s="48" t="s">
        <v>680</v>
      </c>
      <c r="AC34" s="48" t="s">
        <v>680</v>
      </c>
    </row>
    <row r="35" spans="1:29" x14ac:dyDescent="0.25">
      <c r="A35" s="43">
        <v>45</v>
      </c>
      <c r="B35" s="48">
        <v>2.53E-2</v>
      </c>
      <c r="C35" s="48">
        <v>1.26E-2</v>
      </c>
      <c r="D35" s="48">
        <v>8.3999999999999995E-3</v>
      </c>
      <c r="E35" s="48">
        <v>6.3E-3</v>
      </c>
      <c r="F35" s="48">
        <v>5.0000000000000001E-3</v>
      </c>
      <c r="G35" s="48">
        <v>4.1999999999999997E-3</v>
      </c>
      <c r="H35" s="48">
        <v>3.5999999999999999E-3</v>
      </c>
      <c r="I35" s="48">
        <v>3.2000000000000002E-3</v>
      </c>
      <c r="J35" s="48">
        <v>2.8E-3</v>
      </c>
      <c r="K35" s="48">
        <v>2.5000000000000001E-3</v>
      </c>
      <c r="L35" s="48">
        <v>2.3E-3</v>
      </c>
      <c r="M35" s="48">
        <v>2.0999999999999999E-3</v>
      </c>
      <c r="N35" s="48">
        <v>2E-3</v>
      </c>
      <c r="O35" s="48">
        <v>1.8E-3</v>
      </c>
      <c r="P35" s="48">
        <v>1.6999999999999999E-3</v>
      </c>
      <c r="Q35" s="48">
        <v>1.6000000000000001E-3</v>
      </c>
      <c r="R35" s="48">
        <v>1.5E-3</v>
      </c>
      <c r="S35" s="48">
        <v>1.4E-3</v>
      </c>
      <c r="T35" s="48">
        <v>1.4E-3</v>
      </c>
      <c r="U35" s="48">
        <v>1.2999999999999999E-3</v>
      </c>
      <c r="V35" s="48" t="s">
        <v>680</v>
      </c>
      <c r="W35" s="48" t="s">
        <v>680</v>
      </c>
      <c r="X35" s="48" t="s">
        <v>680</v>
      </c>
      <c r="Y35" s="48" t="s">
        <v>680</v>
      </c>
      <c r="Z35" s="48" t="s">
        <v>680</v>
      </c>
      <c r="AA35" s="48" t="s">
        <v>680</v>
      </c>
      <c r="AB35" s="48" t="s">
        <v>680</v>
      </c>
      <c r="AC35" s="48" t="s">
        <v>680</v>
      </c>
    </row>
    <row r="36" spans="1:29" x14ac:dyDescent="0.25">
      <c r="A36" s="43">
        <v>46</v>
      </c>
      <c r="B36" s="48">
        <v>2.5000000000000001E-2</v>
      </c>
      <c r="C36" s="48">
        <v>1.2500000000000001E-2</v>
      </c>
      <c r="D36" s="48">
        <v>8.3000000000000001E-3</v>
      </c>
      <c r="E36" s="48">
        <v>6.1999999999999998E-3</v>
      </c>
      <c r="F36" s="48">
        <v>5.0000000000000001E-3</v>
      </c>
      <c r="G36" s="48">
        <v>4.1999999999999997E-3</v>
      </c>
      <c r="H36" s="48">
        <v>3.5999999999999999E-3</v>
      </c>
      <c r="I36" s="48">
        <v>3.0999999999999999E-3</v>
      </c>
      <c r="J36" s="48">
        <v>2.8E-3</v>
      </c>
      <c r="K36" s="48">
        <v>2.5000000000000001E-3</v>
      </c>
      <c r="L36" s="48">
        <v>2.3E-3</v>
      </c>
      <c r="M36" s="48">
        <v>2.0999999999999999E-3</v>
      </c>
      <c r="N36" s="48">
        <v>1.9E-3</v>
      </c>
      <c r="O36" s="48">
        <v>1.8E-3</v>
      </c>
      <c r="P36" s="48">
        <v>1.6999999999999999E-3</v>
      </c>
      <c r="Q36" s="48">
        <v>1.6000000000000001E-3</v>
      </c>
      <c r="R36" s="48">
        <v>1.5E-3</v>
      </c>
      <c r="S36" s="48">
        <v>1.4E-3</v>
      </c>
      <c r="T36" s="48">
        <v>1.2999999999999999E-3</v>
      </c>
      <c r="U36" s="48" t="s">
        <v>680</v>
      </c>
      <c r="V36" s="48" t="s">
        <v>680</v>
      </c>
      <c r="W36" s="48" t="s">
        <v>680</v>
      </c>
      <c r="X36" s="48" t="s">
        <v>680</v>
      </c>
      <c r="Y36" s="48" t="s">
        <v>680</v>
      </c>
      <c r="Z36" s="48" t="s">
        <v>680</v>
      </c>
      <c r="AA36" s="48" t="s">
        <v>680</v>
      </c>
      <c r="AB36" s="48" t="s">
        <v>680</v>
      </c>
      <c r="AC36" s="48" t="s">
        <v>680</v>
      </c>
    </row>
    <row r="37" spans="1:29" x14ac:dyDescent="0.25">
      <c r="A37" s="43">
        <v>47</v>
      </c>
      <c r="B37" s="48">
        <v>2.47E-2</v>
      </c>
      <c r="C37" s="48">
        <v>1.24E-2</v>
      </c>
      <c r="D37" s="48">
        <v>8.2000000000000007E-3</v>
      </c>
      <c r="E37" s="48">
        <v>6.1999999999999998E-3</v>
      </c>
      <c r="F37" s="48">
        <v>5.0000000000000001E-3</v>
      </c>
      <c r="G37" s="48">
        <v>4.1000000000000003E-3</v>
      </c>
      <c r="H37" s="48">
        <v>3.5000000000000001E-3</v>
      </c>
      <c r="I37" s="48">
        <v>3.0999999999999999E-3</v>
      </c>
      <c r="J37" s="48">
        <v>2.8E-3</v>
      </c>
      <c r="K37" s="48">
        <v>2.5000000000000001E-3</v>
      </c>
      <c r="L37" s="48">
        <v>2.3E-3</v>
      </c>
      <c r="M37" s="48">
        <v>2.0999999999999999E-3</v>
      </c>
      <c r="N37" s="48">
        <v>1.9E-3</v>
      </c>
      <c r="O37" s="48">
        <v>1.8E-3</v>
      </c>
      <c r="P37" s="48">
        <v>1.6999999999999999E-3</v>
      </c>
      <c r="Q37" s="48">
        <v>1.6000000000000001E-3</v>
      </c>
      <c r="R37" s="48">
        <v>1.5E-3</v>
      </c>
      <c r="S37" s="48">
        <v>1.4E-3</v>
      </c>
      <c r="T37" s="48" t="s">
        <v>680</v>
      </c>
      <c r="U37" s="48" t="s">
        <v>680</v>
      </c>
      <c r="V37" s="48" t="s">
        <v>680</v>
      </c>
      <c r="W37" s="48" t="s">
        <v>680</v>
      </c>
      <c r="X37" s="48" t="s">
        <v>680</v>
      </c>
      <c r="Y37" s="48" t="s">
        <v>680</v>
      </c>
      <c r="Z37" s="48" t="s">
        <v>680</v>
      </c>
      <c r="AA37" s="48" t="s">
        <v>680</v>
      </c>
      <c r="AB37" s="48" t="s">
        <v>680</v>
      </c>
      <c r="AC37" s="48" t="s">
        <v>680</v>
      </c>
    </row>
    <row r="38" spans="1:29" x14ac:dyDescent="0.25">
      <c r="A38" s="43">
        <v>48</v>
      </c>
      <c r="B38" s="48">
        <v>2.4400000000000002E-2</v>
      </c>
      <c r="C38" s="48">
        <v>1.2200000000000001E-2</v>
      </c>
      <c r="D38" s="48">
        <v>8.2000000000000007E-3</v>
      </c>
      <c r="E38" s="48">
        <v>6.1000000000000004E-3</v>
      </c>
      <c r="F38" s="48">
        <v>4.8999999999999998E-3</v>
      </c>
      <c r="G38" s="48">
        <v>4.1000000000000003E-3</v>
      </c>
      <c r="H38" s="48">
        <v>3.5000000000000001E-3</v>
      </c>
      <c r="I38" s="48">
        <v>3.0999999999999999E-3</v>
      </c>
      <c r="J38" s="48">
        <v>2.7000000000000001E-3</v>
      </c>
      <c r="K38" s="48">
        <v>2.5000000000000001E-3</v>
      </c>
      <c r="L38" s="48">
        <v>2.3E-3</v>
      </c>
      <c r="M38" s="48">
        <v>2.0999999999999999E-3</v>
      </c>
      <c r="N38" s="48">
        <v>1.9E-3</v>
      </c>
      <c r="O38" s="48">
        <v>1.8E-3</v>
      </c>
      <c r="P38" s="48">
        <v>1.6999999999999999E-3</v>
      </c>
      <c r="Q38" s="48">
        <v>1.6000000000000001E-3</v>
      </c>
      <c r="R38" s="48">
        <v>1.5E-3</v>
      </c>
      <c r="S38" s="48" t="s">
        <v>680</v>
      </c>
      <c r="T38" s="48" t="s">
        <v>680</v>
      </c>
      <c r="U38" s="48" t="s">
        <v>680</v>
      </c>
      <c r="V38" s="48" t="s">
        <v>680</v>
      </c>
      <c r="W38" s="48" t="s">
        <v>680</v>
      </c>
      <c r="X38" s="48" t="s">
        <v>680</v>
      </c>
      <c r="Y38" s="48" t="s">
        <v>680</v>
      </c>
      <c r="Z38" s="48" t="s">
        <v>680</v>
      </c>
      <c r="AA38" s="48" t="s">
        <v>680</v>
      </c>
      <c r="AB38" s="48" t="s">
        <v>680</v>
      </c>
      <c r="AC38" s="48" t="s">
        <v>680</v>
      </c>
    </row>
    <row r="39" spans="1:29" x14ac:dyDescent="0.25">
      <c r="A39" s="43">
        <v>49</v>
      </c>
      <c r="B39" s="48">
        <v>2.4199999999999999E-2</v>
      </c>
      <c r="C39" s="48">
        <v>1.21E-2</v>
      </c>
      <c r="D39" s="48">
        <v>8.0999999999999996E-3</v>
      </c>
      <c r="E39" s="48">
        <v>6.1000000000000004E-3</v>
      </c>
      <c r="F39" s="48">
        <v>4.8999999999999998E-3</v>
      </c>
      <c r="G39" s="48">
        <v>4.1000000000000003E-3</v>
      </c>
      <c r="H39" s="48">
        <v>3.5000000000000001E-3</v>
      </c>
      <c r="I39" s="48">
        <v>3.0999999999999999E-3</v>
      </c>
      <c r="J39" s="48">
        <v>2.7000000000000001E-3</v>
      </c>
      <c r="K39" s="48">
        <v>2.5000000000000001E-3</v>
      </c>
      <c r="L39" s="48">
        <v>2.2000000000000001E-3</v>
      </c>
      <c r="M39" s="48">
        <v>2.0999999999999999E-3</v>
      </c>
      <c r="N39" s="48">
        <v>1.9E-3</v>
      </c>
      <c r="O39" s="48">
        <v>1.8E-3</v>
      </c>
      <c r="P39" s="48">
        <v>1.6999999999999999E-3</v>
      </c>
      <c r="Q39" s="48">
        <v>1.5E-3</v>
      </c>
      <c r="R39" s="48" t="s">
        <v>680</v>
      </c>
      <c r="S39" s="48" t="s">
        <v>680</v>
      </c>
      <c r="T39" s="48" t="s">
        <v>680</v>
      </c>
      <c r="U39" s="48" t="s">
        <v>680</v>
      </c>
      <c r="V39" s="48" t="s">
        <v>680</v>
      </c>
      <c r="W39" s="48" t="s">
        <v>680</v>
      </c>
      <c r="X39" s="48" t="s">
        <v>680</v>
      </c>
      <c r="Y39" s="48" t="s">
        <v>680</v>
      </c>
      <c r="Z39" s="48" t="s">
        <v>680</v>
      </c>
      <c r="AA39" s="48" t="s">
        <v>680</v>
      </c>
      <c r="AB39" s="48" t="s">
        <v>680</v>
      </c>
      <c r="AC39" s="48" t="s">
        <v>680</v>
      </c>
    </row>
    <row r="40" spans="1:29" x14ac:dyDescent="0.25">
      <c r="A40" s="43">
        <v>50</v>
      </c>
      <c r="B40" s="48">
        <v>2.4E-2</v>
      </c>
      <c r="C40" s="48">
        <v>1.2E-2</v>
      </c>
      <c r="D40" s="48">
        <v>8.0000000000000002E-3</v>
      </c>
      <c r="E40" s="48">
        <v>6.0000000000000001E-3</v>
      </c>
      <c r="F40" s="48">
        <v>4.7999999999999996E-3</v>
      </c>
      <c r="G40" s="48">
        <v>4.0000000000000001E-3</v>
      </c>
      <c r="H40" s="48">
        <v>3.5000000000000001E-3</v>
      </c>
      <c r="I40" s="48">
        <v>3.0000000000000001E-3</v>
      </c>
      <c r="J40" s="48">
        <v>2.7000000000000001E-3</v>
      </c>
      <c r="K40" s="48">
        <v>2.3999999999999998E-3</v>
      </c>
      <c r="L40" s="48">
        <v>2.2000000000000001E-3</v>
      </c>
      <c r="M40" s="48">
        <v>2.0999999999999999E-3</v>
      </c>
      <c r="N40" s="48">
        <v>1.9E-3</v>
      </c>
      <c r="O40" s="48">
        <v>1.8E-3</v>
      </c>
      <c r="P40" s="48">
        <v>1.6000000000000001E-3</v>
      </c>
      <c r="Q40" s="48" t="s">
        <v>680</v>
      </c>
      <c r="R40" s="48" t="s">
        <v>680</v>
      </c>
      <c r="S40" s="48" t="s">
        <v>680</v>
      </c>
      <c r="T40" s="48" t="s">
        <v>680</v>
      </c>
      <c r="U40" s="48" t="s">
        <v>680</v>
      </c>
      <c r="V40" s="48" t="s">
        <v>680</v>
      </c>
      <c r="W40" s="48" t="s">
        <v>680</v>
      </c>
      <c r="X40" s="48" t="s">
        <v>680</v>
      </c>
      <c r="Y40" s="48" t="s">
        <v>680</v>
      </c>
      <c r="Z40" s="48" t="s">
        <v>680</v>
      </c>
      <c r="AA40" s="48" t="s">
        <v>680</v>
      </c>
      <c r="AB40" s="48" t="s">
        <v>680</v>
      </c>
      <c r="AC40" s="48" t="s">
        <v>680</v>
      </c>
    </row>
    <row r="41" spans="1:29" x14ac:dyDescent="0.25">
      <c r="A41" s="43">
        <v>51</v>
      </c>
      <c r="B41" s="48">
        <v>2.3699999999999999E-2</v>
      </c>
      <c r="C41" s="48">
        <v>1.1900000000000001E-2</v>
      </c>
      <c r="D41" s="48">
        <v>7.9000000000000008E-3</v>
      </c>
      <c r="E41" s="48">
        <v>6.0000000000000001E-3</v>
      </c>
      <c r="F41" s="48">
        <v>4.7999999999999996E-3</v>
      </c>
      <c r="G41" s="48">
        <v>4.0000000000000001E-3</v>
      </c>
      <c r="H41" s="48">
        <v>3.3999999999999998E-3</v>
      </c>
      <c r="I41" s="48">
        <v>3.0000000000000001E-3</v>
      </c>
      <c r="J41" s="48">
        <v>2.7000000000000001E-3</v>
      </c>
      <c r="K41" s="48">
        <v>2.3999999999999998E-3</v>
      </c>
      <c r="L41" s="48">
        <v>2.2000000000000001E-3</v>
      </c>
      <c r="M41" s="48">
        <v>2E-3</v>
      </c>
      <c r="N41" s="48">
        <v>1.9E-3</v>
      </c>
      <c r="O41" s="48">
        <v>1.6999999999999999E-3</v>
      </c>
      <c r="P41" s="48" t="s">
        <v>680</v>
      </c>
      <c r="Q41" s="48" t="s">
        <v>680</v>
      </c>
      <c r="R41" s="48" t="s">
        <v>680</v>
      </c>
      <c r="S41" s="48" t="s">
        <v>680</v>
      </c>
      <c r="T41" s="48" t="s">
        <v>680</v>
      </c>
      <c r="U41" s="48" t="s">
        <v>680</v>
      </c>
      <c r="V41" s="48" t="s">
        <v>680</v>
      </c>
      <c r="W41" s="48" t="s">
        <v>680</v>
      </c>
      <c r="X41" s="48" t="s">
        <v>680</v>
      </c>
      <c r="Y41" s="48" t="s">
        <v>680</v>
      </c>
      <c r="Z41" s="48" t="s">
        <v>680</v>
      </c>
      <c r="AA41" s="48" t="s">
        <v>680</v>
      </c>
      <c r="AB41" s="48" t="s">
        <v>680</v>
      </c>
      <c r="AC41" s="48" t="s">
        <v>680</v>
      </c>
    </row>
    <row r="42" spans="1:29" x14ac:dyDescent="0.25">
      <c r="A42" s="43">
        <v>52</v>
      </c>
      <c r="B42" s="48">
        <v>2.35E-2</v>
      </c>
      <c r="C42" s="48">
        <v>1.18E-2</v>
      </c>
      <c r="D42" s="48">
        <v>7.9000000000000008E-3</v>
      </c>
      <c r="E42" s="48">
        <v>5.8999999999999999E-3</v>
      </c>
      <c r="F42" s="48">
        <v>4.7000000000000002E-3</v>
      </c>
      <c r="G42" s="48">
        <v>4.0000000000000001E-3</v>
      </c>
      <c r="H42" s="48">
        <v>3.3999999999999998E-3</v>
      </c>
      <c r="I42" s="48">
        <v>3.0000000000000001E-3</v>
      </c>
      <c r="J42" s="48">
        <v>2.7000000000000001E-3</v>
      </c>
      <c r="K42" s="48">
        <v>2.3999999999999998E-3</v>
      </c>
      <c r="L42" s="48">
        <v>2.2000000000000001E-3</v>
      </c>
      <c r="M42" s="48">
        <v>2E-3</v>
      </c>
      <c r="N42" s="48">
        <v>1.8E-3</v>
      </c>
      <c r="O42" s="48" t="s">
        <v>680</v>
      </c>
      <c r="P42" s="48" t="s">
        <v>680</v>
      </c>
      <c r="Q42" s="48" t="s">
        <v>680</v>
      </c>
      <c r="R42" s="48" t="s">
        <v>680</v>
      </c>
      <c r="S42" s="48" t="s">
        <v>680</v>
      </c>
      <c r="T42" s="48" t="s">
        <v>680</v>
      </c>
      <c r="U42" s="48" t="s">
        <v>680</v>
      </c>
      <c r="V42" s="48" t="s">
        <v>680</v>
      </c>
      <c r="W42" s="48" t="s">
        <v>680</v>
      </c>
      <c r="X42" s="48" t="s">
        <v>680</v>
      </c>
      <c r="Y42" s="48" t="s">
        <v>680</v>
      </c>
      <c r="Z42" s="48" t="s">
        <v>680</v>
      </c>
      <c r="AA42" s="48" t="s">
        <v>680</v>
      </c>
      <c r="AB42" s="48" t="s">
        <v>680</v>
      </c>
      <c r="AC42" s="48" t="s">
        <v>680</v>
      </c>
    </row>
    <row r="43" spans="1:29" x14ac:dyDescent="0.25">
      <c r="A43" s="43">
        <v>53</v>
      </c>
      <c r="B43" s="48">
        <v>2.3199999999999998E-2</v>
      </c>
      <c r="C43" s="48">
        <v>1.1599999999999999E-2</v>
      </c>
      <c r="D43" s="48">
        <v>7.7999999999999996E-3</v>
      </c>
      <c r="E43" s="48">
        <v>5.7999999999999996E-3</v>
      </c>
      <c r="F43" s="48">
        <v>4.7000000000000002E-3</v>
      </c>
      <c r="G43" s="48">
        <v>3.8999999999999998E-3</v>
      </c>
      <c r="H43" s="48">
        <v>3.3999999999999998E-3</v>
      </c>
      <c r="I43" s="48">
        <v>3.0000000000000001E-3</v>
      </c>
      <c r="J43" s="48">
        <v>2.5999999999999999E-3</v>
      </c>
      <c r="K43" s="48">
        <v>2.3999999999999998E-3</v>
      </c>
      <c r="L43" s="48">
        <v>2.2000000000000001E-3</v>
      </c>
      <c r="M43" s="48">
        <v>2E-3</v>
      </c>
      <c r="N43" s="48" t="s">
        <v>680</v>
      </c>
      <c r="O43" s="48" t="s">
        <v>680</v>
      </c>
      <c r="P43" s="48" t="s">
        <v>680</v>
      </c>
      <c r="Q43" s="48" t="s">
        <v>680</v>
      </c>
      <c r="R43" s="48" t="s">
        <v>680</v>
      </c>
      <c r="S43" s="48" t="s">
        <v>680</v>
      </c>
      <c r="T43" s="48" t="s">
        <v>680</v>
      </c>
      <c r="U43" s="48" t="s">
        <v>680</v>
      </c>
      <c r="V43" s="48" t="s">
        <v>680</v>
      </c>
      <c r="W43" s="48" t="s">
        <v>680</v>
      </c>
      <c r="X43" s="48" t="s">
        <v>680</v>
      </c>
      <c r="Y43" s="48" t="s">
        <v>680</v>
      </c>
      <c r="Z43" s="48" t="s">
        <v>680</v>
      </c>
      <c r="AA43" s="48" t="s">
        <v>680</v>
      </c>
      <c r="AB43" s="48" t="s">
        <v>680</v>
      </c>
      <c r="AC43" s="48" t="s">
        <v>680</v>
      </c>
    </row>
    <row r="44" spans="1:29" x14ac:dyDescent="0.25">
      <c r="A44" s="43">
        <v>54</v>
      </c>
      <c r="B44" s="48">
        <v>2.29E-2</v>
      </c>
      <c r="C44" s="48">
        <v>1.15E-2</v>
      </c>
      <c r="D44" s="48">
        <v>7.7000000000000002E-3</v>
      </c>
      <c r="E44" s="48">
        <v>5.7999999999999996E-3</v>
      </c>
      <c r="F44" s="48">
        <v>4.5999999999999999E-3</v>
      </c>
      <c r="G44" s="48">
        <v>3.8999999999999998E-3</v>
      </c>
      <c r="H44" s="48">
        <v>3.3E-3</v>
      </c>
      <c r="I44" s="48">
        <v>2.8999999999999998E-3</v>
      </c>
      <c r="J44" s="48">
        <v>2.5999999999999999E-3</v>
      </c>
      <c r="K44" s="48">
        <v>2.3999999999999998E-3</v>
      </c>
      <c r="L44" s="48">
        <v>2.0999999999999999E-3</v>
      </c>
      <c r="M44" s="48" t="s">
        <v>680</v>
      </c>
      <c r="N44" s="48" t="s">
        <v>680</v>
      </c>
      <c r="O44" s="48" t="s">
        <v>680</v>
      </c>
      <c r="P44" s="48" t="s">
        <v>680</v>
      </c>
      <c r="Q44" s="48" t="s">
        <v>680</v>
      </c>
      <c r="R44" s="48" t="s">
        <v>680</v>
      </c>
      <c r="S44" s="48" t="s">
        <v>680</v>
      </c>
      <c r="T44" s="48" t="s">
        <v>680</v>
      </c>
      <c r="U44" s="48" t="s">
        <v>680</v>
      </c>
      <c r="V44" s="48" t="s">
        <v>680</v>
      </c>
      <c r="W44" s="48" t="s">
        <v>680</v>
      </c>
      <c r="X44" s="48" t="s">
        <v>680</v>
      </c>
      <c r="Y44" s="48" t="s">
        <v>680</v>
      </c>
      <c r="Z44" s="48" t="s">
        <v>680</v>
      </c>
      <c r="AA44" s="48" t="s">
        <v>680</v>
      </c>
      <c r="AB44" s="48" t="s">
        <v>680</v>
      </c>
      <c r="AC44" s="48" t="s">
        <v>680</v>
      </c>
    </row>
    <row r="45" spans="1:29" x14ac:dyDescent="0.25">
      <c r="A45" s="43">
        <v>55</v>
      </c>
      <c r="B45" s="48">
        <v>2.2599999999999999E-2</v>
      </c>
      <c r="C45" s="48">
        <v>1.14E-2</v>
      </c>
      <c r="D45" s="48">
        <v>7.6E-3</v>
      </c>
      <c r="E45" s="48">
        <v>5.7000000000000002E-3</v>
      </c>
      <c r="F45" s="48">
        <v>4.5999999999999999E-3</v>
      </c>
      <c r="G45" s="48">
        <v>3.8E-3</v>
      </c>
      <c r="H45" s="48">
        <v>3.3E-3</v>
      </c>
      <c r="I45" s="48">
        <v>2.8999999999999998E-3</v>
      </c>
      <c r="J45" s="48">
        <v>2.5999999999999999E-3</v>
      </c>
      <c r="K45" s="48">
        <v>2.3E-3</v>
      </c>
      <c r="L45" s="48" t="s">
        <v>680</v>
      </c>
      <c r="M45" s="48" t="s">
        <v>680</v>
      </c>
      <c r="N45" s="48" t="s">
        <v>680</v>
      </c>
      <c r="O45" s="48" t="s">
        <v>680</v>
      </c>
      <c r="P45" s="48" t="s">
        <v>680</v>
      </c>
      <c r="Q45" s="48" t="s">
        <v>680</v>
      </c>
      <c r="R45" s="48" t="s">
        <v>680</v>
      </c>
      <c r="S45" s="48" t="s">
        <v>680</v>
      </c>
      <c r="T45" s="48" t="s">
        <v>680</v>
      </c>
      <c r="U45" s="48" t="s">
        <v>680</v>
      </c>
      <c r="V45" s="48" t="s">
        <v>680</v>
      </c>
      <c r="W45" s="48" t="s">
        <v>680</v>
      </c>
      <c r="X45" s="48" t="s">
        <v>680</v>
      </c>
      <c r="Y45" s="48" t="s">
        <v>680</v>
      </c>
      <c r="Z45" s="48" t="s">
        <v>680</v>
      </c>
      <c r="AA45" s="48" t="s">
        <v>680</v>
      </c>
      <c r="AB45" s="48" t="s">
        <v>680</v>
      </c>
      <c r="AC45" s="48" t="s">
        <v>680</v>
      </c>
    </row>
    <row r="46" spans="1:29" x14ac:dyDescent="0.25">
      <c r="A46" s="43">
        <v>56</v>
      </c>
      <c r="B46" s="48">
        <v>2.23E-2</v>
      </c>
      <c r="C46" s="48">
        <v>1.12E-2</v>
      </c>
      <c r="D46" s="48">
        <v>7.4999999999999997E-3</v>
      </c>
      <c r="E46" s="48">
        <v>5.5999999999999999E-3</v>
      </c>
      <c r="F46" s="48">
        <v>4.4999999999999997E-3</v>
      </c>
      <c r="G46" s="48">
        <v>3.8E-3</v>
      </c>
      <c r="H46" s="48">
        <v>3.3E-3</v>
      </c>
      <c r="I46" s="48">
        <v>2.8999999999999998E-3</v>
      </c>
      <c r="J46" s="48">
        <v>2.5000000000000001E-3</v>
      </c>
      <c r="K46" s="48" t="s">
        <v>680</v>
      </c>
      <c r="L46" s="48" t="s">
        <v>680</v>
      </c>
      <c r="M46" s="48" t="s">
        <v>680</v>
      </c>
      <c r="N46" s="48" t="s">
        <v>680</v>
      </c>
      <c r="O46" s="48" t="s">
        <v>680</v>
      </c>
      <c r="P46" s="48" t="s">
        <v>680</v>
      </c>
      <c r="Q46" s="48" t="s">
        <v>680</v>
      </c>
      <c r="R46" s="48" t="s">
        <v>680</v>
      </c>
      <c r="S46" s="48" t="s">
        <v>680</v>
      </c>
      <c r="T46" s="48" t="s">
        <v>680</v>
      </c>
      <c r="U46" s="48" t="s">
        <v>680</v>
      </c>
      <c r="V46" s="48" t="s">
        <v>680</v>
      </c>
      <c r="W46" s="48" t="s">
        <v>680</v>
      </c>
      <c r="X46" s="48" t="s">
        <v>680</v>
      </c>
      <c r="Y46" s="48" t="s">
        <v>680</v>
      </c>
      <c r="Z46" s="48" t="s">
        <v>680</v>
      </c>
      <c r="AA46" s="48" t="s">
        <v>680</v>
      </c>
      <c r="AB46" s="48" t="s">
        <v>680</v>
      </c>
      <c r="AC46" s="48" t="s">
        <v>680</v>
      </c>
    </row>
    <row r="47" spans="1:29" x14ac:dyDescent="0.25">
      <c r="A47" s="43">
        <v>57</v>
      </c>
      <c r="B47" s="48">
        <v>2.1999999999999999E-2</v>
      </c>
      <c r="C47" s="48">
        <v>1.0999999999999999E-2</v>
      </c>
      <c r="D47" s="48">
        <v>7.4000000000000003E-3</v>
      </c>
      <c r="E47" s="48">
        <v>5.5999999999999999E-3</v>
      </c>
      <c r="F47" s="48">
        <v>4.4999999999999997E-3</v>
      </c>
      <c r="G47" s="48">
        <v>3.8E-3</v>
      </c>
      <c r="H47" s="48">
        <v>3.2000000000000002E-3</v>
      </c>
      <c r="I47" s="48">
        <v>2.8E-3</v>
      </c>
      <c r="J47" s="48" t="s">
        <v>680</v>
      </c>
      <c r="K47" s="48" t="s">
        <v>680</v>
      </c>
      <c r="L47" s="48" t="s">
        <v>680</v>
      </c>
      <c r="M47" s="48" t="s">
        <v>680</v>
      </c>
      <c r="N47" s="48" t="s">
        <v>680</v>
      </c>
      <c r="O47" s="48" t="s">
        <v>680</v>
      </c>
      <c r="P47" s="48" t="s">
        <v>680</v>
      </c>
      <c r="Q47" s="48" t="s">
        <v>680</v>
      </c>
      <c r="R47" s="48" t="s">
        <v>680</v>
      </c>
      <c r="S47" s="48" t="s">
        <v>680</v>
      </c>
      <c r="T47" s="48" t="s">
        <v>680</v>
      </c>
      <c r="U47" s="48" t="s">
        <v>680</v>
      </c>
      <c r="V47" s="48" t="s">
        <v>680</v>
      </c>
      <c r="W47" s="48" t="s">
        <v>680</v>
      </c>
      <c r="X47" s="48" t="s">
        <v>680</v>
      </c>
      <c r="Y47" s="48" t="s">
        <v>680</v>
      </c>
      <c r="Z47" s="48" t="s">
        <v>680</v>
      </c>
      <c r="AA47" s="48" t="s">
        <v>680</v>
      </c>
      <c r="AB47" s="48" t="s">
        <v>680</v>
      </c>
      <c r="AC47" s="48" t="s">
        <v>680</v>
      </c>
    </row>
    <row r="48" spans="1:29" x14ac:dyDescent="0.25">
      <c r="A48" s="43">
        <v>58</v>
      </c>
      <c r="B48" s="48">
        <v>2.1600000000000001E-2</v>
      </c>
      <c r="C48" s="48">
        <v>1.09E-2</v>
      </c>
      <c r="D48" s="48">
        <v>7.3000000000000001E-3</v>
      </c>
      <c r="E48" s="48">
        <v>5.4999999999999997E-3</v>
      </c>
      <c r="F48" s="48">
        <v>4.4000000000000003E-3</v>
      </c>
      <c r="G48" s="48">
        <v>3.7000000000000002E-3</v>
      </c>
      <c r="H48" s="48">
        <v>3.0999999999999999E-3</v>
      </c>
      <c r="I48" s="48" t="s">
        <v>680</v>
      </c>
      <c r="J48" s="48" t="s">
        <v>680</v>
      </c>
      <c r="K48" s="48" t="s">
        <v>680</v>
      </c>
      <c r="L48" s="48" t="s">
        <v>680</v>
      </c>
      <c r="M48" s="48" t="s">
        <v>680</v>
      </c>
      <c r="N48" s="48" t="s">
        <v>680</v>
      </c>
      <c r="O48" s="48" t="s">
        <v>680</v>
      </c>
      <c r="P48" s="48" t="s">
        <v>680</v>
      </c>
      <c r="Q48" s="48" t="s">
        <v>680</v>
      </c>
      <c r="R48" s="48" t="s">
        <v>680</v>
      </c>
      <c r="S48" s="48" t="s">
        <v>680</v>
      </c>
      <c r="T48" s="48" t="s">
        <v>680</v>
      </c>
      <c r="U48" s="48" t="s">
        <v>680</v>
      </c>
      <c r="V48" s="48" t="s">
        <v>680</v>
      </c>
      <c r="W48" s="48" t="s">
        <v>680</v>
      </c>
      <c r="X48" s="48" t="s">
        <v>680</v>
      </c>
      <c r="Y48" s="48" t="s">
        <v>680</v>
      </c>
      <c r="Z48" s="48" t="s">
        <v>680</v>
      </c>
      <c r="AA48" s="48" t="s">
        <v>680</v>
      </c>
      <c r="AB48" s="48" t="s">
        <v>680</v>
      </c>
      <c r="AC48" s="48" t="s">
        <v>680</v>
      </c>
    </row>
    <row r="49" spans="1:29" x14ac:dyDescent="0.25">
      <c r="A49" s="43">
        <v>59</v>
      </c>
      <c r="B49" s="48">
        <v>2.12E-2</v>
      </c>
      <c r="C49" s="48">
        <v>1.0699999999999999E-2</v>
      </c>
      <c r="D49" s="48">
        <v>7.1999999999999998E-3</v>
      </c>
      <c r="E49" s="48">
        <v>5.4000000000000003E-3</v>
      </c>
      <c r="F49" s="48">
        <v>4.4000000000000003E-3</v>
      </c>
      <c r="G49" s="48">
        <v>3.5999999999999999E-3</v>
      </c>
      <c r="H49" s="48" t="s">
        <v>680</v>
      </c>
      <c r="I49" s="48" t="s">
        <v>680</v>
      </c>
      <c r="J49" s="48" t="s">
        <v>680</v>
      </c>
      <c r="K49" s="48" t="s">
        <v>680</v>
      </c>
      <c r="L49" s="48" t="s">
        <v>680</v>
      </c>
      <c r="M49" s="48" t="s">
        <v>680</v>
      </c>
      <c r="N49" s="48" t="s">
        <v>680</v>
      </c>
      <c r="O49" s="48" t="s">
        <v>680</v>
      </c>
      <c r="P49" s="48" t="s">
        <v>680</v>
      </c>
      <c r="Q49" s="48" t="s">
        <v>680</v>
      </c>
      <c r="R49" s="48" t="s">
        <v>680</v>
      </c>
      <c r="S49" s="48" t="s">
        <v>680</v>
      </c>
      <c r="T49" s="48" t="s">
        <v>680</v>
      </c>
      <c r="U49" s="48" t="s">
        <v>680</v>
      </c>
      <c r="V49" s="48" t="s">
        <v>680</v>
      </c>
      <c r="W49" s="48" t="s">
        <v>680</v>
      </c>
      <c r="X49" s="48" t="s">
        <v>680</v>
      </c>
      <c r="Y49" s="48" t="s">
        <v>680</v>
      </c>
      <c r="Z49" s="48" t="s">
        <v>680</v>
      </c>
      <c r="AA49" s="48" t="s">
        <v>680</v>
      </c>
      <c r="AB49" s="48" t="s">
        <v>680</v>
      </c>
      <c r="AC49" s="48" t="s">
        <v>680</v>
      </c>
    </row>
    <row r="50" spans="1:29" x14ac:dyDescent="0.25">
      <c r="A50" s="43">
        <v>60</v>
      </c>
      <c r="B50" s="48">
        <v>2.0799999999999999E-2</v>
      </c>
      <c r="C50" s="48">
        <v>1.0500000000000001E-2</v>
      </c>
      <c r="D50" s="48">
        <v>7.0000000000000001E-3</v>
      </c>
      <c r="E50" s="48">
        <v>5.3E-3</v>
      </c>
      <c r="F50" s="48">
        <v>4.1999999999999997E-3</v>
      </c>
      <c r="G50" s="48" t="s">
        <v>680</v>
      </c>
      <c r="H50" s="48" t="s">
        <v>680</v>
      </c>
      <c r="I50" s="48" t="s">
        <v>680</v>
      </c>
      <c r="J50" s="48" t="s">
        <v>680</v>
      </c>
      <c r="K50" s="48" t="s">
        <v>680</v>
      </c>
      <c r="L50" s="48" t="s">
        <v>680</v>
      </c>
      <c r="M50" s="48" t="s">
        <v>680</v>
      </c>
      <c r="N50" s="48" t="s">
        <v>680</v>
      </c>
      <c r="O50" s="48" t="s">
        <v>680</v>
      </c>
      <c r="P50" s="48" t="s">
        <v>680</v>
      </c>
      <c r="Q50" s="48" t="s">
        <v>680</v>
      </c>
      <c r="R50" s="48" t="s">
        <v>680</v>
      </c>
      <c r="S50" s="48" t="s">
        <v>680</v>
      </c>
      <c r="T50" s="48" t="s">
        <v>680</v>
      </c>
      <c r="U50" s="48" t="s">
        <v>680</v>
      </c>
      <c r="V50" s="48" t="s">
        <v>680</v>
      </c>
      <c r="W50" s="48" t="s">
        <v>680</v>
      </c>
      <c r="X50" s="48" t="s">
        <v>680</v>
      </c>
      <c r="Y50" s="48" t="s">
        <v>680</v>
      </c>
      <c r="Z50" s="48" t="s">
        <v>680</v>
      </c>
      <c r="AA50" s="48" t="s">
        <v>680</v>
      </c>
      <c r="AB50" s="48" t="s">
        <v>680</v>
      </c>
      <c r="AC50" s="48" t="s">
        <v>680</v>
      </c>
    </row>
    <row r="51" spans="1:29" x14ac:dyDescent="0.25">
      <c r="A51" s="43">
        <v>61</v>
      </c>
      <c r="B51" s="48">
        <v>2.0400000000000001E-2</v>
      </c>
      <c r="C51" s="48">
        <v>1.03E-2</v>
      </c>
      <c r="D51" s="48">
        <v>6.8999999999999999E-3</v>
      </c>
      <c r="E51" s="48">
        <v>5.1999999999999998E-3</v>
      </c>
      <c r="F51" s="48" t="s">
        <v>680</v>
      </c>
      <c r="G51" s="48" t="s">
        <v>680</v>
      </c>
      <c r="H51" s="48" t="s">
        <v>680</v>
      </c>
      <c r="I51" s="48" t="s">
        <v>680</v>
      </c>
      <c r="J51" s="48" t="s">
        <v>680</v>
      </c>
      <c r="K51" s="48" t="s">
        <v>680</v>
      </c>
      <c r="L51" s="48" t="s">
        <v>680</v>
      </c>
      <c r="M51" s="48" t="s">
        <v>680</v>
      </c>
      <c r="N51" s="48" t="s">
        <v>680</v>
      </c>
      <c r="O51" s="48" t="s">
        <v>680</v>
      </c>
      <c r="P51" s="48" t="s">
        <v>680</v>
      </c>
      <c r="Q51" s="48" t="s">
        <v>680</v>
      </c>
      <c r="R51" s="48" t="s">
        <v>680</v>
      </c>
      <c r="S51" s="48" t="s">
        <v>680</v>
      </c>
      <c r="T51" s="48" t="s">
        <v>680</v>
      </c>
      <c r="U51" s="48" t="s">
        <v>680</v>
      </c>
      <c r="V51" s="48" t="s">
        <v>680</v>
      </c>
      <c r="W51" s="48" t="s">
        <v>680</v>
      </c>
      <c r="X51" s="48" t="s">
        <v>680</v>
      </c>
      <c r="Y51" s="48" t="s">
        <v>680</v>
      </c>
      <c r="Z51" s="48" t="s">
        <v>680</v>
      </c>
      <c r="AA51" s="48" t="s">
        <v>680</v>
      </c>
      <c r="AB51" s="48" t="s">
        <v>680</v>
      </c>
      <c r="AC51" s="48" t="s">
        <v>680</v>
      </c>
    </row>
    <row r="52" spans="1:29" x14ac:dyDescent="0.25">
      <c r="A52" s="43">
        <v>62</v>
      </c>
      <c r="B52" s="48">
        <v>0.02</v>
      </c>
      <c r="C52" s="48">
        <v>1.01E-2</v>
      </c>
      <c r="D52" s="48">
        <v>6.7000000000000002E-3</v>
      </c>
      <c r="E52" s="48" t="s">
        <v>680</v>
      </c>
      <c r="F52" s="48" t="s">
        <v>680</v>
      </c>
      <c r="G52" s="48" t="s">
        <v>680</v>
      </c>
      <c r="H52" s="48" t="s">
        <v>680</v>
      </c>
      <c r="I52" s="48" t="s">
        <v>680</v>
      </c>
      <c r="J52" s="48" t="s">
        <v>680</v>
      </c>
      <c r="K52" s="48" t="s">
        <v>680</v>
      </c>
      <c r="L52" s="48" t="s">
        <v>680</v>
      </c>
      <c r="M52" s="48" t="s">
        <v>680</v>
      </c>
      <c r="N52" s="48" t="s">
        <v>680</v>
      </c>
      <c r="O52" s="48" t="s">
        <v>680</v>
      </c>
      <c r="P52" s="48" t="s">
        <v>680</v>
      </c>
      <c r="Q52" s="48" t="s">
        <v>680</v>
      </c>
      <c r="R52" s="48" t="s">
        <v>680</v>
      </c>
      <c r="S52" s="48" t="s">
        <v>680</v>
      </c>
      <c r="T52" s="48" t="s">
        <v>680</v>
      </c>
      <c r="U52" s="48" t="s">
        <v>680</v>
      </c>
      <c r="V52" s="48" t="s">
        <v>680</v>
      </c>
      <c r="W52" s="48" t="s">
        <v>680</v>
      </c>
      <c r="X52" s="48" t="s">
        <v>680</v>
      </c>
      <c r="Y52" s="48" t="s">
        <v>680</v>
      </c>
      <c r="Z52" s="48" t="s">
        <v>680</v>
      </c>
      <c r="AA52" s="48" t="s">
        <v>680</v>
      </c>
      <c r="AB52" s="48" t="s">
        <v>680</v>
      </c>
      <c r="AC52" s="48" t="s">
        <v>680</v>
      </c>
    </row>
    <row r="53" spans="1:29" x14ac:dyDescent="0.25">
      <c r="A53" s="43">
        <v>63</v>
      </c>
      <c r="B53" s="48">
        <v>1.95E-2</v>
      </c>
      <c r="C53" s="48">
        <v>9.7999999999999997E-3</v>
      </c>
      <c r="D53" s="48" t="s">
        <v>680</v>
      </c>
      <c r="E53" s="48" t="s">
        <v>680</v>
      </c>
      <c r="F53" s="48" t="s">
        <v>680</v>
      </c>
      <c r="G53" s="48" t="s">
        <v>680</v>
      </c>
      <c r="H53" s="48" t="s">
        <v>680</v>
      </c>
      <c r="I53" s="48" t="s">
        <v>680</v>
      </c>
      <c r="J53" s="48" t="s">
        <v>680</v>
      </c>
      <c r="K53" s="48" t="s">
        <v>680</v>
      </c>
      <c r="L53" s="48" t="s">
        <v>680</v>
      </c>
      <c r="M53" s="48" t="s">
        <v>680</v>
      </c>
      <c r="N53" s="48" t="s">
        <v>680</v>
      </c>
      <c r="O53" s="48" t="s">
        <v>680</v>
      </c>
      <c r="P53" s="48" t="s">
        <v>680</v>
      </c>
      <c r="Q53" s="48" t="s">
        <v>680</v>
      </c>
      <c r="R53" s="48" t="s">
        <v>680</v>
      </c>
      <c r="S53" s="48" t="s">
        <v>680</v>
      </c>
      <c r="T53" s="48" t="s">
        <v>680</v>
      </c>
      <c r="U53" s="48" t="s">
        <v>680</v>
      </c>
      <c r="V53" s="48" t="s">
        <v>680</v>
      </c>
      <c r="W53" s="48" t="s">
        <v>680</v>
      </c>
      <c r="X53" s="48" t="s">
        <v>680</v>
      </c>
      <c r="Y53" s="48" t="s">
        <v>680</v>
      </c>
      <c r="Z53" s="48" t="s">
        <v>680</v>
      </c>
      <c r="AA53" s="48" t="s">
        <v>680</v>
      </c>
      <c r="AB53" s="48" t="s">
        <v>680</v>
      </c>
      <c r="AC53" s="48" t="s">
        <v>680</v>
      </c>
    </row>
    <row r="54" spans="1:29" x14ac:dyDescent="0.25">
      <c r="A54" s="43">
        <v>64</v>
      </c>
      <c r="B54" s="48">
        <v>1.9E-2</v>
      </c>
      <c r="C54" s="48" t="s">
        <v>680</v>
      </c>
      <c r="D54" s="48" t="s">
        <v>680</v>
      </c>
      <c r="E54" s="48" t="s">
        <v>680</v>
      </c>
      <c r="F54" s="48" t="s">
        <v>680</v>
      </c>
      <c r="G54" s="48" t="s">
        <v>680</v>
      </c>
      <c r="H54" s="48" t="s">
        <v>680</v>
      </c>
      <c r="I54" s="48" t="s">
        <v>680</v>
      </c>
      <c r="J54" s="48" t="s">
        <v>680</v>
      </c>
      <c r="K54" s="48" t="s">
        <v>680</v>
      </c>
      <c r="L54" s="48" t="s">
        <v>680</v>
      </c>
      <c r="M54" s="48" t="s">
        <v>680</v>
      </c>
      <c r="N54" s="48" t="s">
        <v>680</v>
      </c>
      <c r="O54" s="48" t="s">
        <v>680</v>
      </c>
      <c r="P54" s="48" t="s">
        <v>680</v>
      </c>
      <c r="Q54" s="48" t="s">
        <v>680</v>
      </c>
      <c r="R54" s="48" t="s">
        <v>680</v>
      </c>
      <c r="S54" s="48" t="s">
        <v>680</v>
      </c>
      <c r="T54" s="48" t="s">
        <v>680</v>
      </c>
      <c r="U54" s="48" t="s">
        <v>680</v>
      </c>
      <c r="V54" s="48" t="s">
        <v>680</v>
      </c>
      <c r="W54" s="48" t="s">
        <v>680</v>
      </c>
      <c r="X54" s="48" t="s">
        <v>680</v>
      </c>
      <c r="Y54" s="48" t="s">
        <v>680</v>
      </c>
      <c r="Z54" s="48" t="s">
        <v>680</v>
      </c>
      <c r="AA54" s="48" t="s">
        <v>680</v>
      </c>
      <c r="AB54" s="48" t="s">
        <v>680</v>
      </c>
      <c r="AC54" s="48" t="s">
        <v>680</v>
      </c>
    </row>
  </sheetData>
  <sheetProtection algorithmName="SHA-512" hashValue="MM/TLnkwV9nYOTqvOGGMvyI5EVUNnSU2TjC2H/7CKj+BkFzAO7VOvW10YIFZLQH0QzUpKAYptLa7PHmmds12lA==" saltValue="LzFfs1o21C12IJTPEQRl2g==" spinCount="100000" sheet="1" objects="1" scenarios="1"/>
  <conditionalFormatting sqref="A6:A21">
    <cfRule type="expression" dxfId="15" priority="1" stopIfTrue="1">
      <formula>MOD(ROW(),2)=0</formula>
    </cfRule>
    <cfRule type="expression" dxfId="14" priority="2" stopIfTrue="1">
      <formula>MOD(ROW(),2)&lt;&gt;0</formula>
    </cfRule>
  </conditionalFormatting>
  <conditionalFormatting sqref="A26:A54">
    <cfRule type="expression" dxfId="13" priority="5" stopIfTrue="1">
      <formula>MOD(ROW(),2)=0</formula>
    </cfRule>
    <cfRule type="expression" dxfId="12" priority="6" stopIfTrue="1">
      <formula>MOD(ROW(),2)&lt;&gt;0</formula>
    </cfRule>
  </conditionalFormatting>
  <conditionalFormatting sqref="B6:M21">
    <cfRule type="expression" dxfId="11" priority="3" stopIfTrue="1">
      <formula>MOD(ROW(),2)=0</formula>
    </cfRule>
    <cfRule type="expression" dxfId="10" priority="4" stopIfTrue="1">
      <formula>MOD(ROW(),2)&lt;&gt;0</formula>
    </cfRule>
  </conditionalFormatting>
  <conditionalFormatting sqref="B26:AC54">
    <cfRule type="expression" dxfId="9" priority="7" stopIfTrue="1">
      <formula>MOD(ROW(),2)=0</formula>
    </cfRule>
    <cfRule type="expression" dxfId="8" priority="8" stopIfTrue="1">
      <formula>MOD(ROW(),2)&lt;&gt;0</formula>
    </cfRule>
  </conditionalFormatting>
  <pageMargins left="0.7" right="0.7" top="0.75" bottom="0.75" header="0.3" footer="0.3"/>
  <tableParts count="1">
    <tablePart r:id="rId1"/>
  </tablePart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B2771-8CF7-4D7F-AA8E-BDE96B495BE9}">
  <sheetPr codeName="Sheet75"/>
  <dimension ref="A1:AC54"/>
  <sheetViews>
    <sheetView showGridLines="0" workbookViewId="0">
      <selection activeCell="A6" sqref="A6"/>
    </sheetView>
  </sheetViews>
  <sheetFormatPr defaultRowHeight="12.5" x14ac:dyDescent="0.25"/>
  <cols>
    <col min="1" max="1" width="31.54296875" customWidth="1"/>
    <col min="2" max="29" width="22.54296875" customWidth="1"/>
  </cols>
  <sheetData>
    <row r="1" spans="1:13" s="1" customFormat="1" ht="20" x14ac:dyDescent="0.4">
      <c r="A1" s="2" t="s">
        <v>0</v>
      </c>
    </row>
    <row r="2" spans="1:13" s="1" customFormat="1" ht="15.5" x14ac:dyDescent="0.35">
      <c r="A2" s="30" t="s">
        <v>1</v>
      </c>
      <c r="B2" s="3" t="str">
        <f>wb_title</f>
        <v>LGPS_EW - Consolidated Factor Spreadsheet</v>
      </c>
    </row>
    <row r="3" spans="1:13" s="1" customFormat="1" ht="15.5" x14ac:dyDescent="0.35">
      <c r="A3" s="30" t="s">
        <v>2</v>
      </c>
      <c r="B3" s="3" t="str">
        <f>TABLE_FACTOR_TYPE_1 &amp; " - x-" &amp; TABLE_SERIES_NUMBER_1</f>
        <v>Additional survivor benefits - x-811</v>
      </c>
    </row>
    <row r="6" spans="1:13" x14ac:dyDescent="0.25">
      <c r="A6" s="40" t="s">
        <v>394</v>
      </c>
      <c r="B6" s="47" t="s">
        <v>395</v>
      </c>
      <c r="C6" s="47"/>
      <c r="D6" s="47"/>
      <c r="E6" s="47"/>
      <c r="F6" s="47"/>
      <c r="G6" s="47"/>
      <c r="H6" s="47"/>
      <c r="I6" s="47"/>
      <c r="J6" s="47"/>
      <c r="K6" s="47"/>
      <c r="L6" s="47"/>
      <c r="M6" s="47"/>
    </row>
    <row r="7" spans="1:13" x14ac:dyDescent="0.25">
      <c r="A7" s="40" t="s">
        <v>396</v>
      </c>
      <c r="B7" s="47" t="s">
        <v>175</v>
      </c>
      <c r="C7" s="47"/>
      <c r="D7" s="47"/>
      <c r="E7" s="47"/>
      <c r="F7" s="47"/>
      <c r="G7" s="47"/>
      <c r="H7" s="47"/>
      <c r="I7" s="47"/>
      <c r="J7" s="47"/>
      <c r="K7" s="47"/>
      <c r="L7" s="47"/>
      <c r="M7" s="47"/>
    </row>
    <row r="8" spans="1:13" x14ac:dyDescent="0.25">
      <c r="A8" s="40" t="s">
        <v>162</v>
      </c>
      <c r="B8" s="47" t="s">
        <v>176</v>
      </c>
      <c r="C8" s="47"/>
      <c r="D8" s="47"/>
      <c r="E8" s="47"/>
      <c r="F8" s="47"/>
      <c r="G8" s="47"/>
      <c r="H8" s="47"/>
      <c r="I8" s="47"/>
      <c r="J8" s="47"/>
      <c r="K8" s="47"/>
      <c r="L8" s="47"/>
      <c r="M8" s="47"/>
    </row>
    <row r="9" spans="1:13" x14ac:dyDescent="0.25">
      <c r="A9" s="40" t="s">
        <v>163</v>
      </c>
      <c r="B9" s="47" t="s">
        <v>385</v>
      </c>
      <c r="C9" s="47"/>
      <c r="D9" s="47"/>
      <c r="E9" s="47"/>
      <c r="F9" s="47"/>
      <c r="G9" s="47"/>
      <c r="H9" s="47"/>
      <c r="I9" s="47"/>
      <c r="J9" s="47"/>
      <c r="K9" s="47"/>
      <c r="L9" s="47"/>
      <c r="M9" s="47"/>
    </row>
    <row r="10" spans="1:13" x14ac:dyDescent="0.25">
      <c r="A10" s="40" t="s">
        <v>6</v>
      </c>
      <c r="B10" s="47" t="s">
        <v>392</v>
      </c>
      <c r="C10" s="47"/>
      <c r="D10" s="47"/>
      <c r="E10" s="47"/>
      <c r="F10" s="47"/>
      <c r="G10" s="47"/>
      <c r="H10" s="47"/>
      <c r="I10" s="47"/>
      <c r="J10" s="47"/>
      <c r="K10" s="47"/>
      <c r="L10" s="47"/>
      <c r="M10" s="47"/>
    </row>
    <row r="11" spans="1:13" x14ac:dyDescent="0.25">
      <c r="A11" s="40" t="s">
        <v>164</v>
      </c>
      <c r="B11" s="47" t="s">
        <v>184</v>
      </c>
      <c r="C11" s="47"/>
      <c r="D11" s="47"/>
      <c r="E11" s="47"/>
      <c r="F11" s="47"/>
      <c r="G11" s="47"/>
      <c r="H11" s="47"/>
      <c r="I11" s="47"/>
      <c r="J11" s="47"/>
      <c r="K11" s="47"/>
      <c r="L11" s="47"/>
      <c r="M11" s="47"/>
    </row>
    <row r="12" spans="1:13" x14ac:dyDescent="0.25">
      <c r="A12" s="40" t="s">
        <v>165</v>
      </c>
      <c r="B12" s="47" t="s">
        <v>324</v>
      </c>
      <c r="C12" s="47"/>
      <c r="D12" s="47"/>
      <c r="E12" s="47"/>
      <c r="F12" s="47"/>
      <c r="G12" s="47"/>
      <c r="H12" s="47"/>
      <c r="I12" s="47"/>
      <c r="J12" s="47"/>
      <c r="K12" s="47"/>
      <c r="L12" s="47"/>
      <c r="M12" s="47"/>
    </row>
    <row r="13" spans="1:13" x14ac:dyDescent="0.25">
      <c r="A13" s="40" t="s">
        <v>397</v>
      </c>
      <c r="B13" s="47">
        <v>0</v>
      </c>
      <c r="C13" s="47"/>
      <c r="D13" s="47"/>
      <c r="E13" s="47"/>
      <c r="F13" s="47"/>
      <c r="G13" s="47"/>
      <c r="H13" s="47"/>
      <c r="I13" s="47"/>
      <c r="J13" s="47"/>
      <c r="K13" s="47"/>
      <c r="L13" s="47"/>
      <c r="M13" s="47"/>
    </row>
    <row r="14" spans="1:13" x14ac:dyDescent="0.25">
      <c r="A14" s="40" t="s">
        <v>167</v>
      </c>
      <c r="B14" s="47">
        <v>811</v>
      </c>
      <c r="C14" s="47"/>
      <c r="D14" s="47"/>
      <c r="E14" s="47"/>
      <c r="F14" s="47"/>
      <c r="G14" s="47"/>
      <c r="H14" s="47"/>
      <c r="I14" s="47"/>
      <c r="J14" s="47"/>
      <c r="K14" s="47"/>
      <c r="L14" s="47"/>
      <c r="M14" s="47"/>
    </row>
    <row r="15" spans="1:13" x14ac:dyDescent="0.25">
      <c r="A15" s="40" t="s">
        <v>398</v>
      </c>
      <c r="B15" s="47" t="s">
        <v>393</v>
      </c>
      <c r="C15" s="47"/>
      <c r="D15" s="47"/>
      <c r="E15" s="47"/>
      <c r="F15" s="47"/>
      <c r="G15" s="47"/>
      <c r="H15" s="47"/>
      <c r="I15" s="47"/>
      <c r="J15" s="47"/>
      <c r="K15" s="47"/>
      <c r="L15" s="47"/>
      <c r="M15" s="47"/>
    </row>
    <row r="16" spans="1:13" x14ac:dyDescent="0.25">
      <c r="A16" s="40" t="s">
        <v>169</v>
      </c>
      <c r="B16" s="47" t="s">
        <v>332</v>
      </c>
      <c r="C16" s="47"/>
      <c r="D16" s="47"/>
      <c r="E16" s="47"/>
      <c r="F16" s="47"/>
      <c r="G16" s="47"/>
      <c r="H16" s="47"/>
      <c r="I16" s="47"/>
      <c r="J16" s="47"/>
      <c r="K16" s="47"/>
      <c r="L16" s="47"/>
      <c r="M16" s="47"/>
    </row>
    <row r="17" spans="1:29" x14ac:dyDescent="0.25">
      <c r="A17" s="41" t="s">
        <v>399</v>
      </c>
      <c r="B17" s="47"/>
      <c r="C17" s="47"/>
      <c r="D17" s="47"/>
      <c r="E17" s="47"/>
      <c r="F17" s="47"/>
      <c r="G17" s="47"/>
      <c r="H17" s="47"/>
      <c r="I17" s="47"/>
      <c r="J17" s="47"/>
      <c r="K17" s="47"/>
      <c r="L17" s="47"/>
      <c r="M17" s="47"/>
    </row>
    <row r="18" spans="1:29" x14ac:dyDescent="0.25">
      <c r="A18" s="40" t="s">
        <v>171</v>
      </c>
      <c r="B18" s="49">
        <v>45195</v>
      </c>
      <c r="C18" s="49"/>
      <c r="D18" s="49"/>
      <c r="E18" s="49"/>
      <c r="F18" s="49"/>
      <c r="G18" s="49"/>
      <c r="H18" s="49"/>
      <c r="I18" s="49"/>
      <c r="J18" s="49"/>
      <c r="K18" s="49"/>
      <c r="L18" s="49"/>
      <c r="M18" s="49"/>
    </row>
    <row r="19" spans="1:29" x14ac:dyDescent="0.25">
      <c r="A19" s="40" t="s">
        <v>172</v>
      </c>
      <c r="B19" s="49">
        <v>45201</v>
      </c>
      <c r="C19" s="49"/>
      <c r="D19" s="49"/>
      <c r="E19" s="49"/>
      <c r="F19" s="49"/>
      <c r="G19" s="49"/>
      <c r="H19" s="49"/>
      <c r="I19" s="49"/>
      <c r="J19" s="49"/>
      <c r="K19" s="49"/>
      <c r="L19" s="49"/>
      <c r="M19" s="49"/>
    </row>
    <row r="20" spans="1:29" x14ac:dyDescent="0.25">
      <c r="A20" s="40" t="s">
        <v>173</v>
      </c>
      <c r="B20" s="47" t="s">
        <v>183</v>
      </c>
      <c r="C20" s="47"/>
      <c r="D20" s="47"/>
      <c r="E20" s="47"/>
      <c r="F20" s="47"/>
      <c r="G20" s="47"/>
      <c r="H20" s="47"/>
      <c r="I20" s="47"/>
      <c r="J20" s="47"/>
      <c r="K20" s="47"/>
      <c r="L20" s="47"/>
      <c r="M20" s="47"/>
    </row>
    <row r="21" spans="1:29" x14ac:dyDescent="0.25">
      <c r="A21" s="40" t="s">
        <v>400</v>
      </c>
      <c r="B21" s="47"/>
      <c r="C21" s="47"/>
      <c r="D21" s="47"/>
      <c r="E21" s="47"/>
      <c r="F21" s="47"/>
      <c r="G21" s="47"/>
      <c r="H21" s="47"/>
      <c r="I21" s="47"/>
      <c r="J21" s="47"/>
      <c r="K21" s="47"/>
      <c r="L21" s="47"/>
      <c r="M21" s="47"/>
    </row>
    <row r="23" spans="1:29" x14ac:dyDescent="0.25">
      <c r="A23" s="23" t="str">
        <f>HYPERLINK("#'Factor List'!A1", "Back to Factor List")</f>
        <v>Back to Factor List</v>
      </c>
      <c r="B23" s="23" t="str">
        <f>HYPERLINK("#'Assumptions'!A1", "Assumptions")</f>
        <v>Assumptions</v>
      </c>
    </row>
    <row r="26" spans="1:29" s="58" customFormat="1" ht="26" x14ac:dyDescent="0.25">
      <c r="A26" s="57" t="s">
        <v>401</v>
      </c>
      <c r="B26" s="57" t="s">
        <v>652</v>
      </c>
      <c r="C26" s="57" t="s">
        <v>653</v>
      </c>
      <c r="D26" s="57" t="s">
        <v>654</v>
      </c>
      <c r="E26" s="57" t="s">
        <v>655</v>
      </c>
      <c r="F26" s="57" t="s">
        <v>656</v>
      </c>
      <c r="G26" s="57" t="s">
        <v>657</v>
      </c>
      <c r="H26" s="57" t="s">
        <v>658</v>
      </c>
      <c r="I26" s="57" t="s">
        <v>659</v>
      </c>
      <c r="J26" s="57" t="s">
        <v>660</v>
      </c>
      <c r="K26" s="57" t="s">
        <v>661</v>
      </c>
      <c r="L26" s="57" t="s">
        <v>662</v>
      </c>
      <c r="M26" s="57" t="s">
        <v>663</v>
      </c>
      <c r="N26" s="57" t="s">
        <v>664</v>
      </c>
      <c r="O26" s="57" t="s">
        <v>665</v>
      </c>
      <c r="P26" s="57" t="s">
        <v>666</v>
      </c>
      <c r="Q26" s="57" t="s">
        <v>667</v>
      </c>
      <c r="R26" s="57" t="s">
        <v>668</v>
      </c>
      <c r="S26" s="57" t="s">
        <v>669</v>
      </c>
      <c r="T26" s="57" t="s">
        <v>670</v>
      </c>
      <c r="U26" s="57" t="s">
        <v>671</v>
      </c>
      <c r="V26" s="57" t="s">
        <v>672</v>
      </c>
      <c r="W26" s="57" t="s">
        <v>673</v>
      </c>
      <c r="X26" s="57" t="s">
        <v>674</v>
      </c>
      <c r="Y26" s="57" t="s">
        <v>675</v>
      </c>
      <c r="Z26" s="57" t="s">
        <v>676</v>
      </c>
      <c r="AA26" s="57" t="s">
        <v>677</v>
      </c>
      <c r="AB26" s="57" t="s">
        <v>678</v>
      </c>
      <c r="AC26" s="57" t="s">
        <v>679</v>
      </c>
    </row>
    <row r="27" spans="1:29" x14ac:dyDescent="0.25">
      <c r="A27" s="43">
        <v>37</v>
      </c>
      <c r="B27" s="48">
        <v>2.4E-2</v>
      </c>
      <c r="C27" s="48">
        <v>1.2E-2</v>
      </c>
      <c r="D27" s="48">
        <v>8.0000000000000002E-3</v>
      </c>
      <c r="E27" s="48">
        <v>6.0000000000000001E-3</v>
      </c>
      <c r="F27" s="48">
        <v>4.7999999999999996E-3</v>
      </c>
      <c r="G27" s="48">
        <v>4.0000000000000001E-3</v>
      </c>
      <c r="H27" s="48">
        <v>3.3999999999999998E-3</v>
      </c>
      <c r="I27" s="48">
        <v>3.0000000000000001E-3</v>
      </c>
      <c r="J27" s="48">
        <v>2.5999999999999999E-3</v>
      </c>
      <c r="K27" s="48">
        <v>2.3999999999999998E-3</v>
      </c>
      <c r="L27" s="48">
        <v>2.2000000000000001E-3</v>
      </c>
      <c r="M27" s="48">
        <v>2E-3</v>
      </c>
      <c r="N27" s="48">
        <v>1.8E-3</v>
      </c>
      <c r="O27" s="48">
        <v>1.6999999999999999E-3</v>
      </c>
      <c r="P27" s="48">
        <v>1.6000000000000001E-3</v>
      </c>
      <c r="Q27" s="48">
        <v>1.5E-3</v>
      </c>
      <c r="R27" s="48">
        <v>1.4E-3</v>
      </c>
      <c r="S27" s="48">
        <v>1.2999999999999999E-3</v>
      </c>
      <c r="T27" s="48">
        <v>1.1999999999999999E-3</v>
      </c>
      <c r="U27" s="48">
        <v>1.1999999999999999E-3</v>
      </c>
      <c r="V27" s="48">
        <v>1.1000000000000001E-3</v>
      </c>
      <c r="W27" s="48">
        <v>1.1000000000000001E-3</v>
      </c>
      <c r="X27" s="48">
        <v>1E-3</v>
      </c>
      <c r="Y27" s="48">
        <v>1E-3</v>
      </c>
      <c r="Z27" s="48">
        <v>1E-3</v>
      </c>
      <c r="AA27" s="48">
        <v>8.9999999999999998E-4</v>
      </c>
      <c r="AB27" s="48">
        <v>8.9999999999999998E-4</v>
      </c>
      <c r="AC27" s="48">
        <v>8.0000000000000004E-4</v>
      </c>
    </row>
    <row r="28" spans="1:29" x14ac:dyDescent="0.25">
      <c r="A28" s="43">
        <v>38</v>
      </c>
      <c r="B28" s="48">
        <v>2.3900000000000001E-2</v>
      </c>
      <c r="C28" s="48">
        <v>1.1900000000000001E-2</v>
      </c>
      <c r="D28" s="48">
        <v>7.9000000000000008E-3</v>
      </c>
      <c r="E28" s="48">
        <v>5.8999999999999999E-3</v>
      </c>
      <c r="F28" s="48">
        <v>4.7000000000000002E-3</v>
      </c>
      <c r="G28" s="48">
        <v>3.8999999999999998E-3</v>
      </c>
      <c r="H28" s="48">
        <v>3.3999999999999998E-3</v>
      </c>
      <c r="I28" s="48">
        <v>3.0000000000000001E-3</v>
      </c>
      <c r="J28" s="48">
        <v>2.5999999999999999E-3</v>
      </c>
      <c r="K28" s="48">
        <v>2.3999999999999998E-3</v>
      </c>
      <c r="L28" s="48">
        <v>2.0999999999999999E-3</v>
      </c>
      <c r="M28" s="48">
        <v>2E-3</v>
      </c>
      <c r="N28" s="48">
        <v>1.8E-3</v>
      </c>
      <c r="O28" s="48">
        <v>1.6999999999999999E-3</v>
      </c>
      <c r="P28" s="48">
        <v>1.6000000000000001E-3</v>
      </c>
      <c r="Q28" s="48">
        <v>1.5E-3</v>
      </c>
      <c r="R28" s="48">
        <v>1.4E-3</v>
      </c>
      <c r="S28" s="48">
        <v>1.2999999999999999E-3</v>
      </c>
      <c r="T28" s="48">
        <v>1.1999999999999999E-3</v>
      </c>
      <c r="U28" s="48">
        <v>1.1999999999999999E-3</v>
      </c>
      <c r="V28" s="48">
        <v>1.1000000000000001E-3</v>
      </c>
      <c r="W28" s="48">
        <v>1.1000000000000001E-3</v>
      </c>
      <c r="X28" s="48">
        <v>1E-3</v>
      </c>
      <c r="Y28" s="48">
        <v>1E-3</v>
      </c>
      <c r="Z28" s="48">
        <v>1E-3</v>
      </c>
      <c r="AA28" s="48">
        <v>8.9999999999999998E-4</v>
      </c>
      <c r="AB28" s="48">
        <v>8.9999999999999998E-4</v>
      </c>
      <c r="AC28" s="48" t="s">
        <v>680</v>
      </c>
    </row>
    <row r="29" spans="1:29" x14ac:dyDescent="0.25">
      <c r="A29" s="43">
        <v>39</v>
      </c>
      <c r="B29" s="48">
        <v>2.3699999999999999E-2</v>
      </c>
      <c r="C29" s="48">
        <v>1.1900000000000001E-2</v>
      </c>
      <c r="D29" s="48">
        <v>7.9000000000000008E-3</v>
      </c>
      <c r="E29" s="48">
        <v>5.8999999999999999E-3</v>
      </c>
      <c r="F29" s="48">
        <v>4.7000000000000002E-3</v>
      </c>
      <c r="G29" s="48">
        <v>3.8999999999999998E-3</v>
      </c>
      <c r="H29" s="48">
        <v>3.3999999999999998E-3</v>
      </c>
      <c r="I29" s="48">
        <v>2.8999999999999998E-3</v>
      </c>
      <c r="J29" s="48">
        <v>2.5999999999999999E-3</v>
      </c>
      <c r="K29" s="48">
        <v>2.3E-3</v>
      </c>
      <c r="L29" s="48">
        <v>2.0999999999999999E-3</v>
      </c>
      <c r="M29" s="48">
        <v>2E-3</v>
      </c>
      <c r="N29" s="48">
        <v>1.8E-3</v>
      </c>
      <c r="O29" s="48">
        <v>1.6999999999999999E-3</v>
      </c>
      <c r="P29" s="48">
        <v>1.6000000000000001E-3</v>
      </c>
      <c r="Q29" s="48">
        <v>1.5E-3</v>
      </c>
      <c r="R29" s="48">
        <v>1.4E-3</v>
      </c>
      <c r="S29" s="48">
        <v>1.2999999999999999E-3</v>
      </c>
      <c r="T29" s="48">
        <v>1.1999999999999999E-3</v>
      </c>
      <c r="U29" s="48">
        <v>1.1999999999999999E-3</v>
      </c>
      <c r="V29" s="48">
        <v>1.1000000000000001E-3</v>
      </c>
      <c r="W29" s="48">
        <v>1.1000000000000001E-3</v>
      </c>
      <c r="X29" s="48">
        <v>1E-3</v>
      </c>
      <c r="Y29" s="48">
        <v>1E-3</v>
      </c>
      <c r="Z29" s="48">
        <v>1E-3</v>
      </c>
      <c r="AA29" s="48">
        <v>8.9999999999999998E-4</v>
      </c>
      <c r="AB29" s="48" t="s">
        <v>680</v>
      </c>
      <c r="AC29" s="48" t="s">
        <v>680</v>
      </c>
    </row>
    <row r="30" spans="1:29" x14ac:dyDescent="0.25">
      <c r="A30" s="43">
        <v>40</v>
      </c>
      <c r="B30" s="48">
        <v>2.3599999999999999E-2</v>
      </c>
      <c r="C30" s="48">
        <v>1.18E-2</v>
      </c>
      <c r="D30" s="48">
        <v>7.7999999999999996E-3</v>
      </c>
      <c r="E30" s="48">
        <v>5.8999999999999999E-3</v>
      </c>
      <c r="F30" s="48">
        <v>4.7000000000000002E-3</v>
      </c>
      <c r="G30" s="48">
        <v>3.8999999999999998E-3</v>
      </c>
      <c r="H30" s="48">
        <v>3.3E-3</v>
      </c>
      <c r="I30" s="48">
        <v>2.8999999999999998E-3</v>
      </c>
      <c r="J30" s="48">
        <v>2.5999999999999999E-3</v>
      </c>
      <c r="K30" s="48">
        <v>2.3E-3</v>
      </c>
      <c r="L30" s="48">
        <v>2.0999999999999999E-3</v>
      </c>
      <c r="M30" s="48">
        <v>1.9E-3</v>
      </c>
      <c r="N30" s="48">
        <v>1.8E-3</v>
      </c>
      <c r="O30" s="48">
        <v>1.6999999999999999E-3</v>
      </c>
      <c r="P30" s="48">
        <v>1.6000000000000001E-3</v>
      </c>
      <c r="Q30" s="48">
        <v>1.5E-3</v>
      </c>
      <c r="R30" s="48">
        <v>1.4E-3</v>
      </c>
      <c r="S30" s="48">
        <v>1.2999999999999999E-3</v>
      </c>
      <c r="T30" s="48">
        <v>1.1999999999999999E-3</v>
      </c>
      <c r="U30" s="48">
        <v>1.1999999999999999E-3</v>
      </c>
      <c r="V30" s="48">
        <v>1.1000000000000001E-3</v>
      </c>
      <c r="W30" s="48">
        <v>1.1000000000000001E-3</v>
      </c>
      <c r="X30" s="48">
        <v>1E-3</v>
      </c>
      <c r="Y30" s="48">
        <v>1E-3</v>
      </c>
      <c r="Z30" s="48">
        <v>8.9999999999999998E-4</v>
      </c>
      <c r="AA30" s="48" t="s">
        <v>680</v>
      </c>
      <c r="AB30" s="48" t="s">
        <v>680</v>
      </c>
      <c r="AC30" s="48" t="s">
        <v>680</v>
      </c>
    </row>
    <row r="31" spans="1:29" x14ac:dyDescent="0.25">
      <c r="A31" s="43">
        <v>41</v>
      </c>
      <c r="B31" s="48">
        <v>2.35E-2</v>
      </c>
      <c r="C31" s="48">
        <v>1.17E-2</v>
      </c>
      <c r="D31" s="48">
        <v>7.7999999999999996E-3</v>
      </c>
      <c r="E31" s="48">
        <v>5.7999999999999996E-3</v>
      </c>
      <c r="F31" s="48">
        <v>4.7000000000000002E-3</v>
      </c>
      <c r="G31" s="48">
        <v>3.8999999999999998E-3</v>
      </c>
      <c r="H31" s="48">
        <v>3.3E-3</v>
      </c>
      <c r="I31" s="48">
        <v>2.8999999999999998E-3</v>
      </c>
      <c r="J31" s="48">
        <v>2.5999999999999999E-3</v>
      </c>
      <c r="K31" s="48">
        <v>2.3E-3</v>
      </c>
      <c r="L31" s="48">
        <v>2.0999999999999999E-3</v>
      </c>
      <c r="M31" s="48">
        <v>1.9E-3</v>
      </c>
      <c r="N31" s="48">
        <v>1.8E-3</v>
      </c>
      <c r="O31" s="48">
        <v>1.6999999999999999E-3</v>
      </c>
      <c r="P31" s="48">
        <v>1.6000000000000001E-3</v>
      </c>
      <c r="Q31" s="48">
        <v>1.5E-3</v>
      </c>
      <c r="R31" s="48">
        <v>1.4E-3</v>
      </c>
      <c r="S31" s="48">
        <v>1.2999999999999999E-3</v>
      </c>
      <c r="T31" s="48">
        <v>1.1999999999999999E-3</v>
      </c>
      <c r="U31" s="48">
        <v>1.1999999999999999E-3</v>
      </c>
      <c r="V31" s="48">
        <v>1.1000000000000001E-3</v>
      </c>
      <c r="W31" s="48">
        <v>1.1000000000000001E-3</v>
      </c>
      <c r="X31" s="48">
        <v>1E-3</v>
      </c>
      <c r="Y31" s="48">
        <v>1E-3</v>
      </c>
      <c r="Z31" s="48" t="s">
        <v>680</v>
      </c>
      <c r="AA31" s="48" t="s">
        <v>680</v>
      </c>
      <c r="AB31" s="48" t="s">
        <v>680</v>
      </c>
      <c r="AC31" s="48" t="s">
        <v>680</v>
      </c>
    </row>
    <row r="32" spans="1:29" x14ac:dyDescent="0.25">
      <c r="A32" s="43">
        <v>42</v>
      </c>
      <c r="B32" s="48">
        <v>2.3300000000000001E-2</v>
      </c>
      <c r="C32" s="48">
        <v>1.17E-2</v>
      </c>
      <c r="D32" s="48">
        <v>7.7999999999999996E-3</v>
      </c>
      <c r="E32" s="48">
        <v>5.7999999999999996E-3</v>
      </c>
      <c r="F32" s="48">
        <v>4.5999999999999999E-3</v>
      </c>
      <c r="G32" s="48">
        <v>3.8999999999999998E-3</v>
      </c>
      <c r="H32" s="48">
        <v>3.3E-3</v>
      </c>
      <c r="I32" s="48">
        <v>2.8999999999999998E-3</v>
      </c>
      <c r="J32" s="48">
        <v>2.5999999999999999E-3</v>
      </c>
      <c r="K32" s="48">
        <v>2.3E-3</v>
      </c>
      <c r="L32" s="48">
        <v>2.0999999999999999E-3</v>
      </c>
      <c r="M32" s="48">
        <v>1.9E-3</v>
      </c>
      <c r="N32" s="48">
        <v>1.8E-3</v>
      </c>
      <c r="O32" s="48">
        <v>1.6999999999999999E-3</v>
      </c>
      <c r="P32" s="48">
        <v>1.6000000000000001E-3</v>
      </c>
      <c r="Q32" s="48">
        <v>1.5E-3</v>
      </c>
      <c r="R32" s="48">
        <v>1.4E-3</v>
      </c>
      <c r="S32" s="48">
        <v>1.2999999999999999E-3</v>
      </c>
      <c r="T32" s="48">
        <v>1.1999999999999999E-3</v>
      </c>
      <c r="U32" s="48">
        <v>1.1999999999999999E-3</v>
      </c>
      <c r="V32" s="48">
        <v>1.1000000000000001E-3</v>
      </c>
      <c r="W32" s="48">
        <v>1.1000000000000001E-3</v>
      </c>
      <c r="X32" s="48">
        <v>1E-3</v>
      </c>
      <c r="Y32" s="48" t="s">
        <v>680</v>
      </c>
      <c r="Z32" s="48" t="s">
        <v>680</v>
      </c>
      <c r="AA32" s="48" t="s">
        <v>680</v>
      </c>
      <c r="AB32" s="48" t="s">
        <v>680</v>
      </c>
      <c r="AC32" s="48" t="s">
        <v>680</v>
      </c>
    </row>
    <row r="33" spans="1:29" x14ac:dyDescent="0.25">
      <c r="A33" s="43">
        <v>43</v>
      </c>
      <c r="B33" s="48">
        <v>2.3199999999999998E-2</v>
      </c>
      <c r="C33" s="48">
        <v>1.1599999999999999E-2</v>
      </c>
      <c r="D33" s="48">
        <v>7.7000000000000002E-3</v>
      </c>
      <c r="E33" s="48">
        <v>5.7999999999999996E-3</v>
      </c>
      <c r="F33" s="48">
        <v>4.5999999999999999E-3</v>
      </c>
      <c r="G33" s="48">
        <v>3.8E-3</v>
      </c>
      <c r="H33" s="48">
        <v>3.3E-3</v>
      </c>
      <c r="I33" s="48">
        <v>2.8999999999999998E-3</v>
      </c>
      <c r="J33" s="48">
        <v>2.5999999999999999E-3</v>
      </c>
      <c r="K33" s="48">
        <v>2.3E-3</v>
      </c>
      <c r="L33" s="48">
        <v>2.0999999999999999E-3</v>
      </c>
      <c r="M33" s="48">
        <v>1.9E-3</v>
      </c>
      <c r="N33" s="48">
        <v>1.8E-3</v>
      </c>
      <c r="O33" s="48">
        <v>1.6999999999999999E-3</v>
      </c>
      <c r="P33" s="48">
        <v>1.5E-3</v>
      </c>
      <c r="Q33" s="48">
        <v>1.5E-3</v>
      </c>
      <c r="R33" s="48">
        <v>1.4E-3</v>
      </c>
      <c r="S33" s="48">
        <v>1.2999999999999999E-3</v>
      </c>
      <c r="T33" s="48">
        <v>1.1999999999999999E-3</v>
      </c>
      <c r="U33" s="48">
        <v>1.1999999999999999E-3</v>
      </c>
      <c r="V33" s="48">
        <v>1.1000000000000001E-3</v>
      </c>
      <c r="W33" s="48">
        <v>1.1000000000000001E-3</v>
      </c>
      <c r="X33" s="48" t="s">
        <v>680</v>
      </c>
      <c r="Y33" s="48" t="s">
        <v>680</v>
      </c>
      <c r="Z33" s="48" t="s">
        <v>680</v>
      </c>
      <c r="AA33" s="48" t="s">
        <v>680</v>
      </c>
      <c r="AB33" s="48" t="s">
        <v>680</v>
      </c>
      <c r="AC33" s="48" t="s">
        <v>680</v>
      </c>
    </row>
    <row r="34" spans="1:29" x14ac:dyDescent="0.25">
      <c r="A34" s="43">
        <v>44</v>
      </c>
      <c r="B34" s="48">
        <v>2.3E-2</v>
      </c>
      <c r="C34" s="48">
        <v>1.15E-2</v>
      </c>
      <c r="D34" s="48">
        <v>7.7000000000000002E-3</v>
      </c>
      <c r="E34" s="48">
        <v>5.7000000000000002E-3</v>
      </c>
      <c r="F34" s="48">
        <v>4.5999999999999999E-3</v>
      </c>
      <c r="G34" s="48">
        <v>3.8E-3</v>
      </c>
      <c r="H34" s="48">
        <v>3.3E-3</v>
      </c>
      <c r="I34" s="48">
        <v>2.8999999999999998E-3</v>
      </c>
      <c r="J34" s="48">
        <v>2.5999999999999999E-3</v>
      </c>
      <c r="K34" s="48">
        <v>2.3E-3</v>
      </c>
      <c r="L34" s="48">
        <v>2.0999999999999999E-3</v>
      </c>
      <c r="M34" s="48">
        <v>1.9E-3</v>
      </c>
      <c r="N34" s="48">
        <v>1.8E-3</v>
      </c>
      <c r="O34" s="48">
        <v>1.6999999999999999E-3</v>
      </c>
      <c r="P34" s="48">
        <v>1.5E-3</v>
      </c>
      <c r="Q34" s="48">
        <v>1.4E-3</v>
      </c>
      <c r="R34" s="48">
        <v>1.4E-3</v>
      </c>
      <c r="S34" s="48">
        <v>1.2999999999999999E-3</v>
      </c>
      <c r="T34" s="48">
        <v>1.1999999999999999E-3</v>
      </c>
      <c r="U34" s="48">
        <v>1.1999999999999999E-3</v>
      </c>
      <c r="V34" s="48">
        <v>1.1000000000000001E-3</v>
      </c>
      <c r="W34" s="48" t="s">
        <v>680</v>
      </c>
      <c r="X34" s="48" t="s">
        <v>680</v>
      </c>
      <c r="Y34" s="48" t="s">
        <v>680</v>
      </c>
      <c r="Z34" s="48" t="s">
        <v>680</v>
      </c>
      <c r="AA34" s="48" t="s">
        <v>680</v>
      </c>
      <c r="AB34" s="48" t="s">
        <v>680</v>
      </c>
      <c r="AC34" s="48" t="s">
        <v>680</v>
      </c>
    </row>
    <row r="35" spans="1:29" x14ac:dyDescent="0.25">
      <c r="A35" s="43">
        <v>45</v>
      </c>
      <c r="B35" s="48">
        <v>2.29E-2</v>
      </c>
      <c r="C35" s="48">
        <v>1.14E-2</v>
      </c>
      <c r="D35" s="48">
        <v>7.6E-3</v>
      </c>
      <c r="E35" s="48">
        <v>5.7000000000000002E-3</v>
      </c>
      <c r="F35" s="48">
        <v>4.5999999999999999E-3</v>
      </c>
      <c r="G35" s="48">
        <v>3.8E-3</v>
      </c>
      <c r="H35" s="48">
        <v>3.3E-3</v>
      </c>
      <c r="I35" s="48">
        <v>2.8999999999999998E-3</v>
      </c>
      <c r="J35" s="48">
        <v>2.5000000000000001E-3</v>
      </c>
      <c r="K35" s="48">
        <v>2.3E-3</v>
      </c>
      <c r="L35" s="48">
        <v>2.0999999999999999E-3</v>
      </c>
      <c r="M35" s="48">
        <v>1.9E-3</v>
      </c>
      <c r="N35" s="48">
        <v>1.8E-3</v>
      </c>
      <c r="O35" s="48">
        <v>1.6000000000000001E-3</v>
      </c>
      <c r="P35" s="48">
        <v>1.5E-3</v>
      </c>
      <c r="Q35" s="48">
        <v>1.4E-3</v>
      </c>
      <c r="R35" s="48">
        <v>1.4E-3</v>
      </c>
      <c r="S35" s="48">
        <v>1.2999999999999999E-3</v>
      </c>
      <c r="T35" s="48">
        <v>1.1999999999999999E-3</v>
      </c>
      <c r="U35" s="48">
        <v>1.1000000000000001E-3</v>
      </c>
      <c r="V35" s="48" t="s">
        <v>680</v>
      </c>
      <c r="W35" s="48" t="s">
        <v>680</v>
      </c>
      <c r="X35" s="48" t="s">
        <v>680</v>
      </c>
      <c r="Y35" s="48" t="s">
        <v>680</v>
      </c>
      <c r="Z35" s="48" t="s">
        <v>680</v>
      </c>
      <c r="AA35" s="48" t="s">
        <v>680</v>
      </c>
      <c r="AB35" s="48" t="s">
        <v>680</v>
      </c>
      <c r="AC35" s="48" t="s">
        <v>680</v>
      </c>
    </row>
    <row r="36" spans="1:29" x14ac:dyDescent="0.25">
      <c r="A36" s="43">
        <v>46</v>
      </c>
      <c r="B36" s="48">
        <v>2.2700000000000001E-2</v>
      </c>
      <c r="C36" s="48">
        <v>1.14E-2</v>
      </c>
      <c r="D36" s="48">
        <v>7.6E-3</v>
      </c>
      <c r="E36" s="48">
        <v>5.7000000000000002E-3</v>
      </c>
      <c r="F36" s="48">
        <v>4.4999999999999997E-3</v>
      </c>
      <c r="G36" s="48">
        <v>3.8E-3</v>
      </c>
      <c r="H36" s="48">
        <v>3.3E-3</v>
      </c>
      <c r="I36" s="48">
        <v>2.8E-3</v>
      </c>
      <c r="J36" s="48">
        <v>2.5000000000000001E-3</v>
      </c>
      <c r="K36" s="48">
        <v>2.3E-3</v>
      </c>
      <c r="L36" s="48">
        <v>2.0999999999999999E-3</v>
      </c>
      <c r="M36" s="48">
        <v>1.9E-3</v>
      </c>
      <c r="N36" s="48">
        <v>1.8E-3</v>
      </c>
      <c r="O36" s="48">
        <v>1.6000000000000001E-3</v>
      </c>
      <c r="P36" s="48">
        <v>1.5E-3</v>
      </c>
      <c r="Q36" s="48">
        <v>1.4E-3</v>
      </c>
      <c r="R36" s="48">
        <v>1.4E-3</v>
      </c>
      <c r="S36" s="48">
        <v>1.2999999999999999E-3</v>
      </c>
      <c r="T36" s="48">
        <v>1.1999999999999999E-3</v>
      </c>
      <c r="U36" s="48" t="s">
        <v>680</v>
      </c>
      <c r="V36" s="48" t="s">
        <v>680</v>
      </c>
      <c r="W36" s="48" t="s">
        <v>680</v>
      </c>
      <c r="X36" s="48" t="s">
        <v>680</v>
      </c>
      <c r="Y36" s="48" t="s">
        <v>680</v>
      </c>
      <c r="Z36" s="48" t="s">
        <v>680</v>
      </c>
      <c r="AA36" s="48" t="s">
        <v>680</v>
      </c>
      <c r="AB36" s="48" t="s">
        <v>680</v>
      </c>
      <c r="AC36" s="48" t="s">
        <v>680</v>
      </c>
    </row>
    <row r="37" spans="1:29" x14ac:dyDescent="0.25">
      <c r="A37" s="43">
        <v>47</v>
      </c>
      <c r="B37" s="48">
        <v>2.2599999999999999E-2</v>
      </c>
      <c r="C37" s="48">
        <v>1.1299999999999999E-2</v>
      </c>
      <c r="D37" s="48">
        <v>7.4999999999999997E-3</v>
      </c>
      <c r="E37" s="48">
        <v>5.7000000000000002E-3</v>
      </c>
      <c r="F37" s="48">
        <v>4.4999999999999997E-3</v>
      </c>
      <c r="G37" s="48">
        <v>3.8E-3</v>
      </c>
      <c r="H37" s="48">
        <v>3.2000000000000002E-3</v>
      </c>
      <c r="I37" s="48">
        <v>2.8E-3</v>
      </c>
      <c r="J37" s="48">
        <v>2.5000000000000001E-3</v>
      </c>
      <c r="K37" s="48">
        <v>2.3E-3</v>
      </c>
      <c r="L37" s="48">
        <v>2.0999999999999999E-3</v>
      </c>
      <c r="M37" s="48">
        <v>1.9E-3</v>
      </c>
      <c r="N37" s="48">
        <v>1.8E-3</v>
      </c>
      <c r="O37" s="48">
        <v>1.6000000000000001E-3</v>
      </c>
      <c r="P37" s="48">
        <v>1.5E-3</v>
      </c>
      <c r="Q37" s="48">
        <v>1.4E-3</v>
      </c>
      <c r="R37" s="48">
        <v>1.4E-3</v>
      </c>
      <c r="S37" s="48">
        <v>1.2999999999999999E-3</v>
      </c>
      <c r="T37" s="48" t="s">
        <v>680</v>
      </c>
      <c r="U37" s="48" t="s">
        <v>680</v>
      </c>
      <c r="V37" s="48" t="s">
        <v>680</v>
      </c>
      <c r="W37" s="48" t="s">
        <v>680</v>
      </c>
      <c r="X37" s="48" t="s">
        <v>680</v>
      </c>
      <c r="Y37" s="48" t="s">
        <v>680</v>
      </c>
      <c r="Z37" s="48" t="s">
        <v>680</v>
      </c>
      <c r="AA37" s="48" t="s">
        <v>680</v>
      </c>
      <c r="AB37" s="48" t="s">
        <v>680</v>
      </c>
      <c r="AC37" s="48" t="s">
        <v>680</v>
      </c>
    </row>
    <row r="38" spans="1:29" x14ac:dyDescent="0.25">
      <c r="A38" s="43">
        <v>48</v>
      </c>
      <c r="B38" s="48">
        <v>2.24E-2</v>
      </c>
      <c r="C38" s="48">
        <v>1.12E-2</v>
      </c>
      <c r="D38" s="48">
        <v>7.4999999999999997E-3</v>
      </c>
      <c r="E38" s="48">
        <v>5.5999999999999999E-3</v>
      </c>
      <c r="F38" s="48">
        <v>4.4999999999999997E-3</v>
      </c>
      <c r="G38" s="48">
        <v>3.8E-3</v>
      </c>
      <c r="H38" s="48">
        <v>3.2000000000000002E-3</v>
      </c>
      <c r="I38" s="48">
        <v>2.8E-3</v>
      </c>
      <c r="J38" s="48">
        <v>2.5000000000000001E-3</v>
      </c>
      <c r="K38" s="48">
        <v>2.3E-3</v>
      </c>
      <c r="L38" s="48">
        <v>2.0999999999999999E-3</v>
      </c>
      <c r="M38" s="48">
        <v>1.9E-3</v>
      </c>
      <c r="N38" s="48">
        <v>1.8E-3</v>
      </c>
      <c r="O38" s="48">
        <v>1.6000000000000001E-3</v>
      </c>
      <c r="P38" s="48">
        <v>1.5E-3</v>
      </c>
      <c r="Q38" s="48">
        <v>1.4E-3</v>
      </c>
      <c r="R38" s="48">
        <v>1.2999999999999999E-3</v>
      </c>
      <c r="S38" s="48" t="s">
        <v>680</v>
      </c>
      <c r="T38" s="48" t="s">
        <v>680</v>
      </c>
      <c r="U38" s="48" t="s">
        <v>680</v>
      </c>
      <c r="V38" s="48" t="s">
        <v>680</v>
      </c>
      <c r="W38" s="48" t="s">
        <v>680</v>
      </c>
      <c r="X38" s="48" t="s">
        <v>680</v>
      </c>
      <c r="Y38" s="48" t="s">
        <v>680</v>
      </c>
      <c r="Z38" s="48" t="s">
        <v>680</v>
      </c>
      <c r="AA38" s="48" t="s">
        <v>680</v>
      </c>
      <c r="AB38" s="48" t="s">
        <v>680</v>
      </c>
      <c r="AC38" s="48" t="s">
        <v>680</v>
      </c>
    </row>
    <row r="39" spans="1:29" x14ac:dyDescent="0.25">
      <c r="A39" s="43">
        <v>49</v>
      </c>
      <c r="B39" s="48">
        <v>2.23E-2</v>
      </c>
      <c r="C39" s="48">
        <v>1.12E-2</v>
      </c>
      <c r="D39" s="48">
        <v>7.4000000000000003E-3</v>
      </c>
      <c r="E39" s="48">
        <v>5.5999999999999999E-3</v>
      </c>
      <c r="F39" s="48">
        <v>4.4999999999999997E-3</v>
      </c>
      <c r="G39" s="48">
        <v>3.7000000000000002E-3</v>
      </c>
      <c r="H39" s="48">
        <v>3.2000000000000002E-3</v>
      </c>
      <c r="I39" s="48">
        <v>2.8E-3</v>
      </c>
      <c r="J39" s="48">
        <v>2.5000000000000001E-3</v>
      </c>
      <c r="K39" s="48">
        <v>2.3E-3</v>
      </c>
      <c r="L39" s="48">
        <v>2.0999999999999999E-3</v>
      </c>
      <c r="M39" s="48">
        <v>1.9E-3</v>
      </c>
      <c r="N39" s="48">
        <v>1.6999999999999999E-3</v>
      </c>
      <c r="O39" s="48">
        <v>1.6000000000000001E-3</v>
      </c>
      <c r="P39" s="48">
        <v>1.5E-3</v>
      </c>
      <c r="Q39" s="48">
        <v>1.4E-3</v>
      </c>
      <c r="R39" s="48" t="s">
        <v>680</v>
      </c>
      <c r="S39" s="48" t="s">
        <v>680</v>
      </c>
      <c r="T39" s="48" t="s">
        <v>680</v>
      </c>
      <c r="U39" s="48" t="s">
        <v>680</v>
      </c>
      <c r="V39" s="48" t="s">
        <v>680</v>
      </c>
      <c r="W39" s="48" t="s">
        <v>680</v>
      </c>
      <c r="X39" s="48" t="s">
        <v>680</v>
      </c>
      <c r="Y39" s="48" t="s">
        <v>680</v>
      </c>
      <c r="Z39" s="48" t="s">
        <v>680</v>
      </c>
      <c r="AA39" s="48" t="s">
        <v>680</v>
      </c>
      <c r="AB39" s="48" t="s">
        <v>680</v>
      </c>
      <c r="AC39" s="48" t="s">
        <v>680</v>
      </c>
    </row>
    <row r="40" spans="1:29" x14ac:dyDescent="0.25">
      <c r="A40" s="43">
        <v>50</v>
      </c>
      <c r="B40" s="48">
        <v>2.2200000000000001E-2</v>
      </c>
      <c r="C40" s="48">
        <v>1.11E-2</v>
      </c>
      <c r="D40" s="48">
        <v>7.4000000000000003E-3</v>
      </c>
      <c r="E40" s="48">
        <v>5.5999999999999999E-3</v>
      </c>
      <c r="F40" s="48">
        <v>4.4999999999999997E-3</v>
      </c>
      <c r="G40" s="48">
        <v>3.7000000000000002E-3</v>
      </c>
      <c r="H40" s="48">
        <v>3.2000000000000002E-3</v>
      </c>
      <c r="I40" s="48">
        <v>2.8E-3</v>
      </c>
      <c r="J40" s="48">
        <v>2.5000000000000001E-3</v>
      </c>
      <c r="K40" s="48">
        <v>2.2000000000000001E-3</v>
      </c>
      <c r="L40" s="48">
        <v>2E-3</v>
      </c>
      <c r="M40" s="48">
        <v>1.9E-3</v>
      </c>
      <c r="N40" s="48">
        <v>1.6999999999999999E-3</v>
      </c>
      <c r="O40" s="48">
        <v>1.6000000000000001E-3</v>
      </c>
      <c r="P40" s="48">
        <v>1.5E-3</v>
      </c>
      <c r="Q40" s="48" t="s">
        <v>680</v>
      </c>
      <c r="R40" s="48" t="s">
        <v>680</v>
      </c>
      <c r="S40" s="48" t="s">
        <v>680</v>
      </c>
      <c r="T40" s="48" t="s">
        <v>680</v>
      </c>
      <c r="U40" s="48" t="s">
        <v>680</v>
      </c>
      <c r="V40" s="48" t="s">
        <v>680</v>
      </c>
      <c r="W40" s="48" t="s">
        <v>680</v>
      </c>
      <c r="X40" s="48" t="s">
        <v>680</v>
      </c>
      <c r="Y40" s="48" t="s">
        <v>680</v>
      </c>
      <c r="Z40" s="48" t="s">
        <v>680</v>
      </c>
      <c r="AA40" s="48" t="s">
        <v>680</v>
      </c>
      <c r="AB40" s="48" t="s">
        <v>680</v>
      </c>
      <c r="AC40" s="48" t="s">
        <v>680</v>
      </c>
    </row>
    <row r="41" spans="1:29" x14ac:dyDescent="0.25">
      <c r="A41" s="43">
        <v>51</v>
      </c>
      <c r="B41" s="48">
        <v>2.1999999999999999E-2</v>
      </c>
      <c r="C41" s="48">
        <v>1.0999999999999999E-2</v>
      </c>
      <c r="D41" s="48">
        <v>7.4000000000000003E-3</v>
      </c>
      <c r="E41" s="48">
        <v>5.4999999999999997E-3</v>
      </c>
      <c r="F41" s="48">
        <v>4.4000000000000003E-3</v>
      </c>
      <c r="G41" s="48">
        <v>3.7000000000000002E-3</v>
      </c>
      <c r="H41" s="48">
        <v>3.2000000000000002E-3</v>
      </c>
      <c r="I41" s="48">
        <v>2.8E-3</v>
      </c>
      <c r="J41" s="48">
        <v>2.5000000000000001E-3</v>
      </c>
      <c r="K41" s="48">
        <v>2.2000000000000001E-3</v>
      </c>
      <c r="L41" s="48">
        <v>2E-3</v>
      </c>
      <c r="M41" s="48">
        <v>1.9E-3</v>
      </c>
      <c r="N41" s="48">
        <v>1.6999999999999999E-3</v>
      </c>
      <c r="O41" s="48">
        <v>1.6000000000000001E-3</v>
      </c>
      <c r="P41" s="48" t="s">
        <v>680</v>
      </c>
      <c r="Q41" s="48" t="s">
        <v>680</v>
      </c>
      <c r="R41" s="48" t="s">
        <v>680</v>
      </c>
      <c r="S41" s="48" t="s">
        <v>680</v>
      </c>
      <c r="T41" s="48" t="s">
        <v>680</v>
      </c>
      <c r="U41" s="48" t="s">
        <v>680</v>
      </c>
      <c r="V41" s="48" t="s">
        <v>680</v>
      </c>
      <c r="W41" s="48" t="s">
        <v>680</v>
      </c>
      <c r="X41" s="48" t="s">
        <v>680</v>
      </c>
      <c r="Y41" s="48" t="s">
        <v>680</v>
      </c>
      <c r="Z41" s="48" t="s">
        <v>680</v>
      </c>
      <c r="AA41" s="48" t="s">
        <v>680</v>
      </c>
      <c r="AB41" s="48" t="s">
        <v>680</v>
      </c>
      <c r="AC41" s="48" t="s">
        <v>680</v>
      </c>
    </row>
    <row r="42" spans="1:29" x14ac:dyDescent="0.25">
      <c r="A42" s="43">
        <v>52</v>
      </c>
      <c r="B42" s="48">
        <v>2.1899999999999999E-2</v>
      </c>
      <c r="C42" s="48">
        <v>1.09E-2</v>
      </c>
      <c r="D42" s="48">
        <v>7.3000000000000001E-3</v>
      </c>
      <c r="E42" s="48">
        <v>5.4999999999999997E-3</v>
      </c>
      <c r="F42" s="48">
        <v>4.4000000000000003E-3</v>
      </c>
      <c r="G42" s="48">
        <v>3.7000000000000002E-3</v>
      </c>
      <c r="H42" s="48">
        <v>3.2000000000000002E-3</v>
      </c>
      <c r="I42" s="48">
        <v>2.8E-3</v>
      </c>
      <c r="J42" s="48">
        <v>2.5000000000000001E-3</v>
      </c>
      <c r="K42" s="48">
        <v>2.2000000000000001E-3</v>
      </c>
      <c r="L42" s="48">
        <v>2E-3</v>
      </c>
      <c r="M42" s="48">
        <v>1.9E-3</v>
      </c>
      <c r="N42" s="48">
        <v>1.6999999999999999E-3</v>
      </c>
      <c r="O42" s="48" t="s">
        <v>680</v>
      </c>
      <c r="P42" s="48" t="s">
        <v>680</v>
      </c>
      <c r="Q42" s="48" t="s">
        <v>680</v>
      </c>
      <c r="R42" s="48" t="s">
        <v>680</v>
      </c>
      <c r="S42" s="48" t="s">
        <v>680</v>
      </c>
      <c r="T42" s="48" t="s">
        <v>680</v>
      </c>
      <c r="U42" s="48" t="s">
        <v>680</v>
      </c>
      <c r="V42" s="48" t="s">
        <v>680</v>
      </c>
      <c r="W42" s="48" t="s">
        <v>680</v>
      </c>
      <c r="X42" s="48" t="s">
        <v>680</v>
      </c>
      <c r="Y42" s="48" t="s">
        <v>680</v>
      </c>
      <c r="Z42" s="48" t="s">
        <v>680</v>
      </c>
      <c r="AA42" s="48" t="s">
        <v>680</v>
      </c>
      <c r="AB42" s="48" t="s">
        <v>680</v>
      </c>
      <c r="AC42" s="48" t="s">
        <v>680</v>
      </c>
    </row>
    <row r="43" spans="1:29" x14ac:dyDescent="0.25">
      <c r="A43" s="43">
        <v>53</v>
      </c>
      <c r="B43" s="48">
        <v>2.1700000000000001E-2</v>
      </c>
      <c r="C43" s="48">
        <v>1.09E-2</v>
      </c>
      <c r="D43" s="48">
        <v>7.3000000000000001E-3</v>
      </c>
      <c r="E43" s="48">
        <v>5.4999999999999997E-3</v>
      </c>
      <c r="F43" s="48">
        <v>4.4000000000000003E-3</v>
      </c>
      <c r="G43" s="48">
        <v>3.7000000000000002E-3</v>
      </c>
      <c r="H43" s="48">
        <v>3.0999999999999999E-3</v>
      </c>
      <c r="I43" s="48">
        <v>2.8E-3</v>
      </c>
      <c r="J43" s="48">
        <v>2.5000000000000001E-3</v>
      </c>
      <c r="K43" s="48">
        <v>2.2000000000000001E-3</v>
      </c>
      <c r="L43" s="48">
        <v>2E-3</v>
      </c>
      <c r="M43" s="48">
        <v>1.8E-3</v>
      </c>
      <c r="N43" s="48" t="s">
        <v>680</v>
      </c>
      <c r="O43" s="48" t="s">
        <v>680</v>
      </c>
      <c r="P43" s="48" t="s">
        <v>680</v>
      </c>
      <c r="Q43" s="48" t="s">
        <v>680</v>
      </c>
      <c r="R43" s="48" t="s">
        <v>680</v>
      </c>
      <c r="S43" s="48" t="s">
        <v>680</v>
      </c>
      <c r="T43" s="48" t="s">
        <v>680</v>
      </c>
      <c r="U43" s="48" t="s">
        <v>680</v>
      </c>
      <c r="V43" s="48" t="s">
        <v>680</v>
      </c>
      <c r="W43" s="48" t="s">
        <v>680</v>
      </c>
      <c r="X43" s="48" t="s">
        <v>680</v>
      </c>
      <c r="Y43" s="48" t="s">
        <v>680</v>
      </c>
      <c r="Z43" s="48" t="s">
        <v>680</v>
      </c>
      <c r="AA43" s="48" t="s">
        <v>680</v>
      </c>
      <c r="AB43" s="48" t="s">
        <v>680</v>
      </c>
      <c r="AC43" s="48" t="s">
        <v>680</v>
      </c>
    </row>
    <row r="44" spans="1:29" x14ac:dyDescent="0.25">
      <c r="A44" s="43">
        <v>54</v>
      </c>
      <c r="B44" s="48">
        <v>2.1499999999999998E-2</v>
      </c>
      <c r="C44" s="48">
        <v>1.0800000000000001E-2</v>
      </c>
      <c r="D44" s="48">
        <v>7.1999999999999998E-3</v>
      </c>
      <c r="E44" s="48">
        <v>5.4000000000000003E-3</v>
      </c>
      <c r="F44" s="48">
        <v>4.3E-3</v>
      </c>
      <c r="G44" s="48">
        <v>3.5999999999999999E-3</v>
      </c>
      <c r="H44" s="48">
        <v>3.0999999999999999E-3</v>
      </c>
      <c r="I44" s="48">
        <v>2.7000000000000001E-3</v>
      </c>
      <c r="J44" s="48">
        <v>2.3999999999999998E-3</v>
      </c>
      <c r="K44" s="48">
        <v>2.2000000000000001E-3</v>
      </c>
      <c r="L44" s="48">
        <v>2E-3</v>
      </c>
      <c r="M44" s="48" t="s">
        <v>680</v>
      </c>
      <c r="N44" s="48" t="s">
        <v>680</v>
      </c>
      <c r="O44" s="48" t="s">
        <v>680</v>
      </c>
      <c r="P44" s="48" t="s">
        <v>680</v>
      </c>
      <c r="Q44" s="48" t="s">
        <v>680</v>
      </c>
      <c r="R44" s="48" t="s">
        <v>680</v>
      </c>
      <c r="S44" s="48" t="s">
        <v>680</v>
      </c>
      <c r="T44" s="48" t="s">
        <v>680</v>
      </c>
      <c r="U44" s="48" t="s">
        <v>680</v>
      </c>
      <c r="V44" s="48" t="s">
        <v>680</v>
      </c>
      <c r="W44" s="48" t="s">
        <v>680</v>
      </c>
      <c r="X44" s="48" t="s">
        <v>680</v>
      </c>
      <c r="Y44" s="48" t="s">
        <v>680</v>
      </c>
      <c r="Z44" s="48" t="s">
        <v>680</v>
      </c>
      <c r="AA44" s="48" t="s">
        <v>680</v>
      </c>
      <c r="AB44" s="48" t="s">
        <v>680</v>
      </c>
      <c r="AC44" s="48" t="s">
        <v>680</v>
      </c>
    </row>
    <row r="45" spans="1:29" x14ac:dyDescent="0.25">
      <c r="A45" s="43">
        <v>55</v>
      </c>
      <c r="B45" s="48">
        <v>2.1299999999999999E-2</v>
      </c>
      <c r="C45" s="48">
        <v>1.0699999999999999E-2</v>
      </c>
      <c r="D45" s="48">
        <v>7.1000000000000004E-3</v>
      </c>
      <c r="E45" s="48">
        <v>5.4000000000000003E-3</v>
      </c>
      <c r="F45" s="48">
        <v>4.3E-3</v>
      </c>
      <c r="G45" s="48">
        <v>3.5999999999999999E-3</v>
      </c>
      <c r="H45" s="48">
        <v>3.0999999999999999E-3</v>
      </c>
      <c r="I45" s="48">
        <v>2.7000000000000001E-3</v>
      </c>
      <c r="J45" s="48">
        <v>2.3999999999999998E-3</v>
      </c>
      <c r="K45" s="48">
        <v>2.2000000000000001E-3</v>
      </c>
      <c r="L45" s="48" t="s">
        <v>680</v>
      </c>
      <c r="M45" s="48" t="s">
        <v>680</v>
      </c>
      <c r="N45" s="48" t="s">
        <v>680</v>
      </c>
      <c r="O45" s="48" t="s">
        <v>680</v>
      </c>
      <c r="P45" s="48" t="s">
        <v>680</v>
      </c>
      <c r="Q45" s="48" t="s">
        <v>680</v>
      </c>
      <c r="R45" s="48" t="s">
        <v>680</v>
      </c>
      <c r="S45" s="48" t="s">
        <v>680</v>
      </c>
      <c r="T45" s="48" t="s">
        <v>680</v>
      </c>
      <c r="U45" s="48" t="s">
        <v>680</v>
      </c>
      <c r="V45" s="48" t="s">
        <v>680</v>
      </c>
      <c r="W45" s="48" t="s">
        <v>680</v>
      </c>
      <c r="X45" s="48" t="s">
        <v>680</v>
      </c>
      <c r="Y45" s="48" t="s">
        <v>680</v>
      </c>
      <c r="Z45" s="48" t="s">
        <v>680</v>
      </c>
      <c r="AA45" s="48" t="s">
        <v>680</v>
      </c>
      <c r="AB45" s="48" t="s">
        <v>680</v>
      </c>
      <c r="AC45" s="48" t="s">
        <v>680</v>
      </c>
    </row>
    <row r="46" spans="1:29" x14ac:dyDescent="0.25">
      <c r="A46" s="43">
        <v>56</v>
      </c>
      <c r="B46" s="48">
        <v>2.1100000000000001E-2</v>
      </c>
      <c r="C46" s="48">
        <v>1.06E-2</v>
      </c>
      <c r="D46" s="48">
        <v>7.1000000000000004E-3</v>
      </c>
      <c r="E46" s="48">
        <v>5.3E-3</v>
      </c>
      <c r="F46" s="48">
        <v>4.3E-3</v>
      </c>
      <c r="G46" s="48">
        <v>3.5999999999999999E-3</v>
      </c>
      <c r="H46" s="48">
        <v>3.0999999999999999E-3</v>
      </c>
      <c r="I46" s="48">
        <v>2.7000000000000001E-3</v>
      </c>
      <c r="J46" s="48">
        <v>2.3999999999999998E-3</v>
      </c>
      <c r="K46" s="48" t="s">
        <v>680</v>
      </c>
      <c r="L46" s="48" t="s">
        <v>680</v>
      </c>
      <c r="M46" s="48" t="s">
        <v>680</v>
      </c>
      <c r="N46" s="48" t="s">
        <v>680</v>
      </c>
      <c r="O46" s="48" t="s">
        <v>680</v>
      </c>
      <c r="P46" s="48" t="s">
        <v>680</v>
      </c>
      <c r="Q46" s="48" t="s">
        <v>680</v>
      </c>
      <c r="R46" s="48" t="s">
        <v>680</v>
      </c>
      <c r="S46" s="48" t="s">
        <v>680</v>
      </c>
      <c r="T46" s="48" t="s">
        <v>680</v>
      </c>
      <c r="U46" s="48" t="s">
        <v>680</v>
      </c>
      <c r="V46" s="48" t="s">
        <v>680</v>
      </c>
      <c r="W46" s="48" t="s">
        <v>680</v>
      </c>
      <c r="X46" s="48" t="s">
        <v>680</v>
      </c>
      <c r="Y46" s="48" t="s">
        <v>680</v>
      </c>
      <c r="Z46" s="48" t="s">
        <v>680</v>
      </c>
      <c r="AA46" s="48" t="s">
        <v>680</v>
      </c>
      <c r="AB46" s="48" t="s">
        <v>680</v>
      </c>
      <c r="AC46" s="48" t="s">
        <v>680</v>
      </c>
    </row>
    <row r="47" spans="1:29" x14ac:dyDescent="0.25">
      <c r="A47" s="43">
        <v>57</v>
      </c>
      <c r="B47" s="48">
        <v>2.0899999999999998E-2</v>
      </c>
      <c r="C47" s="48">
        <v>1.0500000000000001E-2</v>
      </c>
      <c r="D47" s="48">
        <v>7.0000000000000001E-3</v>
      </c>
      <c r="E47" s="48">
        <v>5.3E-3</v>
      </c>
      <c r="F47" s="48">
        <v>4.1999999999999997E-3</v>
      </c>
      <c r="G47" s="48">
        <v>3.5000000000000001E-3</v>
      </c>
      <c r="H47" s="48">
        <v>3.0999999999999999E-3</v>
      </c>
      <c r="I47" s="48">
        <v>2.5999999999999999E-3</v>
      </c>
      <c r="J47" s="48" t="s">
        <v>680</v>
      </c>
      <c r="K47" s="48" t="s">
        <v>680</v>
      </c>
      <c r="L47" s="48" t="s">
        <v>680</v>
      </c>
      <c r="M47" s="48" t="s">
        <v>680</v>
      </c>
      <c r="N47" s="48" t="s">
        <v>680</v>
      </c>
      <c r="O47" s="48" t="s">
        <v>680</v>
      </c>
      <c r="P47" s="48" t="s">
        <v>680</v>
      </c>
      <c r="Q47" s="48" t="s">
        <v>680</v>
      </c>
      <c r="R47" s="48" t="s">
        <v>680</v>
      </c>
      <c r="S47" s="48" t="s">
        <v>680</v>
      </c>
      <c r="T47" s="48" t="s">
        <v>680</v>
      </c>
      <c r="U47" s="48" t="s">
        <v>680</v>
      </c>
      <c r="V47" s="48" t="s">
        <v>680</v>
      </c>
      <c r="W47" s="48" t="s">
        <v>680</v>
      </c>
      <c r="X47" s="48" t="s">
        <v>680</v>
      </c>
      <c r="Y47" s="48" t="s">
        <v>680</v>
      </c>
      <c r="Z47" s="48" t="s">
        <v>680</v>
      </c>
      <c r="AA47" s="48" t="s">
        <v>680</v>
      </c>
      <c r="AB47" s="48" t="s">
        <v>680</v>
      </c>
      <c r="AC47" s="48" t="s">
        <v>680</v>
      </c>
    </row>
    <row r="48" spans="1:29" x14ac:dyDescent="0.25">
      <c r="A48" s="43">
        <v>58</v>
      </c>
      <c r="B48" s="48">
        <v>2.06E-2</v>
      </c>
      <c r="C48" s="48">
        <v>1.04E-2</v>
      </c>
      <c r="D48" s="48">
        <v>6.8999999999999999E-3</v>
      </c>
      <c r="E48" s="48">
        <v>5.1999999999999998E-3</v>
      </c>
      <c r="F48" s="48">
        <v>4.1999999999999997E-3</v>
      </c>
      <c r="G48" s="48">
        <v>3.5000000000000001E-3</v>
      </c>
      <c r="H48" s="48">
        <v>3.0000000000000001E-3</v>
      </c>
      <c r="I48" s="48" t="s">
        <v>680</v>
      </c>
      <c r="J48" s="48" t="s">
        <v>680</v>
      </c>
      <c r="K48" s="48" t="s">
        <v>680</v>
      </c>
      <c r="L48" s="48" t="s">
        <v>680</v>
      </c>
      <c r="M48" s="48" t="s">
        <v>680</v>
      </c>
      <c r="N48" s="48" t="s">
        <v>680</v>
      </c>
      <c r="O48" s="48" t="s">
        <v>680</v>
      </c>
      <c r="P48" s="48" t="s">
        <v>680</v>
      </c>
      <c r="Q48" s="48" t="s">
        <v>680</v>
      </c>
      <c r="R48" s="48" t="s">
        <v>680</v>
      </c>
      <c r="S48" s="48" t="s">
        <v>680</v>
      </c>
      <c r="T48" s="48" t="s">
        <v>680</v>
      </c>
      <c r="U48" s="48" t="s">
        <v>680</v>
      </c>
      <c r="V48" s="48" t="s">
        <v>680</v>
      </c>
      <c r="W48" s="48" t="s">
        <v>680</v>
      </c>
      <c r="X48" s="48" t="s">
        <v>680</v>
      </c>
      <c r="Y48" s="48" t="s">
        <v>680</v>
      </c>
      <c r="Z48" s="48" t="s">
        <v>680</v>
      </c>
      <c r="AA48" s="48" t="s">
        <v>680</v>
      </c>
      <c r="AB48" s="48" t="s">
        <v>680</v>
      </c>
      <c r="AC48" s="48" t="s">
        <v>680</v>
      </c>
    </row>
    <row r="49" spans="1:29" x14ac:dyDescent="0.25">
      <c r="A49" s="43">
        <v>59</v>
      </c>
      <c r="B49" s="48">
        <v>2.0400000000000001E-2</v>
      </c>
      <c r="C49" s="48">
        <v>1.0200000000000001E-2</v>
      </c>
      <c r="D49" s="48">
        <v>6.8999999999999999E-3</v>
      </c>
      <c r="E49" s="48">
        <v>5.1999999999999998E-3</v>
      </c>
      <c r="F49" s="48">
        <v>4.1999999999999997E-3</v>
      </c>
      <c r="G49" s="48">
        <v>3.3999999999999998E-3</v>
      </c>
      <c r="H49" s="48" t="s">
        <v>680</v>
      </c>
      <c r="I49" s="48" t="s">
        <v>680</v>
      </c>
      <c r="J49" s="48" t="s">
        <v>680</v>
      </c>
      <c r="K49" s="48" t="s">
        <v>680</v>
      </c>
      <c r="L49" s="48" t="s">
        <v>680</v>
      </c>
      <c r="M49" s="48" t="s">
        <v>680</v>
      </c>
      <c r="N49" s="48" t="s">
        <v>680</v>
      </c>
      <c r="O49" s="48" t="s">
        <v>680</v>
      </c>
      <c r="P49" s="48" t="s">
        <v>680</v>
      </c>
      <c r="Q49" s="48" t="s">
        <v>680</v>
      </c>
      <c r="R49" s="48" t="s">
        <v>680</v>
      </c>
      <c r="S49" s="48" t="s">
        <v>680</v>
      </c>
      <c r="T49" s="48" t="s">
        <v>680</v>
      </c>
      <c r="U49" s="48" t="s">
        <v>680</v>
      </c>
      <c r="V49" s="48" t="s">
        <v>680</v>
      </c>
      <c r="W49" s="48" t="s">
        <v>680</v>
      </c>
      <c r="X49" s="48" t="s">
        <v>680</v>
      </c>
      <c r="Y49" s="48" t="s">
        <v>680</v>
      </c>
      <c r="Z49" s="48" t="s">
        <v>680</v>
      </c>
      <c r="AA49" s="48" t="s">
        <v>680</v>
      </c>
      <c r="AB49" s="48" t="s">
        <v>680</v>
      </c>
      <c r="AC49" s="48" t="s">
        <v>680</v>
      </c>
    </row>
    <row r="50" spans="1:29" x14ac:dyDescent="0.25">
      <c r="A50" s="43">
        <v>60</v>
      </c>
      <c r="B50" s="48">
        <v>2.01E-2</v>
      </c>
      <c r="C50" s="48">
        <v>1.01E-2</v>
      </c>
      <c r="D50" s="48">
        <v>6.7999999999999996E-3</v>
      </c>
      <c r="E50" s="48">
        <v>5.1000000000000004E-3</v>
      </c>
      <c r="F50" s="48">
        <v>4.1000000000000003E-3</v>
      </c>
      <c r="G50" s="48" t="s">
        <v>680</v>
      </c>
      <c r="H50" s="48" t="s">
        <v>680</v>
      </c>
      <c r="I50" s="48" t="s">
        <v>680</v>
      </c>
      <c r="J50" s="48" t="s">
        <v>680</v>
      </c>
      <c r="K50" s="48" t="s">
        <v>680</v>
      </c>
      <c r="L50" s="48" t="s">
        <v>680</v>
      </c>
      <c r="M50" s="48" t="s">
        <v>680</v>
      </c>
      <c r="N50" s="48" t="s">
        <v>680</v>
      </c>
      <c r="O50" s="48" t="s">
        <v>680</v>
      </c>
      <c r="P50" s="48" t="s">
        <v>680</v>
      </c>
      <c r="Q50" s="48" t="s">
        <v>680</v>
      </c>
      <c r="R50" s="48" t="s">
        <v>680</v>
      </c>
      <c r="S50" s="48" t="s">
        <v>680</v>
      </c>
      <c r="T50" s="48" t="s">
        <v>680</v>
      </c>
      <c r="U50" s="48" t="s">
        <v>680</v>
      </c>
      <c r="V50" s="48" t="s">
        <v>680</v>
      </c>
      <c r="W50" s="48" t="s">
        <v>680</v>
      </c>
      <c r="X50" s="48" t="s">
        <v>680</v>
      </c>
      <c r="Y50" s="48" t="s">
        <v>680</v>
      </c>
      <c r="Z50" s="48" t="s">
        <v>680</v>
      </c>
      <c r="AA50" s="48" t="s">
        <v>680</v>
      </c>
      <c r="AB50" s="48" t="s">
        <v>680</v>
      </c>
      <c r="AC50" s="48" t="s">
        <v>680</v>
      </c>
    </row>
    <row r="51" spans="1:29" x14ac:dyDescent="0.25">
      <c r="A51" s="43">
        <v>61</v>
      </c>
      <c r="B51" s="48">
        <v>1.9800000000000002E-2</v>
      </c>
      <c r="C51" s="48">
        <v>0.01</v>
      </c>
      <c r="D51" s="48">
        <v>6.7000000000000002E-3</v>
      </c>
      <c r="E51" s="48">
        <v>5.0000000000000001E-3</v>
      </c>
      <c r="F51" s="48" t="s">
        <v>680</v>
      </c>
      <c r="G51" s="48" t="s">
        <v>680</v>
      </c>
      <c r="H51" s="48" t="s">
        <v>680</v>
      </c>
      <c r="I51" s="48" t="s">
        <v>680</v>
      </c>
      <c r="J51" s="48" t="s">
        <v>680</v>
      </c>
      <c r="K51" s="48" t="s">
        <v>680</v>
      </c>
      <c r="L51" s="48" t="s">
        <v>680</v>
      </c>
      <c r="M51" s="48" t="s">
        <v>680</v>
      </c>
      <c r="N51" s="48" t="s">
        <v>680</v>
      </c>
      <c r="O51" s="48" t="s">
        <v>680</v>
      </c>
      <c r="P51" s="48" t="s">
        <v>680</v>
      </c>
      <c r="Q51" s="48" t="s">
        <v>680</v>
      </c>
      <c r="R51" s="48" t="s">
        <v>680</v>
      </c>
      <c r="S51" s="48" t="s">
        <v>680</v>
      </c>
      <c r="T51" s="48" t="s">
        <v>680</v>
      </c>
      <c r="U51" s="48" t="s">
        <v>680</v>
      </c>
      <c r="V51" s="48" t="s">
        <v>680</v>
      </c>
      <c r="W51" s="48" t="s">
        <v>680</v>
      </c>
      <c r="X51" s="48" t="s">
        <v>680</v>
      </c>
      <c r="Y51" s="48" t="s">
        <v>680</v>
      </c>
      <c r="Z51" s="48" t="s">
        <v>680</v>
      </c>
      <c r="AA51" s="48" t="s">
        <v>680</v>
      </c>
      <c r="AB51" s="48" t="s">
        <v>680</v>
      </c>
      <c r="AC51" s="48" t="s">
        <v>680</v>
      </c>
    </row>
    <row r="52" spans="1:29" x14ac:dyDescent="0.25">
      <c r="A52" s="43">
        <v>62</v>
      </c>
      <c r="B52" s="48">
        <v>1.95E-2</v>
      </c>
      <c r="C52" s="48">
        <v>9.7999999999999997E-3</v>
      </c>
      <c r="D52" s="48">
        <v>6.4999999999999997E-3</v>
      </c>
      <c r="E52" s="48" t="s">
        <v>680</v>
      </c>
      <c r="F52" s="48" t="s">
        <v>680</v>
      </c>
      <c r="G52" s="48" t="s">
        <v>680</v>
      </c>
      <c r="H52" s="48" t="s">
        <v>680</v>
      </c>
      <c r="I52" s="48" t="s">
        <v>680</v>
      </c>
      <c r="J52" s="48" t="s">
        <v>680</v>
      </c>
      <c r="K52" s="48" t="s">
        <v>680</v>
      </c>
      <c r="L52" s="48" t="s">
        <v>680</v>
      </c>
      <c r="M52" s="48" t="s">
        <v>680</v>
      </c>
      <c r="N52" s="48" t="s">
        <v>680</v>
      </c>
      <c r="O52" s="48" t="s">
        <v>680</v>
      </c>
      <c r="P52" s="48" t="s">
        <v>680</v>
      </c>
      <c r="Q52" s="48" t="s">
        <v>680</v>
      </c>
      <c r="R52" s="48" t="s">
        <v>680</v>
      </c>
      <c r="S52" s="48" t="s">
        <v>680</v>
      </c>
      <c r="T52" s="48" t="s">
        <v>680</v>
      </c>
      <c r="U52" s="48" t="s">
        <v>680</v>
      </c>
      <c r="V52" s="48" t="s">
        <v>680</v>
      </c>
      <c r="W52" s="48" t="s">
        <v>680</v>
      </c>
      <c r="X52" s="48" t="s">
        <v>680</v>
      </c>
      <c r="Y52" s="48" t="s">
        <v>680</v>
      </c>
      <c r="Z52" s="48" t="s">
        <v>680</v>
      </c>
      <c r="AA52" s="48" t="s">
        <v>680</v>
      </c>
      <c r="AB52" s="48" t="s">
        <v>680</v>
      </c>
      <c r="AC52" s="48" t="s">
        <v>680</v>
      </c>
    </row>
    <row r="53" spans="1:29" x14ac:dyDescent="0.25">
      <c r="A53" s="43">
        <v>63</v>
      </c>
      <c r="B53" s="48">
        <v>1.9199999999999998E-2</v>
      </c>
      <c r="C53" s="48">
        <v>9.5999999999999992E-3</v>
      </c>
      <c r="D53" s="48" t="s">
        <v>680</v>
      </c>
      <c r="E53" s="48" t="s">
        <v>680</v>
      </c>
      <c r="F53" s="48" t="s">
        <v>680</v>
      </c>
      <c r="G53" s="48" t="s">
        <v>680</v>
      </c>
      <c r="H53" s="48" t="s">
        <v>680</v>
      </c>
      <c r="I53" s="48" t="s">
        <v>680</v>
      </c>
      <c r="J53" s="48" t="s">
        <v>680</v>
      </c>
      <c r="K53" s="48" t="s">
        <v>680</v>
      </c>
      <c r="L53" s="48" t="s">
        <v>680</v>
      </c>
      <c r="M53" s="48" t="s">
        <v>680</v>
      </c>
      <c r="N53" s="48" t="s">
        <v>680</v>
      </c>
      <c r="O53" s="48" t="s">
        <v>680</v>
      </c>
      <c r="P53" s="48" t="s">
        <v>680</v>
      </c>
      <c r="Q53" s="48" t="s">
        <v>680</v>
      </c>
      <c r="R53" s="48" t="s">
        <v>680</v>
      </c>
      <c r="S53" s="48" t="s">
        <v>680</v>
      </c>
      <c r="T53" s="48" t="s">
        <v>680</v>
      </c>
      <c r="U53" s="48" t="s">
        <v>680</v>
      </c>
      <c r="V53" s="48" t="s">
        <v>680</v>
      </c>
      <c r="W53" s="48" t="s">
        <v>680</v>
      </c>
      <c r="X53" s="48" t="s">
        <v>680</v>
      </c>
      <c r="Y53" s="48" t="s">
        <v>680</v>
      </c>
      <c r="Z53" s="48" t="s">
        <v>680</v>
      </c>
      <c r="AA53" s="48" t="s">
        <v>680</v>
      </c>
      <c r="AB53" s="48" t="s">
        <v>680</v>
      </c>
      <c r="AC53" s="48" t="s">
        <v>680</v>
      </c>
    </row>
    <row r="54" spans="1:29" x14ac:dyDescent="0.25">
      <c r="A54" s="43">
        <v>64</v>
      </c>
      <c r="B54" s="48">
        <v>1.8800000000000001E-2</v>
      </c>
      <c r="C54" s="48" t="s">
        <v>680</v>
      </c>
      <c r="D54" s="48" t="s">
        <v>680</v>
      </c>
      <c r="E54" s="48" t="s">
        <v>680</v>
      </c>
      <c r="F54" s="48" t="s">
        <v>680</v>
      </c>
      <c r="G54" s="48" t="s">
        <v>680</v>
      </c>
      <c r="H54" s="48" t="s">
        <v>680</v>
      </c>
      <c r="I54" s="48" t="s">
        <v>680</v>
      </c>
      <c r="J54" s="48" t="s">
        <v>680</v>
      </c>
      <c r="K54" s="48" t="s">
        <v>680</v>
      </c>
      <c r="L54" s="48" t="s">
        <v>680</v>
      </c>
      <c r="M54" s="48" t="s">
        <v>680</v>
      </c>
      <c r="N54" s="48" t="s">
        <v>680</v>
      </c>
      <c r="O54" s="48" t="s">
        <v>680</v>
      </c>
      <c r="P54" s="48" t="s">
        <v>680</v>
      </c>
      <c r="Q54" s="48" t="s">
        <v>680</v>
      </c>
      <c r="R54" s="48" t="s">
        <v>680</v>
      </c>
      <c r="S54" s="48" t="s">
        <v>680</v>
      </c>
      <c r="T54" s="48" t="s">
        <v>680</v>
      </c>
      <c r="U54" s="48" t="s">
        <v>680</v>
      </c>
      <c r="V54" s="48" t="s">
        <v>680</v>
      </c>
      <c r="W54" s="48" t="s">
        <v>680</v>
      </c>
      <c r="X54" s="48" t="s">
        <v>680</v>
      </c>
      <c r="Y54" s="48" t="s">
        <v>680</v>
      </c>
      <c r="Z54" s="48" t="s">
        <v>680</v>
      </c>
      <c r="AA54" s="48" t="s">
        <v>680</v>
      </c>
      <c r="AB54" s="48" t="s">
        <v>680</v>
      </c>
      <c r="AC54" s="48" t="s">
        <v>680</v>
      </c>
    </row>
  </sheetData>
  <sheetProtection algorithmName="SHA-512" hashValue="tr2VSJzlsL8MeKIC36WMkEKrsdt17XXvBswzxFpeLMNrVl0RgIGp4Vb6SxEUXkq0AMJZ+RfsUQF8ZR4JQov38A==" saltValue="edOppc0rOpgYq+G3QCAEXQ==" spinCount="100000" sheet="1" objects="1" scenarios="1"/>
  <conditionalFormatting sqref="A6:A21">
    <cfRule type="expression" dxfId="7" priority="1" stopIfTrue="1">
      <formula>MOD(ROW(),2)=0</formula>
    </cfRule>
    <cfRule type="expression" dxfId="6" priority="2" stopIfTrue="1">
      <formula>MOD(ROW(),2)&lt;&gt;0</formula>
    </cfRule>
  </conditionalFormatting>
  <conditionalFormatting sqref="A26:A54">
    <cfRule type="expression" dxfId="5" priority="5" stopIfTrue="1">
      <formula>MOD(ROW(),2)=0</formula>
    </cfRule>
    <cfRule type="expression" dxfId="4" priority="6" stopIfTrue="1">
      <formula>MOD(ROW(),2)&lt;&gt;0</formula>
    </cfRule>
  </conditionalFormatting>
  <conditionalFormatting sqref="B6:M21">
    <cfRule type="expression" dxfId="3" priority="3" stopIfTrue="1">
      <formula>MOD(ROW(),2)=0</formula>
    </cfRule>
    <cfRule type="expression" dxfId="2" priority="4" stopIfTrue="1">
      <formula>MOD(ROW(),2)&lt;&gt;0</formula>
    </cfRule>
  </conditionalFormatting>
  <conditionalFormatting sqref="B26:AC54">
    <cfRule type="expression" dxfId="1" priority="7" stopIfTrue="1">
      <formula>MOD(ROW(),2)=0</formula>
    </cfRule>
    <cfRule type="expression" dxfId="0" priority="8" stopIfTrue="1">
      <formula>MOD(ROW(),2)&lt;&gt;0</formula>
    </cfRule>
  </conditionalFormatting>
  <pageMargins left="0.7" right="0.7" top="0.75" bottom="0.75" header="0.3" footer="0.3"/>
  <tableParts count="1">
    <tablePart r:id="rId1"/>
  </tablePar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FC199-8A14-4144-B384-935DB8AEDBC3}">
  <sheetPr codeName="Sheet1"/>
  <dimension ref="A1:B23"/>
  <sheetViews>
    <sheetView showGridLines="0" workbookViewId="0">
      <selection activeCell="A6" sqref="A6"/>
    </sheetView>
  </sheetViews>
  <sheetFormatPr defaultRowHeight="12.5" x14ac:dyDescent="0.25"/>
  <cols>
    <col min="1" max="1" width="30.54296875" customWidth="1"/>
    <col min="2" max="2" width="24.54296875" customWidth="1"/>
  </cols>
  <sheetData>
    <row r="1" spans="1:2" s="1" customFormat="1" ht="20" x14ac:dyDescent="0.4">
      <c r="A1" s="2" t="s">
        <v>0</v>
      </c>
    </row>
    <row r="2" spans="1:2" s="1" customFormat="1" ht="15.5" x14ac:dyDescent="0.35">
      <c r="A2" s="30" t="s">
        <v>1</v>
      </c>
      <c r="B2" s="3" t="str">
        <f>wb_title</f>
        <v>LGPS_EW - Consolidated Factor Spreadsheet</v>
      </c>
    </row>
    <row r="3" spans="1:2" s="1" customFormat="1" ht="15.5" x14ac:dyDescent="0.35">
      <c r="A3" s="30" t="s">
        <v>2</v>
      </c>
      <c r="B3" s="3" t="str">
        <f>TABLE_FACTOR_TYPE_1 &amp; " - x-" &amp; TABLE_SERIES_NUMBER_1</f>
        <v xml:space="preserve"> - x-</v>
      </c>
    </row>
    <row r="6" spans="1:2" x14ac:dyDescent="0.25">
      <c r="A6" t="s">
        <v>394</v>
      </c>
      <c r="B6" t="s">
        <v>395</v>
      </c>
    </row>
    <row r="7" spans="1:2" x14ac:dyDescent="0.25">
      <c r="A7" t="s">
        <v>396</v>
      </c>
    </row>
    <row r="8" spans="1:2" x14ac:dyDescent="0.25">
      <c r="A8" t="s">
        <v>162</v>
      </c>
    </row>
    <row r="9" spans="1:2" x14ac:dyDescent="0.25">
      <c r="A9" t="s">
        <v>163</v>
      </c>
    </row>
    <row r="10" spans="1:2" x14ac:dyDescent="0.25">
      <c r="A10" t="s">
        <v>6</v>
      </c>
    </row>
    <row r="11" spans="1:2" x14ac:dyDescent="0.25">
      <c r="A11" t="s">
        <v>164</v>
      </c>
    </row>
    <row r="12" spans="1:2" x14ac:dyDescent="0.25">
      <c r="A12" t="s">
        <v>165</v>
      </c>
    </row>
    <row r="13" spans="1:2" x14ac:dyDescent="0.25">
      <c r="A13" t="s">
        <v>397</v>
      </c>
    </row>
    <row r="14" spans="1:2" x14ac:dyDescent="0.25">
      <c r="A14" t="s">
        <v>167</v>
      </c>
    </row>
    <row r="15" spans="1:2" x14ac:dyDescent="0.25">
      <c r="A15" t="s">
        <v>398</v>
      </c>
    </row>
    <row r="16" spans="1:2" x14ac:dyDescent="0.25">
      <c r="A16" t="s">
        <v>169</v>
      </c>
    </row>
    <row r="17" spans="1:2" x14ac:dyDescent="0.25">
      <c r="A17" s="24" t="s">
        <v>399</v>
      </c>
    </row>
    <row r="18" spans="1:2" x14ac:dyDescent="0.25">
      <c r="A18" t="s">
        <v>171</v>
      </c>
    </row>
    <row r="19" spans="1:2" x14ac:dyDescent="0.25">
      <c r="A19" t="s">
        <v>172</v>
      </c>
    </row>
    <row r="20" spans="1:2" x14ac:dyDescent="0.25">
      <c r="A20" t="s">
        <v>173</v>
      </c>
    </row>
    <row r="21" spans="1:2" x14ac:dyDescent="0.25">
      <c r="A21" t="s">
        <v>400</v>
      </c>
    </row>
    <row r="23" spans="1:2" x14ac:dyDescent="0.25">
      <c r="A23" s="23" t="str">
        <f>HYPERLINK("#'Factor List'!A1", "Back to Factor List")</f>
        <v>Back to Factor List</v>
      </c>
      <c r="B23" s="23" t="str">
        <f>HYPERLINK("#'Assumptions'!A1", "Assumptions")</f>
        <v>Assumptions</v>
      </c>
    </row>
  </sheetData>
  <sheetProtection algorithmName="SHA-512" hashValue="wekq5BHgYzj1JfIY03PhtLYuzKyacJmUbV0QuTvoCnaYGD3LuHvYF3BFXiAuCN1d1RQagf0co4BedZ2II04tug==" saltValue="YqfzsGpS1zoZjVTAFgFsmA==" spinCount="100000" sheet="1" objects="1" scenarios="1"/>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C79AD-279E-4A19-A451-B95B4FB8DA0A}">
  <sheetPr codeName="Sheet10"/>
  <dimension ref="A1:G76"/>
  <sheetViews>
    <sheetView showGridLines="0" topLeftCell="A3" workbookViewId="0">
      <selection activeCell="A6" sqref="A6"/>
    </sheetView>
  </sheetViews>
  <sheetFormatPr defaultRowHeight="12.5" x14ac:dyDescent="0.25"/>
  <cols>
    <col min="1" max="1" width="31.54296875" customWidth="1"/>
    <col min="2" max="7" width="22.54296875" customWidth="1"/>
  </cols>
  <sheetData>
    <row r="1" spans="1:7" s="1" customFormat="1" ht="20" x14ac:dyDescent="0.4">
      <c r="A1" s="2" t="s">
        <v>0</v>
      </c>
    </row>
    <row r="2" spans="1:7" s="1" customFormat="1" ht="15.5" x14ac:dyDescent="0.35">
      <c r="A2" s="30" t="s">
        <v>1</v>
      </c>
      <c r="B2" s="3" t="str">
        <f>wb_title</f>
        <v>LGPS_EW - Consolidated Factor Spreadsheet</v>
      </c>
    </row>
    <row r="3" spans="1:7" s="1" customFormat="1" ht="15.5" x14ac:dyDescent="0.35">
      <c r="A3" s="30" t="s">
        <v>2</v>
      </c>
      <c r="B3" s="3" t="str">
        <f>TABLE_FACTOR_TYPE_1 &amp; " - x-" &amp; TABLE_SERIES_NUMBER_1</f>
        <v>CETV - x-203</v>
      </c>
    </row>
    <row r="6" spans="1:7" x14ac:dyDescent="0.25">
      <c r="A6" s="40" t="s">
        <v>394</v>
      </c>
      <c r="B6" s="47" t="s">
        <v>395</v>
      </c>
      <c r="C6" s="47"/>
      <c r="D6" s="47"/>
      <c r="E6" s="47"/>
      <c r="F6" s="47"/>
      <c r="G6" s="47"/>
    </row>
    <row r="7" spans="1:7" x14ac:dyDescent="0.25">
      <c r="A7" s="40" t="s">
        <v>396</v>
      </c>
      <c r="B7" s="47" t="s">
        <v>175</v>
      </c>
      <c r="C7" s="47"/>
      <c r="D7" s="47"/>
      <c r="E7" s="47"/>
      <c r="F7" s="47"/>
      <c r="G7" s="47"/>
    </row>
    <row r="8" spans="1:7" x14ac:dyDescent="0.25">
      <c r="A8" s="40" t="s">
        <v>162</v>
      </c>
      <c r="B8" s="47" t="s">
        <v>176</v>
      </c>
      <c r="C8" s="47"/>
      <c r="D8" s="47"/>
      <c r="E8" s="47"/>
      <c r="F8" s="47"/>
      <c r="G8" s="47"/>
    </row>
    <row r="9" spans="1:7" x14ac:dyDescent="0.25">
      <c r="A9" s="40" t="s">
        <v>163</v>
      </c>
      <c r="B9" s="47" t="s">
        <v>177</v>
      </c>
      <c r="C9" s="47"/>
      <c r="D9" s="47"/>
      <c r="E9" s="47"/>
      <c r="F9" s="47"/>
      <c r="G9" s="47"/>
    </row>
    <row r="10" spans="1:7" x14ac:dyDescent="0.25">
      <c r="A10" s="40" t="s">
        <v>6</v>
      </c>
      <c r="B10" s="47" t="s">
        <v>187</v>
      </c>
      <c r="C10" s="47"/>
      <c r="D10" s="47"/>
      <c r="E10" s="47"/>
      <c r="F10" s="47"/>
      <c r="G10" s="47"/>
    </row>
    <row r="11" spans="1:7" x14ac:dyDescent="0.25">
      <c r="A11" s="40" t="s">
        <v>164</v>
      </c>
      <c r="B11" s="47" t="s">
        <v>179</v>
      </c>
      <c r="C11" s="47"/>
      <c r="D11" s="47"/>
      <c r="E11" s="47"/>
      <c r="F11" s="47"/>
      <c r="G11" s="47"/>
    </row>
    <row r="12" spans="1:7" x14ac:dyDescent="0.25">
      <c r="A12" s="40" t="s">
        <v>165</v>
      </c>
      <c r="B12" s="47" t="s">
        <v>180</v>
      </c>
      <c r="C12" s="47"/>
      <c r="D12" s="47"/>
      <c r="E12" s="47"/>
      <c r="F12" s="47"/>
      <c r="G12" s="47"/>
    </row>
    <row r="13" spans="1:7" x14ac:dyDescent="0.25">
      <c r="A13" s="40" t="s">
        <v>397</v>
      </c>
      <c r="B13" s="47">
        <v>0</v>
      </c>
      <c r="C13" s="47"/>
      <c r="D13" s="47"/>
      <c r="E13" s="47"/>
      <c r="F13" s="47"/>
      <c r="G13" s="47"/>
    </row>
    <row r="14" spans="1:7" x14ac:dyDescent="0.25">
      <c r="A14" s="40" t="s">
        <v>167</v>
      </c>
      <c r="B14" s="47">
        <v>203</v>
      </c>
      <c r="C14" s="47"/>
      <c r="D14" s="47"/>
      <c r="E14" s="47"/>
      <c r="F14" s="47"/>
      <c r="G14" s="47"/>
    </row>
    <row r="15" spans="1:7" x14ac:dyDescent="0.25">
      <c r="A15" s="40" t="s">
        <v>398</v>
      </c>
      <c r="B15" s="47" t="s">
        <v>188</v>
      </c>
      <c r="C15" s="47"/>
      <c r="D15" s="47"/>
      <c r="E15" s="47"/>
      <c r="F15" s="47"/>
      <c r="G15" s="47"/>
    </row>
    <row r="16" spans="1:7" x14ac:dyDescent="0.25">
      <c r="A16" s="40" t="s">
        <v>169</v>
      </c>
      <c r="B16" s="47" t="s">
        <v>189</v>
      </c>
      <c r="C16" s="47"/>
      <c r="D16" s="47"/>
      <c r="E16" s="47"/>
      <c r="F16" s="47"/>
      <c r="G16" s="47"/>
    </row>
    <row r="17" spans="1:7" x14ac:dyDescent="0.25">
      <c r="A17" s="41" t="s">
        <v>399</v>
      </c>
      <c r="B17" s="47"/>
      <c r="C17" s="47"/>
      <c r="D17" s="47"/>
      <c r="E17" s="47"/>
      <c r="F17" s="47"/>
      <c r="G17" s="47"/>
    </row>
    <row r="18" spans="1:7" x14ac:dyDescent="0.25">
      <c r="A18" s="40" t="s">
        <v>171</v>
      </c>
      <c r="B18" s="49">
        <v>46175</v>
      </c>
      <c r="C18" s="49"/>
      <c r="D18" s="49"/>
      <c r="E18" s="49"/>
      <c r="F18" s="49"/>
      <c r="G18" s="49"/>
    </row>
    <row r="19" spans="1:7" x14ac:dyDescent="0.25">
      <c r="A19" s="40" t="s">
        <v>172</v>
      </c>
      <c r="B19" s="49">
        <v>46161</v>
      </c>
      <c r="C19" s="49"/>
      <c r="D19" s="49"/>
      <c r="E19" s="49"/>
      <c r="F19" s="49"/>
      <c r="G19" s="49"/>
    </row>
    <row r="20" spans="1:7" x14ac:dyDescent="0.25">
      <c r="A20" s="40" t="s">
        <v>173</v>
      </c>
      <c r="B20" s="47" t="s">
        <v>183</v>
      </c>
      <c r="C20" s="47"/>
      <c r="D20" s="47"/>
      <c r="E20" s="47"/>
      <c r="F20" s="47"/>
      <c r="G20" s="47"/>
    </row>
    <row r="21" spans="1:7" x14ac:dyDescent="0.25">
      <c r="A21" s="40" t="s">
        <v>400</v>
      </c>
      <c r="B21" s="47" t="s">
        <v>99</v>
      </c>
      <c r="C21" s="47"/>
      <c r="D21" s="47"/>
      <c r="E21" s="47"/>
      <c r="F21" s="47"/>
      <c r="G21" s="47"/>
    </row>
    <row r="23" spans="1:7" x14ac:dyDescent="0.25">
      <c r="A23" s="23" t="str">
        <f>HYPERLINK("#'Factor List'!A1", "Back to Factor List")</f>
        <v>Back to Factor List</v>
      </c>
      <c r="B23" s="23" t="str">
        <f>HYPERLINK("#'Assumptions'!A1", "Assumptions")</f>
        <v>Assumptions</v>
      </c>
    </row>
    <row r="26" spans="1:7" s="58" customFormat="1" ht="26" x14ac:dyDescent="0.25">
      <c r="A26" s="57" t="s">
        <v>401</v>
      </c>
      <c r="B26" s="57" t="s">
        <v>402</v>
      </c>
      <c r="C26" s="57" t="s">
        <v>403</v>
      </c>
      <c r="D26" s="57" t="s">
        <v>404</v>
      </c>
      <c r="E26" s="57" t="s">
        <v>405</v>
      </c>
      <c r="F26" s="57" t="s">
        <v>406</v>
      </c>
      <c r="G26" s="57" t="s">
        <v>407</v>
      </c>
    </row>
    <row r="27" spans="1:7" x14ac:dyDescent="0.25">
      <c r="A27" s="43">
        <v>16</v>
      </c>
      <c r="B27" s="44">
        <v>7.3</v>
      </c>
      <c r="C27" s="44">
        <v>0.38</v>
      </c>
      <c r="D27" s="44">
        <v>1.1100000000000001</v>
      </c>
      <c r="E27" s="44">
        <v>-0.81</v>
      </c>
      <c r="F27" s="44">
        <v>-0.81</v>
      </c>
      <c r="G27" s="44">
        <v>0</v>
      </c>
    </row>
    <row r="28" spans="1:7" x14ac:dyDescent="0.25">
      <c r="A28" s="43">
        <v>17</v>
      </c>
      <c r="B28" s="44">
        <v>7.43</v>
      </c>
      <c r="C28" s="44">
        <v>0.38</v>
      </c>
      <c r="D28" s="44">
        <v>1.17</v>
      </c>
      <c r="E28" s="44">
        <v>-0.81</v>
      </c>
      <c r="F28" s="44">
        <v>-0.81</v>
      </c>
      <c r="G28" s="44">
        <v>0</v>
      </c>
    </row>
    <row r="29" spans="1:7" x14ac:dyDescent="0.25">
      <c r="A29" s="43">
        <v>18</v>
      </c>
      <c r="B29" s="44">
        <v>7.57</v>
      </c>
      <c r="C29" s="44">
        <v>0.39</v>
      </c>
      <c r="D29" s="44">
        <v>1.23</v>
      </c>
      <c r="E29" s="44">
        <v>-0.81</v>
      </c>
      <c r="F29" s="44">
        <v>-0.81</v>
      </c>
      <c r="G29" s="44">
        <v>0</v>
      </c>
    </row>
    <row r="30" spans="1:7" x14ac:dyDescent="0.25">
      <c r="A30" s="43">
        <v>19</v>
      </c>
      <c r="B30" s="44">
        <v>7.7</v>
      </c>
      <c r="C30" s="44">
        <v>0.4</v>
      </c>
      <c r="D30" s="44">
        <v>1.27</v>
      </c>
      <c r="E30" s="44">
        <v>-0.81</v>
      </c>
      <c r="F30" s="44">
        <v>-0.81</v>
      </c>
      <c r="G30" s="44">
        <v>0</v>
      </c>
    </row>
    <row r="31" spans="1:7" x14ac:dyDescent="0.25">
      <c r="A31" s="43">
        <v>20</v>
      </c>
      <c r="B31" s="44">
        <v>7.84</v>
      </c>
      <c r="C31" s="44">
        <v>0.41</v>
      </c>
      <c r="D31" s="44">
        <v>1.3</v>
      </c>
      <c r="E31" s="44">
        <v>-0.82</v>
      </c>
      <c r="F31" s="44">
        <v>-0.82</v>
      </c>
      <c r="G31" s="44">
        <v>0</v>
      </c>
    </row>
    <row r="32" spans="1:7" x14ac:dyDescent="0.25">
      <c r="A32" s="43">
        <v>21</v>
      </c>
      <c r="B32" s="44">
        <v>7.98</v>
      </c>
      <c r="C32" s="44">
        <v>0.41</v>
      </c>
      <c r="D32" s="44">
        <v>1.32</v>
      </c>
      <c r="E32" s="44">
        <v>-0.82</v>
      </c>
      <c r="F32" s="44">
        <v>-0.82</v>
      </c>
      <c r="G32" s="44">
        <v>0</v>
      </c>
    </row>
    <row r="33" spans="1:7" x14ac:dyDescent="0.25">
      <c r="A33" s="43">
        <v>22</v>
      </c>
      <c r="B33" s="44">
        <v>8.1199999999999992</v>
      </c>
      <c r="C33" s="44">
        <v>0.42</v>
      </c>
      <c r="D33" s="44">
        <v>1.34</v>
      </c>
      <c r="E33" s="44">
        <v>-0.82</v>
      </c>
      <c r="F33" s="44">
        <v>-0.82</v>
      </c>
      <c r="G33" s="44">
        <v>0</v>
      </c>
    </row>
    <row r="34" spans="1:7" x14ac:dyDescent="0.25">
      <c r="A34" s="43">
        <v>23</v>
      </c>
      <c r="B34" s="44">
        <v>8.27</v>
      </c>
      <c r="C34" s="44">
        <v>0.43</v>
      </c>
      <c r="D34" s="44">
        <v>1.37</v>
      </c>
      <c r="E34" s="44">
        <v>-0.82</v>
      </c>
      <c r="F34" s="44">
        <v>-0.82</v>
      </c>
      <c r="G34" s="44">
        <v>0</v>
      </c>
    </row>
    <row r="35" spans="1:7" x14ac:dyDescent="0.25">
      <c r="A35" s="43">
        <v>24</v>
      </c>
      <c r="B35" s="44">
        <v>8.41</v>
      </c>
      <c r="C35" s="44">
        <v>0.44</v>
      </c>
      <c r="D35" s="44">
        <v>1.39</v>
      </c>
      <c r="E35" s="44">
        <v>-0.82</v>
      </c>
      <c r="F35" s="44">
        <v>-0.82</v>
      </c>
      <c r="G35" s="44">
        <v>0</v>
      </c>
    </row>
    <row r="36" spans="1:7" x14ac:dyDescent="0.25">
      <c r="A36" s="43">
        <v>25</v>
      </c>
      <c r="B36" s="44">
        <v>8.57</v>
      </c>
      <c r="C36" s="44">
        <v>0.45</v>
      </c>
      <c r="D36" s="44">
        <v>1.41</v>
      </c>
      <c r="E36" s="44">
        <v>-0.82</v>
      </c>
      <c r="F36" s="44">
        <v>-0.82</v>
      </c>
      <c r="G36" s="44">
        <v>0</v>
      </c>
    </row>
    <row r="37" spans="1:7" x14ac:dyDescent="0.25">
      <c r="A37" s="43">
        <v>26</v>
      </c>
      <c r="B37" s="44">
        <v>8.7200000000000006</v>
      </c>
      <c r="C37" s="44">
        <v>0.46</v>
      </c>
      <c r="D37" s="44">
        <v>1.44</v>
      </c>
      <c r="E37" s="44">
        <v>-0.83</v>
      </c>
      <c r="F37" s="44">
        <v>-0.83</v>
      </c>
      <c r="G37" s="44">
        <v>0</v>
      </c>
    </row>
    <row r="38" spans="1:7" x14ac:dyDescent="0.25">
      <c r="A38" s="43">
        <v>27</v>
      </c>
      <c r="B38" s="44">
        <v>8.8699999999999992</v>
      </c>
      <c r="C38" s="44">
        <v>0.47</v>
      </c>
      <c r="D38" s="44">
        <v>1.46</v>
      </c>
      <c r="E38" s="44">
        <v>-0.83</v>
      </c>
      <c r="F38" s="44">
        <v>-0.83</v>
      </c>
      <c r="G38" s="44">
        <v>0</v>
      </c>
    </row>
    <row r="39" spans="1:7" x14ac:dyDescent="0.25">
      <c r="A39" s="43">
        <v>28</v>
      </c>
      <c r="B39" s="44">
        <v>9.0299999999999994</v>
      </c>
      <c r="C39" s="44">
        <v>0.48</v>
      </c>
      <c r="D39" s="44">
        <v>1.49</v>
      </c>
      <c r="E39" s="44">
        <v>-0.83</v>
      </c>
      <c r="F39" s="44">
        <v>-0.83</v>
      </c>
      <c r="G39" s="44">
        <v>0</v>
      </c>
    </row>
    <row r="40" spans="1:7" x14ac:dyDescent="0.25">
      <c r="A40" s="43">
        <v>29</v>
      </c>
      <c r="B40" s="44">
        <v>9.19</v>
      </c>
      <c r="C40" s="44">
        <v>0.49</v>
      </c>
      <c r="D40" s="44">
        <v>1.52</v>
      </c>
      <c r="E40" s="44">
        <v>-0.83</v>
      </c>
      <c r="F40" s="44">
        <v>-0.83</v>
      </c>
      <c r="G40" s="44">
        <v>0</v>
      </c>
    </row>
    <row r="41" spans="1:7" x14ac:dyDescent="0.25">
      <c r="A41" s="43">
        <v>30</v>
      </c>
      <c r="B41" s="44">
        <v>9.36</v>
      </c>
      <c r="C41" s="44">
        <v>0.5</v>
      </c>
      <c r="D41" s="44">
        <v>1.54</v>
      </c>
      <c r="E41" s="44">
        <v>-0.83</v>
      </c>
      <c r="F41" s="44">
        <v>-0.83</v>
      </c>
      <c r="G41" s="44">
        <v>0</v>
      </c>
    </row>
    <row r="42" spans="1:7" x14ac:dyDescent="0.25">
      <c r="A42" s="43">
        <v>31</v>
      </c>
      <c r="B42" s="44">
        <v>9.5299999999999994</v>
      </c>
      <c r="C42" s="44">
        <v>0.51</v>
      </c>
      <c r="D42" s="44">
        <v>1.57</v>
      </c>
      <c r="E42" s="44">
        <v>-0.84</v>
      </c>
      <c r="F42" s="44">
        <v>-0.84</v>
      </c>
      <c r="G42" s="44">
        <v>0</v>
      </c>
    </row>
    <row r="43" spans="1:7" x14ac:dyDescent="0.25">
      <c r="A43" s="43">
        <v>32</v>
      </c>
      <c r="B43" s="44">
        <v>9.6999999999999993</v>
      </c>
      <c r="C43" s="44">
        <v>0.52</v>
      </c>
      <c r="D43" s="44">
        <v>1.6</v>
      </c>
      <c r="E43" s="44">
        <v>-0.84</v>
      </c>
      <c r="F43" s="44">
        <v>-0.84</v>
      </c>
      <c r="G43" s="44">
        <v>0</v>
      </c>
    </row>
    <row r="44" spans="1:7" x14ac:dyDescent="0.25">
      <c r="A44" s="43">
        <v>33</v>
      </c>
      <c r="B44" s="44">
        <v>9.8699999999999992</v>
      </c>
      <c r="C44" s="44">
        <v>0.53</v>
      </c>
      <c r="D44" s="44">
        <v>1.62</v>
      </c>
      <c r="E44" s="44">
        <v>-0.84</v>
      </c>
      <c r="F44" s="44">
        <v>-0.84</v>
      </c>
      <c r="G44" s="44">
        <v>0</v>
      </c>
    </row>
    <row r="45" spans="1:7" x14ac:dyDescent="0.25">
      <c r="A45" s="43">
        <v>34</v>
      </c>
      <c r="B45" s="44">
        <v>10.039999999999999</v>
      </c>
      <c r="C45" s="44">
        <v>0.54</v>
      </c>
      <c r="D45" s="44">
        <v>1.65</v>
      </c>
      <c r="E45" s="44">
        <v>-0.84</v>
      </c>
      <c r="F45" s="44">
        <v>-0.84</v>
      </c>
      <c r="G45" s="44">
        <v>0</v>
      </c>
    </row>
    <row r="46" spans="1:7" x14ac:dyDescent="0.25">
      <c r="A46" s="43">
        <v>35</v>
      </c>
      <c r="B46" s="44">
        <v>10.220000000000001</v>
      </c>
      <c r="C46" s="44">
        <v>0.55000000000000004</v>
      </c>
      <c r="D46" s="44">
        <v>1.68</v>
      </c>
      <c r="E46" s="44">
        <v>-0.84</v>
      </c>
      <c r="F46" s="44">
        <v>-0.84</v>
      </c>
      <c r="G46" s="44">
        <v>0</v>
      </c>
    </row>
    <row r="47" spans="1:7" x14ac:dyDescent="0.25">
      <c r="A47" s="43">
        <v>36</v>
      </c>
      <c r="B47" s="44">
        <v>10.41</v>
      </c>
      <c r="C47" s="44">
        <v>0.56000000000000005</v>
      </c>
      <c r="D47" s="44">
        <v>1.71</v>
      </c>
      <c r="E47" s="44">
        <v>-0.84</v>
      </c>
      <c r="F47" s="44">
        <v>-0.84</v>
      </c>
      <c r="G47" s="44">
        <v>0</v>
      </c>
    </row>
    <row r="48" spans="1:7" x14ac:dyDescent="0.25">
      <c r="A48" s="43">
        <v>37</v>
      </c>
      <c r="B48" s="44">
        <v>10.59</v>
      </c>
      <c r="C48" s="44">
        <v>0.56999999999999995</v>
      </c>
      <c r="D48" s="44">
        <v>1.74</v>
      </c>
      <c r="E48" s="44">
        <v>-0.85</v>
      </c>
      <c r="F48" s="44">
        <v>-0.85</v>
      </c>
      <c r="G48" s="44">
        <v>0</v>
      </c>
    </row>
    <row r="49" spans="1:7" x14ac:dyDescent="0.25">
      <c r="A49" s="43">
        <v>38</v>
      </c>
      <c r="B49" s="44">
        <v>10.78</v>
      </c>
      <c r="C49" s="44">
        <v>0.57999999999999996</v>
      </c>
      <c r="D49" s="44">
        <v>1.77</v>
      </c>
      <c r="E49" s="44">
        <v>-0.85</v>
      </c>
      <c r="F49" s="44">
        <v>-0.85</v>
      </c>
      <c r="G49" s="44">
        <v>0</v>
      </c>
    </row>
    <row r="50" spans="1:7" x14ac:dyDescent="0.25">
      <c r="A50" s="43">
        <v>39</v>
      </c>
      <c r="B50" s="44">
        <v>10.98</v>
      </c>
      <c r="C50" s="44">
        <v>0.59</v>
      </c>
      <c r="D50" s="44">
        <v>1.8</v>
      </c>
      <c r="E50" s="44">
        <v>-0.85</v>
      </c>
      <c r="F50" s="44">
        <v>-0.85</v>
      </c>
      <c r="G50" s="44">
        <v>0</v>
      </c>
    </row>
    <row r="51" spans="1:7" x14ac:dyDescent="0.25">
      <c r="A51" s="43">
        <v>40</v>
      </c>
      <c r="B51" s="44">
        <v>11.17</v>
      </c>
      <c r="C51" s="44">
        <v>0.6</v>
      </c>
      <c r="D51" s="44">
        <v>1.82</v>
      </c>
      <c r="E51" s="44">
        <v>-0.85</v>
      </c>
      <c r="F51" s="44">
        <v>-0.85</v>
      </c>
      <c r="G51" s="44">
        <v>0</v>
      </c>
    </row>
    <row r="52" spans="1:7" x14ac:dyDescent="0.25">
      <c r="A52" s="43">
        <v>41</v>
      </c>
      <c r="B52" s="44">
        <v>11.37</v>
      </c>
      <c r="C52" s="44">
        <v>0.62</v>
      </c>
      <c r="D52" s="44">
        <v>1.85</v>
      </c>
      <c r="E52" s="44">
        <v>-0.85</v>
      </c>
      <c r="F52" s="44">
        <v>-0.85</v>
      </c>
      <c r="G52" s="44">
        <v>0</v>
      </c>
    </row>
    <row r="53" spans="1:7" x14ac:dyDescent="0.25">
      <c r="A53" s="43">
        <v>42</v>
      </c>
      <c r="B53" s="44">
        <v>11.58</v>
      </c>
      <c r="C53" s="44">
        <v>0.63</v>
      </c>
      <c r="D53" s="44">
        <v>1.88</v>
      </c>
      <c r="E53" s="44">
        <v>-0.86</v>
      </c>
      <c r="F53" s="44">
        <v>-0.86</v>
      </c>
      <c r="G53" s="44">
        <v>0</v>
      </c>
    </row>
    <row r="54" spans="1:7" x14ac:dyDescent="0.25">
      <c r="A54" s="43">
        <v>43</v>
      </c>
      <c r="B54" s="44">
        <v>11.79</v>
      </c>
      <c r="C54" s="44">
        <v>0.64</v>
      </c>
      <c r="D54" s="44">
        <v>1.91</v>
      </c>
      <c r="E54" s="44">
        <v>-0.86</v>
      </c>
      <c r="F54" s="44">
        <v>-0.86</v>
      </c>
      <c r="G54" s="44">
        <v>0</v>
      </c>
    </row>
    <row r="55" spans="1:7" x14ac:dyDescent="0.25">
      <c r="A55" s="43">
        <v>44</v>
      </c>
      <c r="B55" s="44">
        <v>12</v>
      </c>
      <c r="C55" s="44">
        <v>0.65</v>
      </c>
      <c r="D55" s="44">
        <v>1.94</v>
      </c>
      <c r="E55" s="44">
        <v>-0.86</v>
      </c>
      <c r="F55" s="44">
        <v>-0.86</v>
      </c>
      <c r="G55" s="44">
        <v>0</v>
      </c>
    </row>
    <row r="56" spans="1:7" x14ac:dyDescent="0.25">
      <c r="A56" s="43">
        <v>45</v>
      </c>
      <c r="B56" s="44">
        <v>12.22</v>
      </c>
      <c r="C56" s="44">
        <v>0.67</v>
      </c>
      <c r="D56" s="44">
        <v>1.96</v>
      </c>
      <c r="E56" s="44">
        <v>-0.86</v>
      </c>
      <c r="F56" s="44">
        <v>-0.86</v>
      </c>
      <c r="G56" s="44">
        <v>0</v>
      </c>
    </row>
    <row r="57" spans="1:7" x14ac:dyDescent="0.25">
      <c r="A57" s="43">
        <v>46</v>
      </c>
      <c r="B57" s="44">
        <v>12.44</v>
      </c>
      <c r="C57" s="44">
        <v>0.68</v>
      </c>
      <c r="D57" s="44">
        <v>1.99</v>
      </c>
      <c r="E57" s="44">
        <v>-0.87</v>
      </c>
      <c r="F57" s="44">
        <v>-0.87</v>
      </c>
      <c r="G57" s="44">
        <v>0</v>
      </c>
    </row>
    <row r="58" spans="1:7" x14ac:dyDescent="0.25">
      <c r="A58" s="43">
        <v>47</v>
      </c>
      <c r="B58" s="44">
        <v>12.67</v>
      </c>
      <c r="C58" s="44">
        <v>0.69</v>
      </c>
      <c r="D58" s="44">
        <v>2.0099999999999998</v>
      </c>
      <c r="E58" s="44">
        <v>-0.87</v>
      </c>
      <c r="F58" s="44">
        <v>-0.87</v>
      </c>
      <c r="G58" s="44">
        <v>0</v>
      </c>
    </row>
    <row r="59" spans="1:7" x14ac:dyDescent="0.25">
      <c r="A59" s="43">
        <v>48</v>
      </c>
      <c r="B59" s="44">
        <v>12.9</v>
      </c>
      <c r="C59" s="44">
        <v>0.71</v>
      </c>
      <c r="D59" s="44">
        <v>2.04</v>
      </c>
      <c r="E59" s="44">
        <v>-0.87</v>
      </c>
      <c r="F59" s="44">
        <v>-0.87</v>
      </c>
      <c r="G59" s="44">
        <v>0</v>
      </c>
    </row>
    <row r="60" spans="1:7" x14ac:dyDescent="0.25">
      <c r="A60" s="43">
        <v>49</v>
      </c>
      <c r="B60" s="44">
        <v>13.14</v>
      </c>
      <c r="C60" s="44">
        <v>0.72</v>
      </c>
      <c r="D60" s="44">
        <v>2.06</v>
      </c>
      <c r="E60" s="44">
        <v>-0.87</v>
      </c>
      <c r="F60" s="44">
        <v>-0.87</v>
      </c>
      <c r="G60" s="44">
        <v>0</v>
      </c>
    </row>
    <row r="61" spans="1:7" x14ac:dyDescent="0.25">
      <c r="A61" s="43">
        <v>50</v>
      </c>
      <c r="B61" s="44">
        <v>13.39</v>
      </c>
      <c r="C61" s="44">
        <v>0.74</v>
      </c>
      <c r="D61" s="44">
        <v>2.08</v>
      </c>
      <c r="E61" s="44">
        <v>-0.88</v>
      </c>
      <c r="F61" s="44">
        <v>-0.88</v>
      </c>
      <c r="G61" s="44">
        <v>0</v>
      </c>
    </row>
    <row r="62" spans="1:7" x14ac:dyDescent="0.25">
      <c r="A62" s="43">
        <v>51</v>
      </c>
      <c r="B62" s="44">
        <v>13.64</v>
      </c>
      <c r="C62" s="44">
        <v>0.75</v>
      </c>
      <c r="D62" s="44">
        <v>2.1</v>
      </c>
      <c r="E62" s="44">
        <v>-0.88</v>
      </c>
      <c r="F62" s="44">
        <v>-0.88</v>
      </c>
      <c r="G62" s="44">
        <v>0</v>
      </c>
    </row>
    <row r="63" spans="1:7" x14ac:dyDescent="0.25">
      <c r="A63" s="43">
        <v>52</v>
      </c>
      <c r="B63" s="44">
        <v>13.9</v>
      </c>
      <c r="C63" s="44">
        <v>0.77</v>
      </c>
      <c r="D63" s="44">
        <v>2.12</v>
      </c>
      <c r="E63" s="44">
        <v>-0.88</v>
      </c>
      <c r="F63" s="44">
        <v>-0.88</v>
      </c>
      <c r="G63" s="44">
        <v>0</v>
      </c>
    </row>
    <row r="64" spans="1:7" x14ac:dyDescent="0.25">
      <c r="A64" s="43">
        <v>53</v>
      </c>
      <c r="B64" s="44">
        <v>14.16</v>
      </c>
      <c r="C64" s="44">
        <v>0.78</v>
      </c>
      <c r="D64" s="44">
        <v>2.14</v>
      </c>
      <c r="E64" s="44">
        <v>-0.89</v>
      </c>
      <c r="F64" s="44">
        <v>-0.89</v>
      </c>
      <c r="G64" s="44">
        <v>0</v>
      </c>
    </row>
    <row r="65" spans="1:7" x14ac:dyDescent="0.25">
      <c r="A65" s="43">
        <v>54</v>
      </c>
      <c r="B65" s="44">
        <v>14.43</v>
      </c>
      <c r="C65" s="44">
        <v>0.8</v>
      </c>
      <c r="D65" s="44">
        <v>2.16</v>
      </c>
      <c r="E65" s="44">
        <v>-0.89</v>
      </c>
      <c r="F65" s="44">
        <v>-0.89</v>
      </c>
      <c r="G65" s="44">
        <v>0</v>
      </c>
    </row>
    <row r="66" spans="1:7" x14ac:dyDescent="0.25">
      <c r="A66" s="43">
        <v>55</v>
      </c>
      <c r="B66" s="44">
        <v>14.71</v>
      </c>
      <c r="C66" s="44">
        <v>0.81</v>
      </c>
      <c r="D66" s="44">
        <v>2.17</v>
      </c>
      <c r="E66" s="44">
        <v>-0.89</v>
      </c>
      <c r="F66" s="44">
        <v>-0.89</v>
      </c>
      <c r="G66" s="44">
        <v>0</v>
      </c>
    </row>
    <row r="67" spans="1:7" x14ac:dyDescent="0.25">
      <c r="A67" s="43">
        <v>56</v>
      </c>
      <c r="B67" s="44">
        <v>15</v>
      </c>
      <c r="C67" s="44">
        <v>0.83</v>
      </c>
      <c r="D67" s="44">
        <v>2.1800000000000002</v>
      </c>
      <c r="E67" s="44">
        <v>-0.9</v>
      </c>
      <c r="F67" s="44">
        <v>-0.9</v>
      </c>
      <c r="G67" s="44">
        <v>0</v>
      </c>
    </row>
    <row r="68" spans="1:7" x14ac:dyDescent="0.25">
      <c r="A68" s="43">
        <v>57</v>
      </c>
      <c r="B68" s="44">
        <v>15.3</v>
      </c>
      <c r="C68" s="44">
        <v>0.85</v>
      </c>
      <c r="D68" s="44">
        <v>2.19</v>
      </c>
      <c r="E68" s="44">
        <v>-0.9</v>
      </c>
      <c r="F68" s="44">
        <v>-0.9</v>
      </c>
      <c r="G68" s="44">
        <v>0</v>
      </c>
    </row>
    <row r="69" spans="1:7" x14ac:dyDescent="0.25">
      <c r="A69" s="43">
        <v>58</v>
      </c>
      <c r="B69" s="44">
        <v>15.61</v>
      </c>
      <c r="C69" s="44">
        <v>0.86</v>
      </c>
      <c r="D69" s="44">
        <v>2.19</v>
      </c>
      <c r="E69" s="44">
        <v>-0.91</v>
      </c>
      <c r="F69" s="44">
        <v>-0.91</v>
      </c>
      <c r="G69" s="44">
        <v>0</v>
      </c>
    </row>
    <row r="70" spans="1:7" x14ac:dyDescent="0.25">
      <c r="A70" s="43">
        <v>59</v>
      </c>
      <c r="B70" s="44">
        <v>15.93</v>
      </c>
      <c r="C70" s="44">
        <v>0.88</v>
      </c>
      <c r="D70" s="44">
        <v>2.2000000000000002</v>
      </c>
      <c r="E70" s="44">
        <v>-0.91</v>
      </c>
      <c r="F70" s="44">
        <v>-0.91</v>
      </c>
      <c r="G70" s="44">
        <v>0</v>
      </c>
    </row>
    <row r="71" spans="1:7" x14ac:dyDescent="0.25">
      <c r="A71" s="43">
        <v>60</v>
      </c>
      <c r="B71" s="44">
        <v>16.260000000000002</v>
      </c>
      <c r="C71" s="44">
        <v>0.9</v>
      </c>
      <c r="D71" s="44">
        <v>2.2000000000000002</v>
      </c>
      <c r="E71" s="44">
        <v>-0.92</v>
      </c>
      <c r="F71" s="44">
        <v>-0.92</v>
      </c>
      <c r="G71" s="44">
        <v>0</v>
      </c>
    </row>
    <row r="72" spans="1:7" x14ac:dyDescent="0.25">
      <c r="A72" s="43">
        <v>61</v>
      </c>
      <c r="B72" s="44">
        <v>16.61</v>
      </c>
      <c r="C72" s="44">
        <v>0.91</v>
      </c>
      <c r="D72" s="44">
        <v>2.2000000000000002</v>
      </c>
      <c r="E72" s="44">
        <v>-0.92</v>
      </c>
      <c r="F72" s="44">
        <v>-0.92</v>
      </c>
      <c r="G72" s="44">
        <v>0</v>
      </c>
    </row>
    <row r="73" spans="1:7" x14ac:dyDescent="0.25">
      <c r="A73" s="43">
        <v>62</v>
      </c>
      <c r="B73" s="44">
        <v>16.97</v>
      </c>
      <c r="C73" s="44">
        <v>0.93</v>
      </c>
      <c r="D73" s="44">
        <v>2.19</v>
      </c>
      <c r="E73" s="44">
        <v>-0.93</v>
      </c>
      <c r="F73" s="44">
        <v>-0.93</v>
      </c>
      <c r="G73" s="44">
        <v>0</v>
      </c>
    </row>
    <row r="74" spans="1:7" x14ac:dyDescent="0.25">
      <c r="A74" s="43">
        <v>63</v>
      </c>
      <c r="B74" s="44">
        <v>17.34</v>
      </c>
      <c r="C74" s="44">
        <v>0.95</v>
      </c>
      <c r="D74" s="44">
        <v>2.1800000000000002</v>
      </c>
      <c r="E74" s="44">
        <v>-0.94</v>
      </c>
      <c r="F74" s="44">
        <v>-0.94</v>
      </c>
      <c r="G74" s="44">
        <v>0</v>
      </c>
    </row>
    <row r="75" spans="1:7" x14ac:dyDescent="0.25">
      <c r="A75" s="43">
        <v>64</v>
      </c>
      <c r="B75" s="44">
        <v>17.739999999999998</v>
      </c>
      <c r="C75" s="44">
        <v>0.97</v>
      </c>
      <c r="D75" s="44">
        <v>2.16</v>
      </c>
      <c r="E75" s="44">
        <v>-0.94</v>
      </c>
      <c r="F75" s="44">
        <v>-0.94</v>
      </c>
      <c r="G75" s="44">
        <v>0</v>
      </c>
    </row>
    <row r="76" spans="1:7" x14ac:dyDescent="0.25">
      <c r="A76" s="43">
        <v>65</v>
      </c>
      <c r="B76" s="44">
        <v>18.149999999999999</v>
      </c>
      <c r="C76" s="44">
        <v>0.99</v>
      </c>
      <c r="D76" s="44">
        <v>2.15</v>
      </c>
      <c r="E76" s="44">
        <v>-0.99</v>
      </c>
      <c r="F76" s="44">
        <v>-0.99</v>
      </c>
      <c r="G76" s="44">
        <v>0</v>
      </c>
    </row>
  </sheetData>
  <sheetProtection algorithmName="SHA-512" hashValue="mtpcxcz8x5bb1AMtKfyaJJAeCozvf3aTJKsZJpot8HbIjbmAfDPLDtZL2x3erwZA7DmaZ2sLlvVuaqMXtSgFJQ==" saltValue="dMSYwmynX5v8gn2Urm92ug==" spinCount="100000" sheet="1" objects="1" scenarios="1"/>
  <conditionalFormatting sqref="A6:A21">
    <cfRule type="expression" dxfId="587" priority="11" stopIfTrue="1">
      <formula>MOD(ROW(),2)=0</formula>
    </cfRule>
    <cfRule type="expression" dxfId="586" priority="12" stopIfTrue="1">
      <formula>MOD(ROW(),2)&lt;&gt;0</formula>
    </cfRule>
  </conditionalFormatting>
  <conditionalFormatting sqref="A26:A76">
    <cfRule type="expression" dxfId="585" priority="15" stopIfTrue="1">
      <formula>MOD(ROW(),2)=0</formula>
    </cfRule>
    <cfRule type="expression" dxfId="584" priority="16" stopIfTrue="1">
      <formula>MOD(ROW(),2)&lt;&gt;0</formula>
    </cfRule>
  </conditionalFormatting>
  <conditionalFormatting sqref="B18:B19">
    <cfRule type="expression" dxfId="583" priority="1" stopIfTrue="1">
      <formula>MOD(ROW(),2)=0</formula>
    </cfRule>
    <cfRule type="expression" dxfId="582" priority="2" stopIfTrue="1">
      <formula>MOD(ROW(),2)&lt;&gt;0</formula>
    </cfRule>
  </conditionalFormatting>
  <conditionalFormatting sqref="B6:G17 C18:G19 B20:G21">
    <cfRule type="expression" dxfId="581" priority="13" stopIfTrue="1">
      <formula>MOD(ROW(),2)=0</formula>
    </cfRule>
    <cfRule type="expression" dxfId="580" priority="14" stopIfTrue="1">
      <formula>MOD(ROW(),2)&lt;&gt;0</formula>
    </cfRule>
  </conditionalFormatting>
  <conditionalFormatting sqref="B26:G76">
    <cfRule type="expression" dxfId="579" priority="17" stopIfTrue="1">
      <formula>MOD(ROW(),2)=0</formula>
    </cfRule>
    <cfRule type="expression" dxfId="578" priority="18" stopIfTrue="1">
      <formula>MOD(ROW(),2)&lt;&gt;0</formula>
    </cfRule>
  </conditionalFormatting>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986BB-FF36-4F58-BC47-B38E7986D207}">
  <sheetPr codeName="Sheet11"/>
  <dimension ref="A1:G76"/>
  <sheetViews>
    <sheetView showGridLines="0" workbookViewId="0">
      <selection activeCell="A6" sqref="A6"/>
    </sheetView>
  </sheetViews>
  <sheetFormatPr defaultRowHeight="12.5" x14ac:dyDescent="0.25"/>
  <cols>
    <col min="1" max="1" width="31.54296875" customWidth="1"/>
    <col min="2" max="7" width="22.54296875" customWidth="1"/>
  </cols>
  <sheetData>
    <row r="1" spans="1:7" s="1" customFormat="1" ht="20" x14ac:dyDescent="0.4">
      <c r="A1" s="2" t="s">
        <v>0</v>
      </c>
    </row>
    <row r="2" spans="1:7" s="1" customFormat="1" ht="15.5" x14ac:dyDescent="0.35">
      <c r="A2" s="30" t="s">
        <v>1</v>
      </c>
      <c r="B2" s="3" t="str">
        <f>wb_title</f>
        <v>LGPS_EW - Consolidated Factor Spreadsheet</v>
      </c>
    </row>
    <row r="3" spans="1:7" s="1" customFormat="1" ht="15.5" x14ac:dyDescent="0.35">
      <c r="A3" s="30" t="s">
        <v>2</v>
      </c>
      <c r="B3" s="3" t="str">
        <f>TABLE_FACTOR_TYPE_1 &amp; " - x-" &amp; TABLE_SERIES_NUMBER_1</f>
        <v>CETV - x-204</v>
      </c>
    </row>
    <row r="6" spans="1:7" x14ac:dyDescent="0.25">
      <c r="A6" s="40" t="s">
        <v>394</v>
      </c>
      <c r="B6" s="47" t="s">
        <v>395</v>
      </c>
      <c r="C6" s="47"/>
      <c r="D6" s="47"/>
      <c r="E6" s="47"/>
      <c r="F6" s="47"/>
      <c r="G6" s="47"/>
    </row>
    <row r="7" spans="1:7" x14ac:dyDescent="0.25">
      <c r="A7" s="40" t="s">
        <v>396</v>
      </c>
      <c r="B7" s="47" t="s">
        <v>175</v>
      </c>
      <c r="C7" s="47"/>
      <c r="D7" s="47"/>
      <c r="E7" s="47"/>
      <c r="F7" s="47"/>
      <c r="G7" s="47"/>
    </row>
    <row r="8" spans="1:7" x14ac:dyDescent="0.25">
      <c r="A8" s="40" t="s">
        <v>162</v>
      </c>
      <c r="B8" s="47" t="s">
        <v>176</v>
      </c>
      <c r="C8" s="47"/>
      <c r="D8" s="47"/>
      <c r="E8" s="47"/>
      <c r="F8" s="47"/>
      <c r="G8" s="47"/>
    </row>
    <row r="9" spans="1:7" x14ac:dyDescent="0.25">
      <c r="A9" s="40" t="s">
        <v>163</v>
      </c>
      <c r="B9" s="47" t="s">
        <v>177</v>
      </c>
      <c r="C9" s="47"/>
      <c r="D9" s="47"/>
      <c r="E9" s="47"/>
      <c r="F9" s="47"/>
      <c r="G9" s="47"/>
    </row>
    <row r="10" spans="1:7" x14ac:dyDescent="0.25">
      <c r="A10" s="40" t="s">
        <v>6</v>
      </c>
      <c r="B10" s="47" t="s">
        <v>187</v>
      </c>
      <c r="C10" s="47"/>
      <c r="D10" s="47"/>
      <c r="E10" s="47"/>
      <c r="F10" s="47"/>
      <c r="G10" s="47"/>
    </row>
    <row r="11" spans="1:7" x14ac:dyDescent="0.25">
      <c r="A11" s="40" t="s">
        <v>164</v>
      </c>
      <c r="B11" s="47" t="s">
        <v>184</v>
      </c>
      <c r="C11" s="47"/>
      <c r="D11" s="47"/>
      <c r="E11" s="47"/>
      <c r="F11" s="47"/>
      <c r="G11" s="47"/>
    </row>
    <row r="12" spans="1:7" x14ac:dyDescent="0.25">
      <c r="A12" s="40" t="s">
        <v>165</v>
      </c>
      <c r="B12" s="47" t="s">
        <v>180</v>
      </c>
      <c r="C12" s="47"/>
      <c r="D12" s="47"/>
      <c r="E12" s="47"/>
      <c r="F12" s="47"/>
      <c r="G12" s="47"/>
    </row>
    <row r="13" spans="1:7" x14ac:dyDescent="0.25">
      <c r="A13" s="40" t="s">
        <v>397</v>
      </c>
      <c r="B13" s="47">
        <v>0</v>
      </c>
      <c r="C13" s="47"/>
      <c r="D13" s="47"/>
      <c r="E13" s="47"/>
      <c r="F13" s="47"/>
      <c r="G13" s="47"/>
    </row>
    <row r="14" spans="1:7" x14ac:dyDescent="0.25">
      <c r="A14" s="40" t="s">
        <v>167</v>
      </c>
      <c r="B14" s="47">
        <v>204</v>
      </c>
      <c r="C14" s="47"/>
      <c r="D14" s="47"/>
      <c r="E14" s="47"/>
      <c r="F14" s="47"/>
      <c r="G14" s="47"/>
    </row>
    <row r="15" spans="1:7" x14ac:dyDescent="0.25">
      <c r="A15" s="40" t="s">
        <v>398</v>
      </c>
      <c r="B15" s="47" t="s">
        <v>190</v>
      </c>
      <c r="C15" s="47"/>
      <c r="D15" s="47"/>
      <c r="E15" s="47"/>
      <c r="F15" s="47"/>
      <c r="G15" s="47"/>
    </row>
    <row r="16" spans="1:7" x14ac:dyDescent="0.25">
      <c r="A16" s="40" t="s">
        <v>169</v>
      </c>
      <c r="B16" s="47" t="s">
        <v>191</v>
      </c>
      <c r="C16" s="47"/>
      <c r="D16" s="47"/>
      <c r="E16" s="47"/>
      <c r="F16" s="47"/>
      <c r="G16" s="47"/>
    </row>
    <row r="17" spans="1:7" x14ac:dyDescent="0.25">
      <c r="A17" s="41" t="s">
        <v>399</v>
      </c>
      <c r="B17" s="47"/>
      <c r="C17" s="47"/>
      <c r="D17" s="47"/>
      <c r="E17" s="47"/>
      <c r="F17" s="47"/>
      <c r="G17" s="47"/>
    </row>
    <row r="18" spans="1:7" x14ac:dyDescent="0.25">
      <c r="A18" s="40" t="s">
        <v>171</v>
      </c>
      <c r="B18" s="49">
        <v>46175</v>
      </c>
      <c r="C18" s="49"/>
      <c r="D18" s="49"/>
      <c r="E18" s="49"/>
      <c r="F18" s="49"/>
      <c r="G18" s="49"/>
    </row>
    <row r="19" spans="1:7" x14ac:dyDescent="0.25">
      <c r="A19" s="40" t="s">
        <v>172</v>
      </c>
      <c r="B19" s="49">
        <v>46161</v>
      </c>
      <c r="C19" s="49"/>
      <c r="D19" s="49"/>
      <c r="E19" s="49"/>
      <c r="F19" s="49"/>
      <c r="G19" s="49"/>
    </row>
    <row r="20" spans="1:7" x14ac:dyDescent="0.25">
      <c r="A20" s="40" t="s">
        <v>173</v>
      </c>
      <c r="B20" s="47" t="s">
        <v>183</v>
      </c>
      <c r="C20" s="47"/>
      <c r="D20" s="47"/>
      <c r="E20" s="47"/>
      <c r="F20" s="47"/>
      <c r="G20" s="47"/>
    </row>
    <row r="21" spans="1:7" x14ac:dyDescent="0.25">
      <c r="A21" s="40" t="s">
        <v>400</v>
      </c>
      <c r="B21" s="47" t="s">
        <v>99</v>
      </c>
      <c r="C21" s="47"/>
      <c r="D21" s="47"/>
      <c r="E21" s="47"/>
      <c r="F21" s="47"/>
      <c r="G21" s="47"/>
    </row>
    <row r="23" spans="1:7" x14ac:dyDescent="0.25">
      <c r="A23" s="23" t="str">
        <f>HYPERLINK("#'Factor List'!A1", "Back to Factor List")</f>
        <v>Back to Factor List</v>
      </c>
      <c r="B23" s="23" t="str">
        <f>HYPERLINK("#'Assumptions'!A1", "Assumptions")</f>
        <v>Assumptions</v>
      </c>
    </row>
    <row r="26" spans="1:7" s="58" customFormat="1" ht="26" x14ac:dyDescent="0.25">
      <c r="A26" s="57" t="s">
        <v>401</v>
      </c>
      <c r="B26" s="57" t="s">
        <v>402</v>
      </c>
      <c r="C26" s="57" t="s">
        <v>403</v>
      </c>
      <c r="D26" s="57" t="s">
        <v>404</v>
      </c>
      <c r="E26" s="57" t="s">
        <v>405</v>
      </c>
      <c r="F26" s="57" t="s">
        <v>406</v>
      </c>
      <c r="G26" s="57" t="s">
        <v>407</v>
      </c>
    </row>
    <row r="27" spans="1:7" x14ac:dyDescent="0.25">
      <c r="A27" s="43">
        <v>16</v>
      </c>
      <c r="B27" s="44">
        <v>7.3</v>
      </c>
      <c r="C27" s="44">
        <v>0.38</v>
      </c>
      <c r="D27" s="44">
        <v>1.1100000000000001</v>
      </c>
      <c r="E27" s="44">
        <v>-4.72</v>
      </c>
      <c r="F27" s="44">
        <v>-4.72</v>
      </c>
      <c r="G27" s="44">
        <v>0</v>
      </c>
    </row>
    <row r="28" spans="1:7" x14ac:dyDescent="0.25">
      <c r="A28" s="43">
        <v>17</v>
      </c>
      <c r="B28" s="44">
        <v>7.43</v>
      </c>
      <c r="C28" s="44">
        <v>0.38</v>
      </c>
      <c r="D28" s="44">
        <v>1.17</v>
      </c>
      <c r="E28" s="44">
        <v>-4.7300000000000004</v>
      </c>
      <c r="F28" s="44">
        <v>-4.7300000000000004</v>
      </c>
      <c r="G28" s="44">
        <v>0</v>
      </c>
    </row>
    <row r="29" spans="1:7" x14ac:dyDescent="0.25">
      <c r="A29" s="43">
        <v>18</v>
      </c>
      <c r="B29" s="44">
        <v>7.57</v>
      </c>
      <c r="C29" s="44">
        <v>0.39</v>
      </c>
      <c r="D29" s="44">
        <v>1.23</v>
      </c>
      <c r="E29" s="44">
        <v>-4.74</v>
      </c>
      <c r="F29" s="44">
        <v>-4.74</v>
      </c>
      <c r="G29" s="44">
        <v>0</v>
      </c>
    </row>
    <row r="30" spans="1:7" x14ac:dyDescent="0.25">
      <c r="A30" s="43">
        <v>19</v>
      </c>
      <c r="B30" s="44">
        <v>7.7</v>
      </c>
      <c r="C30" s="44">
        <v>0.4</v>
      </c>
      <c r="D30" s="44">
        <v>1.27</v>
      </c>
      <c r="E30" s="44">
        <v>-4.75</v>
      </c>
      <c r="F30" s="44">
        <v>-4.75</v>
      </c>
      <c r="G30" s="44">
        <v>0</v>
      </c>
    </row>
    <row r="31" spans="1:7" x14ac:dyDescent="0.25">
      <c r="A31" s="43">
        <v>20</v>
      </c>
      <c r="B31" s="44">
        <v>7.84</v>
      </c>
      <c r="C31" s="44">
        <v>0.41</v>
      </c>
      <c r="D31" s="44">
        <v>1.3</v>
      </c>
      <c r="E31" s="44">
        <v>-4.76</v>
      </c>
      <c r="F31" s="44">
        <v>-4.76</v>
      </c>
      <c r="G31" s="44">
        <v>0</v>
      </c>
    </row>
    <row r="32" spans="1:7" x14ac:dyDescent="0.25">
      <c r="A32" s="43">
        <v>21</v>
      </c>
      <c r="B32" s="44">
        <v>7.98</v>
      </c>
      <c r="C32" s="44">
        <v>0.41</v>
      </c>
      <c r="D32" s="44">
        <v>1.32</v>
      </c>
      <c r="E32" s="44">
        <v>-4.7699999999999996</v>
      </c>
      <c r="F32" s="44">
        <v>-4.7699999999999996</v>
      </c>
      <c r="G32" s="44">
        <v>0</v>
      </c>
    </row>
    <row r="33" spans="1:7" x14ac:dyDescent="0.25">
      <c r="A33" s="43">
        <v>22</v>
      </c>
      <c r="B33" s="44">
        <v>8.1199999999999992</v>
      </c>
      <c r="C33" s="44">
        <v>0.42</v>
      </c>
      <c r="D33" s="44">
        <v>1.34</v>
      </c>
      <c r="E33" s="44">
        <v>-4.78</v>
      </c>
      <c r="F33" s="44">
        <v>-4.78</v>
      </c>
      <c r="G33" s="44">
        <v>0</v>
      </c>
    </row>
    <row r="34" spans="1:7" x14ac:dyDescent="0.25">
      <c r="A34" s="43">
        <v>23</v>
      </c>
      <c r="B34" s="44">
        <v>8.27</v>
      </c>
      <c r="C34" s="44">
        <v>0.43</v>
      </c>
      <c r="D34" s="44">
        <v>1.37</v>
      </c>
      <c r="E34" s="44">
        <v>-4.79</v>
      </c>
      <c r="F34" s="44">
        <v>-4.79</v>
      </c>
      <c r="G34" s="44">
        <v>0</v>
      </c>
    </row>
    <row r="35" spans="1:7" x14ac:dyDescent="0.25">
      <c r="A35" s="43">
        <v>24</v>
      </c>
      <c r="B35" s="44">
        <v>8.41</v>
      </c>
      <c r="C35" s="44">
        <v>0.44</v>
      </c>
      <c r="D35" s="44">
        <v>1.39</v>
      </c>
      <c r="E35" s="44">
        <v>-4.8</v>
      </c>
      <c r="F35" s="44">
        <v>-4.8</v>
      </c>
      <c r="G35" s="44">
        <v>0</v>
      </c>
    </row>
    <row r="36" spans="1:7" x14ac:dyDescent="0.25">
      <c r="A36" s="43">
        <v>25</v>
      </c>
      <c r="B36" s="44">
        <v>8.57</v>
      </c>
      <c r="C36" s="44">
        <v>0.45</v>
      </c>
      <c r="D36" s="44">
        <v>1.41</v>
      </c>
      <c r="E36" s="44">
        <v>-4.8099999999999996</v>
      </c>
      <c r="F36" s="44">
        <v>-4.8099999999999996</v>
      </c>
      <c r="G36" s="44">
        <v>0</v>
      </c>
    </row>
    <row r="37" spans="1:7" x14ac:dyDescent="0.25">
      <c r="A37" s="43">
        <v>26</v>
      </c>
      <c r="B37" s="44">
        <v>8.7200000000000006</v>
      </c>
      <c r="C37" s="44">
        <v>0.46</v>
      </c>
      <c r="D37" s="44">
        <v>1.44</v>
      </c>
      <c r="E37" s="44">
        <v>-4.82</v>
      </c>
      <c r="F37" s="44">
        <v>-4.82</v>
      </c>
      <c r="G37" s="44">
        <v>0</v>
      </c>
    </row>
    <row r="38" spans="1:7" x14ac:dyDescent="0.25">
      <c r="A38" s="43">
        <v>27</v>
      </c>
      <c r="B38" s="44">
        <v>8.8699999999999992</v>
      </c>
      <c r="C38" s="44">
        <v>0.47</v>
      </c>
      <c r="D38" s="44">
        <v>1.46</v>
      </c>
      <c r="E38" s="44">
        <v>-4.83</v>
      </c>
      <c r="F38" s="44">
        <v>-4.83</v>
      </c>
      <c r="G38" s="44">
        <v>0</v>
      </c>
    </row>
    <row r="39" spans="1:7" x14ac:dyDescent="0.25">
      <c r="A39" s="43">
        <v>28</v>
      </c>
      <c r="B39" s="44">
        <v>9.0299999999999994</v>
      </c>
      <c r="C39" s="44">
        <v>0.48</v>
      </c>
      <c r="D39" s="44">
        <v>1.49</v>
      </c>
      <c r="E39" s="44">
        <v>-4.84</v>
      </c>
      <c r="F39" s="44">
        <v>-4.84</v>
      </c>
      <c r="G39" s="44">
        <v>0</v>
      </c>
    </row>
    <row r="40" spans="1:7" x14ac:dyDescent="0.25">
      <c r="A40" s="43">
        <v>29</v>
      </c>
      <c r="B40" s="44">
        <v>9.19</v>
      </c>
      <c r="C40" s="44">
        <v>0.49</v>
      </c>
      <c r="D40" s="44">
        <v>1.52</v>
      </c>
      <c r="E40" s="44">
        <v>-4.8600000000000003</v>
      </c>
      <c r="F40" s="44">
        <v>-4.8600000000000003</v>
      </c>
      <c r="G40" s="44">
        <v>0</v>
      </c>
    </row>
    <row r="41" spans="1:7" x14ac:dyDescent="0.25">
      <c r="A41" s="43">
        <v>30</v>
      </c>
      <c r="B41" s="44">
        <v>9.36</v>
      </c>
      <c r="C41" s="44">
        <v>0.5</v>
      </c>
      <c r="D41" s="44">
        <v>1.54</v>
      </c>
      <c r="E41" s="44">
        <v>-4.87</v>
      </c>
      <c r="F41" s="44">
        <v>-4.87</v>
      </c>
      <c r="G41" s="44">
        <v>0</v>
      </c>
    </row>
    <row r="42" spans="1:7" x14ac:dyDescent="0.25">
      <c r="A42" s="43">
        <v>31</v>
      </c>
      <c r="B42" s="44">
        <v>9.5299999999999994</v>
      </c>
      <c r="C42" s="44">
        <v>0.51</v>
      </c>
      <c r="D42" s="44">
        <v>1.57</v>
      </c>
      <c r="E42" s="44">
        <v>-4.88</v>
      </c>
      <c r="F42" s="44">
        <v>-4.88</v>
      </c>
      <c r="G42" s="44">
        <v>0</v>
      </c>
    </row>
    <row r="43" spans="1:7" x14ac:dyDescent="0.25">
      <c r="A43" s="43">
        <v>32</v>
      </c>
      <c r="B43" s="44">
        <v>9.6999999999999993</v>
      </c>
      <c r="C43" s="44">
        <v>0.52</v>
      </c>
      <c r="D43" s="44">
        <v>1.6</v>
      </c>
      <c r="E43" s="44">
        <v>-4.8899999999999997</v>
      </c>
      <c r="F43" s="44">
        <v>-4.8899999999999997</v>
      </c>
      <c r="G43" s="44">
        <v>0</v>
      </c>
    </row>
    <row r="44" spans="1:7" x14ac:dyDescent="0.25">
      <c r="A44" s="43">
        <v>33</v>
      </c>
      <c r="B44" s="44">
        <v>9.8699999999999992</v>
      </c>
      <c r="C44" s="44">
        <v>0.53</v>
      </c>
      <c r="D44" s="44">
        <v>1.62</v>
      </c>
      <c r="E44" s="44">
        <v>-4.9000000000000004</v>
      </c>
      <c r="F44" s="44">
        <v>-4.9000000000000004</v>
      </c>
      <c r="G44" s="44">
        <v>0</v>
      </c>
    </row>
    <row r="45" spans="1:7" x14ac:dyDescent="0.25">
      <c r="A45" s="43">
        <v>34</v>
      </c>
      <c r="B45" s="44">
        <v>10.039999999999999</v>
      </c>
      <c r="C45" s="44">
        <v>0.54</v>
      </c>
      <c r="D45" s="44">
        <v>1.65</v>
      </c>
      <c r="E45" s="44">
        <v>-4.91</v>
      </c>
      <c r="F45" s="44">
        <v>-4.91</v>
      </c>
      <c r="G45" s="44">
        <v>0</v>
      </c>
    </row>
    <row r="46" spans="1:7" x14ac:dyDescent="0.25">
      <c r="A46" s="43">
        <v>35</v>
      </c>
      <c r="B46" s="44">
        <v>10.220000000000001</v>
      </c>
      <c r="C46" s="44">
        <v>0.55000000000000004</v>
      </c>
      <c r="D46" s="44">
        <v>1.68</v>
      </c>
      <c r="E46" s="44">
        <v>-4.92</v>
      </c>
      <c r="F46" s="44">
        <v>-4.92</v>
      </c>
      <c r="G46" s="44">
        <v>0</v>
      </c>
    </row>
    <row r="47" spans="1:7" x14ac:dyDescent="0.25">
      <c r="A47" s="43">
        <v>36</v>
      </c>
      <c r="B47" s="44">
        <v>10.41</v>
      </c>
      <c r="C47" s="44">
        <v>0.56000000000000005</v>
      </c>
      <c r="D47" s="44">
        <v>1.71</v>
      </c>
      <c r="E47" s="44">
        <v>-4.93</v>
      </c>
      <c r="F47" s="44">
        <v>-4.93</v>
      </c>
      <c r="G47" s="44">
        <v>0</v>
      </c>
    </row>
    <row r="48" spans="1:7" x14ac:dyDescent="0.25">
      <c r="A48" s="43">
        <v>37</v>
      </c>
      <c r="B48" s="44">
        <v>10.59</v>
      </c>
      <c r="C48" s="44">
        <v>0.56999999999999995</v>
      </c>
      <c r="D48" s="44">
        <v>1.74</v>
      </c>
      <c r="E48" s="44">
        <v>-4.95</v>
      </c>
      <c r="F48" s="44">
        <v>-4.95</v>
      </c>
      <c r="G48" s="44">
        <v>0</v>
      </c>
    </row>
    <row r="49" spans="1:7" x14ac:dyDescent="0.25">
      <c r="A49" s="43">
        <v>38</v>
      </c>
      <c r="B49" s="44">
        <v>10.78</v>
      </c>
      <c r="C49" s="44">
        <v>0.57999999999999996</v>
      </c>
      <c r="D49" s="44">
        <v>1.77</v>
      </c>
      <c r="E49" s="44">
        <v>-4.96</v>
      </c>
      <c r="F49" s="44">
        <v>-4.96</v>
      </c>
      <c r="G49" s="44">
        <v>0</v>
      </c>
    </row>
    <row r="50" spans="1:7" x14ac:dyDescent="0.25">
      <c r="A50" s="43">
        <v>39</v>
      </c>
      <c r="B50" s="44">
        <v>10.98</v>
      </c>
      <c r="C50" s="44">
        <v>0.59</v>
      </c>
      <c r="D50" s="44">
        <v>1.8</v>
      </c>
      <c r="E50" s="44">
        <v>-4.97</v>
      </c>
      <c r="F50" s="44">
        <v>-4.97</v>
      </c>
      <c r="G50" s="44">
        <v>0</v>
      </c>
    </row>
    <row r="51" spans="1:7" x14ac:dyDescent="0.25">
      <c r="A51" s="43">
        <v>40</v>
      </c>
      <c r="B51" s="44">
        <v>11.17</v>
      </c>
      <c r="C51" s="44">
        <v>0.6</v>
      </c>
      <c r="D51" s="44">
        <v>1.82</v>
      </c>
      <c r="E51" s="44">
        <v>-4.9800000000000004</v>
      </c>
      <c r="F51" s="44">
        <v>-4.9800000000000004</v>
      </c>
      <c r="G51" s="44">
        <v>0</v>
      </c>
    </row>
    <row r="52" spans="1:7" x14ac:dyDescent="0.25">
      <c r="A52" s="43">
        <v>41</v>
      </c>
      <c r="B52" s="44">
        <v>11.37</v>
      </c>
      <c r="C52" s="44">
        <v>0.62</v>
      </c>
      <c r="D52" s="44">
        <v>1.85</v>
      </c>
      <c r="E52" s="44">
        <v>-5</v>
      </c>
      <c r="F52" s="44">
        <v>-5</v>
      </c>
      <c r="G52" s="44">
        <v>0</v>
      </c>
    </row>
    <row r="53" spans="1:7" x14ac:dyDescent="0.25">
      <c r="A53" s="43">
        <v>42</v>
      </c>
      <c r="B53" s="44">
        <v>11.58</v>
      </c>
      <c r="C53" s="44">
        <v>0.63</v>
      </c>
      <c r="D53" s="44">
        <v>1.88</v>
      </c>
      <c r="E53" s="44">
        <v>-5.01</v>
      </c>
      <c r="F53" s="44">
        <v>-5.01</v>
      </c>
      <c r="G53" s="44">
        <v>0</v>
      </c>
    </row>
    <row r="54" spans="1:7" x14ac:dyDescent="0.25">
      <c r="A54" s="43">
        <v>43</v>
      </c>
      <c r="B54" s="44">
        <v>11.79</v>
      </c>
      <c r="C54" s="44">
        <v>0.64</v>
      </c>
      <c r="D54" s="44">
        <v>1.91</v>
      </c>
      <c r="E54" s="44">
        <v>-5.0199999999999996</v>
      </c>
      <c r="F54" s="44">
        <v>-5.0199999999999996</v>
      </c>
      <c r="G54" s="44">
        <v>0</v>
      </c>
    </row>
    <row r="55" spans="1:7" x14ac:dyDescent="0.25">
      <c r="A55" s="43">
        <v>44</v>
      </c>
      <c r="B55" s="44">
        <v>12</v>
      </c>
      <c r="C55" s="44">
        <v>0.65</v>
      </c>
      <c r="D55" s="44">
        <v>1.94</v>
      </c>
      <c r="E55" s="44">
        <v>-5.04</v>
      </c>
      <c r="F55" s="44">
        <v>-5.04</v>
      </c>
      <c r="G55" s="44">
        <v>0</v>
      </c>
    </row>
    <row r="56" spans="1:7" x14ac:dyDescent="0.25">
      <c r="A56" s="43">
        <v>45</v>
      </c>
      <c r="B56" s="44">
        <v>12.22</v>
      </c>
      <c r="C56" s="44">
        <v>0.67</v>
      </c>
      <c r="D56" s="44">
        <v>1.96</v>
      </c>
      <c r="E56" s="44">
        <v>-5.05</v>
      </c>
      <c r="F56" s="44">
        <v>-5.05</v>
      </c>
      <c r="G56" s="44">
        <v>0</v>
      </c>
    </row>
    <row r="57" spans="1:7" x14ac:dyDescent="0.25">
      <c r="A57" s="43">
        <v>46</v>
      </c>
      <c r="B57" s="44">
        <v>12.44</v>
      </c>
      <c r="C57" s="44">
        <v>0.68</v>
      </c>
      <c r="D57" s="44">
        <v>1.99</v>
      </c>
      <c r="E57" s="44">
        <v>-5.07</v>
      </c>
      <c r="F57" s="44">
        <v>-5.07</v>
      </c>
      <c r="G57" s="44">
        <v>0</v>
      </c>
    </row>
    <row r="58" spans="1:7" x14ac:dyDescent="0.25">
      <c r="A58" s="43">
        <v>47</v>
      </c>
      <c r="B58" s="44">
        <v>12.67</v>
      </c>
      <c r="C58" s="44">
        <v>0.69</v>
      </c>
      <c r="D58" s="44">
        <v>2.0099999999999998</v>
      </c>
      <c r="E58" s="44">
        <v>-5.08</v>
      </c>
      <c r="F58" s="44">
        <v>-5.08</v>
      </c>
      <c r="G58" s="44">
        <v>0</v>
      </c>
    </row>
    <row r="59" spans="1:7" x14ac:dyDescent="0.25">
      <c r="A59" s="43">
        <v>48</v>
      </c>
      <c r="B59" s="44">
        <v>12.9</v>
      </c>
      <c r="C59" s="44">
        <v>0.71</v>
      </c>
      <c r="D59" s="44">
        <v>2.04</v>
      </c>
      <c r="E59" s="44">
        <v>-5.0999999999999996</v>
      </c>
      <c r="F59" s="44">
        <v>-5.0999999999999996</v>
      </c>
      <c r="G59" s="44">
        <v>0</v>
      </c>
    </row>
    <row r="60" spans="1:7" x14ac:dyDescent="0.25">
      <c r="A60" s="43">
        <v>49</v>
      </c>
      <c r="B60" s="44">
        <v>13.14</v>
      </c>
      <c r="C60" s="44">
        <v>0.72</v>
      </c>
      <c r="D60" s="44">
        <v>2.06</v>
      </c>
      <c r="E60" s="44">
        <v>-5.12</v>
      </c>
      <c r="F60" s="44">
        <v>-5.12</v>
      </c>
      <c r="G60" s="44">
        <v>0</v>
      </c>
    </row>
    <row r="61" spans="1:7" x14ac:dyDescent="0.25">
      <c r="A61" s="43">
        <v>50</v>
      </c>
      <c r="B61" s="44">
        <v>13.39</v>
      </c>
      <c r="C61" s="44">
        <v>0.74</v>
      </c>
      <c r="D61" s="44">
        <v>2.08</v>
      </c>
      <c r="E61" s="44">
        <v>-5.13</v>
      </c>
      <c r="F61" s="44">
        <v>-5.13</v>
      </c>
      <c r="G61" s="44">
        <v>0</v>
      </c>
    </row>
    <row r="62" spans="1:7" x14ac:dyDescent="0.25">
      <c r="A62" s="43">
        <v>51</v>
      </c>
      <c r="B62" s="44">
        <v>13.64</v>
      </c>
      <c r="C62" s="44">
        <v>0.75</v>
      </c>
      <c r="D62" s="44">
        <v>2.1</v>
      </c>
      <c r="E62" s="44">
        <v>-5.15</v>
      </c>
      <c r="F62" s="44">
        <v>-5.15</v>
      </c>
      <c r="G62" s="44">
        <v>0</v>
      </c>
    </row>
    <row r="63" spans="1:7" x14ac:dyDescent="0.25">
      <c r="A63" s="43">
        <v>52</v>
      </c>
      <c r="B63" s="44">
        <v>13.9</v>
      </c>
      <c r="C63" s="44">
        <v>0.77</v>
      </c>
      <c r="D63" s="44">
        <v>2.12</v>
      </c>
      <c r="E63" s="44">
        <v>-5.17</v>
      </c>
      <c r="F63" s="44">
        <v>-5.17</v>
      </c>
      <c r="G63" s="44">
        <v>0</v>
      </c>
    </row>
    <row r="64" spans="1:7" x14ac:dyDescent="0.25">
      <c r="A64" s="43">
        <v>53</v>
      </c>
      <c r="B64" s="44">
        <v>14.16</v>
      </c>
      <c r="C64" s="44">
        <v>0.78</v>
      </c>
      <c r="D64" s="44">
        <v>2.14</v>
      </c>
      <c r="E64" s="44">
        <v>-5.19</v>
      </c>
      <c r="F64" s="44">
        <v>-5.19</v>
      </c>
      <c r="G64" s="44">
        <v>0</v>
      </c>
    </row>
    <row r="65" spans="1:7" x14ac:dyDescent="0.25">
      <c r="A65" s="43">
        <v>54</v>
      </c>
      <c r="B65" s="44">
        <v>14.43</v>
      </c>
      <c r="C65" s="44">
        <v>0.8</v>
      </c>
      <c r="D65" s="44">
        <v>2.16</v>
      </c>
      <c r="E65" s="44">
        <v>-5.21</v>
      </c>
      <c r="F65" s="44">
        <v>-5.21</v>
      </c>
      <c r="G65" s="44">
        <v>0</v>
      </c>
    </row>
    <row r="66" spans="1:7" x14ac:dyDescent="0.25">
      <c r="A66" s="43">
        <v>55</v>
      </c>
      <c r="B66" s="44">
        <v>14.71</v>
      </c>
      <c r="C66" s="44">
        <v>0.81</v>
      </c>
      <c r="D66" s="44">
        <v>2.17</v>
      </c>
      <c r="E66" s="44">
        <v>-5.24</v>
      </c>
      <c r="F66" s="44">
        <v>-5.24</v>
      </c>
      <c r="G66" s="44">
        <v>0</v>
      </c>
    </row>
    <row r="67" spans="1:7" x14ac:dyDescent="0.25">
      <c r="A67" s="43">
        <v>56</v>
      </c>
      <c r="B67" s="44">
        <v>15</v>
      </c>
      <c r="C67" s="44">
        <v>0.83</v>
      </c>
      <c r="D67" s="44">
        <v>2.1800000000000002</v>
      </c>
      <c r="E67" s="44">
        <v>-5.26</v>
      </c>
      <c r="F67" s="44">
        <v>-5.26</v>
      </c>
      <c r="G67" s="44">
        <v>0</v>
      </c>
    </row>
    <row r="68" spans="1:7" x14ac:dyDescent="0.25">
      <c r="A68" s="43">
        <v>57</v>
      </c>
      <c r="B68" s="44">
        <v>15.3</v>
      </c>
      <c r="C68" s="44">
        <v>0.85</v>
      </c>
      <c r="D68" s="44">
        <v>2.19</v>
      </c>
      <c r="E68" s="44">
        <v>-5.29</v>
      </c>
      <c r="F68" s="44">
        <v>-5.29</v>
      </c>
      <c r="G68" s="44">
        <v>0</v>
      </c>
    </row>
    <row r="69" spans="1:7" x14ac:dyDescent="0.25">
      <c r="A69" s="43">
        <v>58</v>
      </c>
      <c r="B69" s="44">
        <v>15.61</v>
      </c>
      <c r="C69" s="44">
        <v>0.86</v>
      </c>
      <c r="D69" s="44">
        <v>2.19</v>
      </c>
      <c r="E69" s="44">
        <v>-5.32</v>
      </c>
      <c r="F69" s="44">
        <v>-5.32</v>
      </c>
      <c r="G69" s="44">
        <v>0</v>
      </c>
    </row>
    <row r="70" spans="1:7" x14ac:dyDescent="0.25">
      <c r="A70" s="43">
        <v>59</v>
      </c>
      <c r="B70" s="44">
        <v>15.93</v>
      </c>
      <c r="C70" s="44">
        <v>0.88</v>
      </c>
      <c r="D70" s="44">
        <v>2.2000000000000002</v>
      </c>
      <c r="E70" s="44">
        <v>-5.35</v>
      </c>
      <c r="F70" s="44">
        <v>-5.35</v>
      </c>
      <c r="G70" s="44">
        <v>0</v>
      </c>
    </row>
    <row r="71" spans="1:7" x14ac:dyDescent="0.25">
      <c r="A71" s="43">
        <v>60</v>
      </c>
      <c r="B71" s="44">
        <v>16.260000000000002</v>
      </c>
      <c r="C71" s="44">
        <v>0.9</v>
      </c>
      <c r="D71" s="44">
        <v>2.2000000000000002</v>
      </c>
      <c r="E71" s="44">
        <v>-5.38</v>
      </c>
      <c r="F71" s="44">
        <v>-5.38</v>
      </c>
      <c r="G71" s="44">
        <v>0</v>
      </c>
    </row>
    <row r="72" spans="1:7" x14ac:dyDescent="0.25">
      <c r="A72" s="43">
        <v>61</v>
      </c>
      <c r="B72" s="44">
        <v>16.61</v>
      </c>
      <c r="C72" s="44">
        <v>0.91</v>
      </c>
      <c r="D72" s="44">
        <v>2.2000000000000002</v>
      </c>
      <c r="E72" s="44">
        <v>-4.7</v>
      </c>
      <c r="F72" s="44">
        <v>-4.7</v>
      </c>
      <c r="G72" s="44">
        <v>0</v>
      </c>
    </row>
    <row r="73" spans="1:7" x14ac:dyDescent="0.25">
      <c r="A73" s="43">
        <v>62</v>
      </c>
      <c r="B73" s="44">
        <v>16.97</v>
      </c>
      <c r="C73" s="44">
        <v>0.93</v>
      </c>
      <c r="D73" s="44">
        <v>2.19</v>
      </c>
      <c r="E73" s="44">
        <v>-3.81</v>
      </c>
      <c r="F73" s="44">
        <v>-3.81</v>
      </c>
      <c r="G73" s="44">
        <v>0</v>
      </c>
    </row>
    <row r="74" spans="1:7" x14ac:dyDescent="0.25">
      <c r="A74" s="43">
        <v>63</v>
      </c>
      <c r="B74" s="44">
        <v>17.34</v>
      </c>
      <c r="C74" s="44">
        <v>0.95</v>
      </c>
      <c r="D74" s="44">
        <v>2.1800000000000002</v>
      </c>
      <c r="E74" s="44">
        <v>-2.89</v>
      </c>
      <c r="F74" s="44">
        <v>-2.89</v>
      </c>
      <c r="G74" s="44">
        <v>0</v>
      </c>
    </row>
    <row r="75" spans="1:7" x14ac:dyDescent="0.25">
      <c r="A75" s="43">
        <v>64</v>
      </c>
      <c r="B75" s="44">
        <v>17.739999999999998</v>
      </c>
      <c r="C75" s="44">
        <v>0.97</v>
      </c>
      <c r="D75" s="44">
        <v>2.16</v>
      </c>
      <c r="E75" s="44">
        <v>-1.95</v>
      </c>
      <c r="F75" s="44">
        <v>-1.95</v>
      </c>
      <c r="G75" s="44">
        <v>0</v>
      </c>
    </row>
    <row r="76" spans="1:7" x14ac:dyDescent="0.25">
      <c r="A76" s="43">
        <v>65</v>
      </c>
      <c r="B76" s="44">
        <v>18.149999999999999</v>
      </c>
      <c r="C76" s="44">
        <v>0.99</v>
      </c>
      <c r="D76" s="44">
        <v>2.15</v>
      </c>
      <c r="E76" s="44">
        <v>-0.99</v>
      </c>
      <c r="F76" s="44">
        <v>-0.99</v>
      </c>
      <c r="G76" s="44">
        <v>0</v>
      </c>
    </row>
  </sheetData>
  <sheetProtection algorithmName="SHA-512" hashValue="UmKXq2/qGktrRhmYwixfOF0VyJJnNRyNfHS5k24hKrPNV2hKWPNwLYnx6j5E5UkITNoBYOa5n9JYygQsU3kmjw==" saltValue="4vDRKBEKXSkRf9/2MVO3Fg==" spinCount="100000" sheet="1" objects="1" scenarios="1"/>
  <conditionalFormatting sqref="A6:A21">
    <cfRule type="expression" dxfId="577" priority="11" stopIfTrue="1">
      <formula>MOD(ROW(),2)=0</formula>
    </cfRule>
    <cfRule type="expression" dxfId="576" priority="12" stopIfTrue="1">
      <formula>MOD(ROW(),2)&lt;&gt;0</formula>
    </cfRule>
  </conditionalFormatting>
  <conditionalFormatting sqref="A26:A76">
    <cfRule type="expression" dxfId="575" priority="15" stopIfTrue="1">
      <formula>MOD(ROW(),2)=0</formula>
    </cfRule>
    <cfRule type="expression" dxfId="574" priority="16" stopIfTrue="1">
      <formula>MOD(ROW(),2)&lt;&gt;0</formula>
    </cfRule>
  </conditionalFormatting>
  <conditionalFormatting sqref="B18:B19">
    <cfRule type="expression" dxfId="573" priority="1" stopIfTrue="1">
      <formula>MOD(ROW(),2)=0</formula>
    </cfRule>
    <cfRule type="expression" dxfId="572" priority="2" stopIfTrue="1">
      <formula>MOD(ROW(),2)&lt;&gt;0</formula>
    </cfRule>
  </conditionalFormatting>
  <conditionalFormatting sqref="B6:G17 C18:G19 B20:G21">
    <cfRule type="expression" dxfId="571" priority="13" stopIfTrue="1">
      <formula>MOD(ROW(),2)=0</formula>
    </cfRule>
    <cfRule type="expression" dxfId="570" priority="14" stopIfTrue="1">
      <formula>MOD(ROW(),2)&lt;&gt;0</formula>
    </cfRule>
  </conditionalFormatting>
  <conditionalFormatting sqref="B26:G76">
    <cfRule type="expression" dxfId="569" priority="17" stopIfTrue="1">
      <formula>MOD(ROW(),2)=0</formula>
    </cfRule>
    <cfRule type="expression" dxfId="568" priority="18" stopIfTrue="1">
      <formula>MOD(ROW(),2)&lt;&gt;0</formula>
    </cfRule>
  </conditionalFormatting>
  <pageMargins left="0.7" right="0.7" top="0.75" bottom="0.75" header="0.3" footer="0.3"/>
  <tableParts count="1">
    <tablePart r:id="rId1"/>
  </tableParts>
</worksheet>
</file>

<file path=customUI/customUI.xml><?xml version="1.0" encoding="utf-8"?>
<!--  This is example : Custom tab for your favorite macros part 1    -->
<customUI xmlns="http://schemas.microsoft.com/office/2006/01/customui">
  <!--  Add Custom tab to the ribbon with your favorite buttons -->
  <!--  The example add three groups to the new tab  -->
  <!--  On the last tab there is a menu with five options -->
  <ribbon>
    <tabs>
      <tab idMso="TabAddIns">
        <group id="GroupGAD" label="GAD">
          <button id="customButtonDisplayFormulae" label="Display Formulae" size="normal" onAction="DisplayFormulae" imageMso="FieldList"/>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dlc_EmailReceivedUTC xmlns="http://schemas.microsoft.com/sharepoint/v3" xsi:nil="true"/>
    <dlc_EmailSentUTC xmlns="http://schemas.microsoft.com/sharepoint/v3" xsi:nil="true"/>
    <dlc_EmailSubject xmlns="http://schemas.microsoft.com/sharepoint/v3" xsi:nil="true"/>
    <dlc_EmailTo xmlns="http://schemas.microsoft.com/sharepoint/v3" xsi:nil="true"/>
    <dlc_EmailFrom xmlns="http://schemas.microsoft.com/sharepoint/v3" xsi:nil="true"/>
    <dlc_EmailCC xmlns="http://schemas.microsoft.com/sharepoint/v3" xsi:nil="true"/>
    <dlc_EmailMailbox xmlns="http://schemas.microsoft.com/sharepoint/v3">
      <UserInfo>
        <DisplayName/>
        <AccountId xsi:nil="true"/>
        <AccountType/>
      </UserInfo>
    </dlc_EmailMailbox>
    <HMT_DocumentTypeHTField0 xmlns="f69fd3ce-e1df-49de-b78d-1d800e75d0a3">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150be646-4ed5-450e-b2aa-5a7d8e5fc7d1</TermId>
        </TermInfo>
      </Terms>
    </HMT_DocumentTypeHTField0>
    <TaxCatchAll xmlns="f69fd3ce-e1df-49de-b78d-1d800e75d0a3">
      <Value>1</Value>
    </TaxCatchAll>
    <HMT_ClosedbyOrig xmlns="f69fd3ce-e1df-49de-b78d-1d800e75d0a3">
      <UserInfo>
        <DisplayName/>
        <AccountId xsi:nil="true"/>
        <AccountType/>
      </UserInfo>
    </HMT_ClosedbyOrig>
    <lcf76f155ced4ddcb4097134ff3c332f xmlns="62c7038d-3aec-4dd4-8afa-8b92667eb25d">
      <Terms xmlns="http://schemas.microsoft.com/office/infopath/2007/PartnerControls"/>
    </lcf76f155ced4ddcb4097134ff3c332f>
    <_dlc_DocId xmlns="f69fd3ce-e1df-49de-b78d-1d800e75d0a3">GADWRKGRPACTUA-1580777631-156391</_dlc_DocI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_dlc_DocIdUrl xmlns="f69fd3ce-e1df-49de-b78d-1d800e75d0a3">
      <Url>https://tris42.sharepoint.com/sites/gad_wrkgrp_actuarial/_layouts/15/DocIdRedir.aspx?ID=GADWRKGRPACTUA-1580777631-156391</Url>
      <Description>GADWRKGRPACTUA-1580777631-156391</Description>
    </_dlc_DocIdUrl>
    <HMT_ClosedArchive xmlns="f69fd3ce-e1df-49de-b78d-1d800e75d0a3">false</HMT_ClosedArchive>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HMT_LegacyRecord xmlns="f69fd3ce-e1df-49de-b78d-1d800e75d0a3">false</HMT_LegacyRecord>
    <HMT_LegacySensitive xmlns="f69fd3ce-e1df-49de-b78d-1d800e75d0a3">false</HMT_LegacySensitive>
    <HMT_ClosedOn xmlns="f69fd3ce-e1df-49de-b78d-1d800e75d0a3" xsi:nil="true"/>
    <HMT_LegacyModifiedBy xmlns="f69fd3ce-e1df-49de-b78d-1d800e75d0a3" xsi:nil="true"/>
    <HMT_Topic xmlns="f69fd3ce-e1df-49de-b78d-1d800e75d0a3" xsi:nil="true"/>
    <HMT_ArchivedOn xmlns="f69fd3ce-e1df-49de-b78d-1d800e75d0a3" xsi:nil="true"/>
    <HMT_LegacyCreatedBy xmlns="f69fd3ce-e1df-49de-b78d-1d800e75d0a3" xsi:nil="true"/>
    <HMT_Record xmlns="f69fd3ce-e1df-49de-b78d-1d800e75d0a3">false</HMT_Record>
    <HMT_LegacyItemID xmlns="f69fd3ce-e1df-49de-b78d-1d800e75d0a3" xsi:nil="true"/>
    <HMT_ClosedBy xmlns="f69fd3ce-e1df-49de-b78d-1d800e75d0a3">
      <UserInfo>
        <DisplayName/>
        <AccountId xsi:nil="true"/>
        <AccountType/>
      </UserInfo>
    </HMT_ClosedBy>
    <HMT_Theme xmlns="f69fd3ce-e1df-49de-b78d-1d800e75d0a3" xsi:nil="true"/>
    <HMT_SubTopic xmlns="f69fd3ce-e1df-49de-b78d-1d800e75d0a3" xsi:nil="true"/>
    <HMT_LegacyOrigSource xmlns="f69fd3ce-e1df-49de-b78d-1d800e75d0a3" xsi:nil="true"/>
    <HMT_DeletedOn xmlns="f69fd3ce-e1df-49de-b78d-1d800e75d0a3" xsi:nil="true"/>
    <HMT_ArchivedBy xmlns="f69fd3ce-e1df-49de-b78d-1d800e75d0a3">
      <UserInfo>
        <DisplayName/>
        <AccountId xsi:nil="true"/>
        <AccountType/>
      </UserInfo>
    </HMT_ArchivedBy>
    <HMT_ClosedOnOrig xmlns="f69fd3ce-e1df-49de-b78d-1d800e75d0a3" xsi:nil="true"/>
    <HMT_Audit xmlns="f69fd3ce-e1df-49de-b78d-1d800e75d0a3" xsi:nil="true"/>
    <HMT_LegacyExtRef xmlns="f69fd3ce-e1df-49de-b78d-1d800e75d0a3" xsi:nil="true"/>
    <Project_x0020_Sub_x002d_Type xmlns="62c7038d-3aec-4dd4-8afa-8b92667eb25d" xsi:nil="true"/>
    <Client xmlns="62c7038d-3aec-4dd4-8afa-8b92667eb25d" xsi:nil="true"/>
    <Sign_x002d_Off_x0020_Date xmlns="62c7038d-3aec-4dd4-8afa-8b92667eb25d" xsi:nil="true"/>
    <PrimeCorrectedByUser xmlns="f69fd3ce-e1df-49de-b78d-1d800e75d0a3" xsi:nil="true"/>
    <Signatory xmlns="62c7038d-3aec-4dd4-8afa-8b92667eb25d">
      <UserInfo>
        <DisplayName/>
        <AccountId xsi:nil="true"/>
        <AccountType/>
      </UserInfo>
    </Signatory>
    <PrimeClassificationStatus xmlns="f69fd3ce-e1df-49de-b78d-1d800e75d0a3" xsi:nil="true"/>
    <Peer_x0020_Reviewer xmlns="62c7038d-3aec-4dd4-8afa-8b92667eb25d">
      <UserInfo>
        <DisplayName/>
        <AccountId xsi:nil="true"/>
        <AccountType/>
      </UserInfo>
    </Peer_x0020_Reviewer>
    <PrimeClassificationStatusDetails xmlns="f69fd3ce-e1df-49de-b78d-1d800e75d0a3" xsi:nil="true"/>
    <PrimeLastClassified xmlns="f69fd3ce-e1df-49de-b78d-1d800e75d0a3" xsi:nil="true"/>
    <Optional_x0020_Information xmlns="62c7038d-3aec-4dd4-8afa-8b92667eb25d" xsi:nil="true"/>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42" ma:contentTypeDescription="Create a GAD Document" ma:contentTypeScope="" ma:versionID="6668bf4b4815f1cb1dc4ebf25e5b40a0">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821363a6b231d31a92d7411216e797f3"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BillingMetadata" minOccurs="0"/>
                <xsd:element ref="ns3:MediaServiceLocation" minOccurs="0"/>
                <xsd:element ref="ns2:PrimeClassificationStatus" minOccurs="0"/>
                <xsd:element ref="ns2:PrimeClassificationStatusDetails" minOccurs="0"/>
                <xsd:element ref="ns2:PrimeLastClassified" minOccurs="0"/>
                <xsd:element ref="ns2:PrimeCorrectedBy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1;#Other|150be646-4ed5-450e-b2aa-5a7d8e5fc7d1" ma:fieldId="{64e205a0-0872-4e26-9aef-64ca7bdb5848}" ma:sspId="9002b6cd-6bc3-456d-8dd0-19fe32dddaf9" ma:termSetId="c36ff786-df0b-46ec-ab35-f424d135f718" ma:anchorId="a9dfee8d-3d21-4231-9459-ba63bfdee388"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element name="PrimeClassificationStatus" ma:index="77" nillable="true" ma:displayName="Processing status" ma:internalName="PrimeClassificationStatus">
      <xsd:simpleType>
        <xsd:restriction base="dms:Text"/>
      </xsd:simpleType>
    </xsd:element>
    <xsd:element name="PrimeClassificationStatusDetails" ma:index="78" nillable="true" ma:displayName="Processing details" ma:internalName="PrimeClassificationStatusDetails">
      <xsd:simpleType>
        <xsd:restriction base="dms:Note">
          <xsd:maxLength value="255"/>
        </xsd:restriction>
      </xsd:simpleType>
    </xsd:element>
    <xsd:element name="PrimeLastClassified" ma:index="79" nillable="true" ma:displayName="Processed" ma:internalName="PrimeLastClassified">
      <xsd:simpleType>
        <xsd:restriction base="dms:DateTime"/>
      </xsd:simpleType>
    </xsd:element>
    <xsd:element name="PrimeCorrectedByUser" ma:index="80" nillable="true" ma:displayName="Corrected" ma:internalName="PrimeCorrectedByUs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element name="MediaServiceBillingMetadata" ma:index="75" nillable="true" ma:displayName="MediaServiceBillingMetadata" ma:hidden="true" ma:internalName="MediaServiceBillingMetadata" ma:readOnly="true">
      <xsd:simpleType>
        <xsd:restriction base="dms:Note"/>
      </xsd:simpleType>
    </xsd:element>
    <xsd:element name="MediaServiceLocation" ma:index="76"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2A91F8-47F2-4E1B-9942-1F23C02D827D}">
  <ds:schemaRefs>
    <ds:schemaRef ds:uri="http://schemas.microsoft.com/office/infopath/2007/PartnerControls"/>
    <ds:schemaRef ds:uri="http://www.w3.org/XML/1998/namespace"/>
    <ds:schemaRef ds:uri="http://purl.org/dc/terms/"/>
    <ds:schemaRef ds:uri="http://schemas.microsoft.com/office/2006/documentManagement/types"/>
    <ds:schemaRef ds:uri="f69fd3ce-e1df-49de-b78d-1d800e75d0a3"/>
    <ds:schemaRef ds:uri="http://purl.org/dc/elements/1.1/"/>
    <ds:schemaRef ds:uri="http://purl.org/dc/dcmitype/"/>
    <ds:schemaRef ds:uri="http://schemas.openxmlformats.org/package/2006/metadata/core-properties"/>
    <ds:schemaRef ds:uri="62c7038d-3aec-4dd4-8afa-8b92667eb25d"/>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EEF46BC2-CD3C-4240-A76C-9095DD37B3C1}">
  <ds:schemaRefs>
    <ds:schemaRef ds:uri="http://schemas.microsoft.com/sharepoint/events"/>
  </ds:schemaRefs>
</ds:datastoreItem>
</file>

<file path=customXml/itemProps3.xml><?xml version="1.0" encoding="utf-8"?>
<ds:datastoreItem xmlns:ds="http://schemas.openxmlformats.org/officeDocument/2006/customXml" ds:itemID="{B46D5F33-B9FF-4FD4-9294-A23D910023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0FAA2A5-E045-458E-A7A9-69F57C5B74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74</vt:i4>
      </vt:variant>
      <vt:variant>
        <vt:lpstr>Named Ranges</vt:lpstr>
      </vt:variant>
      <vt:variant>
        <vt:i4>1239</vt:i4>
      </vt:variant>
    </vt:vector>
  </HeadingPairs>
  <TitlesOfParts>
    <vt:vector size="1313" baseType="lpstr">
      <vt:lpstr>Cover</vt:lpstr>
      <vt:lpstr>Purpose of spreadsheet</vt:lpstr>
      <vt:lpstr>Version control</vt:lpstr>
      <vt:lpstr>Assumptions</vt:lpstr>
      <vt:lpstr>Factor List</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x-216</vt:lpstr>
      <vt:lpstr>x-217</vt:lpstr>
      <vt:lpstr>x-219</vt:lpstr>
      <vt:lpstr>x-301</vt:lpstr>
      <vt:lpstr>x-302</vt:lpstr>
      <vt:lpstr>x-303</vt:lpstr>
      <vt:lpstr>x-304</vt:lpstr>
      <vt:lpstr>x-305</vt:lpstr>
      <vt:lpstr>x-306</vt:lpstr>
      <vt:lpstr>x-307</vt:lpstr>
      <vt:lpstr>x-308</vt:lpstr>
      <vt:lpstr>x-309</vt:lpstr>
      <vt:lpstr>x-314</vt:lpstr>
      <vt:lpstr>x-315</vt:lpstr>
      <vt:lpstr>x-316</vt:lpstr>
      <vt:lpstr>x-317</vt:lpstr>
      <vt:lpstr>x-401</vt:lpstr>
      <vt:lpstr>x-402</vt:lpstr>
      <vt:lpstr>x-501</vt:lpstr>
      <vt:lpstr>x-502</vt:lpstr>
      <vt:lpstr>x-503</vt:lpstr>
      <vt:lpstr>x-504</vt:lpstr>
      <vt:lpstr>x-505</vt:lpstr>
      <vt:lpstr>x-603</vt:lpstr>
      <vt:lpstr>x-609</vt:lpstr>
      <vt:lpstr>x-610</vt:lpstr>
      <vt:lpstr>x-701</vt:lpstr>
      <vt:lpstr>x-702</vt:lpstr>
      <vt:lpstr>x-703</vt:lpstr>
      <vt:lpstr>x-704</vt:lpstr>
      <vt:lpstr>x-705</vt:lpstr>
      <vt:lpstr>x-706</vt:lpstr>
      <vt:lpstr>x-707</vt:lpstr>
      <vt:lpstr>x-708</vt:lpstr>
      <vt:lpstr>x-711</vt:lpstr>
      <vt:lpstr>x-712</vt:lpstr>
      <vt:lpstr>x-713</vt:lpstr>
      <vt:lpstr>x-714</vt:lpstr>
      <vt:lpstr>x-715</vt:lpstr>
      <vt:lpstr>x-716</vt:lpstr>
      <vt:lpstr>x-717</vt:lpstr>
      <vt:lpstr>x-718</vt:lpstr>
      <vt:lpstr>x-719</vt:lpstr>
      <vt:lpstr>x-720</vt:lpstr>
      <vt:lpstr>x-801</vt:lpstr>
      <vt:lpstr>x-802</vt:lpstr>
      <vt:lpstr>x-803</vt:lpstr>
      <vt:lpstr>x-806</vt:lpstr>
      <vt:lpstr>x-807</vt:lpstr>
      <vt:lpstr>x-808</vt:lpstr>
      <vt:lpstr>x-809</vt:lpstr>
      <vt:lpstr>x-810</vt:lpstr>
      <vt:lpstr>x-811</vt:lpstr>
      <vt:lpstr>x-template</vt:lpstr>
      <vt:lpstr>FACTOR_LIST_AGE_DEF</vt:lpstr>
      <vt:lpstr>FACTOR_LIST_ASSUMPTION_SET</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FACTOR_LIST_REFERENCE</vt:lpstr>
      <vt:lpstr>FACTOR_LIST_REFERENCE_GUIDANCE</vt:lpstr>
      <vt:lpstr>FACTOR_LIST_RELATED</vt:lpstr>
      <vt:lpstr>FACTOR_LIST_SECTION</vt:lpstr>
      <vt:lpstr>FACTOR_LIST_SECTION_NUMBER</vt:lpstr>
      <vt:lpstr>FACTOR_LIST_SERIES_NUMBER</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'x-216'!TABLE_AGE_DEF_1</vt:lpstr>
      <vt:lpstr>'x-217'!TABLE_AGE_DEF_1</vt:lpstr>
      <vt:lpstr>'x-219'!TABLE_AGE_DEF_1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'x-309'!TABLE_AGE_DEF_1</vt:lpstr>
      <vt:lpstr>'x-314'!TABLE_AGE_DEF_1</vt:lpstr>
      <vt:lpstr>'x-315'!TABLE_AGE_DEF_1</vt:lpstr>
      <vt:lpstr>'x-316'!TABLE_AGE_DEF_1</vt:lpstr>
      <vt:lpstr>'x-317'!TABLE_AGE_DEF_1</vt:lpstr>
      <vt:lpstr>'x-401'!TABLE_AGE_DEF_1</vt:lpstr>
      <vt:lpstr>'x-402'!TABLE_AGE_DEF_1</vt:lpstr>
      <vt:lpstr>'x-501'!TABLE_AGE_DEF_1</vt:lpstr>
      <vt:lpstr>'x-502'!TABLE_AGE_DEF_1</vt:lpstr>
      <vt:lpstr>'x-503'!TABLE_AGE_DEF_1</vt:lpstr>
      <vt:lpstr>'x-504'!TABLE_AGE_DEF_1</vt:lpstr>
      <vt:lpstr>'x-505'!TABLE_AGE_DEF_1</vt:lpstr>
      <vt:lpstr>'x-603'!TABLE_AGE_DEF_1</vt:lpstr>
      <vt:lpstr>'x-609'!TABLE_AGE_DEF_1</vt:lpstr>
      <vt:lpstr>'x-610'!TABLE_AGE_DEF_1</vt:lpstr>
      <vt:lpstr>'x-701'!TABLE_AGE_DEF_1</vt:lpstr>
      <vt:lpstr>'x-702'!TABLE_AGE_DEF_1</vt:lpstr>
      <vt:lpstr>'x-703'!TABLE_AGE_DEF_1</vt:lpstr>
      <vt:lpstr>'x-704'!TABLE_AGE_DEF_1</vt:lpstr>
      <vt:lpstr>'x-705'!TABLE_AGE_DEF_1</vt:lpstr>
      <vt:lpstr>'x-706'!TABLE_AGE_DEF_1</vt:lpstr>
      <vt:lpstr>'x-707'!TABLE_AGE_DEF_1</vt:lpstr>
      <vt:lpstr>'x-708'!TABLE_AGE_DEF_1</vt:lpstr>
      <vt:lpstr>'x-711'!TABLE_AGE_DEF_1</vt:lpstr>
      <vt:lpstr>'x-712'!TABLE_AGE_DEF_1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'x-801'!TABLE_AGE_DEF_1</vt:lpstr>
      <vt:lpstr>'x-802'!TABLE_AGE_DEF_1</vt:lpstr>
      <vt:lpstr>'x-803'!TABLE_AGE_DEF_1</vt:lpstr>
      <vt:lpstr>'x-806'!TABLE_AGE_DEF_1</vt:lpstr>
      <vt:lpstr>'x-807'!TABLE_AGE_DEF_1</vt:lpstr>
      <vt:lpstr>'x-808'!TABLE_AGE_DEF_1</vt:lpstr>
      <vt:lpstr>'x-809'!TABLE_AGE_DEF_1</vt:lpstr>
      <vt:lpstr>'x-810'!TABLE_AGE_DEF_1</vt:lpstr>
      <vt:lpstr>'x-811'!TABLE_AGE_DEF_1</vt:lpstr>
      <vt:lpstr>'x-template'!TABLE_AGE_DEF_1</vt:lpstr>
      <vt:lpstr>'x-501'!TABLE_AGE_DEF_2</vt:lpstr>
      <vt:lpstr>'x-502'!TABLE_AGE_DEF_2</vt:lpstr>
      <vt:lpstr>'x-503'!TABLE_AGE_DEF_2</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'x-216'!TABLE_AREA_1</vt:lpstr>
      <vt:lpstr>'x-217'!TABLE_AREA_1</vt:lpstr>
      <vt:lpstr>'x-219'!TABLE_AREA_1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'x-314'!TABLE_AREA_1</vt:lpstr>
      <vt:lpstr>'x-315'!TABLE_AREA_1</vt:lpstr>
      <vt:lpstr>'x-316'!TABLE_AREA_1</vt:lpstr>
      <vt:lpstr>'x-317'!TABLE_AREA_1</vt:lpstr>
      <vt:lpstr>'x-401'!TABLE_AREA_1</vt:lpstr>
      <vt:lpstr>'x-402'!TABLE_AREA_1</vt:lpstr>
      <vt:lpstr>'x-501'!TABLE_AREA_1</vt:lpstr>
      <vt:lpstr>'x-502'!TABLE_AREA_1</vt:lpstr>
      <vt:lpstr>'x-503'!TABLE_AREA_1</vt:lpstr>
      <vt:lpstr>'x-504'!TABLE_AREA_1</vt:lpstr>
      <vt:lpstr>'x-505'!TABLE_AREA_1</vt:lpstr>
      <vt:lpstr>'x-603'!TABLE_AREA_1</vt:lpstr>
      <vt:lpstr>'x-609'!TABLE_AREA_1</vt:lpstr>
      <vt:lpstr>'x-610'!TABLE_AREA_1</vt:lpstr>
      <vt:lpstr>'x-701'!TABLE_AREA_1</vt:lpstr>
      <vt:lpstr>'x-702'!TABLE_AREA_1</vt:lpstr>
      <vt:lpstr>'x-703'!TABLE_AREA_1</vt:lpstr>
      <vt:lpstr>'x-704'!TABLE_AREA_1</vt:lpstr>
      <vt:lpstr>'x-705'!TABLE_AREA_1</vt:lpstr>
      <vt:lpstr>'x-706'!TABLE_AREA_1</vt:lpstr>
      <vt:lpstr>'x-707'!TABLE_AREA_1</vt:lpstr>
      <vt:lpstr>'x-708'!TABLE_AREA_1</vt:lpstr>
      <vt:lpstr>'x-711'!TABLE_AREA_1</vt:lpstr>
      <vt:lpstr>'x-712'!TABLE_AREA_1</vt:lpstr>
      <vt:lpstr>'x-713'!TABLE_AREA_1</vt:lpstr>
      <vt:lpstr>'x-714'!TABLE_AREA_1</vt:lpstr>
      <vt:lpstr>'x-715'!TABLE_AREA_1</vt:lpstr>
      <vt:lpstr>'x-716'!TABLE_AREA_1</vt:lpstr>
      <vt:lpstr>'x-717'!TABLE_AREA_1</vt:lpstr>
      <vt:lpstr>'x-718'!TABLE_AREA_1</vt:lpstr>
      <vt:lpstr>'x-719'!TABLE_AREA_1</vt:lpstr>
      <vt:lpstr>'x-720'!TABLE_AREA_1</vt:lpstr>
      <vt:lpstr>'x-801'!TABLE_AREA_1</vt:lpstr>
      <vt:lpstr>'x-802'!TABLE_AREA_1</vt:lpstr>
      <vt:lpstr>'x-803'!TABLE_AREA_1</vt:lpstr>
      <vt:lpstr>'x-806'!TABLE_AREA_1</vt:lpstr>
      <vt:lpstr>'x-807'!TABLE_AREA_1</vt:lpstr>
      <vt:lpstr>'x-808'!TABLE_AREA_1</vt:lpstr>
      <vt:lpstr>'x-809'!TABLE_AREA_1</vt:lpstr>
      <vt:lpstr>'x-810'!TABLE_AREA_1</vt:lpstr>
      <vt:lpstr>'x-811'!TABLE_AREA_1</vt:lpstr>
      <vt:lpstr>'x-501'!TABLE_AREA_2</vt:lpstr>
      <vt:lpstr>'x-502'!TABLE_AREA_2</vt:lpstr>
      <vt:lpstr>'x-503'!TABLE_AREA_2</vt:lpstr>
      <vt:lpstr>'x-201'!TABLE_ASSUMPTION_SET_1</vt:lpstr>
      <vt:lpstr>'x-202'!TABLE_ASSUMPTION_SET_1</vt:lpstr>
      <vt:lpstr>'x-203'!TABLE_ASSUMPTION_SET_1</vt:lpstr>
      <vt:lpstr>'x-204'!TABLE_ASSUMPTION_SET_1</vt:lpstr>
      <vt:lpstr>'x-205'!TABLE_ASSUMPTION_SET_1</vt:lpstr>
      <vt:lpstr>'x-206'!TABLE_ASSUMPTION_SET_1</vt:lpstr>
      <vt:lpstr>'x-207'!TABLE_ASSUMPTION_SET_1</vt:lpstr>
      <vt:lpstr>'x-208'!TABLE_ASSUMPTION_SET_1</vt:lpstr>
      <vt:lpstr>'x-209'!TABLE_ASSUMPTION_SET_1</vt:lpstr>
      <vt:lpstr>'x-210'!TABLE_ASSUMPTION_SET_1</vt:lpstr>
      <vt:lpstr>'x-211'!TABLE_ASSUMPTION_SET_1</vt:lpstr>
      <vt:lpstr>'x-212'!TABLE_ASSUMPTION_SET_1</vt:lpstr>
      <vt:lpstr>'x-213'!TABLE_ASSUMPTION_SET_1</vt:lpstr>
      <vt:lpstr>'x-214'!TABLE_ASSUMPTION_SET_1</vt:lpstr>
      <vt:lpstr>'x-215'!TABLE_ASSUMPTION_SET_1</vt:lpstr>
      <vt:lpstr>'x-216'!TABLE_ASSUMPTION_SET_1</vt:lpstr>
      <vt:lpstr>'x-217'!TABLE_ASSUMPTION_SET_1</vt:lpstr>
      <vt:lpstr>'x-219'!TABLE_ASSUMPTION_SET_1</vt:lpstr>
      <vt:lpstr>'x-301'!TABLE_ASSUMPTION_SET_1</vt:lpstr>
      <vt:lpstr>'x-302'!TABLE_ASSUMPTION_SET_1</vt:lpstr>
      <vt:lpstr>'x-303'!TABLE_ASSUMPTION_SET_1</vt:lpstr>
      <vt:lpstr>'x-304'!TABLE_ASSUMPTION_SET_1</vt:lpstr>
      <vt:lpstr>'x-305'!TABLE_ASSUMPTION_SET_1</vt:lpstr>
      <vt:lpstr>'x-306'!TABLE_ASSUMPTION_SET_1</vt:lpstr>
      <vt:lpstr>'x-307'!TABLE_ASSUMPTION_SET_1</vt:lpstr>
      <vt:lpstr>'x-308'!TABLE_ASSUMPTION_SET_1</vt:lpstr>
      <vt:lpstr>'x-309'!TABLE_ASSUMPTION_SET_1</vt:lpstr>
      <vt:lpstr>'x-314'!TABLE_ASSUMPTION_SET_1</vt:lpstr>
      <vt:lpstr>'x-315'!TABLE_ASSUMPTION_SET_1</vt:lpstr>
      <vt:lpstr>'x-316'!TABLE_ASSUMPTION_SET_1</vt:lpstr>
      <vt:lpstr>'x-317'!TABLE_ASSUMPTION_SET_1</vt:lpstr>
      <vt:lpstr>'x-401'!TABLE_ASSUMPTION_SET_1</vt:lpstr>
      <vt:lpstr>'x-402'!TABLE_ASSUMPTION_SET_1</vt:lpstr>
      <vt:lpstr>'x-501'!TABLE_ASSUMPTION_SET_1</vt:lpstr>
      <vt:lpstr>'x-502'!TABLE_ASSUMPTION_SET_1</vt:lpstr>
      <vt:lpstr>'x-503'!TABLE_ASSUMPTION_SET_1</vt:lpstr>
      <vt:lpstr>'x-504'!TABLE_ASSUMPTION_SET_1</vt:lpstr>
      <vt:lpstr>'x-505'!TABLE_ASSUMPTION_SET_1</vt:lpstr>
      <vt:lpstr>'x-603'!TABLE_ASSUMPTION_SET_1</vt:lpstr>
      <vt:lpstr>'x-609'!TABLE_ASSUMPTION_SET_1</vt:lpstr>
      <vt:lpstr>'x-610'!TABLE_ASSUMPTION_SET_1</vt:lpstr>
      <vt:lpstr>'x-701'!TABLE_ASSUMPTION_SET_1</vt:lpstr>
      <vt:lpstr>'x-702'!TABLE_ASSUMPTION_SET_1</vt:lpstr>
      <vt:lpstr>'x-703'!TABLE_ASSUMPTION_SET_1</vt:lpstr>
      <vt:lpstr>'x-704'!TABLE_ASSUMPTION_SET_1</vt:lpstr>
      <vt:lpstr>'x-705'!TABLE_ASSUMPTION_SET_1</vt:lpstr>
      <vt:lpstr>'x-706'!TABLE_ASSUMPTION_SET_1</vt:lpstr>
      <vt:lpstr>'x-707'!TABLE_ASSUMPTION_SET_1</vt:lpstr>
      <vt:lpstr>'x-708'!TABLE_ASSUMPTION_SET_1</vt:lpstr>
      <vt:lpstr>'x-711'!TABLE_ASSUMPTION_SET_1</vt:lpstr>
      <vt:lpstr>'x-712'!TABLE_ASSUMPTION_SET_1</vt:lpstr>
      <vt:lpstr>'x-713'!TABLE_ASSUMPTION_SET_1</vt:lpstr>
      <vt:lpstr>'x-714'!TABLE_ASSUMPTION_SET_1</vt:lpstr>
      <vt:lpstr>'x-715'!TABLE_ASSUMPTION_SET_1</vt:lpstr>
      <vt:lpstr>'x-716'!TABLE_ASSUMPTION_SET_1</vt:lpstr>
      <vt:lpstr>'x-717'!TABLE_ASSUMPTION_SET_1</vt:lpstr>
      <vt:lpstr>'x-718'!TABLE_ASSUMPTION_SET_1</vt:lpstr>
      <vt:lpstr>'x-719'!TABLE_ASSUMPTION_SET_1</vt:lpstr>
      <vt:lpstr>'x-720'!TABLE_ASSUMPTION_SET_1</vt:lpstr>
      <vt:lpstr>'x-801'!TABLE_ASSUMPTION_SET_1</vt:lpstr>
      <vt:lpstr>'x-802'!TABLE_ASSUMPTION_SET_1</vt:lpstr>
      <vt:lpstr>'x-803'!TABLE_ASSUMPTION_SET_1</vt:lpstr>
      <vt:lpstr>'x-806'!TABLE_ASSUMPTION_SET_1</vt:lpstr>
      <vt:lpstr>'x-807'!TABLE_ASSUMPTION_SET_1</vt:lpstr>
      <vt:lpstr>'x-808'!TABLE_ASSUMPTION_SET_1</vt:lpstr>
      <vt:lpstr>'x-809'!TABLE_ASSUMPTION_SET_1</vt:lpstr>
      <vt:lpstr>'x-810'!TABLE_ASSUMPTION_SET_1</vt:lpstr>
      <vt:lpstr>'x-811'!TABLE_ASSUMPTION_SET_1</vt:lpstr>
      <vt:lpstr>'x-template'!TABLE_ASSUMPTION_SET_1</vt:lpstr>
      <vt:lpstr>'x-501'!TABLE_ASSUMPTION_SET_2</vt:lpstr>
      <vt:lpstr>'x-502'!TABLE_ASSUMPTION_SET_2</vt:lpstr>
      <vt:lpstr>'x-503'!TABLE_ASSUMPTION_SET_2</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'x-216'!TABLE_CLIENT_1</vt:lpstr>
      <vt:lpstr>'x-217'!TABLE_CLIENT_1</vt:lpstr>
      <vt:lpstr>'x-219'!TABLE_CLIENT_1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'x-309'!TABLE_CLIENT_1</vt:lpstr>
      <vt:lpstr>'x-314'!TABLE_CLIENT_1</vt:lpstr>
      <vt:lpstr>'x-315'!TABLE_CLIENT_1</vt:lpstr>
      <vt:lpstr>'x-316'!TABLE_CLIENT_1</vt:lpstr>
      <vt:lpstr>'x-317'!TABLE_CLIENT_1</vt:lpstr>
      <vt:lpstr>'x-401'!TABLE_CLIENT_1</vt:lpstr>
      <vt:lpstr>'x-402'!TABLE_CLIENT_1</vt:lpstr>
      <vt:lpstr>'x-501'!TABLE_CLIENT_1</vt:lpstr>
      <vt:lpstr>'x-502'!TABLE_CLIENT_1</vt:lpstr>
      <vt:lpstr>'x-503'!TABLE_CLIENT_1</vt:lpstr>
      <vt:lpstr>'x-504'!TABLE_CLIENT_1</vt:lpstr>
      <vt:lpstr>'x-505'!TABLE_CLIENT_1</vt:lpstr>
      <vt:lpstr>'x-603'!TABLE_CLIENT_1</vt:lpstr>
      <vt:lpstr>'x-609'!TABLE_CLIENT_1</vt:lpstr>
      <vt:lpstr>'x-610'!TABLE_CLIENT_1</vt:lpstr>
      <vt:lpstr>'x-701'!TABLE_CLIENT_1</vt:lpstr>
      <vt:lpstr>'x-702'!TABLE_CLIENT_1</vt:lpstr>
      <vt:lpstr>'x-703'!TABLE_CLIENT_1</vt:lpstr>
      <vt:lpstr>'x-704'!TABLE_CLIENT_1</vt:lpstr>
      <vt:lpstr>'x-705'!TABLE_CLIENT_1</vt:lpstr>
      <vt:lpstr>'x-706'!TABLE_CLIENT_1</vt:lpstr>
      <vt:lpstr>'x-707'!TABLE_CLIENT_1</vt:lpstr>
      <vt:lpstr>'x-708'!TABLE_CLIENT_1</vt:lpstr>
      <vt:lpstr>'x-711'!TABLE_CLIENT_1</vt:lpstr>
      <vt:lpstr>'x-712'!TABLE_CLIENT_1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'x-801'!TABLE_CLIENT_1</vt:lpstr>
      <vt:lpstr>'x-802'!TABLE_CLIENT_1</vt:lpstr>
      <vt:lpstr>'x-803'!TABLE_CLIENT_1</vt:lpstr>
      <vt:lpstr>'x-806'!TABLE_CLIENT_1</vt:lpstr>
      <vt:lpstr>'x-807'!TABLE_CLIENT_1</vt:lpstr>
      <vt:lpstr>'x-808'!TABLE_CLIENT_1</vt:lpstr>
      <vt:lpstr>'x-809'!TABLE_CLIENT_1</vt:lpstr>
      <vt:lpstr>'x-810'!TABLE_CLIENT_1</vt:lpstr>
      <vt:lpstr>'x-811'!TABLE_CLIENT_1</vt:lpstr>
      <vt:lpstr>'x-template'!TABLE_CLIENT_1</vt:lpstr>
      <vt:lpstr>'x-501'!TABLE_CLIENT_2</vt:lpstr>
      <vt:lpstr>'x-502'!TABLE_CLIENT_2</vt:lpstr>
      <vt:lpstr>'x-503'!TABLE_CLIENT_2</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'x-216'!TABLE_DATE_IMPLEMENTED_1</vt:lpstr>
      <vt:lpstr>'x-217'!TABLE_DATE_IMPLEMENTED_1</vt:lpstr>
      <vt:lpstr>'x-219'!TABLE_DATE_IMPLEMENTED_1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'x-309'!TABLE_DATE_IMPLEMENTED_1</vt:lpstr>
      <vt:lpstr>'x-314'!TABLE_DATE_IMPLEMENTED_1</vt:lpstr>
      <vt:lpstr>'x-315'!TABLE_DATE_IMPLEMENTED_1</vt:lpstr>
      <vt:lpstr>'x-316'!TABLE_DATE_IMPLEMENTED_1</vt:lpstr>
      <vt:lpstr>'x-317'!TABLE_DATE_IMPLEMENTED_1</vt:lpstr>
      <vt:lpstr>'x-401'!TABLE_DATE_IMPLEMENTED_1</vt:lpstr>
      <vt:lpstr>'x-402'!TABLE_DATE_IMPLEMENTED_1</vt:lpstr>
      <vt:lpstr>'x-501'!TABLE_DATE_IMPLEMENTED_1</vt:lpstr>
      <vt:lpstr>'x-502'!TABLE_DATE_IMPLEMENTED_1</vt:lpstr>
      <vt:lpstr>'x-503'!TABLE_DATE_IMPLEMENTED_1</vt:lpstr>
      <vt:lpstr>'x-504'!TABLE_DATE_IMPLEMENTED_1</vt:lpstr>
      <vt:lpstr>'x-505'!TABLE_DATE_IMPLEMENTED_1</vt:lpstr>
      <vt:lpstr>'x-603'!TABLE_DATE_IMPLEMENTED_1</vt:lpstr>
      <vt:lpstr>'x-609'!TABLE_DATE_IMPLEMENTED_1</vt:lpstr>
      <vt:lpstr>'x-610'!TABLE_DATE_IMPLEMENTED_1</vt:lpstr>
      <vt:lpstr>'x-701'!TABLE_DATE_IMPLEMENTED_1</vt:lpstr>
      <vt:lpstr>'x-702'!TABLE_DATE_IMPLEMENTED_1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'x-711'!TABLE_DATE_IMPLEMENTED_1</vt:lpstr>
      <vt:lpstr>'x-712'!TABLE_DATE_IMPLEMENTED_1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'x-801'!TABLE_DATE_IMPLEMENTED_1</vt:lpstr>
      <vt:lpstr>'x-802'!TABLE_DATE_IMPLEMENTED_1</vt:lpstr>
      <vt:lpstr>'x-803'!TABLE_DATE_IMPLEMENTED_1</vt:lpstr>
      <vt:lpstr>'x-806'!TABLE_DATE_IMPLEMENTED_1</vt:lpstr>
      <vt:lpstr>'x-807'!TABLE_DATE_IMPLEMENTED_1</vt:lpstr>
      <vt:lpstr>'x-808'!TABLE_DATE_IMPLEMENTED_1</vt:lpstr>
      <vt:lpstr>'x-809'!TABLE_DATE_IMPLEMENTED_1</vt:lpstr>
      <vt:lpstr>'x-810'!TABLE_DATE_IMPLEMENTED_1</vt:lpstr>
      <vt:lpstr>'x-811'!TABLE_DATE_IMPLEMENTED_1</vt:lpstr>
      <vt:lpstr>'x-template'!TABLE_DATE_IMPLEMENTED_1</vt:lpstr>
      <vt:lpstr>'x-501'!TABLE_DATE_IMPLEMENTED_2</vt:lpstr>
      <vt:lpstr>'x-502'!TABLE_DATE_IMPLEMENTED_2</vt:lpstr>
      <vt:lpstr>'x-503'!TABLE_DATE_IMPLEMENTED_2</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'x-216'!TABLE_DATE_ISSUED_1</vt:lpstr>
      <vt:lpstr>'x-217'!TABLE_DATE_ISSUED_1</vt:lpstr>
      <vt:lpstr>'x-219'!TABLE_DATE_ISSUED_1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'x-309'!TABLE_DATE_ISSUED_1</vt:lpstr>
      <vt:lpstr>'x-314'!TABLE_DATE_ISSUED_1</vt:lpstr>
      <vt:lpstr>'x-315'!TABLE_DATE_ISSUED_1</vt:lpstr>
      <vt:lpstr>'x-316'!TABLE_DATE_ISSUED_1</vt:lpstr>
      <vt:lpstr>'x-317'!TABLE_DATE_ISSUED_1</vt:lpstr>
      <vt:lpstr>'x-401'!TABLE_DATE_ISSUED_1</vt:lpstr>
      <vt:lpstr>'x-402'!TABLE_DATE_ISSUED_1</vt:lpstr>
      <vt:lpstr>'x-501'!TABLE_DATE_ISSUED_1</vt:lpstr>
      <vt:lpstr>'x-502'!TABLE_DATE_ISSUED_1</vt:lpstr>
      <vt:lpstr>'x-503'!TABLE_DATE_ISSUED_1</vt:lpstr>
      <vt:lpstr>'x-504'!TABLE_DATE_ISSUED_1</vt:lpstr>
      <vt:lpstr>'x-505'!TABLE_DATE_ISSUED_1</vt:lpstr>
      <vt:lpstr>'x-603'!TABLE_DATE_ISSUED_1</vt:lpstr>
      <vt:lpstr>'x-609'!TABLE_DATE_ISSUED_1</vt:lpstr>
      <vt:lpstr>'x-610'!TABLE_DATE_ISSUED_1</vt:lpstr>
      <vt:lpstr>'x-701'!TABLE_DATE_ISSUED_1</vt:lpstr>
      <vt:lpstr>'x-702'!TABLE_DATE_ISSUED_1</vt:lpstr>
      <vt:lpstr>'x-703'!TABLE_DATE_ISSUED_1</vt:lpstr>
      <vt:lpstr>'x-704'!TABLE_DATE_ISSUED_1</vt:lpstr>
      <vt:lpstr>'x-705'!TABLE_DATE_ISSUED_1</vt:lpstr>
      <vt:lpstr>'x-706'!TABLE_DATE_ISSUED_1</vt:lpstr>
      <vt:lpstr>'x-707'!TABLE_DATE_ISSUED_1</vt:lpstr>
      <vt:lpstr>'x-708'!TABLE_DATE_ISSUED_1</vt:lpstr>
      <vt:lpstr>'x-711'!TABLE_DATE_ISSUED_1</vt:lpstr>
      <vt:lpstr>'x-712'!TABLE_DATE_ISSUED_1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'x-801'!TABLE_DATE_ISSUED_1</vt:lpstr>
      <vt:lpstr>'x-802'!TABLE_DATE_ISSUED_1</vt:lpstr>
      <vt:lpstr>'x-803'!TABLE_DATE_ISSUED_1</vt:lpstr>
      <vt:lpstr>'x-806'!TABLE_DATE_ISSUED_1</vt:lpstr>
      <vt:lpstr>'x-807'!TABLE_DATE_ISSUED_1</vt:lpstr>
      <vt:lpstr>'x-808'!TABLE_DATE_ISSUED_1</vt:lpstr>
      <vt:lpstr>'x-809'!TABLE_DATE_ISSUED_1</vt:lpstr>
      <vt:lpstr>'x-810'!TABLE_DATE_ISSUED_1</vt:lpstr>
      <vt:lpstr>'x-811'!TABLE_DATE_ISSUED_1</vt:lpstr>
      <vt:lpstr>'x-template'!TABLE_DATE_ISSUED_1</vt:lpstr>
      <vt:lpstr>'x-501'!TABLE_DATE_ISSUED_2</vt:lpstr>
      <vt:lpstr>'x-502'!TABLE_DATE_ISSUED_2</vt:lpstr>
      <vt:lpstr>'x-503'!TABLE_DATE_ISSUED_2</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'x-216'!TABLE_DESCRIPTION_1</vt:lpstr>
      <vt:lpstr>'x-217'!TABLE_DESCRIPTION_1</vt:lpstr>
      <vt:lpstr>'x-219'!TABLE_DESCRIPTION_1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'x-309'!TABLE_DESCRIPTION_1</vt:lpstr>
      <vt:lpstr>'x-314'!TABLE_DESCRIPTION_1</vt:lpstr>
      <vt:lpstr>'x-315'!TABLE_DESCRIPTION_1</vt:lpstr>
      <vt:lpstr>'x-316'!TABLE_DESCRIPTION_1</vt:lpstr>
      <vt:lpstr>'x-317'!TABLE_DESCRIPTION_1</vt:lpstr>
      <vt:lpstr>'x-401'!TABLE_DESCRIPTION_1</vt:lpstr>
      <vt:lpstr>'x-402'!TABLE_DESCRIPTION_1</vt:lpstr>
      <vt:lpstr>'x-501'!TABLE_DESCRIPTION_1</vt:lpstr>
      <vt:lpstr>'x-502'!TABLE_DESCRIPTION_1</vt:lpstr>
      <vt:lpstr>'x-503'!TABLE_DESCRIPTION_1</vt:lpstr>
      <vt:lpstr>'x-504'!TABLE_DESCRIPTION_1</vt:lpstr>
      <vt:lpstr>'x-505'!TABLE_DESCRIPTION_1</vt:lpstr>
      <vt:lpstr>'x-603'!TABLE_DESCRIPTION_1</vt:lpstr>
      <vt:lpstr>'x-609'!TABLE_DESCRIPTION_1</vt:lpstr>
      <vt:lpstr>'x-610'!TABLE_DESCRIPTION_1</vt:lpstr>
      <vt:lpstr>'x-701'!TABLE_DESCRIPTION_1</vt:lpstr>
      <vt:lpstr>'x-702'!TABLE_DESCRIPTION_1</vt:lpstr>
      <vt:lpstr>'x-703'!TABLE_DESCRIPTION_1</vt:lpstr>
      <vt:lpstr>'x-704'!TABLE_DESCRIPTION_1</vt:lpstr>
      <vt:lpstr>'x-705'!TABLE_DESCRIPTION_1</vt:lpstr>
      <vt:lpstr>'x-706'!TABLE_DESCRIPTION_1</vt:lpstr>
      <vt:lpstr>'x-707'!TABLE_DESCRIPTION_1</vt:lpstr>
      <vt:lpstr>'x-708'!TABLE_DESCRIPTION_1</vt:lpstr>
      <vt:lpstr>'x-711'!TABLE_DESCRIPTION_1</vt:lpstr>
      <vt:lpstr>'x-712'!TABLE_DESCRIPTION_1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'x-801'!TABLE_DESCRIPTION_1</vt:lpstr>
      <vt:lpstr>'x-802'!TABLE_DESCRIPTION_1</vt:lpstr>
      <vt:lpstr>'x-803'!TABLE_DESCRIPTION_1</vt:lpstr>
      <vt:lpstr>'x-806'!TABLE_DESCRIPTION_1</vt:lpstr>
      <vt:lpstr>'x-807'!TABLE_DESCRIPTION_1</vt:lpstr>
      <vt:lpstr>'x-808'!TABLE_DESCRIPTION_1</vt:lpstr>
      <vt:lpstr>'x-809'!TABLE_DESCRIPTION_1</vt:lpstr>
      <vt:lpstr>'x-810'!TABLE_DESCRIPTION_1</vt:lpstr>
      <vt:lpstr>'x-811'!TABLE_DESCRIPTION_1</vt:lpstr>
      <vt:lpstr>'x-template'!TABLE_DESCRIPTION_1</vt:lpstr>
      <vt:lpstr>'x-501'!TABLE_DESCRIPTION_2</vt:lpstr>
      <vt:lpstr>'x-502'!TABLE_DESCRIPTION_2</vt:lpstr>
      <vt:lpstr>'x-503'!TABLE_DESCRIPTION_2</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'x-216'!TABLE_FACTOR_STATUS_1</vt:lpstr>
      <vt:lpstr>'x-217'!TABLE_FACTOR_STATUS_1</vt:lpstr>
      <vt:lpstr>'x-219'!TABLE_FACTOR_STATUS_1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'x-309'!TABLE_FACTOR_STATUS_1</vt:lpstr>
      <vt:lpstr>'x-314'!TABLE_FACTOR_STATUS_1</vt:lpstr>
      <vt:lpstr>'x-315'!TABLE_FACTOR_STATUS_1</vt:lpstr>
      <vt:lpstr>'x-316'!TABLE_FACTOR_STATUS_1</vt:lpstr>
      <vt:lpstr>'x-317'!TABLE_FACTOR_STATUS_1</vt:lpstr>
      <vt:lpstr>'x-401'!TABLE_FACTOR_STATUS_1</vt:lpstr>
      <vt:lpstr>'x-402'!TABLE_FACTOR_STATUS_1</vt:lpstr>
      <vt:lpstr>'x-501'!TABLE_FACTOR_STATUS_1</vt:lpstr>
      <vt:lpstr>'x-502'!TABLE_FACTOR_STATUS_1</vt:lpstr>
      <vt:lpstr>'x-503'!TABLE_FACTOR_STATUS_1</vt:lpstr>
      <vt:lpstr>'x-504'!TABLE_FACTOR_STATUS_1</vt:lpstr>
      <vt:lpstr>'x-505'!TABLE_FACTOR_STATUS_1</vt:lpstr>
      <vt:lpstr>'x-603'!TABLE_FACTOR_STATUS_1</vt:lpstr>
      <vt:lpstr>'x-609'!TABLE_FACTOR_STATUS_1</vt:lpstr>
      <vt:lpstr>'x-610'!TABLE_FACTOR_STATUS_1</vt:lpstr>
      <vt:lpstr>'x-701'!TABLE_FACTOR_STATUS_1</vt:lpstr>
      <vt:lpstr>'x-702'!TABLE_FACTOR_STATUS_1</vt:lpstr>
      <vt:lpstr>'x-703'!TABLE_FACTOR_STATUS_1</vt:lpstr>
      <vt:lpstr>'x-704'!TABLE_FACTOR_STATUS_1</vt:lpstr>
      <vt:lpstr>'x-705'!TABLE_FACTOR_STATUS_1</vt:lpstr>
      <vt:lpstr>'x-706'!TABLE_FACTOR_STATUS_1</vt:lpstr>
      <vt:lpstr>'x-707'!TABLE_FACTOR_STATUS_1</vt:lpstr>
      <vt:lpstr>'x-708'!TABLE_FACTOR_STATUS_1</vt:lpstr>
      <vt:lpstr>'x-711'!TABLE_FACTOR_STATUS_1</vt:lpstr>
      <vt:lpstr>'x-712'!TABLE_FACTOR_STATUS_1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'x-801'!TABLE_FACTOR_STATUS_1</vt:lpstr>
      <vt:lpstr>'x-802'!TABLE_FACTOR_STATUS_1</vt:lpstr>
      <vt:lpstr>'x-803'!TABLE_FACTOR_STATUS_1</vt:lpstr>
      <vt:lpstr>'x-806'!TABLE_FACTOR_STATUS_1</vt:lpstr>
      <vt:lpstr>'x-807'!TABLE_FACTOR_STATUS_1</vt:lpstr>
      <vt:lpstr>'x-808'!TABLE_FACTOR_STATUS_1</vt:lpstr>
      <vt:lpstr>'x-809'!TABLE_FACTOR_STATUS_1</vt:lpstr>
      <vt:lpstr>'x-810'!TABLE_FACTOR_STATUS_1</vt:lpstr>
      <vt:lpstr>'x-811'!TABLE_FACTOR_STATUS_1</vt:lpstr>
      <vt:lpstr>'x-template'!TABLE_FACTOR_STATUS_1</vt:lpstr>
      <vt:lpstr>'x-501'!TABLE_FACTOR_STATUS_2</vt:lpstr>
      <vt:lpstr>'x-502'!TABLE_FACTOR_STATUS_2</vt:lpstr>
      <vt:lpstr>'x-503'!TABLE_FACTOR_STATUS_2</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'x-216'!TABLE_FACTOR_TYPE_1</vt:lpstr>
      <vt:lpstr>'x-217'!TABLE_FACTOR_TYPE_1</vt:lpstr>
      <vt:lpstr>'x-219'!TABLE_FACTOR_TYPE_1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'x-309'!TABLE_FACTOR_TYPE_1</vt:lpstr>
      <vt:lpstr>'x-314'!TABLE_FACTOR_TYPE_1</vt:lpstr>
      <vt:lpstr>'x-315'!TABLE_FACTOR_TYPE_1</vt:lpstr>
      <vt:lpstr>'x-316'!TABLE_FACTOR_TYPE_1</vt:lpstr>
      <vt:lpstr>'x-317'!TABLE_FACTOR_TYPE_1</vt:lpstr>
      <vt:lpstr>'x-401'!TABLE_FACTOR_TYPE_1</vt:lpstr>
      <vt:lpstr>'x-402'!TABLE_FACTOR_TYPE_1</vt:lpstr>
      <vt:lpstr>'x-501'!TABLE_FACTOR_TYPE_1</vt:lpstr>
      <vt:lpstr>'x-502'!TABLE_FACTOR_TYPE_1</vt:lpstr>
      <vt:lpstr>'x-503'!TABLE_FACTOR_TYPE_1</vt:lpstr>
      <vt:lpstr>'x-504'!TABLE_FACTOR_TYPE_1</vt:lpstr>
      <vt:lpstr>'x-505'!TABLE_FACTOR_TYPE_1</vt:lpstr>
      <vt:lpstr>'x-603'!TABLE_FACTOR_TYPE_1</vt:lpstr>
      <vt:lpstr>'x-609'!TABLE_FACTOR_TYPE_1</vt:lpstr>
      <vt:lpstr>'x-610'!TABLE_FACTOR_TYPE_1</vt:lpstr>
      <vt:lpstr>'x-701'!TABLE_FACTOR_TYPE_1</vt:lpstr>
      <vt:lpstr>'x-702'!TABLE_FACTOR_TYPE_1</vt:lpstr>
      <vt:lpstr>'x-703'!TABLE_FACTOR_TYPE_1</vt:lpstr>
      <vt:lpstr>'x-704'!TABLE_FACTOR_TYPE_1</vt:lpstr>
      <vt:lpstr>'x-705'!TABLE_FACTOR_TYPE_1</vt:lpstr>
      <vt:lpstr>'x-706'!TABLE_FACTOR_TYPE_1</vt:lpstr>
      <vt:lpstr>'x-707'!TABLE_FACTOR_TYPE_1</vt:lpstr>
      <vt:lpstr>'x-708'!TABLE_FACTOR_TYPE_1</vt:lpstr>
      <vt:lpstr>'x-711'!TABLE_FACTOR_TYPE_1</vt:lpstr>
      <vt:lpstr>'x-712'!TABLE_FACTOR_TYPE_1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'x-801'!TABLE_FACTOR_TYPE_1</vt:lpstr>
      <vt:lpstr>'x-802'!TABLE_FACTOR_TYPE_1</vt:lpstr>
      <vt:lpstr>'x-803'!TABLE_FACTOR_TYPE_1</vt:lpstr>
      <vt:lpstr>'x-806'!TABLE_FACTOR_TYPE_1</vt:lpstr>
      <vt:lpstr>'x-807'!TABLE_FACTOR_TYPE_1</vt:lpstr>
      <vt:lpstr>'x-808'!TABLE_FACTOR_TYPE_1</vt:lpstr>
      <vt:lpstr>'x-809'!TABLE_FACTOR_TYPE_1</vt:lpstr>
      <vt:lpstr>'x-810'!TABLE_FACTOR_TYPE_1</vt:lpstr>
      <vt:lpstr>'x-811'!TABLE_FACTOR_TYPE_1</vt:lpstr>
      <vt:lpstr>'x-template'!TABLE_FACTOR_TYPE_1</vt:lpstr>
      <vt:lpstr>'x-501'!TABLE_FACTOR_TYPE_2</vt:lpstr>
      <vt:lpstr>'x-502'!TABLE_FACTOR_TYPE_2</vt:lpstr>
      <vt:lpstr>'x-503'!TABLE_FACTOR_TYPE_2</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'x-216'!TABLE_GENDER_1</vt:lpstr>
      <vt:lpstr>'x-217'!TABLE_GENDER_1</vt:lpstr>
      <vt:lpstr>'x-219'!TABLE_GENDER_1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'x-309'!TABLE_GENDER_1</vt:lpstr>
      <vt:lpstr>'x-314'!TABLE_GENDER_1</vt:lpstr>
      <vt:lpstr>'x-315'!TABLE_GENDER_1</vt:lpstr>
      <vt:lpstr>'x-316'!TABLE_GENDER_1</vt:lpstr>
      <vt:lpstr>'x-317'!TABLE_GENDER_1</vt:lpstr>
      <vt:lpstr>'x-401'!TABLE_GENDER_1</vt:lpstr>
      <vt:lpstr>'x-402'!TABLE_GENDER_1</vt:lpstr>
      <vt:lpstr>'x-501'!TABLE_GENDER_1</vt:lpstr>
      <vt:lpstr>'x-502'!TABLE_GENDER_1</vt:lpstr>
      <vt:lpstr>'x-503'!TABLE_GENDER_1</vt:lpstr>
      <vt:lpstr>'x-504'!TABLE_GENDER_1</vt:lpstr>
      <vt:lpstr>'x-505'!TABLE_GENDER_1</vt:lpstr>
      <vt:lpstr>'x-603'!TABLE_GENDER_1</vt:lpstr>
      <vt:lpstr>'x-609'!TABLE_GENDER_1</vt:lpstr>
      <vt:lpstr>'x-610'!TABLE_GENDER_1</vt:lpstr>
      <vt:lpstr>'x-701'!TABLE_GENDER_1</vt:lpstr>
      <vt:lpstr>'x-702'!TABLE_GENDER_1</vt:lpstr>
      <vt:lpstr>'x-703'!TABLE_GENDER_1</vt:lpstr>
      <vt:lpstr>'x-704'!TABLE_GENDER_1</vt:lpstr>
      <vt:lpstr>'x-705'!TABLE_GENDER_1</vt:lpstr>
      <vt:lpstr>'x-706'!TABLE_GENDER_1</vt:lpstr>
      <vt:lpstr>'x-707'!TABLE_GENDER_1</vt:lpstr>
      <vt:lpstr>'x-708'!TABLE_GENDER_1</vt:lpstr>
      <vt:lpstr>'x-711'!TABLE_GENDER_1</vt:lpstr>
      <vt:lpstr>'x-712'!TABLE_GENDER_1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'x-801'!TABLE_GENDER_1</vt:lpstr>
      <vt:lpstr>'x-802'!TABLE_GENDER_1</vt:lpstr>
      <vt:lpstr>'x-803'!TABLE_GENDER_1</vt:lpstr>
      <vt:lpstr>'x-806'!TABLE_GENDER_1</vt:lpstr>
      <vt:lpstr>'x-807'!TABLE_GENDER_1</vt:lpstr>
      <vt:lpstr>'x-808'!TABLE_GENDER_1</vt:lpstr>
      <vt:lpstr>'x-809'!TABLE_GENDER_1</vt:lpstr>
      <vt:lpstr>'x-810'!TABLE_GENDER_1</vt:lpstr>
      <vt:lpstr>'x-811'!TABLE_GENDER_1</vt:lpstr>
      <vt:lpstr>'x-template'!TABLE_GENDER_1</vt:lpstr>
      <vt:lpstr>'x-501'!TABLE_GENDER_2</vt:lpstr>
      <vt:lpstr>'x-502'!TABLE_GENDER_2</vt:lpstr>
      <vt:lpstr>'x-503'!TABLE_GENDER_2</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'x-216'!TABLE_INFO_1</vt:lpstr>
      <vt:lpstr>'x-217'!TABLE_INFO_1</vt:lpstr>
      <vt:lpstr>'x-219'!TABLE_INFO_1</vt:lpstr>
      <vt:lpstr>'x-301'!TABLE_INFO_1</vt:lpstr>
      <vt:lpstr>'x-302'!TABLE_INFO_1</vt:lpstr>
      <vt:lpstr>'x-303'!TABLE_INFO_1</vt:lpstr>
      <vt:lpstr>'x-304'!TABLE_INFO_1</vt:lpstr>
      <vt:lpstr>'x-305'!TABLE_INFO_1</vt:lpstr>
      <vt:lpstr>'x-306'!TABLE_INFO_1</vt:lpstr>
      <vt:lpstr>'x-307'!TABLE_INFO_1</vt:lpstr>
      <vt:lpstr>'x-308'!TABLE_INFO_1</vt:lpstr>
      <vt:lpstr>'x-309'!TABLE_INFO_1</vt:lpstr>
      <vt:lpstr>'x-314'!TABLE_INFO_1</vt:lpstr>
      <vt:lpstr>'x-315'!TABLE_INFO_1</vt:lpstr>
      <vt:lpstr>'x-316'!TABLE_INFO_1</vt:lpstr>
      <vt:lpstr>'x-317'!TABLE_INFO_1</vt:lpstr>
      <vt:lpstr>'x-401'!TABLE_INFO_1</vt:lpstr>
      <vt:lpstr>'x-402'!TABLE_INFO_1</vt:lpstr>
      <vt:lpstr>'x-501'!TABLE_INFO_1</vt:lpstr>
      <vt:lpstr>'x-502'!TABLE_INFO_1</vt:lpstr>
      <vt:lpstr>'x-503'!TABLE_INFO_1</vt:lpstr>
      <vt:lpstr>'x-504'!TABLE_INFO_1</vt:lpstr>
      <vt:lpstr>'x-505'!TABLE_INFO_1</vt:lpstr>
      <vt:lpstr>'x-603'!TABLE_INFO_1</vt:lpstr>
      <vt:lpstr>'x-609'!TABLE_INFO_1</vt:lpstr>
      <vt:lpstr>'x-610'!TABLE_INFO_1</vt:lpstr>
      <vt:lpstr>'x-701'!TABLE_INFO_1</vt:lpstr>
      <vt:lpstr>'x-702'!TABLE_INFO_1</vt:lpstr>
      <vt:lpstr>'x-703'!TABLE_INFO_1</vt:lpstr>
      <vt:lpstr>'x-704'!TABLE_INFO_1</vt:lpstr>
      <vt:lpstr>'x-705'!TABLE_INFO_1</vt:lpstr>
      <vt:lpstr>'x-706'!TABLE_INFO_1</vt:lpstr>
      <vt:lpstr>'x-707'!TABLE_INFO_1</vt:lpstr>
      <vt:lpstr>'x-708'!TABLE_INFO_1</vt:lpstr>
      <vt:lpstr>'x-711'!TABLE_INFO_1</vt:lpstr>
      <vt:lpstr>'x-712'!TABLE_INFO_1</vt:lpstr>
      <vt:lpstr>'x-713'!TABLE_INFO_1</vt:lpstr>
      <vt:lpstr>'x-714'!TABLE_INFO_1</vt:lpstr>
      <vt:lpstr>'x-715'!TABLE_INFO_1</vt:lpstr>
      <vt:lpstr>'x-716'!TABLE_INFO_1</vt:lpstr>
      <vt:lpstr>'x-717'!TABLE_INFO_1</vt:lpstr>
      <vt:lpstr>'x-718'!TABLE_INFO_1</vt:lpstr>
      <vt:lpstr>'x-719'!TABLE_INFO_1</vt:lpstr>
      <vt:lpstr>'x-720'!TABLE_INFO_1</vt:lpstr>
      <vt:lpstr>'x-801'!TABLE_INFO_1</vt:lpstr>
      <vt:lpstr>'x-802'!TABLE_INFO_1</vt:lpstr>
      <vt:lpstr>'x-803'!TABLE_INFO_1</vt:lpstr>
      <vt:lpstr>'x-806'!TABLE_INFO_1</vt:lpstr>
      <vt:lpstr>'x-807'!TABLE_INFO_1</vt:lpstr>
      <vt:lpstr>'x-808'!TABLE_INFO_1</vt:lpstr>
      <vt:lpstr>'x-809'!TABLE_INFO_1</vt:lpstr>
      <vt:lpstr>'x-810'!TABLE_INFO_1</vt:lpstr>
      <vt:lpstr>'x-811'!TABLE_INFO_1</vt:lpstr>
      <vt:lpstr>'x-template'!TABLE_INFO_1</vt:lpstr>
      <vt:lpstr>'x-501'!TABLE_INFO_2</vt:lpstr>
      <vt:lpstr>'x-502'!TABLE_INFO_2</vt:lpstr>
      <vt:lpstr>'x-503'!TABLE_INFO_2</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'x-216'!TABLE_REFERENCE_1</vt:lpstr>
      <vt:lpstr>'x-217'!TABLE_REFERENCE_1</vt:lpstr>
      <vt:lpstr>'x-219'!TABLE_REFERENCE_1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'x-309'!TABLE_REFERENCE_1</vt:lpstr>
      <vt:lpstr>'x-314'!TABLE_REFERENCE_1</vt:lpstr>
      <vt:lpstr>'x-315'!TABLE_REFERENCE_1</vt:lpstr>
      <vt:lpstr>'x-316'!TABLE_REFERENCE_1</vt:lpstr>
      <vt:lpstr>'x-317'!TABLE_REFERENCE_1</vt:lpstr>
      <vt:lpstr>'x-401'!TABLE_REFERENCE_1</vt:lpstr>
      <vt:lpstr>'x-402'!TABLE_REFERENCE_1</vt:lpstr>
      <vt:lpstr>'x-501'!TABLE_REFERENCE_1</vt:lpstr>
      <vt:lpstr>'x-502'!TABLE_REFERENCE_1</vt:lpstr>
      <vt:lpstr>'x-503'!TABLE_REFERENCE_1</vt:lpstr>
      <vt:lpstr>'x-504'!TABLE_REFERENCE_1</vt:lpstr>
      <vt:lpstr>'x-505'!TABLE_REFERENCE_1</vt:lpstr>
      <vt:lpstr>'x-603'!TABLE_REFERENCE_1</vt:lpstr>
      <vt:lpstr>'x-609'!TABLE_REFERENCE_1</vt:lpstr>
      <vt:lpstr>'x-610'!TABLE_REFERENCE_1</vt:lpstr>
      <vt:lpstr>'x-701'!TABLE_REFERENCE_1</vt:lpstr>
      <vt:lpstr>'x-702'!TABLE_REFERENCE_1</vt:lpstr>
      <vt:lpstr>'x-703'!TABLE_REFERENCE_1</vt:lpstr>
      <vt:lpstr>'x-704'!TABLE_REFERENCE_1</vt:lpstr>
      <vt:lpstr>'x-705'!TABLE_REFERENCE_1</vt:lpstr>
      <vt:lpstr>'x-706'!TABLE_REFERENCE_1</vt:lpstr>
      <vt:lpstr>'x-707'!TABLE_REFERENCE_1</vt:lpstr>
      <vt:lpstr>'x-708'!TABLE_REFERENCE_1</vt:lpstr>
      <vt:lpstr>'x-711'!TABLE_REFERENCE_1</vt:lpstr>
      <vt:lpstr>'x-712'!TABLE_REFERENCE_1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'x-801'!TABLE_REFERENCE_1</vt:lpstr>
      <vt:lpstr>'x-802'!TABLE_REFERENCE_1</vt:lpstr>
      <vt:lpstr>'x-803'!TABLE_REFERENCE_1</vt:lpstr>
      <vt:lpstr>'x-806'!TABLE_REFERENCE_1</vt:lpstr>
      <vt:lpstr>'x-807'!TABLE_REFERENCE_1</vt:lpstr>
      <vt:lpstr>'x-808'!TABLE_REFERENCE_1</vt:lpstr>
      <vt:lpstr>'x-809'!TABLE_REFERENCE_1</vt:lpstr>
      <vt:lpstr>'x-810'!TABLE_REFERENCE_1</vt:lpstr>
      <vt:lpstr>'x-811'!TABLE_REFERENCE_1</vt:lpstr>
      <vt:lpstr>'x-template'!TABLE_REFERENCE_1</vt:lpstr>
      <vt:lpstr>'x-501'!TABLE_REFERENCE_2</vt:lpstr>
      <vt:lpstr>'x-502'!TABLE_REFERENCE_2</vt:lpstr>
      <vt:lpstr>'x-503'!TABLE_REFERENCE_2</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'x-216'!TABLE_REFERENCE_GUIDANCE_1</vt:lpstr>
      <vt:lpstr>'x-217'!TABLE_REFERENCE_GUIDANCE_1</vt:lpstr>
      <vt:lpstr>'x-219'!TABLE_REFERENCE_GUIDANCE_1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'x-309'!TABLE_REFERENCE_GUIDANCE_1</vt:lpstr>
      <vt:lpstr>'x-314'!TABLE_REFERENCE_GUIDANCE_1</vt:lpstr>
      <vt:lpstr>'x-315'!TABLE_REFERENCE_GUIDANCE_1</vt:lpstr>
      <vt:lpstr>'x-316'!TABLE_REFERENCE_GUIDANCE_1</vt:lpstr>
      <vt:lpstr>'x-317'!TABLE_REFERENCE_GUIDANCE_1</vt:lpstr>
      <vt:lpstr>'x-401'!TABLE_REFERENCE_GUIDANCE_1</vt:lpstr>
      <vt:lpstr>'x-402'!TABLE_REFERENCE_GUIDANCE_1</vt:lpstr>
      <vt:lpstr>'x-501'!TABLE_REFERENCE_GUIDANCE_1</vt:lpstr>
      <vt:lpstr>'x-502'!TABLE_REFERENCE_GUIDANCE_1</vt:lpstr>
      <vt:lpstr>'x-503'!TABLE_REFERENCE_GUIDANCE_1</vt:lpstr>
      <vt:lpstr>'x-504'!TABLE_REFERENCE_GUIDANCE_1</vt:lpstr>
      <vt:lpstr>'x-505'!TABLE_REFERENCE_GUIDANCE_1</vt:lpstr>
      <vt:lpstr>'x-603'!TABLE_REFERENCE_GUIDANCE_1</vt:lpstr>
      <vt:lpstr>'x-609'!TABLE_REFERENCE_GUIDANCE_1</vt:lpstr>
      <vt:lpstr>'x-610'!TABLE_REFERENCE_GUIDANCE_1</vt:lpstr>
      <vt:lpstr>'x-701'!TABLE_REFERENCE_GUIDANCE_1</vt:lpstr>
      <vt:lpstr>'x-702'!TABLE_REFERENCE_GUIDANCE_1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'x-711'!TABLE_REFERENCE_GUIDANCE_1</vt:lpstr>
      <vt:lpstr>'x-712'!TABLE_REFERENCE_GUIDANCE_1</vt:lpstr>
      <vt:lpstr>'x-713'!TABLE_REFERENCE_GUIDANCE_1</vt:lpstr>
      <vt:lpstr>'x-714'!TABLE_REFERENCE_GUIDANCE_1</vt:lpstr>
      <vt:lpstr>'x-715'!TABLE_REFERENCE_GUIDANCE_1</vt:lpstr>
      <vt:lpstr>'x-716'!TABLE_REFERENCE_GUIDANCE_1</vt:lpstr>
      <vt:lpstr>'x-717'!TABLE_REFERENCE_GUIDANCE_1</vt:lpstr>
      <vt:lpstr>'x-718'!TABLE_REFERENCE_GUIDANCE_1</vt:lpstr>
      <vt:lpstr>'x-719'!TABLE_REFERENCE_GUIDANCE_1</vt:lpstr>
      <vt:lpstr>'x-720'!TABLE_REFERENCE_GUIDANCE_1</vt:lpstr>
      <vt:lpstr>'x-801'!TABLE_REFERENCE_GUIDANCE_1</vt:lpstr>
      <vt:lpstr>'x-802'!TABLE_REFERENCE_GUIDANCE_1</vt:lpstr>
      <vt:lpstr>'x-803'!TABLE_REFERENCE_GUIDANCE_1</vt:lpstr>
      <vt:lpstr>'x-806'!TABLE_REFERENCE_GUIDANCE_1</vt:lpstr>
      <vt:lpstr>'x-807'!TABLE_REFERENCE_GUIDANCE_1</vt:lpstr>
      <vt:lpstr>'x-808'!TABLE_REFERENCE_GUIDANCE_1</vt:lpstr>
      <vt:lpstr>'x-809'!TABLE_REFERENCE_GUIDANCE_1</vt:lpstr>
      <vt:lpstr>'x-810'!TABLE_REFERENCE_GUIDANCE_1</vt:lpstr>
      <vt:lpstr>'x-811'!TABLE_REFERENCE_GUIDANCE_1</vt:lpstr>
      <vt:lpstr>'x-template'!TABLE_REFERENCE_GUIDANCE_1</vt:lpstr>
      <vt:lpstr>'x-501'!TABLE_REFERENCE_GUIDANCE_2</vt:lpstr>
      <vt:lpstr>'x-502'!TABLE_REFERENCE_GUIDANCE_2</vt:lpstr>
      <vt:lpstr>'x-503'!TABLE_REFERENCE_GUIDANCE_2</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'x-216'!TABLE_RELATED_1</vt:lpstr>
      <vt:lpstr>'x-217'!TABLE_RELATED_1</vt:lpstr>
      <vt:lpstr>'x-219'!TABLE_RELATED_1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'x-309'!TABLE_RELATED_1</vt:lpstr>
      <vt:lpstr>'x-314'!TABLE_RELATED_1</vt:lpstr>
      <vt:lpstr>'x-315'!TABLE_RELATED_1</vt:lpstr>
      <vt:lpstr>'x-316'!TABLE_RELATED_1</vt:lpstr>
      <vt:lpstr>'x-317'!TABLE_RELATED_1</vt:lpstr>
      <vt:lpstr>'x-401'!TABLE_RELATED_1</vt:lpstr>
      <vt:lpstr>'x-402'!TABLE_RELATED_1</vt:lpstr>
      <vt:lpstr>'x-501'!TABLE_RELATED_1</vt:lpstr>
      <vt:lpstr>'x-502'!TABLE_RELATED_1</vt:lpstr>
      <vt:lpstr>'x-503'!TABLE_RELATED_1</vt:lpstr>
      <vt:lpstr>'x-504'!TABLE_RELATED_1</vt:lpstr>
      <vt:lpstr>'x-505'!TABLE_RELATED_1</vt:lpstr>
      <vt:lpstr>'x-603'!TABLE_RELATED_1</vt:lpstr>
      <vt:lpstr>'x-609'!TABLE_RELATED_1</vt:lpstr>
      <vt:lpstr>'x-610'!TABLE_RELATED_1</vt:lpstr>
      <vt:lpstr>'x-701'!TABLE_RELATED_1</vt:lpstr>
      <vt:lpstr>'x-702'!TABLE_RELATED_1</vt:lpstr>
      <vt:lpstr>'x-703'!TABLE_RELATED_1</vt:lpstr>
      <vt:lpstr>'x-704'!TABLE_RELATED_1</vt:lpstr>
      <vt:lpstr>'x-705'!TABLE_RELATED_1</vt:lpstr>
      <vt:lpstr>'x-706'!TABLE_RELATED_1</vt:lpstr>
      <vt:lpstr>'x-707'!TABLE_RELATED_1</vt:lpstr>
      <vt:lpstr>'x-708'!TABLE_RELATED_1</vt:lpstr>
      <vt:lpstr>'x-711'!TABLE_RELATED_1</vt:lpstr>
      <vt:lpstr>'x-712'!TABLE_RELATED_1</vt:lpstr>
      <vt:lpstr>'x-713'!TABLE_RELATED_1</vt:lpstr>
      <vt:lpstr>'x-714'!TABLE_RELATED_1</vt:lpstr>
      <vt:lpstr>'x-715'!TABLE_RELATED_1</vt:lpstr>
      <vt:lpstr>'x-716'!TABLE_RELATED_1</vt:lpstr>
      <vt:lpstr>'x-717'!TABLE_RELATED_1</vt:lpstr>
      <vt:lpstr>'x-718'!TABLE_RELATED_1</vt:lpstr>
      <vt:lpstr>'x-719'!TABLE_RELATED_1</vt:lpstr>
      <vt:lpstr>'x-720'!TABLE_RELATED_1</vt:lpstr>
      <vt:lpstr>'x-801'!TABLE_RELATED_1</vt:lpstr>
      <vt:lpstr>'x-802'!TABLE_RELATED_1</vt:lpstr>
      <vt:lpstr>'x-803'!TABLE_RELATED_1</vt:lpstr>
      <vt:lpstr>'x-806'!TABLE_RELATED_1</vt:lpstr>
      <vt:lpstr>'x-807'!TABLE_RELATED_1</vt:lpstr>
      <vt:lpstr>'x-808'!TABLE_RELATED_1</vt:lpstr>
      <vt:lpstr>'x-809'!TABLE_RELATED_1</vt:lpstr>
      <vt:lpstr>'x-810'!TABLE_RELATED_1</vt:lpstr>
      <vt:lpstr>'x-811'!TABLE_RELATED_1</vt:lpstr>
      <vt:lpstr>'x-template'!TABLE_RELATED_1</vt:lpstr>
      <vt:lpstr>'x-501'!TABLE_RELATED_2</vt:lpstr>
      <vt:lpstr>'x-502'!TABLE_RELATED_2</vt:lpstr>
      <vt:lpstr>'x-503'!TABLE_RELATED_2</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'x-216'!TABLE_SECTION_1</vt:lpstr>
      <vt:lpstr>'x-217'!TABLE_SECTION_1</vt:lpstr>
      <vt:lpstr>'x-219'!TABLE_SECTION_1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'x-309'!TABLE_SECTION_1</vt:lpstr>
      <vt:lpstr>'x-314'!TABLE_SECTION_1</vt:lpstr>
      <vt:lpstr>'x-315'!TABLE_SECTION_1</vt:lpstr>
      <vt:lpstr>'x-316'!TABLE_SECTION_1</vt:lpstr>
      <vt:lpstr>'x-317'!TABLE_SECTION_1</vt:lpstr>
      <vt:lpstr>'x-401'!TABLE_SECTION_1</vt:lpstr>
      <vt:lpstr>'x-402'!TABLE_SECTION_1</vt:lpstr>
      <vt:lpstr>'x-501'!TABLE_SECTION_1</vt:lpstr>
      <vt:lpstr>'x-502'!TABLE_SECTION_1</vt:lpstr>
      <vt:lpstr>'x-503'!TABLE_SECTION_1</vt:lpstr>
      <vt:lpstr>'x-504'!TABLE_SECTION_1</vt:lpstr>
      <vt:lpstr>'x-505'!TABLE_SECTION_1</vt:lpstr>
      <vt:lpstr>'x-603'!TABLE_SECTION_1</vt:lpstr>
      <vt:lpstr>'x-609'!TABLE_SECTION_1</vt:lpstr>
      <vt:lpstr>'x-610'!TABLE_SECTION_1</vt:lpstr>
      <vt:lpstr>'x-701'!TABLE_SECTION_1</vt:lpstr>
      <vt:lpstr>'x-702'!TABLE_SECTION_1</vt:lpstr>
      <vt:lpstr>'x-703'!TABLE_SECTION_1</vt:lpstr>
      <vt:lpstr>'x-704'!TABLE_SECTION_1</vt:lpstr>
      <vt:lpstr>'x-705'!TABLE_SECTION_1</vt:lpstr>
      <vt:lpstr>'x-706'!TABLE_SECTION_1</vt:lpstr>
      <vt:lpstr>'x-707'!TABLE_SECTION_1</vt:lpstr>
      <vt:lpstr>'x-708'!TABLE_SECTION_1</vt:lpstr>
      <vt:lpstr>'x-711'!TABLE_SECTION_1</vt:lpstr>
      <vt:lpstr>'x-712'!TABLE_SECTION_1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'x-801'!TABLE_SECTION_1</vt:lpstr>
      <vt:lpstr>'x-802'!TABLE_SECTION_1</vt:lpstr>
      <vt:lpstr>'x-803'!TABLE_SECTION_1</vt:lpstr>
      <vt:lpstr>'x-806'!TABLE_SECTION_1</vt:lpstr>
      <vt:lpstr>'x-807'!TABLE_SECTION_1</vt:lpstr>
      <vt:lpstr>'x-808'!TABLE_SECTION_1</vt:lpstr>
      <vt:lpstr>'x-809'!TABLE_SECTION_1</vt:lpstr>
      <vt:lpstr>'x-810'!TABLE_SECTION_1</vt:lpstr>
      <vt:lpstr>'x-811'!TABLE_SECTION_1</vt:lpstr>
      <vt:lpstr>'x-template'!TABLE_SECTION_1</vt:lpstr>
      <vt:lpstr>'x-501'!TABLE_SECTION_2</vt:lpstr>
      <vt:lpstr>'x-502'!TABLE_SECTION_2</vt:lpstr>
      <vt:lpstr>'x-503'!TABLE_SECTION_2</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'x-216'!TABLE_SECTION_NUMBER_1</vt:lpstr>
      <vt:lpstr>'x-217'!TABLE_SECTION_NUMBER_1</vt:lpstr>
      <vt:lpstr>'x-219'!TABLE_SECTION_NUMBER_1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'x-309'!TABLE_SECTION_NUMBER_1</vt:lpstr>
      <vt:lpstr>'x-314'!TABLE_SECTION_NUMBER_1</vt:lpstr>
      <vt:lpstr>'x-315'!TABLE_SECTION_NUMBER_1</vt:lpstr>
      <vt:lpstr>'x-316'!TABLE_SECTION_NUMBER_1</vt:lpstr>
      <vt:lpstr>'x-317'!TABLE_SECTION_NUMBER_1</vt:lpstr>
      <vt:lpstr>'x-401'!TABLE_SECTION_NUMBER_1</vt:lpstr>
      <vt:lpstr>'x-402'!TABLE_SECTION_NUMBER_1</vt:lpstr>
      <vt:lpstr>'x-501'!TABLE_SECTION_NUMBER_1</vt:lpstr>
      <vt:lpstr>'x-502'!TABLE_SECTION_NUMBER_1</vt:lpstr>
      <vt:lpstr>'x-503'!TABLE_SECTION_NUMBER_1</vt:lpstr>
      <vt:lpstr>'x-504'!TABLE_SECTION_NUMBER_1</vt:lpstr>
      <vt:lpstr>'x-505'!TABLE_SECTION_NUMBER_1</vt:lpstr>
      <vt:lpstr>'x-603'!TABLE_SECTION_NUMBER_1</vt:lpstr>
      <vt:lpstr>'x-609'!TABLE_SECTION_NUMBER_1</vt:lpstr>
      <vt:lpstr>'x-610'!TABLE_SECTION_NUMBER_1</vt:lpstr>
      <vt:lpstr>'x-701'!TABLE_SECTION_NUMBER_1</vt:lpstr>
      <vt:lpstr>'x-702'!TABLE_SECTION_NUMBER_1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'x-711'!TABLE_SECTION_NUMBER_1</vt:lpstr>
      <vt:lpstr>'x-712'!TABLE_SECTION_NUMBER_1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'x-801'!TABLE_SECTION_NUMBER_1</vt:lpstr>
      <vt:lpstr>'x-802'!TABLE_SECTION_NUMBER_1</vt:lpstr>
      <vt:lpstr>'x-803'!TABLE_SECTION_NUMBER_1</vt:lpstr>
      <vt:lpstr>'x-806'!TABLE_SECTION_NUMBER_1</vt:lpstr>
      <vt:lpstr>'x-807'!TABLE_SECTION_NUMBER_1</vt:lpstr>
      <vt:lpstr>'x-808'!TABLE_SECTION_NUMBER_1</vt:lpstr>
      <vt:lpstr>'x-809'!TABLE_SECTION_NUMBER_1</vt:lpstr>
      <vt:lpstr>'x-810'!TABLE_SECTION_NUMBER_1</vt:lpstr>
      <vt:lpstr>'x-811'!TABLE_SECTION_NUMBER_1</vt:lpstr>
      <vt:lpstr>'x-template'!TABLE_SECTION_NUMBER_1</vt:lpstr>
      <vt:lpstr>'x-501'!TABLE_SECTION_NUMBER_2</vt:lpstr>
      <vt:lpstr>'x-502'!TABLE_SECTION_NUMBER_2</vt:lpstr>
      <vt:lpstr>'x-503'!TABLE_SECTION_NUMBER_2</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'x-216'!TABLE_SERIES_NUMBER_1</vt:lpstr>
      <vt:lpstr>'x-217'!TABLE_SERIES_NUMBER_1</vt:lpstr>
      <vt:lpstr>'x-219'!TABLE_SERIES_NUMBER_1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'x-309'!TABLE_SERIES_NUMBER_1</vt:lpstr>
      <vt:lpstr>'x-314'!TABLE_SERIES_NUMBER_1</vt:lpstr>
      <vt:lpstr>'x-315'!TABLE_SERIES_NUMBER_1</vt:lpstr>
      <vt:lpstr>'x-316'!TABLE_SERIES_NUMBER_1</vt:lpstr>
      <vt:lpstr>'x-317'!TABLE_SERIES_NUMBER_1</vt:lpstr>
      <vt:lpstr>'x-401'!TABLE_SERIES_NUMBER_1</vt:lpstr>
      <vt:lpstr>'x-402'!TABLE_SERIES_NUMBER_1</vt:lpstr>
      <vt:lpstr>'x-501'!TABLE_SERIES_NUMBER_1</vt:lpstr>
      <vt:lpstr>'x-502'!TABLE_SERIES_NUMBER_1</vt:lpstr>
      <vt:lpstr>'x-503'!TABLE_SERIES_NUMBER_1</vt:lpstr>
      <vt:lpstr>'x-504'!TABLE_SERIES_NUMBER_1</vt:lpstr>
      <vt:lpstr>'x-505'!TABLE_SERIES_NUMBER_1</vt:lpstr>
      <vt:lpstr>'x-603'!TABLE_SERIES_NUMBER_1</vt:lpstr>
      <vt:lpstr>'x-609'!TABLE_SERIES_NUMBER_1</vt:lpstr>
      <vt:lpstr>'x-610'!TABLE_SERIES_NUMBER_1</vt:lpstr>
      <vt:lpstr>'x-701'!TABLE_SERIES_NUMBER_1</vt:lpstr>
      <vt:lpstr>'x-702'!TABLE_SERIES_NUMBER_1</vt:lpstr>
      <vt:lpstr>'x-703'!TABLE_SERIES_NUMBER_1</vt:lpstr>
      <vt:lpstr>'x-704'!TABLE_SERIES_NUMBER_1</vt:lpstr>
      <vt:lpstr>'x-705'!TABLE_SERIES_NUMBER_1</vt:lpstr>
      <vt:lpstr>'x-706'!TABLE_SERIES_NUMBER_1</vt:lpstr>
      <vt:lpstr>'x-707'!TABLE_SERIES_NUMBER_1</vt:lpstr>
      <vt:lpstr>'x-708'!TABLE_SERIES_NUMBER_1</vt:lpstr>
      <vt:lpstr>'x-711'!TABLE_SERIES_NUMBER_1</vt:lpstr>
      <vt:lpstr>'x-712'!TABLE_SERIES_NUMBER_1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'x-801'!TABLE_SERIES_NUMBER_1</vt:lpstr>
      <vt:lpstr>'x-802'!TABLE_SERIES_NUMBER_1</vt:lpstr>
      <vt:lpstr>'x-803'!TABLE_SERIES_NUMBER_1</vt:lpstr>
      <vt:lpstr>'x-806'!TABLE_SERIES_NUMBER_1</vt:lpstr>
      <vt:lpstr>'x-807'!TABLE_SERIES_NUMBER_1</vt:lpstr>
      <vt:lpstr>'x-808'!TABLE_SERIES_NUMBER_1</vt:lpstr>
      <vt:lpstr>'x-809'!TABLE_SERIES_NUMBER_1</vt:lpstr>
      <vt:lpstr>'x-810'!TABLE_SERIES_NUMBER_1</vt:lpstr>
      <vt:lpstr>'x-811'!TABLE_SERIES_NUMBER_1</vt:lpstr>
      <vt:lpstr>'x-template'!TABLE_SERIES_NUMBER_1</vt:lpstr>
      <vt:lpstr>'x-501'!TABLE_SERIES_NUMBER_2</vt:lpstr>
      <vt:lpstr>'x-502'!TABLE_SERIES_NUMBER_2</vt:lpstr>
      <vt:lpstr>'x-503'!TABLE_SERIES_NUMBER_2</vt:lpstr>
      <vt:lpstr>wb_title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LGPS EW Consolidated Factors 2026-01.xlsm</dc:title>
  <dc:subject/>
  <dc:creator>Garvin, Mathew - GAD</dc:creator>
  <cp:keywords/>
  <dc:description/>
  <cp:lastModifiedBy>Steven Moseley</cp:lastModifiedBy>
  <cp:revision/>
  <dcterms:created xsi:type="dcterms:W3CDTF">2007-01-30T12:07:56Z</dcterms:created>
  <dcterms:modified xsi:type="dcterms:W3CDTF">2026-06-09T15:33:45Z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0x010100F3DA492754083E45834DB37B66A75980002A3B63146CD44B419A2F18985232D5ED</vt:lpwstr>
  </property>
  <property fmtid="{D5CDD505-2E9C-101B-9397-08002B2CF9AE}" pid="3" name="HMT_Group">
    <vt:lpwstr/>
  </property>
  <property fmtid="{D5CDD505-2E9C-101B-9397-08002B2CF9AE}" pid="4" name="MediaServiceImageTags">
    <vt:lpwstr/>
  </property>
  <property fmtid="{D5CDD505-2E9C-101B-9397-08002B2CF9AE}" pid="5" name="HMT_SubTeam">
    <vt:lpwstr/>
  </property>
  <property fmtid="{D5CDD505-2E9C-101B-9397-08002B2CF9AE}" pid="6" name="HMT_DocumentType">
    <vt:lpwstr>1;#Other|150be646-4ed5-450e-b2aa-5a7d8e5fc7d1</vt:lpwstr>
  </property>
  <property fmtid="{D5CDD505-2E9C-101B-9397-08002B2CF9AE}" pid="7" name="HMT_Team">
    <vt:lpwstr/>
  </property>
  <property fmtid="{D5CDD505-2E9C-101B-9397-08002B2CF9AE}" pid="8" name="HMT_Category">
    <vt:lpwstr/>
  </property>
  <property fmtid="{D5CDD505-2E9C-101B-9397-08002B2CF9AE}" pid="9" name="HMT_Classification">
    <vt:lpwstr/>
  </property>
  <property fmtid="{D5CDD505-2E9C-101B-9397-08002B2CF9AE}" pid="10" name="_dlc_DocIdItemGuid">
    <vt:lpwstr>fbcd178c-1444-49f0-80f0-8af3db9670e5</vt:lpwstr>
  </property>
  <property fmtid="{D5CDD505-2E9C-101B-9397-08002B2CF9AE}" pid="11" name="ComplianceAssetId">
    <vt:lpwstr/>
  </property>
  <property fmtid="{D5CDD505-2E9C-101B-9397-08002B2CF9AE}" pid="12" name="_ExtendedDescription">
    <vt:lpwstr/>
  </property>
  <property fmtid="{D5CDD505-2E9C-101B-9397-08002B2CF9AE}" pid="13" name="_activity">
    <vt:lpwstr>{"FileActivityType":"9","FileActivityTimeStamp":"2025-04-08T07:40:00.173Z","FileActivityUsersOnPage":[{"DisplayName":"Conway, Jim - GAD","Id":"jim.conway@gad.gov.uk"},{"DisplayName":"AST Members","Id":"4df00d81-5648-49d2-a1b0-5a7c1493a4e4"}],"FileActivityNavigationId":null}</vt:lpwstr>
  </property>
  <property fmtid="{D5CDD505-2E9C-101B-9397-08002B2CF9AE}" pid="14" name="TriggerFlowInfo">
    <vt:lpwstr/>
  </property>
  <property fmtid="{D5CDD505-2E9C-101B-9397-08002B2CF9AE}" pid="15" name="Order">
    <vt:r8>14293500</vt:r8>
  </property>
  <property fmtid="{D5CDD505-2E9C-101B-9397-08002B2CF9AE}" pid="16" name="xd_ProgID">
    <vt:lpwstr/>
  </property>
  <property fmtid="{D5CDD505-2E9C-101B-9397-08002B2CF9AE}" pid="17" name="HMT_FolderOrderText">
    <vt:lpwstr/>
  </property>
  <property fmtid="{D5CDD505-2E9C-101B-9397-08002B2CF9AE}" pid="18" name="TemplateUrl">
    <vt:lpwstr/>
  </property>
  <property fmtid="{D5CDD505-2E9C-101B-9397-08002B2CF9AE}" pid="19" name="HMT_Pending">
    <vt:bool>false</vt:bool>
  </property>
  <property fmtid="{D5CDD505-2E9C-101B-9397-08002B2CF9AE}" pid="20" name="HMT_Review">
    <vt:bool>false</vt:bool>
  </property>
  <property fmtid="{D5CDD505-2E9C-101B-9397-08002B2CF9AE}" pid="21" name="HMT_Comments">
    <vt:lpwstr/>
  </property>
  <property fmtid="{D5CDD505-2E9C-101B-9397-08002B2CF9AE}" pid="22" name="URL">
    <vt:lpwstr/>
  </property>
  <property fmtid="{D5CDD505-2E9C-101B-9397-08002B2CF9AE}" pid="23" name="HMT_ArchiveReqBy">
    <vt:lpwstr/>
  </property>
  <property fmtid="{D5CDD505-2E9C-101B-9397-08002B2CF9AE}" pid="24" name="xd_Signature">
    <vt:bool>false</vt:bool>
  </property>
  <property fmtid="{D5CDD505-2E9C-101B-9397-08002B2CF9AE}" pid="25" name="HMT_Note">
    <vt:lpwstr/>
  </property>
</Properties>
</file>